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Folha1" sheetId="1" r:id="rId1"/>
  </sheets>
  <calcPr calcId="152511"/>
</workbook>
</file>

<file path=xl/calcChain.xml><?xml version="1.0" encoding="utf-8"?>
<calcChain xmlns="http://schemas.openxmlformats.org/spreadsheetml/2006/main">
  <c r="N2" i="1" l="1"/>
  <c r="N3" i="1" s="1"/>
  <c r="N4" i="1" s="1"/>
  <c r="B11" i="1" a="1"/>
  <c r="B11" i="1" s="1"/>
  <c r="K2" i="1"/>
  <c r="K3" i="1"/>
  <c r="K4" i="1"/>
  <c r="K5" i="1"/>
  <c r="K6" i="1"/>
  <c r="K7" i="1"/>
  <c r="K8" i="1"/>
  <c r="K9" i="1"/>
  <c r="C11" i="1" l="1"/>
  <c r="C12" i="1"/>
  <c r="C13" i="1"/>
  <c r="B12" i="1"/>
  <c r="B13" i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2" i="1"/>
  <c r="J2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3" i="1"/>
  <c r="I3" i="1" s="1"/>
  <c r="E2" i="1"/>
  <c r="I2" i="1" s="1"/>
</calcChain>
</file>

<file path=xl/sharedStrings.xml><?xml version="1.0" encoding="utf-8"?>
<sst xmlns="http://schemas.openxmlformats.org/spreadsheetml/2006/main" count="21" uniqueCount="20">
  <si>
    <t>Corpo</t>
  </si>
  <si>
    <t>m +/-0,01 (g)</t>
  </si>
  <si>
    <t>x</t>
  </si>
  <si>
    <t>y</t>
  </si>
  <si>
    <t>m</t>
  </si>
  <si>
    <t>b</t>
  </si>
  <si>
    <t>g=</t>
  </si>
  <si>
    <r>
      <t>T</t>
    </r>
    <r>
      <rPr>
        <sz val="8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+/-0,21 (s)</t>
    </r>
  </si>
  <si>
    <r>
      <t xml:space="preserve">T +/- </t>
    </r>
    <r>
      <rPr>
        <sz val="11"/>
        <color theme="1"/>
        <rFont val="Calibri"/>
        <family val="2"/>
        <scheme val="minor"/>
      </rPr>
      <t>0,021 (s)</t>
    </r>
  </si>
  <si>
    <t>precisão=</t>
  </si>
  <si>
    <t>%</t>
  </si>
  <si>
    <t>x0 +/-0,05 (cm)</t>
  </si>
  <si>
    <t>x1 +/-0,05 (cm)</t>
  </si>
  <si>
    <r>
      <t>x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-x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+/-0,05 (cm)</t>
    </r>
  </si>
  <si>
    <t>∆m</t>
  </si>
  <si>
    <t>∆b</t>
  </si>
  <si>
    <t>∆g=</t>
  </si>
  <si>
    <t>R²</t>
  </si>
  <si>
    <t>y²</t>
  </si>
  <si>
    <t>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</si>
</sst>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ligaçã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Folha1!$K$1</c:f>
              <c:strCache>
                <c:ptCount val="1"/>
                <c:pt idx="0">
                  <c:v>y²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4663167104112E-4"/>
                  <c:y val="-1.31547098279381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Folha1!$I$2:$I$9</c:f>
              <c:numCache>
                <c:formatCode>0.000</c:formatCode>
                <c:ptCount val="8"/>
                <c:pt idx="0">
                  <c:v>2.2999999999999989</c:v>
                </c:pt>
                <c:pt idx="1">
                  <c:v>2.1999999999999993</c:v>
                </c:pt>
                <c:pt idx="2">
                  <c:v>1.7999999999999989</c:v>
                </c:pt>
                <c:pt idx="3">
                  <c:v>1.2999999999999989</c:v>
                </c:pt>
                <c:pt idx="4">
                  <c:v>2.5999999999999996</c:v>
                </c:pt>
                <c:pt idx="5">
                  <c:v>0.5</c:v>
                </c:pt>
                <c:pt idx="6">
                  <c:v>3.6000000000000014</c:v>
                </c:pt>
                <c:pt idx="7">
                  <c:v>0.69999999999999929</c:v>
                </c:pt>
              </c:numCache>
            </c:numRef>
          </c:xVal>
          <c:yVal>
            <c:numRef>
              <c:f>Folha1!$K$2:$K$9</c:f>
              <c:numCache>
                <c:formatCode>0.000</c:formatCode>
                <c:ptCount val="8"/>
                <c:pt idx="0">
                  <c:v>0.16240900000000003</c:v>
                </c:pt>
                <c:pt idx="1">
                  <c:v>0.17472399999999999</c:v>
                </c:pt>
                <c:pt idx="2">
                  <c:v>0.148225</c:v>
                </c:pt>
                <c:pt idx="3">
                  <c:v>0.15523600000000001</c:v>
                </c:pt>
                <c:pt idx="4">
                  <c:v>0.18576099999999995</c:v>
                </c:pt>
                <c:pt idx="5">
                  <c:v>0.13395599999999999</c:v>
                </c:pt>
                <c:pt idx="6">
                  <c:v>0.23522499999999999</c:v>
                </c:pt>
                <c:pt idx="7">
                  <c:v>0.140625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1468240"/>
        <c:axId val="-2011472048"/>
      </c:scatterChart>
      <c:valAx>
        <c:axId val="-201146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11472048"/>
        <c:crosses val="autoZero"/>
        <c:crossBetween val="midCat"/>
      </c:valAx>
      <c:valAx>
        <c:axId val="-20114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1146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1086970</xdr:colOff>
      <xdr:row>9</xdr:row>
      <xdr:rowOff>174811</xdr:rowOff>
    </xdr:from>
    <xdr:to>
      <xdr:col>8</xdr:col>
      <xdr:colOff>593911</xdr:colOff>
      <xdr:row>24</xdr:row>
      <xdr:rowOff>60511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G9" totalsRowShown="0" headerRowDxfId="13" dataDxfId="12">
  <autoFilter ref="A1:G9"/>
  <tableColumns count="7">
    <tableColumn id="1" name="Corpo" dataDxfId="11"/>
    <tableColumn id="2" name="m +/-0,01 (g)" dataDxfId="10"/>
    <tableColumn id="3" name="x0 +/-0,05 (cm)" dataDxfId="9"/>
    <tableColumn id="4" name="x1 +/-0,05 (cm)" dataDxfId="8"/>
    <tableColumn id="5" name="x1-x0 +/-0,05 (cm)" dataDxfId="7">
      <calculatedColumnFormula>D2-C2</calculatedColumnFormula>
    </tableColumn>
    <tableColumn id="6" name="T10 +/-0,21 (s)" dataDxfId="6"/>
    <tableColumn id="7" name="T +/- 0,021 (s)" dataDxfId="5">
      <calculatedColumnFormula>F2/10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1:K9" totalsRowShown="0" headerRowDxfId="4" dataDxfId="3">
  <autoFilter ref="I1:K9"/>
  <tableColumns count="3">
    <tableColumn id="1" name="x" dataDxfId="2">
      <calculatedColumnFormula>E2</calculatedColumnFormula>
    </tableColumn>
    <tableColumn id="2" name="y" dataDxfId="1">
      <calculatedColumnFormula>G2</calculatedColumnFormula>
    </tableColumn>
    <tableColumn id="3" name="y²" dataDxfId="0">
      <calculatedColumnFormula>J2^2</calculatedColumnFormula>
    </tableColumn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85" zoomScaleNormal="85" workbookViewId="0">
      <selection activeCell="N2" sqref="N2"/>
    </sheetView>
  </sheetViews>
  <sheetFormatPr defaultRowHeight="15" x14ac:dyDescent="0.25"/>
  <cols>
    <col min="2" max="2" width="14.28515625" customWidth="1"/>
    <col min="3" max="4" width="17" customWidth="1"/>
    <col min="5" max="5" width="19.7109375" customWidth="1"/>
    <col min="6" max="6" width="15.42578125" customWidth="1"/>
    <col min="7" max="7" width="14.85546875" customWidth="1"/>
    <col min="11" max="11" width="9.7109375" bestFit="1" customWidth="1"/>
    <col min="12" max="12" width="10.5703125" bestFit="1" customWidth="1"/>
    <col min="13" max="13" width="10.5703125" customWidth="1"/>
  </cols>
  <sheetData>
    <row r="1" spans="1:18" ht="54.75" customHeight="1" x14ac:dyDescent="0.25">
      <c r="A1" s="2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7</v>
      </c>
      <c r="G1" s="3" t="s">
        <v>8</v>
      </c>
      <c r="H1" s="2"/>
      <c r="I1" s="2" t="s">
        <v>2</v>
      </c>
      <c r="J1" s="2" t="s">
        <v>3</v>
      </c>
      <c r="K1" s="2" t="s">
        <v>18</v>
      </c>
      <c r="L1" s="2"/>
      <c r="M1" s="2"/>
      <c r="N1" s="1"/>
      <c r="O1" s="1"/>
      <c r="P1" s="1"/>
      <c r="Q1" s="1"/>
      <c r="R1" s="1"/>
    </row>
    <row r="2" spans="1:18" x14ac:dyDescent="0.25">
      <c r="A2" s="2">
        <v>1</v>
      </c>
      <c r="B2" s="4">
        <v>7.95</v>
      </c>
      <c r="C2" s="4">
        <v>13.3</v>
      </c>
      <c r="D2" s="4">
        <v>15.6</v>
      </c>
      <c r="E2" s="4">
        <f>D2-C2</f>
        <v>2.2999999999999989</v>
      </c>
      <c r="F2" s="4">
        <v>4.03</v>
      </c>
      <c r="G2" s="4">
        <f>F2/10</f>
        <v>0.40300000000000002</v>
      </c>
      <c r="H2" s="4"/>
      <c r="I2" s="4">
        <f>E2</f>
        <v>2.2999999999999989</v>
      </c>
      <c r="J2" s="2">
        <f>G2</f>
        <v>0.40300000000000002</v>
      </c>
      <c r="K2" s="7">
        <f t="shared" ref="K2:K9" si="0">J2^2</f>
        <v>0.16240900000000003</v>
      </c>
      <c r="L2" s="1"/>
      <c r="M2" s="5" t="s">
        <v>6</v>
      </c>
      <c r="N2" s="4">
        <f>((4*(PI()^2))/B11)*10^-3</f>
        <v>1.3487929611771874</v>
      </c>
      <c r="O2" s="6" t="s">
        <v>19</v>
      </c>
      <c r="P2" s="1"/>
      <c r="Q2" s="1"/>
      <c r="R2" s="1"/>
    </row>
    <row r="3" spans="1:18" x14ac:dyDescent="0.25">
      <c r="A3" s="2">
        <v>2</v>
      </c>
      <c r="B3" s="4">
        <v>7.73</v>
      </c>
      <c r="C3" s="4">
        <v>13.3</v>
      </c>
      <c r="D3" s="4">
        <v>15.5</v>
      </c>
      <c r="E3" s="4">
        <f>D3-C3</f>
        <v>2.1999999999999993</v>
      </c>
      <c r="F3" s="4">
        <v>4.18</v>
      </c>
      <c r="G3" s="4">
        <f t="shared" ref="G3:G9" si="1">F3/10</f>
        <v>0.41799999999999998</v>
      </c>
      <c r="H3" s="4"/>
      <c r="I3" s="4">
        <f t="shared" ref="I3:I9" si="2">E3</f>
        <v>2.1999999999999993</v>
      </c>
      <c r="J3" s="2">
        <f t="shared" ref="J3:J9" si="3">G3</f>
        <v>0.41799999999999998</v>
      </c>
      <c r="K3" s="7">
        <f t="shared" si="0"/>
        <v>0.17472399999999999</v>
      </c>
      <c r="L3" s="1"/>
      <c r="M3" s="5" t="s">
        <v>16</v>
      </c>
      <c r="N3" s="4">
        <f>(B12/B11)*N2</f>
        <v>0.22208040422580239</v>
      </c>
      <c r="O3" s="6" t="s">
        <v>19</v>
      </c>
      <c r="P3" s="1"/>
      <c r="Q3" s="1"/>
      <c r="R3" s="1"/>
    </row>
    <row r="4" spans="1:18" x14ac:dyDescent="0.25">
      <c r="A4" s="2">
        <v>3</v>
      </c>
      <c r="B4" s="4">
        <v>6.01</v>
      </c>
      <c r="C4" s="4">
        <v>13.3</v>
      </c>
      <c r="D4" s="4">
        <v>15.1</v>
      </c>
      <c r="E4" s="4">
        <f t="shared" ref="E4:E9" si="4">D4-C4</f>
        <v>1.7999999999999989</v>
      </c>
      <c r="F4" s="4">
        <v>3.85</v>
      </c>
      <c r="G4" s="4">
        <f t="shared" si="1"/>
        <v>0.38500000000000001</v>
      </c>
      <c r="H4" s="4"/>
      <c r="I4" s="4">
        <f t="shared" si="2"/>
        <v>1.7999999999999989</v>
      </c>
      <c r="J4" s="2">
        <f t="shared" si="3"/>
        <v>0.38500000000000001</v>
      </c>
      <c r="K4" s="7">
        <f t="shared" si="0"/>
        <v>0.148225</v>
      </c>
      <c r="L4" s="1"/>
      <c r="M4" s="5" t="s">
        <v>9</v>
      </c>
      <c r="N4" s="4">
        <f>(N3/N2)*100</f>
        <v>16.465121825070696</v>
      </c>
      <c r="O4" s="6" t="s">
        <v>10</v>
      </c>
      <c r="P4" s="1"/>
      <c r="Q4" s="1"/>
      <c r="R4" s="1"/>
    </row>
    <row r="5" spans="1:18" x14ac:dyDescent="0.25">
      <c r="A5" s="2">
        <v>4</v>
      </c>
      <c r="B5" s="4">
        <v>4.92</v>
      </c>
      <c r="C5" s="4">
        <v>13.3</v>
      </c>
      <c r="D5" s="4">
        <v>14.6</v>
      </c>
      <c r="E5" s="4">
        <f t="shared" si="4"/>
        <v>1.2999999999999989</v>
      </c>
      <c r="F5" s="4">
        <v>3.94</v>
      </c>
      <c r="G5" s="4">
        <f t="shared" si="1"/>
        <v>0.39400000000000002</v>
      </c>
      <c r="H5" s="4"/>
      <c r="I5" s="4">
        <f t="shared" si="2"/>
        <v>1.2999999999999989</v>
      </c>
      <c r="J5" s="2">
        <f t="shared" si="3"/>
        <v>0.39400000000000002</v>
      </c>
      <c r="K5" s="4">
        <f t="shared" si="0"/>
        <v>0.15523600000000001</v>
      </c>
      <c r="L5" s="2"/>
      <c r="M5" s="2"/>
      <c r="N5" s="1"/>
      <c r="O5" s="1"/>
      <c r="P5" s="1"/>
      <c r="Q5" s="1"/>
      <c r="R5" s="1"/>
    </row>
    <row r="6" spans="1:18" x14ac:dyDescent="0.25">
      <c r="A6" s="2">
        <v>5</v>
      </c>
      <c r="B6" s="4">
        <v>7.87</v>
      </c>
      <c r="C6" s="4">
        <v>13.3</v>
      </c>
      <c r="D6" s="4">
        <v>15.9</v>
      </c>
      <c r="E6" s="4">
        <f t="shared" si="4"/>
        <v>2.5999999999999996</v>
      </c>
      <c r="F6" s="4">
        <v>4.3099999999999996</v>
      </c>
      <c r="G6" s="4">
        <f t="shared" si="1"/>
        <v>0.43099999999999994</v>
      </c>
      <c r="H6" s="4"/>
      <c r="I6" s="4">
        <f t="shared" si="2"/>
        <v>2.5999999999999996</v>
      </c>
      <c r="J6" s="2">
        <f t="shared" si="3"/>
        <v>0.43099999999999994</v>
      </c>
      <c r="K6" s="4">
        <f t="shared" si="0"/>
        <v>0.18576099999999995</v>
      </c>
      <c r="L6" s="2"/>
      <c r="M6" s="2"/>
      <c r="N6" s="1"/>
      <c r="O6" s="1"/>
      <c r="P6" s="1"/>
      <c r="Q6" s="1"/>
      <c r="R6" s="1"/>
    </row>
    <row r="7" spans="1:18" x14ac:dyDescent="0.25">
      <c r="A7" s="2">
        <v>6</v>
      </c>
      <c r="B7" s="4">
        <v>2.08</v>
      </c>
      <c r="C7" s="4">
        <v>13.2</v>
      </c>
      <c r="D7" s="4">
        <v>13.7</v>
      </c>
      <c r="E7" s="4">
        <f t="shared" si="4"/>
        <v>0.5</v>
      </c>
      <c r="F7" s="4">
        <v>3.66</v>
      </c>
      <c r="G7" s="4">
        <f t="shared" si="1"/>
        <v>0.36599999999999999</v>
      </c>
      <c r="H7" s="4"/>
      <c r="I7" s="4">
        <f t="shared" si="2"/>
        <v>0.5</v>
      </c>
      <c r="J7" s="2">
        <f t="shared" si="3"/>
        <v>0.36599999999999999</v>
      </c>
      <c r="K7" s="4">
        <f t="shared" si="0"/>
        <v>0.13395599999999999</v>
      </c>
      <c r="L7" s="2"/>
      <c r="M7" s="2"/>
      <c r="N7" s="1"/>
      <c r="O7" s="1"/>
      <c r="P7" s="1"/>
      <c r="Q7" s="1"/>
      <c r="R7" s="1"/>
    </row>
    <row r="8" spans="1:18" x14ac:dyDescent="0.25">
      <c r="A8" s="2">
        <v>7</v>
      </c>
      <c r="B8" s="4">
        <v>11.87</v>
      </c>
      <c r="C8" s="4">
        <v>13.2</v>
      </c>
      <c r="D8" s="4">
        <v>16.8</v>
      </c>
      <c r="E8" s="4">
        <f t="shared" si="4"/>
        <v>3.6000000000000014</v>
      </c>
      <c r="F8" s="4">
        <v>4.8499999999999996</v>
      </c>
      <c r="G8" s="4">
        <f t="shared" si="1"/>
        <v>0.48499999999999999</v>
      </c>
      <c r="H8" s="4"/>
      <c r="I8" s="4">
        <f t="shared" si="2"/>
        <v>3.6000000000000014</v>
      </c>
      <c r="J8" s="2">
        <f t="shared" si="3"/>
        <v>0.48499999999999999</v>
      </c>
      <c r="K8" s="4">
        <f t="shared" si="0"/>
        <v>0.23522499999999999</v>
      </c>
      <c r="L8" s="2"/>
      <c r="M8" s="2"/>
      <c r="N8" s="1"/>
      <c r="O8" s="1"/>
      <c r="P8" s="1"/>
      <c r="Q8" s="1"/>
      <c r="R8" s="1"/>
    </row>
    <row r="9" spans="1:18" x14ac:dyDescent="0.25">
      <c r="A9" s="2">
        <v>8</v>
      </c>
      <c r="B9" s="4">
        <v>3.42</v>
      </c>
      <c r="C9" s="4">
        <v>13.5</v>
      </c>
      <c r="D9" s="4">
        <v>14.2</v>
      </c>
      <c r="E9" s="4">
        <f t="shared" si="4"/>
        <v>0.69999999999999929</v>
      </c>
      <c r="F9" s="4">
        <v>3.75</v>
      </c>
      <c r="G9" s="4">
        <f t="shared" si="1"/>
        <v>0.375</v>
      </c>
      <c r="H9" s="4"/>
      <c r="I9" s="4">
        <f t="shared" si="2"/>
        <v>0.69999999999999929</v>
      </c>
      <c r="J9" s="2">
        <f t="shared" si="3"/>
        <v>0.375</v>
      </c>
      <c r="K9" s="4">
        <f t="shared" si="0"/>
        <v>0.140625</v>
      </c>
      <c r="L9" s="2"/>
      <c r="M9" s="2"/>
      <c r="N9" s="1"/>
      <c r="O9" s="1"/>
      <c r="P9" s="1"/>
      <c r="Q9" s="1"/>
      <c r="R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8"/>
    </row>
    <row r="11" spans="1:18" x14ac:dyDescent="0.25">
      <c r="A11" s="5" t="s">
        <v>4</v>
      </c>
      <c r="B11" s="2">
        <f t="array" ref="B11:C13">LINEST(K2:K9,I2:I9,TRUE,TRUE)</f>
        <v>2.9269442190669362E-2</v>
      </c>
      <c r="C11" s="2">
        <v>0.11213992089249494</v>
      </c>
      <c r="D11" s="6" t="s">
        <v>5</v>
      </c>
      <c r="E11" s="1"/>
      <c r="F11" s="1"/>
      <c r="G11" s="1"/>
      <c r="H11" s="1"/>
      <c r="I11" s="2"/>
      <c r="J11" s="2"/>
      <c r="K11" s="2"/>
      <c r="L11" s="2"/>
      <c r="M11" s="2"/>
      <c r="N11" s="1"/>
      <c r="O11" s="1"/>
      <c r="P11" s="8"/>
    </row>
    <row r="12" spans="1:18" x14ac:dyDescent="0.25">
      <c r="A12" s="5" t="s">
        <v>14</v>
      </c>
      <c r="B12" s="2">
        <v>4.8192493142123509E-3</v>
      </c>
      <c r="C12" s="2">
        <v>1.0154788424642867E-2</v>
      </c>
      <c r="D12" s="6" t="s">
        <v>15</v>
      </c>
      <c r="E12" s="1"/>
      <c r="F12" s="1"/>
      <c r="G12" s="1"/>
      <c r="H12" s="1"/>
      <c r="I12" s="2"/>
      <c r="J12" s="2"/>
      <c r="K12" s="2"/>
      <c r="L12" s="2"/>
      <c r="M12" s="2"/>
      <c r="N12" s="1"/>
      <c r="O12" s="1"/>
      <c r="P12" s="8"/>
    </row>
    <row r="13" spans="1:18" x14ac:dyDescent="0.25">
      <c r="A13" s="5" t="s">
        <v>17</v>
      </c>
      <c r="B13" s="1">
        <v>0.8600965697982591</v>
      </c>
      <c r="C13" s="1">
        <v>1.3105345757705344E-2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</row>
    <row r="14" spans="1:18" x14ac:dyDescent="0.25">
      <c r="A14" s="8"/>
      <c r="B14" s="8"/>
      <c r="C14" s="8"/>
      <c r="D14" s="8"/>
      <c r="E14" s="8"/>
      <c r="F14" s="8"/>
      <c r="G14" s="8"/>
      <c r="H14" s="9"/>
      <c r="I14" s="8"/>
      <c r="J14" s="8"/>
      <c r="K14" s="10"/>
      <c r="L14" s="8"/>
      <c r="M14" s="8"/>
      <c r="N14" s="8"/>
      <c r="O14" s="8"/>
      <c r="P14" s="8"/>
    </row>
    <row r="15" spans="1:18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2015-10-30T19:21:29Z</dcterms:modified>
</cp:coreProperties>
</file>