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3105" windowWidth="14805" windowHeight="8010"/>
  </bookViews>
  <sheets>
    <sheet name="Folha1" sheetId="1" r:id="rId1"/>
  </sheets>
  <calcPr calcId="152511"/>
</workbook>
</file>

<file path=xl/calcChain.xml><?xml version="1.0" encoding="utf-8"?>
<calcChain xmlns="http://schemas.openxmlformats.org/spreadsheetml/2006/main">
  <c r="F13" i="1" l="1" a="1"/>
  <c r="F13" i="1" s="1"/>
  <c r="F14" i="1" l="1"/>
  <c r="G13" i="1"/>
  <c r="G14" i="1"/>
  <c r="G15" i="1"/>
  <c r="F15" i="1"/>
  <c r="K2" i="1"/>
  <c r="K3" i="1"/>
  <c r="K4" i="1"/>
  <c r="K5" i="1"/>
  <c r="K6" i="1"/>
  <c r="K7" i="1"/>
  <c r="K8" i="1"/>
  <c r="K9" i="1"/>
  <c r="I2" i="1"/>
  <c r="I3" i="1"/>
  <c r="I4" i="1"/>
  <c r="I5" i="1"/>
  <c r="I6" i="1"/>
  <c r="I7" i="1"/>
  <c r="I8" i="1"/>
  <c r="I9" i="1"/>
  <c r="H2" i="1" l="1"/>
  <c r="H3" i="1"/>
  <c r="H4" i="1"/>
  <c r="H5" i="1"/>
  <c r="H6" i="1"/>
  <c r="H7" i="1"/>
  <c r="H8" i="1"/>
  <c r="H9" i="1"/>
  <c r="J2" i="1"/>
  <c r="J3" i="1"/>
  <c r="J4" i="1"/>
  <c r="J5" i="1"/>
  <c r="J6" i="1"/>
  <c r="J7" i="1"/>
  <c r="J8" i="1"/>
  <c r="J9" i="1"/>
  <c r="E2" i="1"/>
  <c r="E3" i="1"/>
  <c r="E4" i="1"/>
  <c r="E5" i="1"/>
  <c r="E6" i="1"/>
  <c r="E7" i="1"/>
  <c r="E8" i="1"/>
  <c r="E9" i="1"/>
  <c r="G2" i="1"/>
  <c r="G3" i="1"/>
  <c r="G4" i="1"/>
  <c r="G5" i="1"/>
  <c r="G6" i="1"/>
  <c r="G7" i="1"/>
  <c r="G8" i="1"/>
  <c r="G9" i="1"/>
  <c r="D2" i="1"/>
  <c r="D4" i="1"/>
  <c r="C3" i="1"/>
  <c r="D3" i="1" s="1"/>
  <c r="D5" i="1"/>
  <c r="D6" i="1"/>
  <c r="D7" i="1"/>
  <c r="D8" i="1"/>
  <c r="D9" i="1"/>
</calcChain>
</file>

<file path=xl/sharedStrings.xml><?xml version="1.0" encoding="utf-8"?>
<sst xmlns="http://schemas.openxmlformats.org/spreadsheetml/2006/main" count="16" uniqueCount="16">
  <si>
    <r>
      <t>q</t>
    </r>
    <r>
      <rPr>
        <sz val="6"/>
        <color theme="1"/>
        <rFont val="Calibri"/>
        <family val="2"/>
        <scheme val="minor"/>
      </rPr>
      <t xml:space="preserve">i MAX </t>
    </r>
    <r>
      <rPr>
        <sz val="11"/>
        <color theme="1"/>
        <rFont val="Calibri"/>
        <family val="2"/>
        <scheme val="minor"/>
      </rPr>
      <t>+/- 0,05 (cm)</t>
    </r>
  </si>
  <si>
    <r>
      <t>q</t>
    </r>
    <r>
      <rPr>
        <sz val="6"/>
        <color theme="1"/>
        <rFont val="Calibri"/>
        <family val="2"/>
        <scheme val="minor"/>
      </rPr>
      <t xml:space="preserve">i MIN </t>
    </r>
    <r>
      <rPr>
        <sz val="11"/>
        <color theme="1"/>
        <rFont val="Calibri"/>
        <family val="2"/>
        <scheme val="minor"/>
      </rPr>
      <t>+/- 0,05 (cm)</t>
    </r>
  </si>
  <si>
    <r>
      <t>p</t>
    </r>
    <r>
      <rPr>
        <sz val="6"/>
        <color theme="1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>+/- 0,05 (cm)</t>
    </r>
  </si>
  <si>
    <r>
      <t>q</t>
    </r>
    <r>
      <rPr>
        <sz val="6"/>
        <color theme="1"/>
        <rFont val="Calibri"/>
        <family val="2"/>
        <scheme val="minor"/>
      </rPr>
      <t xml:space="preserve">i MED </t>
    </r>
    <r>
      <rPr>
        <sz val="11"/>
        <color theme="1"/>
        <rFont val="Calibri"/>
        <family val="2"/>
        <scheme val="minor"/>
      </rPr>
      <t>+/- 0,05 (cm)</t>
    </r>
  </si>
  <si>
    <r>
      <t>∆q</t>
    </r>
    <r>
      <rPr>
        <b/>
        <sz val="6"/>
        <color theme="1"/>
        <rFont val="Calibri"/>
        <family val="2"/>
        <scheme val="minor"/>
      </rPr>
      <t>i MED</t>
    </r>
  </si>
  <si>
    <t>f</t>
  </si>
  <si>
    <t>q (teórico)</t>
  </si>
  <si>
    <t>x=1/p</t>
  </si>
  <si>
    <t>∆x</t>
  </si>
  <si>
    <t>y=1/q</t>
  </si>
  <si>
    <t>∆y</t>
  </si>
  <si>
    <t>m</t>
  </si>
  <si>
    <t>∆m</t>
  </si>
  <si>
    <t>R²</t>
  </si>
  <si>
    <t>b</t>
  </si>
  <si>
    <t>∆b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</si>
</sst>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0" borderId="0" xfId="0" applyNumberFormat="1"/>
    <xf numFmtId="0" fontId="4" fillId="0" borderId="0" xfId="0" applyFont="1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13"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PT"/>
              <a:t>y=1/q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trendline>
            <c:spPr>
              <a:ln w="38100" cap="rnd" cmpd="sng" algn="ctr">
                <a:solidFill>
                  <a:schemeClr val="accent1">
                    <a:lumMod val="75000"/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Folha1!$H$2:$H$9</c:f>
              <c:numCache>
                <c:formatCode>0.00E+00</c:formatCode>
                <c:ptCount val="8"/>
                <c:pt idx="0">
                  <c:v>9.0909090909090912E-2</c:v>
                </c:pt>
                <c:pt idx="1">
                  <c:v>7.6923076923076927E-2</c:v>
                </c:pt>
                <c:pt idx="2">
                  <c:v>6.25E-2</c:v>
                </c:pt>
                <c:pt idx="3">
                  <c:v>5.5555555555555552E-2</c:v>
                </c:pt>
                <c:pt idx="4">
                  <c:v>5.128205128205128E-2</c:v>
                </c:pt>
                <c:pt idx="5">
                  <c:v>4.878048780487805E-2</c:v>
                </c:pt>
                <c:pt idx="6">
                  <c:v>4.6511627906976744E-2</c:v>
                </c:pt>
                <c:pt idx="7">
                  <c:v>4.5454545454545456E-2</c:v>
                </c:pt>
              </c:numCache>
            </c:numRef>
          </c:xVal>
          <c:yVal>
            <c:numRef>
              <c:f>Folha1!$J$2:$J$9</c:f>
              <c:numCache>
                <c:formatCode>0.00E+00</c:formatCode>
                <c:ptCount val="8"/>
                <c:pt idx="0">
                  <c:v>1.2422360248447204E-2</c:v>
                </c:pt>
                <c:pt idx="1">
                  <c:v>2.4813895781637719E-2</c:v>
                </c:pt>
                <c:pt idx="2">
                  <c:v>3.8759689922480627E-2</c:v>
                </c:pt>
                <c:pt idx="3">
                  <c:v>4.5248868778280542E-2</c:v>
                </c:pt>
                <c:pt idx="4">
                  <c:v>4.926108374384236E-2</c:v>
                </c:pt>
                <c:pt idx="5">
                  <c:v>5.1948051948051951E-2</c:v>
                </c:pt>
                <c:pt idx="6">
                  <c:v>5.3619302949061663E-2</c:v>
                </c:pt>
                <c:pt idx="7">
                  <c:v>5.4644808743169404E-2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0759952"/>
        <c:axId val="1950764848"/>
      </c:scatterChart>
      <c:valAx>
        <c:axId val="1950759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50764848"/>
        <c:crosses val="autoZero"/>
        <c:crossBetween val="midCat"/>
      </c:valAx>
      <c:valAx>
        <c:axId val="195076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50759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612402</xdr:colOff>
      <xdr:row>10</xdr:row>
      <xdr:rowOff>151839</xdr:rowOff>
    </xdr:from>
    <xdr:to>
      <xdr:col>3</xdr:col>
      <xdr:colOff>1079127</xdr:colOff>
      <xdr:row>25</xdr:row>
      <xdr:rowOff>37539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a1" displayName="Tabela1" ref="A1:K9" totalsRowShown="0" headerRowDxfId="12" dataDxfId="11">
  <autoFilter ref="A1:K9"/>
  <tableColumns count="11">
    <tableColumn id="1" name="pi +/- 0,05 (cm)" dataDxfId="10"/>
    <tableColumn id="2" name="qi MIN +/- 0,05 (cm)" dataDxfId="9"/>
    <tableColumn id="3" name="qi MAX +/- 0,05 (cm)" dataDxfId="8"/>
    <tableColumn id="4" name="qi MED +/- 0,05 (cm)" dataDxfId="7">
      <calculatedColumnFormula>SUM(B2+C2)/2</calculatedColumnFormula>
    </tableColumn>
    <tableColumn id="5" name="∆qi MED" dataDxfId="6">
      <calculatedColumnFormula>SUM((0.05)/2+(0.05)/2)</calculatedColumnFormula>
    </tableColumn>
    <tableColumn id="6" name="f" dataDxfId="5">
      <calculatedColumnFormula>SUM(1/(1/A2+1/D2))</calculatedColumnFormula>
    </tableColumn>
    <tableColumn id="7" name="q (teórico)" dataDxfId="4">
      <calculatedColumnFormula>SUM((F2*A2)/(A2-F2))</calculatedColumnFormula>
    </tableColumn>
    <tableColumn id="9" name="x=1/p" dataDxfId="3">
      <calculatedColumnFormula>SUM(1/A2)</calculatedColumnFormula>
    </tableColumn>
    <tableColumn id="10" name="∆x" dataDxfId="2">
      <calculatedColumnFormula>SUM((1/A2^2)*0.05)</calculatedColumnFormula>
    </tableColumn>
    <tableColumn id="11" name="y=1/q" dataDxfId="1">
      <calculatedColumnFormula>SUM(1/D2)</calculatedColumnFormula>
    </tableColumn>
    <tableColumn id="12" name="∆y" dataDxfId="0">
      <calculatedColumnFormula>SUM((1/D2^2)*0.05)</calculatedColumnFormula>
    </tableColumn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zoomScale="85" zoomScaleNormal="85" workbookViewId="0">
      <selection activeCell="E1" sqref="E1:E1048576"/>
    </sheetView>
  </sheetViews>
  <sheetFormatPr defaultRowHeight="15" x14ac:dyDescent="0.25"/>
  <cols>
    <col min="1" max="1" width="20" customWidth="1"/>
    <col min="2" max="2" width="20.5703125" customWidth="1"/>
    <col min="3" max="3" width="21" customWidth="1"/>
    <col min="4" max="4" width="20.85546875" customWidth="1"/>
    <col min="5" max="11" width="20" customWidth="1"/>
  </cols>
  <sheetData>
    <row r="1" spans="1:13" x14ac:dyDescent="0.25">
      <c r="A1" s="1" t="s">
        <v>2</v>
      </c>
      <c r="B1" s="1" t="s">
        <v>1</v>
      </c>
      <c r="C1" s="1" t="s">
        <v>0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1" t="s">
        <v>9</v>
      </c>
      <c r="K1" s="3" t="s">
        <v>10</v>
      </c>
    </row>
    <row r="2" spans="1:13" x14ac:dyDescent="0.25">
      <c r="A2" s="2">
        <v>11</v>
      </c>
      <c r="B2" s="2">
        <v>68.5</v>
      </c>
      <c r="C2" s="2">
        <v>92.5</v>
      </c>
      <c r="D2" s="2">
        <f>SUM(B2+C2)/2</f>
        <v>80.5</v>
      </c>
      <c r="E2" s="2">
        <f>SUM((0.05)/2+(0.05)/2)</f>
        <v>0.05</v>
      </c>
      <c r="F2" s="2">
        <v>10</v>
      </c>
      <c r="G2" s="2">
        <f t="shared" ref="G2:G9" si="0">SUM((F2*A2)/(A2-F2))</f>
        <v>110</v>
      </c>
      <c r="H2" s="4">
        <f t="shared" ref="H2:H9" si="1">SUM(1/A2)</f>
        <v>9.0909090909090912E-2</v>
      </c>
      <c r="I2" s="4">
        <f t="shared" ref="I2:I9" si="2">SUM((1/A2^2)*0.05)</f>
        <v>4.1322314049586781E-4</v>
      </c>
      <c r="J2" s="4">
        <f>SUM(1/D2)</f>
        <v>1.2422360248447204E-2</v>
      </c>
      <c r="K2" s="4">
        <f t="shared" ref="K2:K9" si="3">SUM((1/D2^2)*0.05)</f>
        <v>7.7157517071100661E-6</v>
      </c>
    </row>
    <row r="3" spans="1:13" x14ac:dyDescent="0.25">
      <c r="A3" s="2">
        <v>13</v>
      </c>
      <c r="B3" s="2">
        <v>36.1</v>
      </c>
      <c r="C3" s="2">
        <f>SUM(B3+8.4)</f>
        <v>44.5</v>
      </c>
      <c r="D3" s="2">
        <f t="shared" ref="D3:D9" si="4">SUM(B3+C3)/2</f>
        <v>40.299999999999997</v>
      </c>
      <c r="E3" s="2">
        <f t="shared" ref="E3:E9" si="5">SUM((0.05)/2+(0.05)/2)</f>
        <v>0.05</v>
      </c>
      <c r="F3" s="2">
        <v>10</v>
      </c>
      <c r="G3" s="2">
        <f t="shared" si="0"/>
        <v>43.333333333333336</v>
      </c>
      <c r="H3" s="4">
        <f t="shared" si="1"/>
        <v>7.6923076923076927E-2</v>
      </c>
      <c r="I3" s="4">
        <f t="shared" si="2"/>
        <v>2.9585798816568048E-4</v>
      </c>
      <c r="J3" s="4">
        <f t="shared" ref="J3:J9" si="6">SUM(1/D3)</f>
        <v>2.4813895781637719E-2</v>
      </c>
      <c r="K3" s="4">
        <f t="shared" si="3"/>
        <v>3.0786471193098916E-5</v>
      </c>
    </row>
    <row r="4" spans="1:13" x14ac:dyDescent="0.25">
      <c r="A4" s="2">
        <v>16</v>
      </c>
      <c r="B4" s="2">
        <v>24.2</v>
      </c>
      <c r="C4" s="2">
        <v>27.4</v>
      </c>
      <c r="D4" s="2">
        <f t="shared" si="4"/>
        <v>25.799999999999997</v>
      </c>
      <c r="E4" s="2">
        <f t="shared" si="5"/>
        <v>0.05</v>
      </c>
      <c r="F4" s="2">
        <v>10</v>
      </c>
      <c r="G4" s="2">
        <f t="shared" si="0"/>
        <v>26.666666666666668</v>
      </c>
      <c r="H4" s="4">
        <f t="shared" si="1"/>
        <v>6.25E-2</v>
      </c>
      <c r="I4" s="4">
        <f t="shared" si="2"/>
        <v>1.9531250000000001E-4</v>
      </c>
      <c r="J4" s="4">
        <f t="shared" si="6"/>
        <v>3.8759689922480627E-2</v>
      </c>
      <c r="K4" s="4">
        <f t="shared" si="3"/>
        <v>7.5115678144342305E-5</v>
      </c>
    </row>
    <row r="5" spans="1:13" x14ac:dyDescent="0.25">
      <c r="A5" s="2">
        <v>18</v>
      </c>
      <c r="B5" s="2">
        <v>20.8</v>
      </c>
      <c r="C5" s="2">
        <v>23.4</v>
      </c>
      <c r="D5" s="2">
        <f t="shared" si="4"/>
        <v>22.1</v>
      </c>
      <c r="E5" s="2">
        <f t="shared" si="5"/>
        <v>0.05</v>
      </c>
      <c r="F5" s="2">
        <v>10</v>
      </c>
      <c r="G5" s="2">
        <f t="shared" si="0"/>
        <v>22.5</v>
      </c>
      <c r="H5" s="4">
        <f t="shared" si="1"/>
        <v>5.5555555555555552E-2</v>
      </c>
      <c r="I5" s="4">
        <f t="shared" si="2"/>
        <v>1.5432098765432098E-4</v>
      </c>
      <c r="J5" s="4">
        <f t="shared" si="6"/>
        <v>4.5248868778280542E-2</v>
      </c>
      <c r="K5" s="4">
        <f t="shared" si="3"/>
        <v>1.0237300628570257E-4</v>
      </c>
    </row>
    <row r="6" spans="1:13" x14ac:dyDescent="0.25">
      <c r="A6" s="2">
        <v>19.5</v>
      </c>
      <c r="B6" s="2">
        <v>19.3</v>
      </c>
      <c r="C6" s="2">
        <v>21.3</v>
      </c>
      <c r="D6" s="2">
        <f t="shared" si="4"/>
        <v>20.3</v>
      </c>
      <c r="E6" s="2">
        <f t="shared" si="5"/>
        <v>0.05</v>
      </c>
      <c r="F6" s="2">
        <v>10</v>
      </c>
      <c r="G6" s="2">
        <f t="shared" si="0"/>
        <v>20.526315789473685</v>
      </c>
      <c r="H6" s="4">
        <f t="shared" si="1"/>
        <v>5.128205128205128E-2</v>
      </c>
      <c r="I6" s="4">
        <f t="shared" si="2"/>
        <v>1.314924391847469E-4</v>
      </c>
      <c r="J6" s="4">
        <f t="shared" si="6"/>
        <v>4.926108374384236E-2</v>
      </c>
      <c r="K6" s="4">
        <f t="shared" si="3"/>
        <v>1.2133271858089251E-4</v>
      </c>
    </row>
    <row r="7" spans="1:13" x14ac:dyDescent="0.25">
      <c r="A7" s="2">
        <v>20.5</v>
      </c>
      <c r="B7" s="2">
        <v>18</v>
      </c>
      <c r="C7" s="2">
        <v>20.5</v>
      </c>
      <c r="D7" s="2">
        <f t="shared" si="4"/>
        <v>19.25</v>
      </c>
      <c r="E7" s="2">
        <f t="shared" si="5"/>
        <v>0.05</v>
      </c>
      <c r="F7" s="2">
        <v>10</v>
      </c>
      <c r="G7" s="2">
        <f t="shared" si="0"/>
        <v>19.523809523809526</v>
      </c>
      <c r="H7" s="4">
        <f t="shared" si="1"/>
        <v>4.878048780487805E-2</v>
      </c>
      <c r="I7" s="4">
        <f t="shared" si="2"/>
        <v>1.1897679952409281E-4</v>
      </c>
      <c r="J7" s="4">
        <f t="shared" si="6"/>
        <v>5.1948051948051951E-2</v>
      </c>
      <c r="K7" s="4">
        <f t="shared" si="3"/>
        <v>1.3493000505987519E-4</v>
      </c>
    </row>
    <row r="8" spans="1:13" x14ac:dyDescent="0.25">
      <c r="A8" s="2">
        <v>21.5</v>
      </c>
      <c r="B8" s="2">
        <v>17.600000000000001</v>
      </c>
      <c r="C8" s="2">
        <v>19.7</v>
      </c>
      <c r="D8" s="2">
        <f t="shared" si="4"/>
        <v>18.649999999999999</v>
      </c>
      <c r="E8" s="2">
        <f t="shared" si="5"/>
        <v>0.05</v>
      </c>
      <c r="F8" s="2">
        <v>10</v>
      </c>
      <c r="G8" s="2">
        <f t="shared" si="0"/>
        <v>18.695652173913043</v>
      </c>
      <c r="H8" s="4">
        <f t="shared" si="1"/>
        <v>4.6511627906976744E-2</v>
      </c>
      <c r="I8" s="4">
        <f t="shared" si="2"/>
        <v>1.081665765278529E-4</v>
      </c>
      <c r="J8" s="4">
        <f t="shared" si="6"/>
        <v>5.3619302949061663E-2</v>
      </c>
      <c r="K8" s="4">
        <f t="shared" si="3"/>
        <v>1.4375148243716266E-4</v>
      </c>
    </row>
    <row r="9" spans="1:13" x14ac:dyDescent="0.25">
      <c r="A9" s="2">
        <v>22</v>
      </c>
      <c r="B9" s="2">
        <v>17.399999999999999</v>
      </c>
      <c r="C9" s="2">
        <v>19.2</v>
      </c>
      <c r="D9" s="2">
        <f t="shared" si="4"/>
        <v>18.299999999999997</v>
      </c>
      <c r="E9" s="2">
        <f t="shared" si="5"/>
        <v>0.05</v>
      </c>
      <c r="F9" s="2">
        <v>10</v>
      </c>
      <c r="G9" s="2">
        <f t="shared" si="0"/>
        <v>18.333333333333332</v>
      </c>
      <c r="H9" s="4">
        <f t="shared" si="1"/>
        <v>4.5454545454545456E-2</v>
      </c>
      <c r="I9" s="4">
        <f t="shared" si="2"/>
        <v>1.0330578512396695E-4</v>
      </c>
      <c r="J9" s="4">
        <f t="shared" si="6"/>
        <v>5.4644808743169404E-2</v>
      </c>
      <c r="K9" s="4">
        <f t="shared" si="3"/>
        <v>1.4930275612887821E-4</v>
      </c>
    </row>
    <row r="10" spans="1:13" x14ac:dyDescent="0.25">
      <c r="M10" s="6"/>
    </row>
    <row r="11" spans="1:13" x14ac:dyDescent="0.25">
      <c r="E11" s="5"/>
      <c r="F11" s="5"/>
      <c r="L11" s="5"/>
      <c r="M11" s="5"/>
    </row>
    <row r="13" spans="1:13" x14ac:dyDescent="0.25">
      <c r="E13" s="7" t="s">
        <v>11</v>
      </c>
      <c r="F13">
        <f t="array" ref="F13:G15">LINEST(J2:J9,H2:H9,TRUE,TRUE)</f>
        <v>-0.93661054614929251</v>
      </c>
      <c r="G13">
        <v>9.7292454512151821E-2</v>
      </c>
      <c r="H13" s="8" t="s">
        <v>14</v>
      </c>
    </row>
    <row r="14" spans="1:13" x14ac:dyDescent="0.25">
      <c r="E14" s="7" t="s">
        <v>12</v>
      </c>
      <c r="F14">
        <v>5.9724634742467876E-3</v>
      </c>
      <c r="G14">
        <v>3.6824683903820325E-4</v>
      </c>
      <c r="H14" s="8" t="s">
        <v>15</v>
      </c>
    </row>
    <row r="15" spans="1:13" x14ac:dyDescent="0.25">
      <c r="E15" s="7" t="s">
        <v>13</v>
      </c>
      <c r="F15">
        <v>0.99975608740583288</v>
      </c>
      <c r="G15">
        <v>2.5775933051166858E-4</v>
      </c>
    </row>
  </sheetData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2015-11-12T12:40:47Z</dcterms:modified>
</cp:coreProperties>
</file>