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Z:\Y5\Dissertation\Phase1\run1\"/>
    </mc:Choice>
  </mc:AlternateContent>
  <xr:revisionPtr revIDLastSave="0" documentId="13_ncr:1_{2BA49957-A68C-47CD-9167-B2DEE8B529B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w and Gra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N95" i="1"/>
  <c r="N94" i="1"/>
  <c r="AP7" i="1"/>
  <c r="AP6" i="1"/>
  <c r="AP5" i="1"/>
  <c r="AN7" i="1"/>
  <c r="AI7" i="1"/>
  <c r="AI6" i="1"/>
  <c r="AG7" i="1"/>
  <c r="AG6" i="1"/>
  <c r="O42" i="1" l="1"/>
  <c r="N42" i="1"/>
  <c r="I42" i="1"/>
  <c r="H42" i="1"/>
  <c r="C42" i="1"/>
  <c r="B42" i="1"/>
  <c r="O41" i="1"/>
  <c r="N41" i="1"/>
  <c r="I41" i="1"/>
  <c r="H41" i="1"/>
  <c r="C41" i="1"/>
  <c r="B41" i="1"/>
  <c r="O27" i="1"/>
  <c r="N27" i="1"/>
  <c r="I27" i="1"/>
  <c r="H27" i="1"/>
  <c r="C27" i="1"/>
  <c r="B27" i="1"/>
  <c r="O26" i="1"/>
  <c r="N26" i="1"/>
  <c r="I26" i="1"/>
  <c r="H26" i="1"/>
  <c r="C26" i="1"/>
  <c r="B26" i="1"/>
  <c r="H11" i="1"/>
  <c r="I11" i="1"/>
  <c r="N11" i="1"/>
  <c r="O11" i="1"/>
  <c r="H12" i="1"/>
  <c r="I12" i="1"/>
  <c r="I13" i="1" s="1"/>
  <c r="N12" i="1"/>
  <c r="O12" i="1"/>
  <c r="C11" i="1"/>
  <c r="C12" i="1"/>
  <c r="B12" i="1"/>
  <c r="B11" i="1"/>
  <c r="AI5" i="1"/>
  <c r="U42" i="1"/>
  <c r="T42" i="1"/>
  <c r="U41" i="1"/>
  <c r="AO7" i="1" s="1"/>
  <c r="T41" i="1"/>
  <c r="AH7" i="1" s="1"/>
  <c r="U40" i="1"/>
  <c r="T40" i="1"/>
  <c r="U27" i="1"/>
  <c r="T27" i="1"/>
  <c r="U26" i="1"/>
  <c r="AO6" i="1" s="1"/>
  <c r="T26" i="1"/>
  <c r="AH6" i="1" s="1"/>
  <c r="U25" i="1"/>
  <c r="AN6" i="1" s="1"/>
  <c r="T25" i="1"/>
  <c r="U12" i="1"/>
  <c r="T12" i="1"/>
  <c r="U11" i="1"/>
  <c r="AO5" i="1" s="1"/>
  <c r="T11" i="1"/>
  <c r="AH5" i="1" s="1"/>
  <c r="U10" i="1"/>
  <c r="AN5" i="1" s="1"/>
  <c r="T10" i="1"/>
  <c r="AG5" i="1" s="1"/>
  <c r="V35" i="1"/>
  <c r="W35" i="1" s="1"/>
  <c r="V34" i="1"/>
  <c r="W34" i="1" s="1"/>
  <c r="V33" i="1"/>
  <c r="W33" i="1" s="1"/>
  <c r="V22" i="1"/>
  <c r="W22" i="1" s="1"/>
  <c r="V21" i="1"/>
  <c r="W21" i="1" s="1"/>
  <c r="V18" i="1"/>
  <c r="W18" i="1" s="1"/>
  <c r="V9" i="1"/>
  <c r="W9" i="1" s="1"/>
  <c r="V5" i="1"/>
  <c r="W5" i="1" s="1"/>
  <c r="V4" i="1"/>
  <c r="W4" i="1" s="1"/>
  <c r="V3" i="1"/>
  <c r="W3" i="1" s="1"/>
  <c r="V36" i="1"/>
  <c r="W36" i="1" s="1"/>
  <c r="V37" i="1"/>
  <c r="W37" i="1" s="1"/>
  <c r="V38" i="1"/>
  <c r="W38" i="1" s="1"/>
  <c r="V39" i="1"/>
  <c r="W39" i="1" s="1"/>
  <c r="V19" i="1"/>
  <c r="W19" i="1" s="1"/>
  <c r="V20" i="1"/>
  <c r="W20" i="1" s="1"/>
  <c r="V23" i="1"/>
  <c r="W23" i="1" s="1"/>
  <c r="V24" i="1"/>
  <c r="W24" i="1" s="1"/>
  <c r="V6" i="1"/>
  <c r="W6" i="1" s="1"/>
  <c r="V7" i="1"/>
  <c r="W7" i="1" s="1"/>
  <c r="V8" i="1"/>
  <c r="W8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33" i="1"/>
  <c r="Q33" i="1" s="1"/>
  <c r="P18" i="1"/>
  <c r="Q18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3" i="1"/>
  <c r="Q3" i="1" s="1"/>
  <c r="O10" i="1"/>
  <c r="C94" i="1" s="1"/>
  <c r="N10" i="1"/>
  <c r="C93" i="1" s="1"/>
  <c r="O25" i="1"/>
  <c r="N25" i="1"/>
  <c r="I93" i="1" s="1"/>
  <c r="O40" i="1"/>
  <c r="N40" i="1"/>
  <c r="C40" i="1"/>
  <c r="B40" i="1"/>
  <c r="I40" i="1"/>
  <c r="O94" i="1" s="1"/>
  <c r="H40" i="1"/>
  <c r="O93" i="1" s="1"/>
  <c r="I25" i="1"/>
  <c r="J94" i="1" s="1"/>
  <c r="H25" i="1"/>
  <c r="J93" i="1" s="1"/>
  <c r="I10" i="1"/>
  <c r="D94" i="1" s="1"/>
  <c r="H10" i="1"/>
  <c r="D93" i="1" s="1"/>
  <c r="C10" i="1"/>
  <c r="B10" i="1"/>
  <c r="C25" i="1"/>
  <c r="B25" i="1"/>
  <c r="Q41" i="1" l="1"/>
  <c r="Q42" i="1"/>
  <c r="Q43" i="1" s="1"/>
  <c r="AK7" i="1"/>
  <c r="P93" i="1"/>
  <c r="AR7" i="1"/>
  <c r="P94" i="1"/>
  <c r="Q27" i="1"/>
  <c r="Q26" i="1"/>
  <c r="P25" i="1"/>
  <c r="I94" i="1"/>
  <c r="AR5" i="1"/>
  <c r="E94" i="1"/>
  <c r="AK6" i="1"/>
  <c r="K93" i="1"/>
  <c r="B13" i="1"/>
  <c r="AR6" i="1"/>
  <c r="K94" i="1"/>
  <c r="N43" i="1"/>
  <c r="AK5" i="1"/>
  <c r="E93" i="1"/>
  <c r="Q12" i="1"/>
  <c r="Q11" i="1"/>
  <c r="B43" i="1"/>
  <c r="C43" i="1"/>
  <c r="H43" i="1"/>
  <c r="I43" i="1"/>
  <c r="O43" i="1"/>
  <c r="N13" i="1"/>
  <c r="P42" i="1"/>
  <c r="O13" i="1"/>
  <c r="P41" i="1"/>
  <c r="H13" i="1"/>
  <c r="C13" i="1"/>
  <c r="C28" i="1"/>
  <c r="H28" i="1"/>
  <c r="P12" i="1"/>
  <c r="I28" i="1"/>
  <c r="N28" i="1"/>
  <c r="O28" i="1"/>
  <c r="B28" i="1"/>
  <c r="P26" i="1"/>
  <c r="P27" i="1"/>
  <c r="P11" i="1"/>
  <c r="V41" i="1"/>
  <c r="W41" i="1" s="1"/>
  <c r="V40" i="1"/>
  <c r="W40" i="1" s="1"/>
  <c r="V26" i="1"/>
  <c r="V10" i="1"/>
  <c r="W10" i="1" s="1"/>
  <c r="V42" i="1"/>
  <c r="W42" i="1" s="1"/>
  <c r="V27" i="1"/>
  <c r="W27" i="1" s="1"/>
  <c r="P10" i="1"/>
  <c r="P40" i="1"/>
  <c r="Q40" i="1" s="1"/>
  <c r="Z7" i="1"/>
  <c r="Z5" i="1"/>
  <c r="Z6" i="1"/>
  <c r="V25" i="1"/>
  <c r="W25" i="1" s="1"/>
  <c r="V12" i="1"/>
  <c r="W12" i="1" s="1"/>
  <c r="V11" i="1"/>
  <c r="J36" i="1"/>
  <c r="K36" i="1" s="1"/>
  <c r="J35" i="1"/>
  <c r="K35" i="1" s="1"/>
  <c r="J34" i="1"/>
  <c r="K34" i="1" s="1"/>
  <c r="J40" i="1"/>
  <c r="J22" i="1"/>
  <c r="K22" i="1" s="1"/>
  <c r="J21" i="1"/>
  <c r="K21" i="1" s="1"/>
  <c r="J20" i="1"/>
  <c r="K20" i="1" s="1"/>
  <c r="J19" i="1"/>
  <c r="K19" i="1" s="1"/>
  <c r="J25" i="1"/>
  <c r="J23" i="1"/>
  <c r="K23" i="1" s="1"/>
  <c r="J37" i="1"/>
  <c r="K37" i="1" s="1"/>
  <c r="J38" i="1"/>
  <c r="K38" i="1" s="1"/>
  <c r="J39" i="1"/>
  <c r="K39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J3" i="1"/>
  <c r="Q25" i="1" l="1"/>
  <c r="I95" i="1"/>
  <c r="Q28" i="1"/>
  <c r="K10" i="1"/>
  <c r="D95" i="1"/>
  <c r="Q13" i="1"/>
  <c r="K40" i="1"/>
  <c r="O95" i="1"/>
  <c r="K25" i="1"/>
  <c r="J95" i="1"/>
  <c r="Q10" i="1"/>
  <c r="C95" i="1"/>
  <c r="P43" i="1"/>
  <c r="P13" i="1"/>
  <c r="J11" i="1"/>
  <c r="J12" i="1"/>
  <c r="P28" i="1"/>
  <c r="AA7" i="1"/>
  <c r="W26" i="1"/>
  <c r="AA6" i="1"/>
  <c r="K3" i="1"/>
  <c r="AB5" i="1"/>
  <c r="W11" i="1"/>
  <c r="AA5" i="1"/>
  <c r="J33" i="1"/>
  <c r="J18" i="1"/>
  <c r="J24" i="1"/>
  <c r="K24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K95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P95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3" i="1"/>
  <c r="E41" i="1" l="1"/>
  <c r="E42" i="1"/>
  <c r="E43" i="1" s="1"/>
  <c r="AD5" i="1"/>
  <c r="E95" i="1"/>
  <c r="K11" i="1"/>
  <c r="K12" i="1"/>
  <c r="D11" i="1"/>
  <c r="J41" i="1"/>
  <c r="J42" i="1"/>
  <c r="J43" i="1" s="1"/>
  <c r="D41" i="1"/>
  <c r="D42" i="1"/>
  <c r="D43" i="1" s="1"/>
  <c r="J13" i="1"/>
  <c r="E18" i="1"/>
  <c r="D27" i="1"/>
  <c r="D26" i="1"/>
  <c r="J27" i="1"/>
  <c r="J26" i="1"/>
  <c r="E3" i="1"/>
  <c r="D12" i="1"/>
  <c r="E10" i="1"/>
  <c r="E40" i="1"/>
  <c r="AD7" i="1"/>
  <c r="K33" i="1"/>
  <c r="AB7" i="1"/>
  <c r="K18" i="1"/>
  <c r="AB6" i="1"/>
  <c r="E25" i="1"/>
  <c r="AD6" i="1"/>
  <c r="E27" i="1" l="1"/>
  <c r="E26" i="1"/>
  <c r="K41" i="1"/>
  <c r="K42" i="1"/>
  <c r="K43" i="1" s="1"/>
  <c r="K13" i="1"/>
  <c r="E11" i="1"/>
  <c r="E12" i="1"/>
  <c r="E13" i="1" s="1"/>
  <c r="K26" i="1"/>
  <c r="K27" i="1"/>
  <c r="K28" i="1" s="1"/>
  <c r="D13" i="1"/>
  <c r="J28" i="1"/>
  <c r="D28" i="1"/>
  <c r="E28" i="1" l="1"/>
</calcChain>
</file>

<file path=xl/sharedStrings.xml><?xml version="1.0" encoding="utf-8"?>
<sst xmlns="http://schemas.openxmlformats.org/spreadsheetml/2006/main" count="249" uniqueCount="53">
  <si>
    <t>Node</t>
  </si>
  <si>
    <t>A</t>
  </si>
  <si>
    <t>B</t>
  </si>
  <si>
    <t>C</t>
  </si>
  <si>
    <t>D</t>
  </si>
  <si>
    <t>E</t>
  </si>
  <si>
    <t>F</t>
  </si>
  <si>
    <t>G</t>
  </si>
  <si>
    <t>AVG</t>
  </si>
  <si>
    <t>Full Mesh Time</t>
  </si>
  <si>
    <t>Full Mesh CPU Time</t>
  </si>
  <si>
    <t>Full Mesh Memory Usage</t>
  </si>
  <si>
    <t>Standard</t>
  </si>
  <si>
    <t>Encrypted</t>
  </si>
  <si>
    <t>Delta</t>
  </si>
  <si>
    <t>Four Adjacency Time</t>
  </si>
  <si>
    <t>Four Adjancy CPU Time</t>
  </si>
  <si>
    <t>Four Adjacnecy Memory Usage</t>
  </si>
  <si>
    <t>Two Adjacency Memory Usage</t>
  </si>
  <si>
    <t>Two Adjacency CPU Time</t>
  </si>
  <si>
    <t>Two Adjacency Time</t>
  </si>
  <si>
    <t>Variable Adjacency Time</t>
  </si>
  <si>
    <t>Variable Adjacency CPU Time</t>
  </si>
  <si>
    <t>Variable Adjacency Memory Usage</t>
  </si>
  <si>
    <t>2Adj</t>
  </si>
  <si>
    <t>3Adj</t>
  </si>
  <si>
    <t>4Adj</t>
  </si>
  <si>
    <t>A, 4Adj</t>
  </si>
  <si>
    <t>B, 3Adj</t>
  </si>
  <si>
    <t>C, 2Adj</t>
  </si>
  <si>
    <t>D, 3Adj</t>
  </si>
  <si>
    <t>E, 3Adj</t>
  </si>
  <si>
    <t>G, 2Adj</t>
  </si>
  <si>
    <t>F, 3Adj</t>
  </si>
  <si>
    <t>Composite Series from all Results (Differences)</t>
  </si>
  <si>
    <t>Sourced From</t>
  </si>
  <si>
    <t>Variable Adjacency</t>
  </si>
  <si>
    <t>2 Adjacency, Variable Adjacency</t>
  </si>
  <si>
    <t>4 Adjacency, Variable Adjacency</t>
  </si>
  <si>
    <t>CPU Time</t>
  </si>
  <si>
    <t>Time</t>
  </si>
  <si>
    <t>Memory Usage</t>
  </si>
  <si>
    <t>Composite Series from all Results (Standard)</t>
  </si>
  <si>
    <t>Composite Series from all Results (Encrypted)</t>
  </si>
  <si>
    <t>MIN</t>
  </si>
  <si>
    <t>MAX</t>
  </si>
  <si>
    <t>RANGE</t>
  </si>
  <si>
    <t>Full Mesh</t>
  </si>
  <si>
    <t>Nodes</t>
  </si>
  <si>
    <t>% Difference</t>
  </si>
  <si>
    <t>2 Adjacencies</t>
  </si>
  <si>
    <t>4 Adjacencies</t>
  </si>
  <si>
    <t>6 Adjacencies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</si>
</sst>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Adjacency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8921312"/>
        <c:axId val="18689312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'Raw and Graphs'!$V$2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'Raw and Graphs'!$V$10:$V$12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224.7</c:v>
                      </c:pt>
                      <c:pt idx="1">
                        <c:v>261.5</c:v>
                      </c:pt>
                      <c:pt idx="2">
                        <c:v>279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1D-487D-A1B8-9E7CED8033AD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'Raw and Graphs'!$T$2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Graphs'!$S$10:$S$12</c:f>
              <c:strCache>
                <c:ptCount val="3"/>
                <c:pt idx="0">
                  <c:v>2Adj</c:v>
                </c:pt>
                <c:pt idx="1">
                  <c:v>3Adj</c:v>
                </c:pt>
                <c:pt idx="2">
                  <c:v>4Adj</c:v>
                </c:pt>
              </c:strCache>
            </c:strRef>
          </c:cat>
          <c:val>
            <c:numRef>
              <c:f>'Raw and Graphs'!$T$10:$T$12</c:f>
              <c:numCache>
                <c:formatCode>0</c:formatCode>
                <c:ptCount val="3"/>
                <c:pt idx="0">
                  <c:v>126.3</c:v>
                </c:pt>
                <c:pt idx="1">
                  <c:v>128.9</c:v>
                </c:pt>
                <c:pt idx="2">
                  <c:v>132.4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C0-414D-B282-C95F24510E9B}"/>
            </c:ext>
          </c:extLst>
        </c:ser>
        <c:ser>
          <c:idx val="1"/>
          <c:order val="1"/>
          <c:tx>
            <c:strRef>
              <c:f>'Raw and Graphs'!$U$2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Graphs'!$S$10:$S$12</c:f>
              <c:strCache>
                <c:ptCount val="3"/>
                <c:pt idx="0">
                  <c:v>2Adj</c:v>
                </c:pt>
                <c:pt idx="1">
                  <c:v>3Adj</c:v>
                </c:pt>
                <c:pt idx="2">
                  <c:v>4Adj</c:v>
                </c:pt>
              </c:strCache>
            </c:strRef>
          </c:cat>
          <c:val>
            <c:numRef>
              <c:f>'Raw and Graphs'!$U$10:$U$12</c:f>
              <c:numCache>
                <c:formatCode>0</c:formatCode>
                <c:ptCount val="3"/>
                <c:pt idx="0">
                  <c:v>351</c:v>
                </c:pt>
                <c:pt idx="1">
                  <c:v>390.4</c:v>
                </c:pt>
                <c:pt idx="2">
                  <c:v>411.4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C0-414D-B282-C95F24510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8921312"/>
        <c:axId val="1868931296"/>
      </c:lineChart>
      <c:catAx>
        <c:axId val="18689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31296"/>
        <c:crosses val="autoZero"/>
        <c:auto val="1"/>
        <c:lblAlgn val="ctr"/>
        <c:lblOffset val="100"/>
        <c:noMultiLvlLbl val="0"/>
      </c:catAx>
      <c:valAx>
        <c:axId val="1868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Adjacency</a:t>
            </a:r>
            <a:r>
              <a:rPr lang="en-GB" baseline="0"/>
              <a:t> </a:t>
            </a: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Graphs'!$N$2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Graphs'!$N$3:$N$10</c:f>
              <c:numCache>
                <c:formatCode>0</c:formatCode>
                <c:ptCount val="8"/>
                <c:pt idx="0">
                  <c:v>110</c:v>
                </c:pt>
                <c:pt idx="1">
                  <c:v>104.4</c:v>
                </c:pt>
                <c:pt idx="2">
                  <c:v>111</c:v>
                </c:pt>
                <c:pt idx="3">
                  <c:v>86.2</c:v>
                </c:pt>
                <c:pt idx="4">
                  <c:v>93.4</c:v>
                </c:pt>
                <c:pt idx="5">
                  <c:v>96.6</c:v>
                </c:pt>
                <c:pt idx="6">
                  <c:v>81.400000000000006</c:v>
                </c:pt>
                <c:pt idx="7">
                  <c:v>97.571428571428569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7-4F0A-B036-186058A03E88}"/>
            </c:ext>
          </c:extLst>
        </c:ser>
        <c:ser>
          <c:idx val="1"/>
          <c:order val="1"/>
          <c:tx>
            <c:strRef>
              <c:f>'Raw and Graphs'!$O$2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Graphs'!$O$3:$O$10</c:f>
              <c:numCache>
                <c:formatCode>0</c:formatCode>
                <c:ptCount val="8"/>
                <c:pt idx="0">
                  <c:v>323.39999999999998</c:v>
                </c:pt>
                <c:pt idx="1">
                  <c:v>301</c:v>
                </c:pt>
                <c:pt idx="2">
                  <c:v>326</c:v>
                </c:pt>
                <c:pt idx="3">
                  <c:v>312.8</c:v>
                </c:pt>
                <c:pt idx="4">
                  <c:v>307.8</c:v>
                </c:pt>
                <c:pt idx="5">
                  <c:v>318.39999999999998</c:v>
                </c:pt>
                <c:pt idx="6">
                  <c:v>318</c:v>
                </c:pt>
                <c:pt idx="7">
                  <c:v>315.34285714285716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7-4F0A-B036-186058A03E88}"/>
            </c:ext>
          </c:extLst>
        </c:ser>
        <c:ser>
          <c:idx val="2"/>
          <c:order val="2"/>
          <c:tx>
            <c:strRef>
              <c:f>'Raw and Graphs'!$P$2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Graphs'!$P$3:$P$10</c:f>
              <c:numCache>
                <c:formatCode>0</c:formatCode>
                <c:ptCount val="8"/>
                <c:pt idx="0">
                  <c:v>213.39999999999998</c:v>
                </c:pt>
                <c:pt idx="1">
                  <c:v>196.6</c:v>
                </c:pt>
                <c:pt idx="2">
                  <c:v>215</c:v>
                </c:pt>
                <c:pt idx="3">
                  <c:v>226.60000000000002</c:v>
                </c:pt>
                <c:pt idx="4">
                  <c:v>214.4</c:v>
                </c:pt>
                <c:pt idx="5">
                  <c:v>221.79999999999998</c:v>
                </c:pt>
                <c:pt idx="6">
                  <c:v>236.6</c:v>
                </c:pt>
                <c:pt idx="7">
                  <c:v>217.7714285714286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7-4F0A-B036-186058A03E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Adjacency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Graphs'!$N$2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Graphs'!$N$18:$N$25</c:f>
              <c:numCache>
                <c:formatCode>0</c:formatCode>
                <c:ptCount val="8"/>
                <c:pt idx="0">
                  <c:v>112</c:v>
                </c:pt>
                <c:pt idx="1">
                  <c:v>126</c:v>
                </c:pt>
                <c:pt idx="2">
                  <c:v>114</c:v>
                </c:pt>
                <c:pt idx="3">
                  <c:v>114</c:v>
                </c:pt>
                <c:pt idx="4">
                  <c:v>112</c:v>
                </c:pt>
                <c:pt idx="5">
                  <c:v>108</c:v>
                </c:pt>
                <c:pt idx="6">
                  <c:v>118</c:v>
                </c:pt>
                <c:pt idx="7">
                  <c:v>114.85714285714286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7-4D7F-8D87-E3486DADDE8C}"/>
            </c:ext>
          </c:extLst>
        </c:ser>
        <c:ser>
          <c:idx val="1"/>
          <c:order val="1"/>
          <c:tx>
            <c:strRef>
              <c:f>'Raw and Graphs'!$O$2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Graphs'!$O$18:$O$25</c:f>
              <c:numCache>
                <c:formatCode>0</c:formatCode>
                <c:ptCount val="8"/>
                <c:pt idx="0">
                  <c:v>682</c:v>
                </c:pt>
                <c:pt idx="1">
                  <c:v>690</c:v>
                </c:pt>
                <c:pt idx="2">
                  <c:v>670</c:v>
                </c:pt>
                <c:pt idx="3">
                  <c:v>696</c:v>
                </c:pt>
                <c:pt idx="4">
                  <c:v>646</c:v>
                </c:pt>
                <c:pt idx="5">
                  <c:v>642</c:v>
                </c:pt>
                <c:pt idx="6">
                  <c:v>702</c:v>
                </c:pt>
                <c:pt idx="7">
                  <c:v>675.42857142857144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7-4D7F-8D87-E3486DADDE8C}"/>
            </c:ext>
          </c:extLst>
        </c:ser>
        <c:ser>
          <c:idx val="2"/>
          <c:order val="2"/>
          <c:tx>
            <c:strRef>
              <c:f>'Raw and Graphs'!$P$2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Graphs'!$P$18:$P$25</c:f>
              <c:numCache>
                <c:formatCode>0</c:formatCode>
                <c:ptCount val="8"/>
                <c:pt idx="0">
                  <c:v>570</c:v>
                </c:pt>
                <c:pt idx="1">
                  <c:v>564</c:v>
                </c:pt>
                <c:pt idx="2">
                  <c:v>556</c:v>
                </c:pt>
                <c:pt idx="3">
                  <c:v>582</c:v>
                </c:pt>
                <c:pt idx="4">
                  <c:v>534</c:v>
                </c:pt>
                <c:pt idx="5">
                  <c:v>534</c:v>
                </c:pt>
                <c:pt idx="6">
                  <c:v>584</c:v>
                </c:pt>
                <c:pt idx="7">
                  <c:v>560.57142857142856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7-4D7F-8D87-E3486DADD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Adjacency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Graphs'!$N$2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Graphs'!$N$33:$N$40</c:f>
              <c:numCache>
                <c:formatCode>0</c:formatCode>
                <c:ptCount val="8"/>
                <c:pt idx="0">
                  <c:v>1530</c:v>
                </c:pt>
                <c:pt idx="1">
                  <c:v>1532</c:v>
                </c:pt>
                <c:pt idx="2">
                  <c:v>1530</c:v>
                </c:pt>
                <c:pt idx="3">
                  <c:v>1433.6</c:v>
                </c:pt>
                <c:pt idx="4">
                  <c:v>1547</c:v>
                </c:pt>
                <c:pt idx="5">
                  <c:v>1530</c:v>
                </c:pt>
                <c:pt idx="6">
                  <c:v>1434.4</c:v>
                </c:pt>
                <c:pt idx="7">
                  <c:v>1505.2857142857142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253-9634-E5B89FD54173}"/>
            </c:ext>
          </c:extLst>
        </c:ser>
        <c:ser>
          <c:idx val="1"/>
          <c:order val="1"/>
          <c:tx>
            <c:strRef>
              <c:f>'Raw and Graphs'!$O$2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Graphs'!$O$33:$O$40</c:f>
              <c:numCache>
                <c:formatCode>0</c:formatCode>
                <c:ptCount val="8"/>
                <c:pt idx="0">
                  <c:v>3628.6</c:v>
                </c:pt>
                <c:pt idx="1">
                  <c:v>3628.2</c:v>
                </c:pt>
                <c:pt idx="2">
                  <c:v>3628.4</c:v>
                </c:pt>
                <c:pt idx="3">
                  <c:v>3628.6</c:v>
                </c:pt>
                <c:pt idx="4">
                  <c:v>3628.8</c:v>
                </c:pt>
                <c:pt idx="5">
                  <c:v>3629</c:v>
                </c:pt>
                <c:pt idx="6">
                  <c:v>3628.8</c:v>
                </c:pt>
                <c:pt idx="7">
                  <c:v>3628.6285714285709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D-4253-9634-E5B89FD54173}"/>
            </c:ext>
          </c:extLst>
        </c:ser>
        <c:ser>
          <c:idx val="2"/>
          <c:order val="2"/>
          <c:tx>
            <c:strRef>
              <c:f>'Raw and Graphs'!$P$2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Graphs'!$P$33:$P$40</c:f>
              <c:numCache>
                <c:formatCode>0</c:formatCode>
                <c:ptCount val="8"/>
                <c:pt idx="0">
                  <c:v>2098.6</c:v>
                </c:pt>
                <c:pt idx="1">
                  <c:v>2096.1999999999998</c:v>
                </c:pt>
                <c:pt idx="2">
                  <c:v>2098.4</c:v>
                </c:pt>
                <c:pt idx="3">
                  <c:v>2195</c:v>
                </c:pt>
                <c:pt idx="4">
                  <c:v>2081.8000000000002</c:v>
                </c:pt>
                <c:pt idx="5">
                  <c:v>2099</c:v>
                </c:pt>
                <c:pt idx="6">
                  <c:v>2194.4</c:v>
                </c:pt>
                <c:pt idx="7">
                  <c:v>2123.3428571428567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D-4253-9634-E5B89FD54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Delta Series (All Results)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Graphs'!$Y$5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'Raw and Graphs'!$Z$4:$AD$4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'Raw and Graphs'!$Z$5:$AD$5</c:f>
              <c:numCache>
                <c:formatCode>0</c:formatCode>
                <c:ptCount val="5"/>
                <c:pt idx="0">
                  <c:v>219.3111111111111</c:v>
                </c:pt>
                <c:pt idx="1">
                  <c:v>261.5</c:v>
                </c:pt>
                <c:pt idx="2">
                  <c:v>287.85000000000002</c:v>
                </c:pt>
                <c:pt idx="4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7-4C85-BFF3-8DD154881D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946927"/>
        <c:axId val="692810047"/>
      </c:lineChart>
      <c:catAx>
        <c:axId val="69894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0047"/>
        <c:crosses val="autoZero"/>
        <c:auto val="1"/>
        <c:lblAlgn val="ctr"/>
        <c:lblOffset val="100"/>
        <c:noMultiLvlLbl val="0"/>
      </c:catAx>
      <c:valAx>
        <c:axId val="6928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Time</a:t>
            </a:r>
            <a:r>
              <a:rPr lang="en-GB" baseline="0"/>
              <a:t> Delta Series (All Results)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Graphs'!$Y$6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'Raw and Graphs'!$Z$4:$AD$4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'Raw and Graphs'!$Z$6:$AD$6</c:f>
              <c:numCache>
                <c:formatCode>0</c:formatCode>
                <c:ptCount val="5"/>
                <c:pt idx="0">
                  <c:v>557.77777777777783</c:v>
                </c:pt>
                <c:pt idx="1">
                  <c:v>647</c:v>
                </c:pt>
                <c:pt idx="2">
                  <c:v>721.25</c:v>
                </c:pt>
                <c:pt idx="4">
                  <c:v>818.57142857142867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1-41D2-A4F6-9FFBABE3E1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946927"/>
        <c:axId val="692810047"/>
      </c:lineChart>
      <c:catAx>
        <c:axId val="69894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0047"/>
        <c:crosses val="autoZero"/>
        <c:auto val="1"/>
        <c:lblAlgn val="ctr"/>
        <c:lblOffset val="100"/>
        <c:noMultiLvlLbl val="0"/>
      </c:catAx>
      <c:valAx>
        <c:axId val="6928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Usage</a:t>
            </a:r>
            <a:r>
              <a:rPr lang="en-GB" baseline="0"/>
              <a:t> Delta Series (All Results)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Graphs'!$Y$7</c:f>
              <c:strCache>
                <c:ptCount val="1"/>
                <c:pt idx="0">
                  <c:v>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'Raw and Graphs'!$Z$4:$AD$4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'Raw and Graphs'!$Z$7:$AD$7</c:f>
              <c:numCache>
                <c:formatCode>0</c:formatCode>
                <c:ptCount val="5"/>
                <c:pt idx="0">
                  <c:v>2117.6666666666665</c:v>
                </c:pt>
                <c:pt idx="1">
                  <c:v>2256.4</c:v>
                </c:pt>
                <c:pt idx="2">
                  <c:v>2685.9249999999997</c:v>
                </c:pt>
                <c:pt idx="4">
                  <c:v>3434.9142857142856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C-425D-9445-7E576A8EE1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8946927"/>
        <c:axId val="692810047"/>
      </c:lineChart>
      <c:catAx>
        <c:axId val="69894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Adjacencies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0047"/>
        <c:crosses val="autoZero"/>
        <c:auto val="1"/>
        <c:lblAlgn val="ctr"/>
        <c:lblOffset val="100"/>
        <c:noMultiLvlLbl val="0"/>
      </c:catAx>
      <c:valAx>
        <c:axId val="6928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Usage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Delta Series (All Results)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Graphs'!$Y$5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'Raw and Graphs'!$Z$3:$AD$4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'Raw and Graphs'!$Z$5:$AD$5</c:f>
              <c:numCache>
                <c:formatCode>0</c:formatCode>
                <c:ptCount val="5"/>
                <c:pt idx="0">
                  <c:v>219.3111111111111</c:v>
                </c:pt>
                <c:pt idx="1">
                  <c:v>261.5</c:v>
                </c:pt>
                <c:pt idx="2">
                  <c:v>287.85000000000002</c:v>
                </c:pt>
                <c:pt idx="4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974-95BD-F2DEF9259FF0}"/>
            </c:ext>
          </c:extLst>
        </c:ser>
        <c:ser>
          <c:idx val="1"/>
          <c:order val="1"/>
          <c:tx>
            <c:strRef>
              <c:f>'Raw and Graphs'!$Y$6</c:f>
              <c:strCache>
                <c:ptCount val="1"/>
                <c:pt idx="0">
                  <c:v>CPU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'Raw and Graphs'!$Z$3:$AD$4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'Raw and Graphs'!$Z$6:$AD$6</c:f>
              <c:numCache>
                <c:formatCode>0</c:formatCode>
                <c:ptCount val="5"/>
                <c:pt idx="0">
                  <c:v>557.77777777777783</c:v>
                </c:pt>
                <c:pt idx="1">
                  <c:v>647</c:v>
                </c:pt>
                <c:pt idx="2">
                  <c:v>721.25</c:v>
                </c:pt>
                <c:pt idx="4">
                  <c:v>818.57142857142867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8-4974-95BD-F2DEF9259FF0}"/>
            </c:ext>
          </c:extLst>
        </c:ser>
        <c:ser>
          <c:idx val="2"/>
          <c:order val="2"/>
          <c:tx>
            <c:strRef>
              <c:f>'Raw and Graphs'!$Y$7</c:f>
              <c:strCache>
                <c:ptCount val="1"/>
                <c:pt idx="0">
                  <c:v>Memory 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'Raw and Graphs'!$Z$3:$AD$4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strCache>
            </c:strRef>
          </c:cat>
          <c:val>
            <c:numRef>
              <c:f>'Raw and Graphs'!$Z$7:$AD$7</c:f>
              <c:numCache>
                <c:formatCode>0</c:formatCode>
                <c:ptCount val="5"/>
                <c:pt idx="0">
                  <c:v>2117.6666666666665</c:v>
                </c:pt>
                <c:pt idx="1">
                  <c:v>2256.4</c:v>
                </c:pt>
                <c:pt idx="2">
                  <c:v>2685.9249999999997</c:v>
                </c:pt>
                <c:pt idx="4">
                  <c:v>3434.9142857142856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8-4974-95BD-F2DEF925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946927"/>
        <c:axId val="692810047"/>
      </c:lineChart>
      <c:catAx>
        <c:axId val="6989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0047"/>
        <c:crosses val="autoZero"/>
        <c:auto val="1"/>
        <c:lblAlgn val="ctr"/>
        <c:lblOffset val="100"/>
        <c:noMultiLvlLbl val="0"/>
      </c:catAx>
      <c:valAx>
        <c:axId val="6928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</a:t>
            </a:r>
            <a:r>
              <a:rPr lang="en-GB" baseline="0"/>
              <a:t>s for Full Experiments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Graphs'!$B$93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Graphs'!$C$92:$E$92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Graphs'!$C$93:$E$93</c:f>
              <c:numCache>
                <c:formatCode>0</c:formatCode>
                <c:ptCount val="3"/>
                <c:pt idx="0">
                  <c:v>97.571428571428569</c:v>
                </c:pt>
                <c:pt idx="1">
                  <c:v>169.8</c:v>
                </c:pt>
                <c:pt idx="2">
                  <c:v>244.6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3-4433-A6E4-D366C825A145}"/>
            </c:ext>
          </c:extLst>
        </c:ser>
        <c:ser>
          <c:idx val="1"/>
          <c:order val="1"/>
          <c:tx>
            <c:strRef>
              <c:f>'Raw and Graphs'!$B$94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Graphs'!$C$92:$E$92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Graphs'!$C$94:$E$94</c:f>
              <c:numCache>
                <c:formatCode>0</c:formatCode>
                <c:ptCount val="3"/>
                <c:pt idx="0">
                  <c:v>315.34285714285716</c:v>
                </c:pt>
                <c:pt idx="1">
                  <c:v>458.91428571428571</c:v>
                </c:pt>
                <c:pt idx="2">
                  <c:v>617.6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3-4433-A6E4-D366C825A145}"/>
            </c:ext>
          </c:extLst>
        </c:ser>
        <c:ser>
          <c:idx val="2"/>
          <c:order val="2"/>
          <c:tx>
            <c:strRef>
              <c:f>'Raw and Graphs'!$B$95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Graphs'!$C$92:$E$92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Graphs'!$C$95:$E$95</c:f>
              <c:numCache>
                <c:formatCode>0</c:formatCode>
                <c:ptCount val="3"/>
                <c:pt idx="0">
                  <c:v>217.7714285714286</c:v>
                </c:pt>
                <c:pt idx="1">
                  <c:v>289.1142857142857</c:v>
                </c:pt>
                <c:pt idx="2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3-4433-A6E4-D366C825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76159"/>
        <c:axId val="41169503"/>
      </c:lineChart>
      <c:catAx>
        <c:axId val="4117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9503"/>
        <c:crosses val="autoZero"/>
        <c:auto val="1"/>
        <c:lblAlgn val="ctr"/>
        <c:lblOffset val="100"/>
        <c:noMultiLvlLbl val="0"/>
      </c:catAx>
      <c:valAx>
        <c:axId val="411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Times for Full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Graphs'!$H$93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Graphs'!$I$92:$K$92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Graphs'!$I$93:$K$93</c:f>
              <c:numCache>
                <c:formatCode>0</c:formatCode>
                <c:ptCount val="3"/>
                <c:pt idx="0">
                  <c:v>114.85714285714286</c:v>
                </c:pt>
                <c:pt idx="1">
                  <c:v>295.71428571428572</c:v>
                </c:pt>
                <c:pt idx="2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B-4FE3-9A1A-3CADC7046D07}"/>
            </c:ext>
          </c:extLst>
        </c:ser>
        <c:ser>
          <c:idx val="1"/>
          <c:order val="1"/>
          <c:tx>
            <c:strRef>
              <c:f>'Raw and Graphs'!$H$94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Graphs'!$I$92:$K$92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Graphs'!$I$94:$K$94</c:f>
              <c:numCache>
                <c:formatCode>0</c:formatCode>
                <c:ptCount val="3"/>
                <c:pt idx="0">
                  <c:v>675.42857142857144</c:v>
                </c:pt>
                <c:pt idx="1">
                  <c:v>1025.7142857142858</c:v>
                </c:pt>
                <c:pt idx="2">
                  <c:v>1284.5714285714287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B-4FE3-9A1A-3CADC7046D07}"/>
            </c:ext>
          </c:extLst>
        </c:ser>
        <c:ser>
          <c:idx val="2"/>
          <c:order val="2"/>
          <c:tx>
            <c:strRef>
              <c:f>'Raw and Graphs'!$H$95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Graphs'!$I$92:$K$92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Graphs'!$I$95:$K$95</c:f>
              <c:numCache>
                <c:formatCode>0</c:formatCode>
                <c:ptCount val="3"/>
                <c:pt idx="0">
                  <c:v>560.57142857142856</c:v>
                </c:pt>
                <c:pt idx="1">
                  <c:v>730</c:v>
                </c:pt>
                <c:pt idx="2">
                  <c:v>818.57142857142867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B-4FE3-9A1A-3CADC704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25711"/>
        <c:axId val="1929727375"/>
      </c:lineChart>
      <c:catAx>
        <c:axId val="192972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7375"/>
        <c:crosses val="autoZero"/>
        <c:auto val="1"/>
        <c:lblAlgn val="ctr"/>
        <c:lblOffset val="100"/>
        <c:noMultiLvlLbl val="0"/>
      </c:catAx>
      <c:valAx>
        <c:axId val="19297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Memory Usage for Full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Graphs'!$M$93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Graphs'!$N$92:$P$92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Graphs'!$N$93:$P$93</c:f>
              <c:numCache>
                <c:formatCode>0</c:formatCode>
                <c:ptCount val="3"/>
                <c:pt idx="0">
                  <c:v>1505.2857142857142</c:v>
                </c:pt>
                <c:pt idx="1">
                  <c:v>1546.6</c:v>
                </c:pt>
                <c:pt idx="2">
                  <c:v>2083.1428571428573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E-4D28-B3BC-8439266C9115}"/>
            </c:ext>
          </c:extLst>
        </c:ser>
        <c:ser>
          <c:idx val="1"/>
          <c:order val="1"/>
          <c:tx>
            <c:strRef>
              <c:f>'Raw and Graphs'!$M$94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Graphs'!$N$92:$P$92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Graphs'!$N$94:$P$94</c:f>
              <c:numCache>
                <c:formatCode>0</c:formatCode>
                <c:ptCount val="3"/>
                <c:pt idx="0">
                  <c:v>3628.6285714285709</c:v>
                </c:pt>
                <c:pt idx="1">
                  <c:v>4235.7142857142853</c:v>
                </c:pt>
                <c:pt idx="2">
                  <c:v>5518.0571428571429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E-4D28-B3BC-8439266C9115}"/>
            </c:ext>
          </c:extLst>
        </c:ser>
        <c:ser>
          <c:idx val="2"/>
          <c:order val="2"/>
          <c:tx>
            <c:strRef>
              <c:f>'Raw and Graphs'!$M$95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'Raw and Graphs'!$N$92:$P$92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Graphs'!$N$95:$P$95</c:f>
              <c:numCache>
                <c:formatCode>0</c:formatCode>
                <c:ptCount val="3"/>
                <c:pt idx="0">
                  <c:v>2123.3428571428567</c:v>
                </c:pt>
                <c:pt idx="1">
                  <c:v>2689.1142857142854</c:v>
                </c:pt>
                <c:pt idx="2">
                  <c:v>3434.9142857142856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E-4D28-B3BC-8439266C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05391"/>
        <c:axId val="218609135"/>
      </c:lineChart>
      <c:catAx>
        <c:axId val="2186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Adjacencies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9135"/>
        <c:crosses val="autoZero"/>
        <c:auto val="1"/>
        <c:lblAlgn val="ctr"/>
        <c:lblOffset val="100"/>
        <c:noMultiLvlLbl val="0"/>
      </c:catAx>
      <c:valAx>
        <c:axId val="2186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Adjacency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921312"/>
        <c:axId val="18689312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'Raw and Graphs'!$V$17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and Graphs'!$S$25:$S$27</c15:sqref>
                        </c15:formulaRef>
                      </c:ext>
                    </c:extLst>
                    <c:strCache>
                      <c:ptCount val="3"/>
                      <c:pt idx="0">
                        <c:v>2Adj</c:v>
                      </c:pt>
                      <c:pt idx="1">
                        <c:v>3Adj</c:v>
                      </c:pt>
                      <c:pt idx="2">
                        <c:v>4Adj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and Graphs'!$V$25:$V$27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548</c:v>
                      </c:pt>
                      <c:pt idx="1">
                        <c:v>647</c:v>
                      </c:pt>
                      <c:pt idx="2">
                        <c:v>660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31-437E-88CB-B8C260697EA6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'Raw and Graphs'!$T$17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Graphs'!$S$25:$S$27</c:f>
              <c:strCache>
                <c:ptCount val="3"/>
                <c:pt idx="0">
                  <c:v>2Adj</c:v>
                </c:pt>
                <c:pt idx="1">
                  <c:v>3Adj</c:v>
                </c:pt>
                <c:pt idx="2">
                  <c:v>4Adj</c:v>
                </c:pt>
              </c:strCache>
            </c:strRef>
          </c:cat>
          <c:val>
            <c:numRef>
              <c:f>'Raw and Graphs'!$T$25:$T$27</c:f>
              <c:numCache>
                <c:formatCode>0</c:formatCode>
                <c:ptCount val="3"/>
                <c:pt idx="0">
                  <c:v>157</c:v>
                </c:pt>
                <c:pt idx="1">
                  <c:v>205.5</c:v>
                </c:pt>
                <c:pt idx="2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4-483B-86B8-FFDFAAFD0565}"/>
            </c:ext>
          </c:extLst>
        </c:ser>
        <c:ser>
          <c:idx val="1"/>
          <c:order val="1"/>
          <c:tx>
            <c:strRef>
              <c:f>'Raw and Graphs'!$U$17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Graphs'!$S$25:$S$27</c:f>
              <c:strCache>
                <c:ptCount val="3"/>
                <c:pt idx="0">
                  <c:v>2Adj</c:v>
                </c:pt>
                <c:pt idx="1">
                  <c:v>3Adj</c:v>
                </c:pt>
                <c:pt idx="2">
                  <c:v>4Adj</c:v>
                </c:pt>
              </c:strCache>
            </c:strRef>
          </c:cat>
          <c:val>
            <c:numRef>
              <c:f>'Raw and Graphs'!$U$25:$U$27</c:f>
              <c:numCache>
                <c:formatCode>0</c:formatCode>
                <c:ptCount val="3"/>
                <c:pt idx="0">
                  <c:v>705</c:v>
                </c:pt>
                <c:pt idx="1">
                  <c:v>852.5</c:v>
                </c:pt>
                <c:pt idx="2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4-483B-86B8-FFDFAAFD0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8921312"/>
        <c:axId val="1868931296"/>
      </c:lineChart>
      <c:catAx>
        <c:axId val="18689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31296"/>
        <c:crosses val="autoZero"/>
        <c:auto val="1"/>
        <c:lblAlgn val="ctr"/>
        <c:lblOffset val="100"/>
        <c:noMultiLvlLbl val="0"/>
      </c:catAx>
      <c:valAx>
        <c:axId val="1868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CPU Times for Full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Graphs'!$H$93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'Raw and Graphs'!$I$92:$K$92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Graphs'!$I$93:$K$93</c:f>
              <c:numCache>
                <c:formatCode>0</c:formatCode>
                <c:ptCount val="3"/>
                <c:pt idx="0">
                  <c:v>114.85714285714286</c:v>
                </c:pt>
                <c:pt idx="1">
                  <c:v>295.71428571428572</c:v>
                </c:pt>
                <c:pt idx="2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6-4D66-A1F0-1896309A7FAF}"/>
            </c:ext>
          </c:extLst>
        </c:ser>
        <c:ser>
          <c:idx val="1"/>
          <c:order val="1"/>
          <c:tx>
            <c:strRef>
              <c:f>'Raw and Graphs'!$H$94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'Raw and Graphs'!$I$92:$K$92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Graphs'!$I$94:$K$94</c:f>
              <c:numCache>
                <c:formatCode>0</c:formatCode>
                <c:ptCount val="3"/>
                <c:pt idx="0">
                  <c:v>675.42857142857144</c:v>
                </c:pt>
                <c:pt idx="1">
                  <c:v>1025.7142857142858</c:v>
                </c:pt>
                <c:pt idx="2">
                  <c:v>1284.5714285714287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6-4D66-A1F0-1896309A7FAF}"/>
            </c:ext>
          </c:extLst>
        </c:ser>
        <c:ser>
          <c:idx val="2"/>
          <c:order val="2"/>
          <c:tx>
            <c:strRef>
              <c:f>'Raw and Graphs'!$H$95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'Raw and Graphs'!$I$92:$K$92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Graphs'!$I$95:$K$95</c:f>
              <c:numCache>
                <c:formatCode>0</c:formatCode>
                <c:ptCount val="3"/>
                <c:pt idx="0">
                  <c:v>560.57142857142856</c:v>
                </c:pt>
                <c:pt idx="1">
                  <c:v>730</c:v>
                </c:pt>
                <c:pt idx="2">
                  <c:v>818.57142857142867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26-4D66-A1F0-1896309A7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25711"/>
        <c:axId val="1929727375"/>
      </c:lineChart>
      <c:catAx>
        <c:axId val="192972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7375"/>
        <c:crosses val="autoZero"/>
        <c:auto val="1"/>
        <c:lblAlgn val="ctr"/>
        <c:lblOffset val="100"/>
        <c:noMultiLvlLbl val="0"/>
      </c:catAx>
      <c:valAx>
        <c:axId val="19297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Memory Usage for Full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 Graphs'!$M$93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'Raw and Graphs'!$N$92:$P$92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Graphs'!$N$93:$P$93</c:f>
              <c:numCache>
                <c:formatCode>0</c:formatCode>
                <c:ptCount val="3"/>
                <c:pt idx="0">
                  <c:v>1505.2857142857142</c:v>
                </c:pt>
                <c:pt idx="1">
                  <c:v>1546.6</c:v>
                </c:pt>
                <c:pt idx="2">
                  <c:v>2083.1428571428573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9-4EF6-8517-D2EF9FAE19DB}"/>
            </c:ext>
          </c:extLst>
        </c:ser>
        <c:ser>
          <c:idx val="1"/>
          <c:order val="1"/>
          <c:tx>
            <c:strRef>
              <c:f>'Raw and Graphs'!$M$94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'Raw and Graphs'!$N$92:$P$92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Graphs'!$N$94:$P$94</c:f>
              <c:numCache>
                <c:formatCode>0</c:formatCode>
                <c:ptCount val="3"/>
                <c:pt idx="0">
                  <c:v>3628.6285714285709</c:v>
                </c:pt>
                <c:pt idx="1">
                  <c:v>4235.7142857142853</c:v>
                </c:pt>
                <c:pt idx="2">
                  <c:v>5518.0571428571429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A9-4EF6-8517-D2EF9FAE19DB}"/>
            </c:ext>
          </c:extLst>
        </c:ser>
        <c:ser>
          <c:idx val="2"/>
          <c:order val="2"/>
          <c:tx>
            <c:strRef>
              <c:f>'Raw and Graphs'!$M$95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'Raw and Graphs'!$N$92:$P$92</c:f>
              <c:strCache>
                <c:ptCount val="3"/>
                <c:pt idx="0">
                  <c:v>2 Adjacencies</c:v>
                </c:pt>
                <c:pt idx="1">
                  <c:v>4 Adjacencies</c:v>
                </c:pt>
                <c:pt idx="2">
                  <c:v>6 Adjacencies</c:v>
                </c:pt>
              </c:strCache>
            </c:strRef>
          </c:cat>
          <c:val>
            <c:numRef>
              <c:f>'Raw and Graphs'!$N$95:$P$95</c:f>
              <c:numCache>
                <c:formatCode>0</c:formatCode>
                <c:ptCount val="3"/>
                <c:pt idx="0">
                  <c:v>2123.3428571428567</c:v>
                </c:pt>
                <c:pt idx="1">
                  <c:v>2689.1142857142854</c:v>
                </c:pt>
                <c:pt idx="2">
                  <c:v>3434.9142857142856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A9-4EF6-8517-D2EF9FAE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05391"/>
        <c:axId val="218609135"/>
      </c:lineChart>
      <c:catAx>
        <c:axId val="2186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Adjacencies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9135"/>
        <c:crosses val="autoZero"/>
        <c:auto val="1"/>
        <c:lblAlgn val="ctr"/>
        <c:lblOffset val="100"/>
        <c:noMultiLvlLbl val="0"/>
      </c:catAx>
      <c:valAx>
        <c:axId val="21860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Variable Adjacency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921312"/>
        <c:axId val="18689312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'Raw and Graphs'!$V$17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'Raw and Graphs'!$S$40:$S$42</c15:sqref>
                        </c15:formulaRef>
                      </c:ext>
                    </c:extLst>
                    <c:strCache>
                      <c:ptCount val="3"/>
                      <c:pt idx="0">
                        <c:v>2Adj</c:v>
                      </c:pt>
                      <c:pt idx="1">
                        <c:v>3Adj</c:v>
                      </c:pt>
                      <c:pt idx="2">
                        <c:v>4Adj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'Raw and Graphs'!$V$40:$V$42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2097.8000000000002</c:v>
                      </c:pt>
                      <c:pt idx="1">
                        <c:v>2256.4</c:v>
                      </c:pt>
                      <c:pt idx="2">
                        <c:v>2663.6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96-4E79-9082-E9EE2BDB7005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0"/>
          <c:order val="0"/>
          <c:tx>
            <c:strRef>
              <c:f>'Raw and Graphs'!$T$17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Graphs'!$S$40:$S$42</c:f>
              <c:strCache>
                <c:ptCount val="3"/>
                <c:pt idx="0">
                  <c:v>2Adj</c:v>
                </c:pt>
                <c:pt idx="1">
                  <c:v>3Adj</c:v>
                </c:pt>
                <c:pt idx="2">
                  <c:v>4Adj</c:v>
                </c:pt>
              </c:strCache>
            </c:strRef>
          </c:cat>
          <c:val>
            <c:numRef>
              <c:f>'Raw and Graphs'!$T$40:$T$42</c:f>
              <c:numCache>
                <c:formatCode>0</c:formatCode>
                <c:ptCount val="3"/>
                <c:pt idx="0">
                  <c:v>1530.8</c:v>
                </c:pt>
                <c:pt idx="1">
                  <c:v>1530</c:v>
                </c:pt>
                <c:pt idx="2">
                  <c:v>1530.4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8-4BB6-B540-5930E7F16FCD}"/>
            </c:ext>
          </c:extLst>
        </c:ser>
        <c:ser>
          <c:idx val="1"/>
          <c:order val="1"/>
          <c:tx>
            <c:strRef>
              <c:f>'Raw and Graphs'!$U$17</c:f>
              <c:strCache>
                <c:ptCount val="1"/>
                <c:pt idx="0">
                  <c:v>Encrypted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Graphs'!$S$40:$S$42</c:f>
              <c:strCache>
                <c:ptCount val="3"/>
                <c:pt idx="0">
                  <c:v>2Adj</c:v>
                </c:pt>
                <c:pt idx="1">
                  <c:v>3Adj</c:v>
                </c:pt>
                <c:pt idx="2">
                  <c:v>4Adj</c:v>
                </c:pt>
              </c:strCache>
            </c:strRef>
          </c:cat>
          <c:val>
            <c:numRef>
              <c:f>'Raw and Graphs'!$U$40:$U$42</c:f>
              <c:numCache>
                <c:formatCode>0</c:formatCode>
                <c:ptCount val="3"/>
                <c:pt idx="0">
                  <c:v>3628.6</c:v>
                </c:pt>
                <c:pt idx="1">
                  <c:v>3786.4</c:v>
                </c:pt>
                <c:pt idx="2">
                  <c:v>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8-4BB6-B540-5930E7F16F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8921312"/>
        <c:axId val="1868931296"/>
      </c:lineChart>
      <c:catAx>
        <c:axId val="186892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Adjacencies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31296"/>
        <c:crosses val="autoZero"/>
        <c:auto val="1"/>
        <c:lblAlgn val="ctr"/>
        <c:lblOffset val="100"/>
        <c:noMultiLvlLbl val="0"/>
      </c:catAx>
      <c:valAx>
        <c:axId val="1868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Mesh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Graphs'!$B$2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Graphs'!$B$3:$B$10</c:f>
              <c:numCache>
                <c:formatCode>0</c:formatCode>
                <c:ptCount val="8"/>
                <c:pt idx="0">
                  <c:v>240</c:v>
                </c:pt>
                <c:pt idx="1">
                  <c:v>239</c:v>
                </c:pt>
                <c:pt idx="2">
                  <c:v>235.4</c:v>
                </c:pt>
                <c:pt idx="3">
                  <c:v>238.6</c:v>
                </c:pt>
                <c:pt idx="4">
                  <c:v>256.60000000000002</c:v>
                </c:pt>
                <c:pt idx="5">
                  <c:v>246.4</c:v>
                </c:pt>
                <c:pt idx="6">
                  <c:v>256.2</c:v>
                </c:pt>
                <c:pt idx="7">
                  <c:v>244.6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2-4EE7-9A68-99234D03C35D}"/>
            </c:ext>
          </c:extLst>
        </c:ser>
        <c:ser>
          <c:idx val="1"/>
          <c:order val="1"/>
          <c:tx>
            <c:strRef>
              <c:f>'Raw and Graphs'!$C$2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Graphs'!$C$3:$C$10</c:f>
              <c:numCache>
                <c:formatCode>0</c:formatCode>
                <c:ptCount val="8"/>
                <c:pt idx="0">
                  <c:v>615.6</c:v>
                </c:pt>
                <c:pt idx="1">
                  <c:v>615</c:v>
                </c:pt>
                <c:pt idx="2">
                  <c:v>605.79999999999995</c:v>
                </c:pt>
                <c:pt idx="3">
                  <c:v>610.20000000000005</c:v>
                </c:pt>
                <c:pt idx="4">
                  <c:v>639.20000000000005</c:v>
                </c:pt>
                <c:pt idx="5">
                  <c:v>613</c:v>
                </c:pt>
                <c:pt idx="6">
                  <c:v>624.4</c:v>
                </c:pt>
                <c:pt idx="7">
                  <c:v>617.6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2-4EE7-9A68-99234D03C35D}"/>
            </c:ext>
          </c:extLst>
        </c:ser>
        <c:ser>
          <c:idx val="2"/>
          <c:order val="2"/>
          <c:tx>
            <c:strRef>
              <c:f>'Raw and Graphs'!$D$2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Graphs'!$D$3:$D$10</c:f>
              <c:numCache>
                <c:formatCode>0</c:formatCode>
                <c:ptCount val="8"/>
                <c:pt idx="0">
                  <c:v>375.6</c:v>
                </c:pt>
                <c:pt idx="1">
                  <c:v>376</c:v>
                </c:pt>
                <c:pt idx="2">
                  <c:v>370.4</c:v>
                </c:pt>
                <c:pt idx="3">
                  <c:v>371.6</c:v>
                </c:pt>
                <c:pt idx="4">
                  <c:v>382.6</c:v>
                </c:pt>
                <c:pt idx="5">
                  <c:v>366.6</c:v>
                </c:pt>
                <c:pt idx="6">
                  <c:v>368.2</c:v>
                </c:pt>
                <c:pt idx="7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2-4EE7-9A68-99234D03C3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Mesh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Graphs'!$B$2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Graphs'!$B$18:$B$25</c:f>
              <c:numCache>
                <c:formatCode>0</c:formatCode>
                <c:ptCount val="8"/>
                <c:pt idx="0">
                  <c:v>454</c:v>
                </c:pt>
                <c:pt idx="1">
                  <c:v>462</c:v>
                </c:pt>
                <c:pt idx="2">
                  <c:v>458</c:v>
                </c:pt>
                <c:pt idx="3">
                  <c:v>476</c:v>
                </c:pt>
                <c:pt idx="4">
                  <c:v>484</c:v>
                </c:pt>
                <c:pt idx="5">
                  <c:v>458</c:v>
                </c:pt>
                <c:pt idx="6">
                  <c:v>470</c:v>
                </c:pt>
                <c:pt idx="7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C-4A30-8F85-EB3570B96A35}"/>
            </c:ext>
          </c:extLst>
        </c:ser>
        <c:ser>
          <c:idx val="1"/>
          <c:order val="1"/>
          <c:tx>
            <c:strRef>
              <c:f>'Raw and Graphs'!$C$2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Graphs'!$C$18:$C$25</c:f>
              <c:numCache>
                <c:formatCode>0</c:formatCode>
                <c:ptCount val="8"/>
                <c:pt idx="0">
                  <c:v>1266</c:v>
                </c:pt>
                <c:pt idx="1">
                  <c:v>1302</c:v>
                </c:pt>
                <c:pt idx="2">
                  <c:v>1286</c:v>
                </c:pt>
                <c:pt idx="3">
                  <c:v>1254</c:v>
                </c:pt>
                <c:pt idx="4">
                  <c:v>1314</c:v>
                </c:pt>
                <c:pt idx="5">
                  <c:v>1288</c:v>
                </c:pt>
                <c:pt idx="6">
                  <c:v>1282</c:v>
                </c:pt>
                <c:pt idx="7">
                  <c:v>1284.5714285714287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C-4A30-8F85-EB3570B96A35}"/>
            </c:ext>
          </c:extLst>
        </c:ser>
        <c:ser>
          <c:idx val="2"/>
          <c:order val="2"/>
          <c:tx>
            <c:strRef>
              <c:f>'Raw and Graphs'!$D$2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Graphs'!$D$18:$D$25</c:f>
              <c:numCache>
                <c:formatCode>0</c:formatCode>
                <c:ptCount val="8"/>
                <c:pt idx="0">
                  <c:v>812</c:v>
                </c:pt>
                <c:pt idx="1">
                  <c:v>840</c:v>
                </c:pt>
                <c:pt idx="2">
                  <c:v>828</c:v>
                </c:pt>
                <c:pt idx="3">
                  <c:v>778</c:v>
                </c:pt>
                <c:pt idx="4">
                  <c:v>830</c:v>
                </c:pt>
                <c:pt idx="5">
                  <c:v>830</c:v>
                </c:pt>
                <c:pt idx="6">
                  <c:v>812</c:v>
                </c:pt>
                <c:pt idx="7">
                  <c:v>818.57142857142867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C-4A30-8F85-EB3570B96A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Mesh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Graphs'!$B$2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Graphs'!$B$33:$B$40</c:f>
              <c:numCache>
                <c:formatCode>0</c:formatCode>
                <c:ptCount val="8"/>
                <c:pt idx="0">
                  <c:v>2000</c:v>
                </c:pt>
                <c:pt idx="1">
                  <c:v>2097</c:v>
                </c:pt>
                <c:pt idx="2">
                  <c:v>2097</c:v>
                </c:pt>
                <c:pt idx="3">
                  <c:v>2097</c:v>
                </c:pt>
                <c:pt idx="4">
                  <c:v>2097</c:v>
                </c:pt>
                <c:pt idx="5">
                  <c:v>2097</c:v>
                </c:pt>
                <c:pt idx="6">
                  <c:v>2097</c:v>
                </c:pt>
                <c:pt idx="7">
                  <c:v>2083.1428571428573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5-4328-853C-DA3B5F3BD6EE}"/>
            </c:ext>
          </c:extLst>
        </c:ser>
        <c:ser>
          <c:idx val="1"/>
          <c:order val="1"/>
          <c:tx>
            <c:strRef>
              <c:f>'Raw and Graphs'!$C$2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Graphs'!$C$33:$C$40</c:f>
              <c:numCache>
                <c:formatCode>0</c:formatCode>
                <c:ptCount val="8"/>
                <c:pt idx="0">
                  <c:v>5435.4</c:v>
                </c:pt>
                <c:pt idx="1">
                  <c:v>5531.8</c:v>
                </c:pt>
                <c:pt idx="2">
                  <c:v>5531.8</c:v>
                </c:pt>
                <c:pt idx="3">
                  <c:v>5531.8</c:v>
                </c:pt>
                <c:pt idx="4">
                  <c:v>5435.4</c:v>
                </c:pt>
                <c:pt idx="5">
                  <c:v>5628.4</c:v>
                </c:pt>
                <c:pt idx="6">
                  <c:v>5531.8</c:v>
                </c:pt>
                <c:pt idx="7">
                  <c:v>5518.0571428571429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5-4328-853C-DA3B5F3BD6EE}"/>
            </c:ext>
          </c:extLst>
        </c:ser>
        <c:ser>
          <c:idx val="2"/>
          <c:order val="2"/>
          <c:tx>
            <c:strRef>
              <c:f>'Raw and Graphs'!$D$2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Graphs'!$D$33:$D$40</c:f>
              <c:numCache>
                <c:formatCode>0</c:formatCode>
                <c:ptCount val="8"/>
                <c:pt idx="0">
                  <c:v>3435.3999999999996</c:v>
                </c:pt>
                <c:pt idx="1">
                  <c:v>3434.8</c:v>
                </c:pt>
                <c:pt idx="2">
                  <c:v>3434.8</c:v>
                </c:pt>
                <c:pt idx="3">
                  <c:v>3434.8</c:v>
                </c:pt>
                <c:pt idx="4">
                  <c:v>3338.3999999999996</c:v>
                </c:pt>
                <c:pt idx="5">
                  <c:v>3531.3999999999996</c:v>
                </c:pt>
                <c:pt idx="6">
                  <c:v>3434.8</c:v>
                </c:pt>
                <c:pt idx="7">
                  <c:v>3434.9142857142856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5-4328-853C-DA3B5F3BD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 Adjacency</a:t>
            </a:r>
            <a:r>
              <a:rPr lang="en-GB" baseline="0"/>
              <a:t> </a:t>
            </a: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Graphs'!$H$2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Graphs'!$H$3:$H$10</c:f>
              <c:numCache>
                <c:formatCode>0</c:formatCode>
                <c:ptCount val="8"/>
                <c:pt idx="0">
                  <c:v>167.6</c:v>
                </c:pt>
                <c:pt idx="1">
                  <c:v>162.80000000000001</c:v>
                </c:pt>
                <c:pt idx="2">
                  <c:v>177.2</c:v>
                </c:pt>
                <c:pt idx="3">
                  <c:v>164.8</c:v>
                </c:pt>
                <c:pt idx="4">
                  <c:v>161.80000000000001</c:v>
                </c:pt>
                <c:pt idx="5">
                  <c:v>173.6</c:v>
                </c:pt>
                <c:pt idx="6">
                  <c:v>180.8</c:v>
                </c:pt>
                <c:pt idx="7">
                  <c:v>169.8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035-AAE1-3AE789100EC3}"/>
            </c:ext>
          </c:extLst>
        </c:ser>
        <c:ser>
          <c:idx val="1"/>
          <c:order val="1"/>
          <c:tx>
            <c:strRef>
              <c:f>'Raw and Graphs'!$I$2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Graphs'!$I$3:$I$10</c:f>
              <c:numCache>
                <c:formatCode>0</c:formatCode>
                <c:ptCount val="8"/>
                <c:pt idx="0">
                  <c:v>457</c:v>
                </c:pt>
                <c:pt idx="1">
                  <c:v>451.6</c:v>
                </c:pt>
                <c:pt idx="2">
                  <c:v>451.2</c:v>
                </c:pt>
                <c:pt idx="3">
                  <c:v>460.8</c:v>
                </c:pt>
                <c:pt idx="4">
                  <c:v>466.8</c:v>
                </c:pt>
                <c:pt idx="5">
                  <c:v>463.2</c:v>
                </c:pt>
                <c:pt idx="6">
                  <c:v>461.8</c:v>
                </c:pt>
                <c:pt idx="7">
                  <c:v>458.91428571428571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8-4035-AAE1-3AE789100EC3}"/>
            </c:ext>
          </c:extLst>
        </c:ser>
        <c:ser>
          <c:idx val="2"/>
          <c:order val="2"/>
          <c:tx>
            <c:strRef>
              <c:f>'Raw and Graphs'!$J$2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Graphs'!$J$3:$J$10</c:f>
              <c:numCache>
                <c:formatCode>0</c:formatCode>
                <c:ptCount val="8"/>
                <c:pt idx="0">
                  <c:v>289.39999999999998</c:v>
                </c:pt>
                <c:pt idx="1">
                  <c:v>288.8</c:v>
                </c:pt>
                <c:pt idx="2">
                  <c:v>274</c:v>
                </c:pt>
                <c:pt idx="3">
                  <c:v>296</c:v>
                </c:pt>
                <c:pt idx="4">
                  <c:v>305</c:v>
                </c:pt>
                <c:pt idx="5">
                  <c:v>289.60000000000002</c:v>
                </c:pt>
                <c:pt idx="6">
                  <c:v>281</c:v>
                </c:pt>
                <c:pt idx="7">
                  <c:v>289.1142857142857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8-4035-AAE1-3AE789100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 Adjacency 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Graphs'!$H$2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Graphs'!$H$18:$H$25</c:f>
              <c:numCache>
                <c:formatCode>0</c:formatCode>
                <c:ptCount val="8"/>
                <c:pt idx="0">
                  <c:v>298</c:v>
                </c:pt>
                <c:pt idx="1">
                  <c:v>286</c:v>
                </c:pt>
                <c:pt idx="2">
                  <c:v>316</c:v>
                </c:pt>
                <c:pt idx="3">
                  <c:v>292</c:v>
                </c:pt>
                <c:pt idx="4">
                  <c:v>294</c:v>
                </c:pt>
                <c:pt idx="5">
                  <c:v>286</c:v>
                </c:pt>
                <c:pt idx="6">
                  <c:v>298</c:v>
                </c:pt>
                <c:pt idx="7">
                  <c:v>295.71428571428572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F-4228-8339-976A4394E983}"/>
            </c:ext>
          </c:extLst>
        </c:ser>
        <c:ser>
          <c:idx val="1"/>
          <c:order val="1"/>
          <c:tx>
            <c:strRef>
              <c:f>'Raw and Graphs'!$I$2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Graphs'!$I$18:$I$25</c:f>
              <c:numCache>
                <c:formatCode>0</c:formatCode>
                <c:ptCount val="8"/>
                <c:pt idx="0">
                  <c:v>1016</c:v>
                </c:pt>
                <c:pt idx="1">
                  <c:v>1026</c:v>
                </c:pt>
                <c:pt idx="2">
                  <c:v>1002</c:v>
                </c:pt>
                <c:pt idx="3">
                  <c:v>1056</c:v>
                </c:pt>
                <c:pt idx="4">
                  <c:v>1050</c:v>
                </c:pt>
                <c:pt idx="5">
                  <c:v>1010</c:v>
                </c:pt>
                <c:pt idx="6">
                  <c:v>1020</c:v>
                </c:pt>
                <c:pt idx="7">
                  <c:v>1025.7142857142858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F-4228-8339-976A4394E983}"/>
            </c:ext>
          </c:extLst>
        </c:ser>
        <c:ser>
          <c:idx val="2"/>
          <c:order val="2"/>
          <c:tx>
            <c:strRef>
              <c:f>'Raw and Graphs'!$J$2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Graphs'!$A$18:$A$25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Graphs'!$J$18:$J$25</c:f>
              <c:numCache>
                <c:formatCode>0</c:formatCode>
                <c:ptCount val="8"/>
                <c:pt idx="0">
                  <c:v>718</c:v>
                </c:pt>
                <c:pt idx="1">
                  <c:v>740</c:v>
                </c:pt>
                <c:pt idx="2">
                  <c:v>686</c:v>
                </c:pt>
                <c:pt idx="3">
                  <c:v>764</c:v>
                </c:pt>
                <c:pt idx="4">
                  <c:v>756</c:v>
                </c:pt>
                <c:pt idx="5">
                  <c:v>724</c:v>
                </c:pt>
                <c:pt idx="6">
                  <c:v>722</c:v>
                </c:pt>
                <c:pt idx="7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F-4228-8339-976A4394E9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 Adjacency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and Graphs'!$H$2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Graphs'!$H$33:$H$40</c:f>
              <c:numCache>
                <c:formatCode>0</c:formatCode>
                <c:ptCount val="8"/>
                <c:pt idx="0">
                  <c:v>1530</c:v>
                </c:pt>
                <c:pt idx="1">
                  <c:v>1530.4</c:v>
                </c:pt>
                <c:pt idx="2">
                  <c:v>1531.6</c:v>
                </c:pt>
                <c:pt idx="3">
                  <c:v>1643.4</c:v>
                </c:pt>
                <c:pt idx="4">
                  <c:v>1530.4</c:v>
                </c:pt>
                <c:pt idx="5">
                  <c:v>1530</c:v>
                </c:pt>
                <c:pt idx="6">
                  <c:v>1530.4</c:v>
                </c:pt>
                <c:pt idx="7">
                  <c:v>1546.6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6-40E8-A18E-7DF09980331E}"/>
            </c:ext>
          </c:extLst>
        </c:ser>
        <c:ser>
          <c:idx val="1"/>
          <c:order val="1"/>
          <c:tx>
            <c:strRef>
              <c:f>'Raw and Graphs'!$I$2</c:f>
              <c:strCache>
                <c:ptCount val="1"/>
                <c:pt idx="0">
                  <c:v>Encrypted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Graphs'!$I$33:$I$40</c:f>
              <c:numCache>
                <c:formatCode>0</c:formatCode>
                <c:ptCount val="8"/>
                <c:pt idx="0">
                  <c:v>4194</c:v>
                </c:pt>
                <c:pt idx="1">
                  <c:v>4194.6000000000004</c:v>
                </c:pt>
                <c:pt idx="2">
                  <c:v>4290.3999999999996</c:v>
                </c:pt>
                <c:pt idx="3">
                  <c:v>4195.2</c:v>
                </c:pt>
                <c:pt idx="4">
                  <c:v>4387.8</c:v>
                </c:pt>
                <c:pt idx="5">
                  <c:v>4194</c:v>
                </c:pt>
                <c:pt idx="6">
                  <c:v>4194</c:v>
                </c:pt>
                <c:pt idx="7">
                  <c:v>4235.7142857142853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6-40E8-A18E-7DF09980331E}"/>
            </c:ext>
          </c:extLst>
        </c:ser>
        <c:ser>
          <c:idx val="2"/>
          <c:order val="2"/>
          <c:tx>
            <c:strRef>
              <c:f>'Raw and Graphs'!$J$2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and Graphs'!$A$33:$A$40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AVG</c:v>
                </c:pt>
              </c:strCache>
            </c:strRef>
          </c:cat>
          <c:val>
            <c:numRef>
              <c:f>'Raw and Graphs'!$J$33:$J$40</c:f>
              <c:numCache>
                <c:formatCode>0</c:formatCode>
                <c:ptCount val="8"/>
                <c:pt idx="0">
                  <c:v>2664</c:v>
                </c:pt>
                <c:pt idx="1">
                  <c:v>2664.2000000000003</c:v>
                </c:pt>
                <c:pt idx="2">
                  <c:v>2758.7999999999997</c:v>
                </c:pt>
                <c:pt idx="3">
                  <c:v>2551.7999999999997</c:v>
                </c:pt>
                <c:pt idx="4">
                  <c:v>2857.4</c:v>
                </c:pt>
                <c:pt idx="5">
                  <c:v>2664</c:v>
                </c:pt>
                <c:pt idx="6">
                  <c:v>2663.6</c:v>
                </c:pt>
                <c:pt idx="7">
                  <c:v>2689.1142857142854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6-40E8-A18E-7DF0998033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999951"/>
        <c:axId val="605000783"/>
      </c:barChart>
      <c:catAx>
        <c:axId val="60499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00783"/>
        <c:crosses val="autoZero"/>
        <c:auto val="1"/>
        <c:lblAlgn val="ctr"/>
        <c:lblOffset val="100"/>
        <c:noMultiLvlLbl val="0"/>
      </c:catAx>
      <c:valAx>
        <c:axId val="6050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Usage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838760</xdr:colOff>
      <xdr:row>45</xdr:row>
      <xdr:rowOff>3080</xdr:rowOff>
    </xdr:from>
    <xdr:to>
      <xdr:col>23</xdr:col>
      <xdr:colOff>379319</xdr:colOff>
      <xdr:row>59</xdr:row>
      <xdr:rowOff>79280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18BB0-1A41-8AB4-EE30-8742FCB3E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60</xdr:row>
      <xdr:rowOff>1681</xdr:rowOff>
    </xdr:from>
    <xdr:to>
      <xdr:col>23</xdr:col>
      <xdr:colOff>381000</xdr:colOff>
      <xdr:row>74</xdr:row>
      <xdr:rowOff>77881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1A9F7-9445-408A-A328-2C608949C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74</xdr:row>
      <xdr:rowOff>190499</xdr:rowOff>
    </xdr:from>
    <xdr:to>
      <xdr:col>23</xdr:col>
      <xdr:colOff>381000</xdr:colOff>
      <xdr:row>89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681324-DC14-4C4A-8A23-CC41D187F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45</xdr:row>
      <xdr:rowOff>4762</xdr:rowOff>
    </xdr:from>
    <xdr:to>
      <xdr:col>5</xdr:col>
      <xdr:colOff>781050</xdr:colOff>
      <xdr:row>59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00BE2E-AF3A-80CF-814F-B5BDFC602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60</xdr:row>
      <xdr:rowOff>0</xdr:rowOff>
    </xdr:from>
    <xdr:to>
      <xdr:col>5</xdr:col>
      <xdr:colOff>781050</xdr:colOff>
      <xdr:row>74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B6BFA1-A6C3-4F7B-9C9A-4415AC721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74</xdr:row>
      <xdr:rowOff>180975</xdr:rowOff>
    </xdr:from>
    <xdr:to>
      <xdr:col>5</xdr:col>
      <xdr:colOff>781050</xdr:colOff>
      <xdr:row>89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06236D-17C2-434E-9B4E-D395A6B0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12</xdr:col>
      <xdr:colOff>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CEF86D-B8C7-4532-A2DA-4092C957E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12</xdr:col>
      <xdr:colOff>0</xdr:colOff>
      <xdr:row>74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F0CAD9-730A-4608-92FC-233FBC01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12</xdr:col>
      <xdr:colOff>0</xdr:colOff>
      <xdr:row>89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309402-EC45-4A28-B9BE-9FE2CE12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104775</xdr:colOff>
      <xdr:row>45</xdr:row>
      <xdr:rowOff>0</xdr:rowOff>
    </xdr:from>
    <xdr:to>
      <xdr:col>17</xdr:col>
      <xdr:colOff>485775</xdr:colOff>
      <xdr:row>59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75216A-D470-4E76-8193-3BD7AFB87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104775</xdr:colOff>
      <xdr:row>60</xdr:row>
      <xdr:rowOff>9525</xdr:rowOff>
    </xdr:from>
    <xdr:to>
      <xdr:col>17</xdr:col>
      <xdr:colOff>485775</xdr:colOff>
      <xdr:row>74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60D0D0-3A9E-4564-9B0B-C854B16B4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104775</xdr:colOff>
      <xdr:row>75</xdr:row>
      <xdr:rowOff>0</xdr:rowOff>
    </xdr:from>
    <xdr:to>
      <xdr:col>17</xdr:col>
      <xdr:colOff>485775</xdr:colOff>
      <xdr:row>89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A169EE-1550-4729-9DB0-F54541EED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1360</xdr:colOff>
      <xdr:row>8</xdr:row>
      <xdr:rowOff>190498</xdr:rowOff>
    </xdr:from>
    <xdr:to>
      <xdr:col>41</xdr:col>
      <xdr:colOff>685800</xdr:colOff>
      <xdr:row>46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480E5E-869C-31C8-535C-2A42D932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5454</xdr:colOff>
      <xdr:row>47</xdr:row>
      <xdr:rowOff>1681</xdr:rowOff>
    </xdr:from>
    <xdr:to>
      <xdr:col>32</xdr:col>
      <xdr:colOff>716056</xdr:colOff>
      <xdr:row>76</xdr:row>
      <xdr:rowOff>173131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3B8416-BE18-4064-9D2D-B1579365C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4510</xdr:colOff>
      <xdr:row>47</xdr:row>
      <xdr:rowOff>9524</xdr:rowOff>
    </xdr:from>
    <xdr:to>
      <xdr:col>41</xdr:col>
      <xdr:colOff>685799</xdr:colOff>
      <xdr:row>76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91EAD3-F713-46F6-B868-9C4E3C380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836159</xdr:colOff>
      <xdr:row>8</xdr:row>
      <xdr:rowOff>189819</xdr:rowOff>
    </xdr:from>
    <xdr:to>
      <xdr:col>32</xdr:col>
      <xdr:colOff>695324</xdr:colOff>
      <xdr:row>46</xdr:row>
      <xdr:rowOff>123824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865908-36E9-485C-AE3B-3226EB3B2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47623</xdr:colOff>
      <xdr:row>96</xdr:row>
      <xdr:rowOff>166007</xdr:rowOff>
    </xdr:from>
    <xdr:to>
      <xdr:col>7</xdr:col>
      <xdr:colOff>809623</xdr:colOff>
      <xdr:row>111</xdr:row>
      <xdr:rowOff>51707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7FD12F-7A13-59D6-8780-4BEAC35CC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163286</xdr:colOff>
      <xdr:row>97</xdr:row>
      <xdr:rowOff>29936</xdr:rowOff>
    </xdr:from>
    <xdr:to>
      <xdr:col>13</xdr:col>
      <xdr:colOff>517072</xdr:colOff>
      <xdr:row>111</xdr:row>
      <xdr:rowOff>106136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5789E87-9422-FEEB-FD42-CB864809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802822</xdr:colOff>
      <xdr:row>97</xdr:row>
      <xdr:rowOff>16328</xdr:rowOff>
    </xdr:from>
    <xdr:to>
      <xdr:col>19</xdr:col>
      <xdr:colOff>312964</xdr:colOff>
      <xdr:row>111</xdr:row>
      <xdr:rowOff>92528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4726DB-EB06-F21A-817E-ECCF93C8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156883</xdr:colOff>
      <xdr:row>112</xdr:row>
      <xdr:rowOff>0</xdr:rowOff>
    </xdr:from>
    <xdr:to>
      <xdr:col>13</xdr:col>
      <xdr:colOff>510669</xdr:colOff>
      <xdr:row>126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8754FFC-57E0-4840-A933-715C49225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829235</xdr:colOff>
      <xdr:row>112</xdr:row>
      <xdr:rowOff>0</xdr:rowOff>
    </xdr:from>
    <xdr:to>
      <xdr:col>19</xdr:col>
      <xdr:colOff>339377</xdr:colOff>
      <xdr:row>126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8C8E865-2FF1-406F-8FC2-48396FB7D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6"/>
  <sheetViews>
    <sheetView tabSelected="1" zoomScaleNormal="100" workbookViewId="0">
      <selection activeCell="C12" sqref="C12"/>
    </sheetView>
  </sheetViews>
  <sheetFormatPr defaultColWidth="12.5703125" defaultRowHeight="15" x14ac:dyDescent="0.25"/>
  <cols>
    <col min="1" max="1" width="5.5703125" customWidth="1"/>
    <col min="2" max="3" width="13.42578125" style="1" customWidth="1"/>
    <col min="4" max="4" width="12.5703125" style="1"/>
    <col min="5" max="5" width="12.5703125" style="2"/>
    <col min="7" max="7" width="5.7109375" customWidth="1"/>
    <col min="8" max="10" width="12.5703125" style="1"/>
  </cols>
  <sheetData>
    <row r="1" spans="1:44" x14ac:dyDescent="0.25">
      <c r="A1" s="11" t="s">
        <v>9</v>
      </c>
      <c r="B1" s="11"/>
      <c r="C1" s="11"/>
      <c r="D1" s="11"/>
      <c r="E1" s="11"/>
      <c r="G1" s="11" t="s">
        <v>15</v>
      </c>
      <c r="H1" s="11"/>
      <c r="I1" s="11"/>
      <c r="J1" s="11"/>
      <c r="K1" s="11"/>
      <c r="M1" s="11" t="s">
        <v>20</v>
      </c>
      <c r="N1" s="11"/>
      <c r="O1" s="11"/>
      <c r="P1" s="11"/>
      <c r="Q1" s="11"/>
      <c r="S1" s="11" t="s">
        <v>21</v>
      </c>
      <c r="T1" s="11"/>
      <c r="U1" s="11"/>
      <c r="V1" s="11"/>
      <c r="W1" s="11"/>
    </row>
    <row r="2" spans="1:44" x14ac:dyDescent="0.25">
      <c r="A2" t="s">
        <v>0</v>
      </c>
      <c r="B2" s="1" t="s">
        <v>12</v>
      </c>
      <c r="C2" s="1" t="s">
        <v>13</v>
      </c>
      <c r="D2" s="1" t="s">
        <v>14</v>
      </c>
      <c r="E2" s="2" t="s">
        <v>49</v>
      </c>
      <c r="G2" t="s">
        <v>0</v>
      </c>
      <c r="H2" s="1" t="s">
        <v>12</v>
      </c>
      <c r="I2" s="1" t="s">
        <v>13</v>
      </c>
      <c r="J2" s="1" t="s">
        <v>14</v>
      </c>
      <c r="K2" s="2" t="s">
        <v>49</v>
      </c>
      <c r="M2" t="s">
        <v>0</v>
      </c>
      <c r="N2" s="1" t="s">
        <v>12</v>
      </c>
      <c r="O2" s="1" t="s">
        <v>13</v>
      </c>
      <c r="P2" s="1" t="s">
        <v>14</v>
      </c>
      <c r="Q2" s="2" t="s">
        <v>49</v>
      </c>
      <c r="S2" t="s">
        <v>0</v>
      </c>
      <c r="T2" s="1" t="s">
        <v>12</v>
      </c>
      <c r="U2" s="1" t="s">
        <v>13</v>
      </c>
      <c r="V2" s="1" t="s">
        <v>14</v>
      </c>
      <c r="W2" s="2" t="s">
        <v>49</v>
      </c>
    </row>
    <row r="3" spans="1:44" x14ac:dyDescent="0.25">
      <c r="A3" t="s">
        <v>1</v>
      </c>
      <c r="B3" s="1">
        <v>240</v>
      </c>
      <c r="C3" s="1">
        <v>615.6</v>
      </c>
      <c r="D3" s="1">
        <f>C3-B3</f>
        <v>375.6</v>
      </c>
      <c r="E3" s="2">
        <f>D3/B3</f>
        <v>1.5650000000000002</v>
      </c>
      <c r="G3" t="s">
        <v>1</v>
      </c>
      <c r="H3" s="1">
        <v>167.6</v>
      </c>
      <c r="I3" s="1">
        <v>457</v>
      </c>
      <c r="J3" s="1">
        <f>I3-H3</f>
        <v>289.39999999999998</v>
      </c>
      <c r="K3" s="2">
        <f>J3/H3</f>
        <v>1.7267303102625298</v>
      </c>
      <c r="M3" t="s">
        <v>1</v>
      </c>
      <c r="N3" s="1">
        <v>110</v>
      </c>
      <c r="O3" s="1">
        <v>323.39999999999998</v>
      </c>
      <c r="P3" s="1">
        <f>O3-N3</f>
        <v>213.39999999999998</v>
      </c>
      <c r="Q3" s="2">
        <f t="shared" ref="Q3" si="0">P3/N3</f>
        <v>1.9399999999999997</v>
      </c>
      <c r="S3" t="s">
        <v>27</v>
      </c>
      <c r="T3" s="1">
        <v>132.4</v>
      </c>
      <c r="U3" s="1">
        <v>411.4</v>
      </c>
      <c r="V3" s="1">
        <f>U3-T3</f>
        <v>279</v>
      </c>
      <c r="W3" s="2">
        <f t="shared" ref="W3" si="1">V3/T3</f>
        <v>2.107250755287009</v>
      </c>
      <c r="Y3" s="12" t="s">
        <v>34</v>
      </c>
      <c r="Z3" s="12"/>
      <c r="AA3" s="12"/>
      <c r="AB3" s="12"/>
      <c r="AC3" s="12"/>
      <c r="AF3" s="12" t="s">
        <v>42</v>
      </c>
      <c r="AG3" s="12"/>
      <c r="AH3" s="12"/>
      <c r="AI3" s="12"/>
      <c r="AJ3" s="12"/>
      <c r="AM3" s="12" t="s">
        <v>43</v>
      </c>
      <c r="AN3" s="12"/>
      <c r="AO3" s="12"/>
      <c r="AP3" s="12"/>
      <c r="AQ3" s="12"/>
    </row>
    <row r="4" spans="1:44" x14ac:dyDescent="0.25">
      <c r="A4" t="s">
        <v>2</v>
      </c>
      <c r="B4" s="1">
        <v>239</v>
      </c>
      <c r="C4" s="1">
        <v>615</v>
      </c>
      <c r="D4" s="1">
        <f t="shared" ref="D4:D10" si="2">C4-B4</f>
        <v>376</v>
      </c>
      <c r="E4" s="2">
        <f t="shared" ref="E4:E10" si="3">D4/B4</f>
        <v>1.5732217573221758</v>
      </c>
      <c r="G4" t="s">
        <v>2</v>
      </c>
      <c r="H4" s="1">
        <v>162.80000000000001</v>
      </c>
      <c r="I4" s="1">
        <v>451.6</v>
      </c>
      <c r="J4" s="1">
        <f t="shared" ref="J4:J10" si="4">I4-H4</f>
        <v>288.8</v>
      </c>
      <c r="K4" s="2">
        <f t="shared" ref="K4:K10" si="5">J4/H4</f>
        <v>1.7739557739557739</v>
      </c>
      <c r="M4" t="s">
        <v>2</v>
      </c>
      <c r="N4" s="1">
        <v>104.4</v>
      </c>
      <c r="O4" s="1">
        <v>301</v>
      </c>
      <c r="P4" s="1">
        <f t="shared" ref="P4:P10" si="6">O4-N4</f>
        <v>196.6</v>
      </c>
      <c r="Q4" s="2">
        <f t="shared" ref="Q4:Q10" si="7">P4/N4</f>
        <v>1.8831417624521072</v>
      </c>
      <c r="S4" t="s">
        <v>28</v>
      </c>
      <c r="T4" s="1">
        <v>127</v>
      </c>
      <c r="U4" s="1">
        <v>392</v>
      </c>
      <c r="V4" s="1">
        <f t="shared" ref="V4:V9" si="8">U4-T4</f>
        <v>265</v>
      </c>
      <c r="W4" s="2">
        <f t="shared" ref="W4:W9" si="9">V4/T4</f>
        <v>2.0866141732283463</v>
      </c>
      <c r="Y4" s="7" t="s">
        <v>48</v>
      </c>
      <c r="Z4" s="1">
        <v>2</v>
      </c>
      <c r="AA4" s="1">
        <v>3</v>
      </c>
      <c r="AB4" s="1">
        <v>4</v>
      </c>
      <c r="AC4" s="1">
        <v>5</v>
      </c>
      <c r="AD4" s="1">
        <v>6</v>
      </c>
      <c r="AF4" s="7" t="s">
        <v>48</v>
      </c>
      <c r="AG4" s="1">
        <v>2</v>
      </c>
      <c r="AH4" s="1">
        <v>3</v>
      </c>
      <c r="AI4" s="1">
        <v>4</v>
      </c>
      <c r="AJ4" s="1">
        <v>5</v>
      </c>
      <c r="AK4" s="1">
        <v>6</v>
      </c>
      <c r="AM4" s="7" t="s">
        <v>48</v>
      </c>
      <c r="AN4" s="1">
        <v>2</v>
      </c>
      <c r="AO4" s="1">
        <v>3</v>
      </c>
      <c r="AP4" s="1">
        <v>4</v>
      </c>
      <c r="AQ4" s="1">
        <v>5</v>
      </c>
      <c r="AR4" s="1">
        <v>6</v>
      </c>
    </row>
    <row r="5" spans="1:44" x14ac:dyDescent="0.25">
      <c r="A5" t="s">
        <v>3</v>
      </c>
      <c r="B5" s="1">
        <v>235.4</v>
      </c>
      <c r="C5" s="1">
        <v>605.79999999999995</v>
      </c>
      <c r="D5" s="1">
        <f t="shared" si="2"/>
        <v>370.4</v>
      </c>
      <c r="E5" s="2">
        <f t="shared" si="3"/>
        <v>1.5734919286321154</v>
      </c>
      <c r="G5" t="s">
        <v>3</v>
      </c>
      <c r="H5" s="1">
        <v>177.2</v>
      </c>
      <c r="I5" s="1">
        <v>451.2</v>
      </c>
      <c r="J5" s="1">
        <f t="shared" si="4"/>
        <v>274</v>
      </c>
      <c r="K5" s="2">
        <f t="shared" si="5"/>
        <v>1.5462753950338601</v>
      </c>
      <c r="M5" t="s">
        <v>3</v>
      </c>
      <c r="N5" s="1">
        <v>111</v>
      </c>
      <c r="O5" s="1">
        <v>326</v>
      </c>
      <c r="P5" s="1">
        <f t="shared" si="6"/>
        <v>215</v>
      </c>
      <c r="Q5" s="2">
        <f t="shared" si="7"/>
        <v>1.9369369369369369</v>
      </c>
      <c r="S5" t="s">
        <v>29</v>
      </c>
      <c r="T5" s="1">
        <v>134.19999999999999</v>
      </c>
      <c r="U5" s="1">
        <v>333.4</v>
      </c>
      <c r="V5" s="1">
        <f t="shared" si="8"/>
        <v>199.2</v>
      </c>
      <c r="W5" s="2">
        <f t="shared" si="9"/>
        <v>1.4843517138599107</v>
      </c>
      <c r="Y5" s="9" t="s">
        <v>40</v>
      </c>
      <c r="Z5" s="1">
        <f>AVERAGE(P3:P9,V5,V9)</f>
        <v>219.3111111111111</v>
      </c>
      <c r="AA5" s="1">
        <f>V11</f>
        <v>261.5</v>
      </c>
      <c r="AB5" s="1">
        <f>AVERAGE(J3:J9,V3)</f>
        <v>287.85000000000002</v>
      </c>
      <c r="AC5" s="1"/>
      <c r="AD5" s="1">
        <f>D10</f>
        <v>373</v>
      </c>
      <c r="AF5" s="9" t="s">
        <v>40</v>
      </c>
      <c r="AG5" s="1">
        <f>AVERAGE(N3:N9,T5,T10)</f>
        <v>104.83333333333333</v>
      </c>
      <c r="AH5" s="1">
        <f>T11</f>
        <v>128.9</v>
      </c>
      <c r="AI5" s="1">
        <f>AVERAGE(H3:H9,T3)</f>
        <v>165.12500000000003</v>
      </c>
      <c r="AJ5" s="1"/>
      <c r="AK5" s="1">
        <f>B10</f>
        <v>244.6</v>
      </c>
      <c r="AM5" s="9" t="s">
        <v>40</v>
      </c>
      <c r="AN5" s="1">
        <f>AVERAGE(O3:O9,U5,U10)</f>
        <v>321.31111111111113</v>
      </c>
      <c r="AO5" s="1">
        <f>U11</f>
        <v>390.4</v>
      </c>
      <c r="AP5" s="1">
        <f>AVERAGE(I3:I9,U3)</f>
        <v>452.97500000000002</v>
      </c>
      <c r="AQ5" s="1"/>
      <c r="AR5" s="1">
        <f>C10</f>
        <v>617.6</v>
      </c>
    </row>
    <row r="6" spans="1:44" x14ac:dyDescent="0.25">
      <c r="A6" t="s">
        <v>4</v>
      </c>
      <c r="B6" s="1">
        <v>238.6</v>
      </c>
      <c r="C6" s="1">
        <v>610.20000000000005</v>
      </c>
      <c r="D6" s="1">
        <f t="shared" si="2"/>
        <v>371.6</v>
      </c>
      <c r="E6" s="2">
        <f t="shared" si="3"/>
        <v>1.5574182732606874</v>
      </c>
      <c r="G6" t="s">
        <v>4</v>
      </c>
      <c r="H6" s="1">
        <v>164.8</v>
      </c>
      <c r="I6" s="1">
        <v>460.8</v>
      </c>
      <c r="J6" s="1">
        <f t="shared" si="4"/>
        <v>296</v>
      </c>
      <c r="K6" s="2">
        <f t="shared" si="5"/>
        <v>1.7961165048543688</v>
      </c>
      <c r="M6" t="s">
        <v>4</v>
      </c>
      <c r="N6" s="1">
        <v>86.2</v>
      </c>
      <c r="O6" s="1">
        <v>312.8</v>
      </c>
      <c r="P6" s="1">
        <f t="shared" si="6"/>
        <v>226.60000000000002</v>
      </c>
      <c r="Q6" s="2">
        <f t="shared" si="7"/>
        <v>2.6287703016241299</v>
      </c>
      <c r="S6" t="s">
        <v>30</v>
      </c>
      <c r="T6" s="1">
        <v>121</v>
      </c>
      <c r="U6" s="1">
        <v>376</v>
      </c>
      <c r="V6" s="1">
        <f t="shared" si="8"/>
        <v>255</v>
      </c>
      <c r="W6" s="2">
        <f t="shared" si="9"/>
        <v>2.1074380165289255</v>
      </c>
      <c r="Y6" s="9" t="s">
        <v>39</v>
      </c>
      <c r="Z6" s="1">
        <f>AVERAGE(P18:P24,V20,V24)</f>
        <v>557.77777777777783</v>
      </c>
      <c r="AA6" s="1">
        <f>V26</f>
        <v>647</v>
      </c>
      <c r="AB6" s="1">
        <f>AVERAGE(J18:J24,V18)</f>
        <v>721.25</v>
      </c>
      <c r="AC6" s="1"/>
      <c r="AD6" s="1">
        <f>D25</f>
        <v>818.57142857142867</v>
      </c>
      <c r="AF6" s="9" t="s">
        <v>39</v>
      </c>
      <c r="AG6" s="1">
        <f>AVERAGE(N18:N24,T20,T24)</f>
        <v>124.22222222222223</v>
      </c>
      <c r="AH6" s="1">
        <f>T26</f>
        <v>205.5</v>
      </c>
      <c r="AI6" s="1">
        <f>AVERAGE(H18:H24,T18)</f>
        <v>286.75</v>
      </c>
      <c r="AJ6" s="1"/>
      <c r="AK6" s="1">
        <f>B25</f>
        <v>466</v>
      </c>
      <c r="AM6" s="9" t="s">
        <v>39</v>
      </c>
      <c r="AN6" s="1">
        <f>AVERAGE(O18:O24,U20,U25)</f>
        <v>678.11111111111109</v>
      </c>
      <c r="AO6" s="1">
        <f>U26</f>
        <v>852.5</v>
      </c>
      <c r="AP6" s="1">
        <f>AVERAGE(I18:I24,U18)</f>
        <v>1008</v>
      </c>
      <c r="AQ6" s="1"/>
      <c r="AR6" s="1">
        <f>C25</f>
        <v>1284.5714285714287</v>
      </c>
    </row>
    <row r="7" spans="1:44" ht="30" x14ac:dyDescent="0.25">
      <c r="A7" t="s">
        <v>5</v>
      </c>
      <c r="B7" s="1">
        <v>256.60000000000002</v>
      </c>
      <c r="C7" s="1">
        <v>639.20000000000005</v>
      </c>
      <c r="D7" s="1">
        <f t="shared" si="2"/>
        <v>382.6</v>
      </c>
      <c r="E7" s="2">
        <f t="shared" si="3"/>
        <v>1.4910366328916602</v>
      </c>
      <c r="G7" t="s">
        <v>5</v>
      </c>
      <c r="H7" s="1">
        <v>161.80000000000001</v>
      </c>
      <c r="I7" s="1">
        <v>466.8</v>
      </c>
      <c r="J7" s="1">
        <f t="shared" si="4"/>
        <v>305</v>
      </c>
      <c r="K7" s="2">
        <f t="shared" si="5"/>
        <v>1.8850432632880099</v>
      </c>
      <c r="M7" t="s">
        <v>5</v>
      </c>
      <c r="N7" s="1">
        <v>93.4</v>
      </c>
      <c r="O7" s="1">
        <v>307.8</v>
      </c>
      <c r="P7" s="1">
        <f t="shared" si="6"/>
        <v>214.4</v>
      </c>
      <c r="Q7" s="2">
        <f t="shared" si="7"/>
        <v>2.2955032119914347</v>
      </c>
      <c r="S7" t="s">
        <v>31</v>
      </c>
      <c r="T7" s="1">
        <v>133.80000000000001</v>
      </c>
      <c r="U7" s="1">
        <v>396.8</v>
      </c>
      <c r="V7" s="1">
        <f t="shared" si="8"/>
        <v>263</v>
      </c>
      <c r="W7" s="2">
        <f t="shared" si="9"/>
        <v>1.9656203288490282</v>
      </c>
      <c r="Y7" s="10" t="s">
        <v>41</v>
      </c>
      <c r="Z7" s="1">
        <f>AVERAGE(P33:P39,V35,V39)</f>
        <v>2117.6666666666665</v>
      </c>
      <c r="AA7" s="1">
        <f>V41</f>
        <v>2256.4</v>
      </c>
      <c r="AB7" s="1">
        <f>AVERAGE(J33:J39,V33)</f>
        <v>2685.9249999999997</v>
      </c>
      <c r="AC7" s="1"/>
      <c r="AD7" s="1">
        <f>D40</f>
        <v>3434.9142857142856</v>
      </c>
      <c r="AF7" s="10" t="s">
        <v>41</v>
      </c>
      <c r="AG7" s="1">
        <f>AVERAGE(N33:N39,T35,T39)</f>
        <v>1510.9555555555555</v>
      </c>
      <c r="AH7" s="1">
        <f>T41</f>
        <v>1530</v>
      </c>
      <c r="AI7" s="1">
        <f>AVERAGE(H33:H39,T33)</f>
        <v>1544.5749999999998</v>
      </c>
      <c r="AJ7" s="1"/>
      <c r="AK7" s="1">
        <f>B40</f>
        <v>2083.1428571428573</v>
      </c>
      <c r="AM7" s="10" t="s">
        <v>41</v>
      </c>
      <c r="AN7" s="1">
        <f>AVERAGE(O33:O39,U20,U24)</f>
        <v>2978.9333333333329</v>
      </c>
      <c r="AO7" s="1">
        <f>U41</f>
        <v>3786.4</v>
      </c>
      <c r="AP7" s="1">
        <f>AVERAGE(I33:I39,U33)</f>
        <v>4230.5</v>
      </c>
      <c r="AQ7" s="1"/>
      <c r="AR7" s="1">
        <f>C40</f>
        <v>5518.0571428571429</v>
      </c>
    </row>
    <row r="8" spans="1:44" ht="45" x14ac:dyDescent="0.25">
      <c r="A8" t="s">
        <v>6</v>
      </c>
      <c r="B8" s="1">
        <v>246.4</v>
      </c>
      <c r="C8" s="1">
        <v>613</v>
      </c>
      <c r="D8" s="1">
        <f t="shared" si="2"/>
        <v>366.6</v>
      </c>
      <c r="E8" s="2">
        <f t="shared" si="3"/>
        <v>1.4878246753246753</v>
      </c>
      <c r="G8" t="s">
        <v>6</v>
      </c>
      <c r="H8" s="1">
        <v>173.6</v>
      </c>
      <c r="I8" s="1">
        <v>463.2</v>
      </c>
      <c r="J8" s="1">
        <f t="shared" si="4"/>
        <v>289.60000000000002</v>
      </c>
      <c r="K8" s="2">
        <f t="shared" si="5"/>
        <v>1.6682027649769586</v>
      </c>
      <c r="M8" t="s">
        <v>6</v>
      </c>
      <c r="N8" s="1">
        <v>96.6</v>
      </c>
      <c r="O8" s="1">
        <v>318.39999999999998</v>
      </c>
      <c r="P8" s="1">
        <f t="shared" si="6"/>
        <v>221.79999999999998</v>
      </c>
      <c r="Q8" s="2">
        <f t="shared" si="7"/>
        <v>2.2960662525879916</v>
      </c>
      <c r="S8" t="s">
        <v>33</v>
      </c>
      <c r="T8" s="1">
        <v>133.80000000000001</v>
      </c>
      <c r="U8" s="1">
        <v>396.8</v>
      </c>
      <c r="V8" s="1">
        <f t="shared" si="8"/>
        <v>263</v>
      </c>
      <c r="W8" s="2">
        <f t="shared" si="9"/>
        <v>1.9656203288490282</v>
      </c>
      <c r="Y8" s="7" t="s">
        <v>35</v>
      </c>
      <c r="Z8" s="4" t="s">
        <v>37</v>
      </c>
      <c r="AA8" s="4" t="s">
        <v>36</v>
      </c>
      <c r="AB8" s="5" t="s">
        <v>38</v>
      </c>
      <c r="AD8" s="3" t="s">
        <v>47</v>
      </c>
      <c r="AF8" s="7" t="s">
        <v>35</v>
      </c>
      <c r="AG8" s="4" t="s">
        <v>37</v>
      </c>
      <c r="AH8" s="4" t="s">
        <v>36</v>
      </c>
      <c r="AI8" s="5" t="s">
        <v>38</v>
      </c>
      <c r="AK8" s="3" t="s">
        <v>47</v>
      </c>
      <c r="AM8" s="7" t="s">
        <v>35</v>
      </c>
      <c r="AN8" s="4" t="s">
        <v>37</v>
      </c>
      <c r="AO8" s="4" t="s">
        <v>36</v>
      </c>
      <c r="AP8" s="5" t="s">
        <v>38</v>
      </c>
      <c r="AR8" s="3" t="s">
        <v>47</v>
      </c>
    </row>
    <row r="9" spans="1:44" x14ac:dyDescent="0.25">
      <c r="A9" t="s">
        <v>7</v>
      </c>
      <c r="B9" s="1">
        <v>256.2</v>
      </c>
      <c r="C9" s="1">
        <v>624.4</v>
      </c>
      <c r="D9" s="1">
        <f t="shared" si="2"/>
        <v>368.2</v>
      </c>
      <c r="E9" s="2">
        <f t="shared" si="3"/>
        <v>1.4371584699453552</v>
      </c>
      <c r="G9" t="s">
        <v>7</v>
      </c>
      <c r="H9" s="1">
        <v>180.8</v>
      </c>
      <c r="I9" s="1">
        <v>461.8</v>
      </c>
      <c r="J9" s="1">
        <f t="shared" si="4"/>
        <v>281</v>
      </c>
      <c r="K9" s="2">
        <f t="shared" si="5"/>
        <v>1.5542035398230087</v>
      </c>
      <c r="M9" t="s">
        <v>7</v>
      </c>
      <c r="N9" s="1">
        <v>81.400000000000006</v>
      </c>
      <c r="O9" s="1">
        <v>318</v>
      </c>
      <c r="P9" s="1">
        <f t="shared" si="6"/>
        <v>236.6</v>
      </c>
      <c r="Q9" s="2">
        <f t="shared" si="7"/>
        <v>2.9066339066339064</v>
      </c>
      <c r="S9" t="s">
        <v>32</v>
      </c>
      <c r="T9" s="1">
        <v>118.4</v>
      </c>
      <c r="U9" s="1">
        <v>368.6</v>
      </c>
      <c r="V9" s="1">
        <f t="shared" si="8"/>
        <v>250.20000000000002</v>
      </c>
      <c r="W9" s="2">
        <f t="shared" si="9"/>
        <v>2.1131756756756759</v>
      </c>
    </row>
    <row r="10" spans="1:44" x14ac:dyDescent="0.25">
      <c r="A10" s="6" t="s">
        <v>8</v>
      </c>
      <c r="B10" s="7">
        <f>AVERAGE(B3:B9)</f>
        <v>244.6</v>
      </c>
      <c r="C10" s="7">
        <f>AVERAGE(C3:C9)</f>
        <v>617.6</v>
      </c>
      <c r="D10" s="7">
        <f t="shared" si="2"/>
        <v>373</v>
      </c>
      <c r="E10" s="8">
        <f t="shared" si="3"/>
        <v>1.5249386753883893</v>
      </c>
      <c r="F10" s="6"/>
      <c r="G10" s="6" t="s">
        <v>8</v>
      </c>
      <c r="H10" s="7">
        <f>AVERAGE(H3:H9)</f>
        <v>169.8</v>
      </c>
      <c r="I10" s="7">
        <f>AVERAGE(I3:I9)</f>
        <v>458.91428571428571</v>
      </c>
      <c r="J10" s="7">
        <f t="shared" si="4"/>
        <v>289.1142857142857</v>
      </c>
      <c r="K10" s="8">
        <f t="shared" si="5"/>
        <v>1.7026754164563349</v>
      </c>
      <c r="L10" s="6"/>
      <c r="M10" s="6" t="s">
        <v>8</v>
      </c>
      <c r="N10" s="7">
        <f>AVERAGE(N3:N9)</f>
        <v>97.571428571428569</v>
      </c>
      <c r="O10" s="7">
        <f>AVERAGE(O3:O9)</f>
        <v>315.34285714285716</v>
      </c>
      <c r="P10" s="7">
        <f t="shared" si="6"/>
        <v>217.7714285714286</v>
      </c>
      <c r="Q10" s="8">
        <f t="shared" si="7"/>
        <v>2.2319180087847732</v>
      </c>
      <c r="S10" s="6" t="s">
        <v>24</v>
      </c>
      <c r="T10" s="7">
        <f>AVERAGE(T5,T9)</f>
        <v>126.3</v>
      </c>
      <c r="U10" s="7">
        <f>AVERAGE(U5,U9)</f>
        <v>351</v>
      </c>
      <c r="V10" s="7">
        <f t="shared" ref="V10:V11" si="10">U10-T10</f>
        <v>224.7</v>
      </c>
      <c r="W10" s="8">
        <f t="shared" ref="W10:W11" si="11">V10/T10</f>
        <v>1.7790973871733966</v>
      </c>
    </row>
    <row r="11" spans="1:44" x14ac:dyDescent="0.25">
      <c r="A11" s="6" t="s">
        <v>44</v>
      </c>
      <c r="B11" s="7">
        <f>MIN(B3:B9)</f>
        <v>235.4</v>
      </c>
      <c r="C11" s="7">
        <f>MIN(C3:C9)</f>
        <v>605.79999999999995</v>
      </c>
      <c r="D11" s="7">
        <f>MIN(D3:D9)</f>
        <v>366.6</v>
      </c>
      <c r="E11" s="8">
        <f>MIN(E3:E9)</f>
        <v>1.4371584699453552</v>
      </c>
      <c r="F11" s="6"/>
      <c r="G11" s="6" t="s">
        <v>44</v>
      </c>
      <c r="H11" s="7">
        <f>MIN(H3:H9)</f>
        <v>161.80000000000001</v>
      </c>
      <c r="I11" s="7">
        <f>MIN(I3:I9)</f>
        <v>451.2</v>
      </c>
      <c r="J11" s="7">
        <f>MIN(J3:J9)</f>
        <v>274</v>
      </c>
      <c r="K11" s="8">
        <f>MIN(K3:K9)</f>
        <v>1.5462753950338601</v>
      </c>
      <c r="L11" s="6"/>
      <c r="M11" s="6" t="s">
        <v>44</v>
      </c>
      <c r="N11" s="7">
        <f>MIN(N3:N9)</f>
        <v>81.400000000000006</v>
      </c>
      <c r="O11" s="7">
        <f>MIN(O3:O9)</f>
        <v>301</v>
      </c>
      <c r="P11" s="7">
        <f>MIN(P3:P9)</f>
        <v>196.6</v>
      </c>
      <c r="Q11" s="8">
        <f>MIN(Q3:Q9)</f>
        <v>1.8831417624521072</v>
      </c>
      <c r="S11" s="6" t="s">
        <v>25</v>
      </c>
      <c r="T11" s="7">
        <f>AVERAGE(T4,T6,T7,T8)</f>
        <v>128.9</v>
      </c>
      <c r="U11" s="7">
        <f>AVERAGE(U4,U6,U7,U8)</f>
        <v>390.4</v>
      </c>
      <c r="V11" s="7">
        <f t="shared" si="10"/>
        <v>261.5</v>
      </c>
      <c r="W11" s="8">
        <f t="shared" si="11"/>
        <v>2.0287044220325834</v>
      </c>
      <c r="X11" s="1"/>
    </row>
    <row r="12" spans="1:44" x14ac:dyDescent="0.25">
      <c r="A12" s="6" t="s">
        <v>45</v>
      </c>
      <c r="B12" s="7">
        <f>MAX(B3:B9)</f>
        <v>256.60000000000002</v>
      </c>
      <c r="C12" s="7">
        <f>MAX(C3:C9)</f>
        <v>639.20000000000005</v>
      </c>
      <c r="D12" s="7">
        <f>MAX(D3:D9)</f>
        <v>382.6</v>
      </c>
      <c r="E12" s="8">
        <f>MAX(E3:E9)</f>
        <v>1.5734919286321154</v>
      </c>
      <c r="F12" s="6"/>
      <c r="G12" s="6" t="s">
        <v>45</v>
      </c>
      <c r="H12" s="7">
        <f>MAX(H3:H9)</f>
        <v>180.8</v>
      </c>
      <c r="I12" s="7">
        <f>MAX(I3:I9)</f>
        <v>466.8</v>
      </c>
      <c r="J12" s="7">
        <f>MAX(J3:J9)</f>
        <v>305</v>
      </c>
      <c r="K12" s="8">
        <f>MAX(K3:K9)</f>
        <v>1.8850432632880099</v>
      </c>
      <c r="L12" s="6"/>
      <c r="M12" s="6" t="s">
        <v>45</v>
      </c>
      <c r="N12" s="7">
        <f>MAX(N3:N9)</f>
        <v>111</v>
      </c>
      <c r="O12" s="7">
        <f>MAX(O3:O9)</f>
        <v>326</v>
      </c>
      <c r="P12" s="7">
        <f>MAX(P3:P9)</f>
        <v>236.6</v>
      </c>
      <c r="Q12" s="8">
        <f>MAX(Q3:Q9)</f>
        <v>2.9066339066339064</v>
      </c>
      <c r="S12" s="6" t="s">
        <v>26</v>
      </c>
      <c r="T12" s="7">
        <f>T3</f>
        <v>132.4</v>
      </c>
      <c r="U12" s="7">
        <f>U3</f>
        <v>411.4</v>
      </c>
      <c r="V12" s="7">
        <f>U12-T12</f>
        <v>279</v>
      </c>
      <c r="W12" s="8">
        <f>V12/T12</f>
        <v>2.107250755287009</v>
      </c>
      <c r="X12" s="1"/>
    </row>
    <row r="13" spans="1:44" x14ac:dyDescent="0.25">
      <c r="A13" s="6" t="s">
        <v>46</v>
      </c>
      <c r="B13" s="7">
        <f>B12-B11</f>
        <v>21.200000000000017</v>
      </c>
      <c r="C13" s="7">
        <f t="shared" ref="C13:D13" si="12">C12-C11</f>
        <v>33.400000000000091</v>
      </c>
      <c r="D13" s="7">
        <f t="shared" si="12"/>
        <v>16</v>
      </c>
      <c r="E13" s="8">
        <f t="shared" ref="E13" si="13">E12-E11</f>
        <v>0.13633345868676017</v>
      </c>
      <c r="F13" s="6"/>
      <c r="G13" s="6" t="s">
        <v>46</v>
      </c>
      <c r="H13" s="7">
        <f t="shared" ref="H13" si="14">H12-H11</f>
        <v>19</v>
      </c>
      <c r="I13" s="7">
        <f t="shared" ref="I13" si="15">I12-I11</f>
        <v>15.600000000000023</v>
      </c>
      <c r="J13" s="7">
        <f t="shared" ref="J13" si="16">J12-J11</f>
        <v>31</v>
      </c>
      <c r="K13" s="8">
        <f>K12-K11</f>
        <v>0.33876786825414973</v>
      </c>
      <c r="L13" s="6"/>
      <c r="M13" s="6" t="s">
        <v>46</v>
      </c>
      <c r="N13" s="7">
        <f t="shared" ref="N13" si="17">N12-N11</f>
        <v>29.599999999999994</v>
      </c>
      <c r="O13" s="7">
        <f t="shared" ref="O13" si="18">O12-O11</f>
        <v>25</v>
      </c>
      <c r="P13" s="7">
        <f t="shared" ref="P13" si="19">P12-P11</f>
        <v>40</v>
      </c>
      <c r="Q13" s="8">
        <f>Q12-Q11</f>
        <v>1.0234921441817992</v>
      </c>
    </row>
    <row r="14" spans="1:44" x14ac:dyDescent="0.25">
      <c r="E14" s="1"/>
      <c r="G14" s="1"/>
      <c r="K14" s="1"/>
      <c r="M14" s="1"/>
    </row>
    <row r="15" spans="1:44" x14ac:dyDescent="0.25">
      <c r="K15" s="2"/>
      <c r="T15" s="1"/>
      <c r="U15" s="1"/>
      <c r="V15" s="1"/>
      <c r="W15" s="2"/>
    </row>
    <row r="16" spans="1:44" x14ac:dyDescent="0.25">
      <c r="A16" s="11" t="s">
        <v>10</v>
      </c>
      <c r="B16" s="11"/>
      <c r="C16" s="11"/>
      <c r="D16" s="11"/>
      <c r="E16" s="11"/>
      <c r="G16" s="11" t="s">
        <v>16</v>
      </c>
      <c r="H16" s="11"/>
      <c r="I16" s="11"/>
      <c r="J16" s="11"/>
      <c r="K16" s="11"/>
      <c r="M16" s="11" t="s">
        <v>19</v>
      </c>
      <c r="N16" s="11"/>
      <c r="O16" s="11"/>
      <c r="P16" s="11"/>
      <c r="Q16" s="11"/>
      <c r="S16" s="11" t="s">
        <v>22</v>
      </c>
      <c r="T16" s="11"/>
      <c r="U16" s="11"/>
      <c r="V16" s="11"/>
      <c r="W16" s="11"/>
    </row>
    <row r="17" spans="1:33" x14ac:dyDescent="0.25">
      <c r="A17" t="s">
        <v>0</v>
      </c>
      <c r="B17" s="1" t="s">
        <v>12</v>
      </c>
      <c r="C17" s="1" t="s">
        <v>13</v>
      </c>
      <c r="D17" s="1" t="s">
        <v>14</v>
      </c>
      <c r="E17" s="2" t="s">
        <v>49</v>
      </c>
      <c r="G17" t="s">
        <v>0</v>
      </c>
      <c r="H17" s="1" t="s">
        <v>12</v>
      </c>
      <c r="I17" s="1" t="s">
        <v>13</v>
      </c>
      <c r="J17" s="1" t="s">
        <v>14</v>
      </c>
      <c r="K17" s="2" t="s">
        <v>49</v>
      </c>
      <c r="M17" t="s">
        <v>0</v>
      </c>
      <c r="N17" s="1" t="s">
        <v>12</v>
      </c>
      <c r="O17" s="1" t="s">
        <v>13</v>
      </c>
      <c r="P17" s="1" t="s">
        <v>14</v>
      </c>
      <c r="Q17" s="2" t="s">
        <v>49</v>
      </c>
      <c r="S17" t="s">
        <v>0</v>
      </c>
      <c r="T17" s="1" t="s">
        <v>12</v>
      </c>
      <c r="U17" s="1" t="s">
        <v>13</v>
      </c>
      <c r="V17" s="1" t="s">
        <v>14</v>
      </c>
      <c r="W17" s="2" t="s">
        <v>49</v>
      </c>
    </row>
    <row r="18" spans="1:33" x14ac:dyDescent="0.25">
      <c r="A18" t="s">
        <v>1</v>
      </c>
      <c r="B18" s="1">
        <v>454</v>
      </c>
      <c r="C18" s="1">
        <v>1266</v>
      </c>
      <c r="D18" s="1">
        <f t="shared" ref="D18:D40" si="20">C18-B18</f>
        <v>812</v>
      </c>
      <c r="E18" s="2">
        <f t="shared" ref="E18:E40" si="21">D18/B18</f>
        <v>1.7885462555066078</v>
      </c>
      <c r="G18" t="s">
        <v>1</v>
      </c>
      <c r="H18" s="1">
        <v>298</v>
      </c>
      <c r="I18" s="1">
        <v>1016</v>
      </c>
      <c r="J18" s="1">
        <f t="shared" ref="J18:J40" si="22">I18-H18</f>
        <v>718</v>
      </c>
      <c r="K18" s="2">
        <f t="shared" ref="K18:K40" si="23">J18/H18</f>
        <v>2.4093959731543624</v>
      </c>
      <c r="M18" t="s">
        <v>1</v>
      </c>
      <c r="N18" s="1">
        <v>112</v>
      </c>
      <c r="O18" s="1">
        <v>682</v>
      </c>
      <c r="P18" s="1">
        <f t="shared" ref="P18" si="24">O18-N18</f>
        <v>570</v>
      </c>
      <c r="Q18" s="2">
        <f t="shared" ref="Q18" si="25">P18/N18</f>
        <v>5.0892857142857144</v>
      </c>
      <c r="S18" t="s">
        <v>27</v>
      </c>
      <c r="T18" s="1">
        <v>224</v>
      </c>
      <c r="U18" s="1">
        <v>884</v>
      </c>
      <c r="V18" s="1">
        <f>U18-T18</f>
        <v>660</v>
      </c>
      <c r="W18" s="2">
        <f t="shared" ref="W18" si="26">V18/T18</f>
        <v>2.9464285714285716</v>
      </c>
    </row>
    <row r="19" spans="1:33" x14ac:dyDescent="0.25">
      <c r="A19" t="s">
        <v>2</v>
      </c>
      <c r="B19" s="1">
        <v>462</v>
      </c>
      <c r="C19" s="1">
        <v>1302</v>
      </c>
      <c r="D19" s="1">
        <f t="shared" si="20"/>
        <v>840</v>
      </c>
      <c r="E19" s="2">
        <f t="shared" si="21"/>
        <v>1.8181818181818181</v>
      </c>
      <c r="G19" t="s">
        <v>2</v>
      </c>
      <c r="H19" s="1">
        <v>286</v>
      </c>
      <c r="I19" s="1">
        <v>1026</v>
      </c>
      <c r="J19" s="1">
        <f t="shared" si="22"/>
        <v>740</v>
      </c>
      <c r="K19" s="2">
        <f t="shared" si="23"/>
        <v>2.5874125874125875</v>
      </c>
      <c r="M19" t="s">
        <v>2</v>
      </c>
      <c r="N19" s="1">
        <v>126</v>
      </c>
      <c r="O19" s="1">
        <v>690</v>
      </c>
      <c r="P19" s="1">
        <f t="shared" ref="P19:P24" si="27">O19-N19</f>
        <v>564</v>
      </c>
      <c r="Q19" s="2">
        <f t="shared" ref="Q19:Q24" si="28">P19/N19</f>
        <v>4.4761904761904763</v>
      </c>
      <c r="S19" t="s">
        <v>28</v>
      </c>
      <c r="T19" s="1">
        <v>198</v>
      </c>
      <c r="U19" s="1">
        <v>840</v>
      </c>
      <c r="V19" s="1">
        <f t="shared" ref="V19:V24" si="29">U19-T19</f>
        <v>642</v>
      </c>
      <c r="W19" s="2">
        <f t="shared" ref="W19:W24" si="30">V19/T19</f>
        <v>3.2424242424242422</v>
      </c>
    </row>
    <row r="20" spans="1:33" x14ac:dyDescent="0.25">
      <c r="A20" t="s">
        <v>3</v>
      </c>
      <c r="B20" s="1">
        <v>458</v>
      </c>
      <c r="C20" s="1">
        <v>1286</v>
      </c>
      <c r="D20" s="1">
        <f t="shared" si="20"/>
        <v>828</v>
      </c>
      <c r="E20" s="2">
        <f t="shared" si="21"/>
        <v>1.8078602620087336</v>
      </c>
      <c r="G20" t="s">
        <v>3</v>
      </c>
      <c r="H20" s="1">
        <v>316</v>
      </c>
      <c r="I20" s="1">
        <v>1002</v>
      </c>
      <c r="J20" s="1">
        <f t="shared" si="22"/>
        <v>686</v>
      </c>
      <c r="K20" s="2">
        <f>J20/H20</f>
        <v>2.1708860759493671</v>
      </c>
      <c r="M20" t="s">
        <v>3</v>
      </c>
      <c r="N20" s="1">
        <v>114</v>
      </c>
      <c r="O20" s="1">
        <v>670</v>
      </c>
      <c r="P20" s="1">
        <f t="shared" si="27"/>
        <v>556</v>
      </c>
      <c r="Q20" s="2">
        <f t="shared" si="28"/>
        <v>4.8771929824561404</v>
      </c>
      <c r="S20" t="s">
        <v>29</v>
      </c>
      <c r="T20" s="1">
        <v>152</v>
      </c>
      <c r="U20" s="1">
        <v>670</v>
      </c>
      <c r="V20" s="1">
        <f t="shared" si="29"/>
        <v>518</v>
      </c>
      <c r="W20" s="2">
        <f t="shared" si="30"/>
        <v>3.4078947368421053</v>
      </c>
    </row>
    <row r="21" spans="1:33" x14ac:dyDescent="0.25">
      <c r="A21" t="s">
        <v>4</v>
      </c>
      <c r="B21" s="1">
        <v>476</v>
      </c>
      <c r="C21" s="1">
        <v>1254</v>
      </c>
      <c r="D21" s="1">
        <f t="shared" si="20"/>
        <v>778</v>
      </c>
      <c r="E21" s="2">
        <f t="shared" si="21"/>
        <v>1.634453781512605</v>
      </c>
      <c r="G21" t="s">
        <v>4</v>
      </c>
      <c r="H21" s="1">
        <v>292</v>
      </c>
      <c r="I21" s="1">
        <v>1056</v>
      </c>
      <c r="J21" s="1">
        <f t="shared" si="22"/>
        <v>764</v>
      </c>
      <c r="K21" s="2">
        <f t="shared" si="23"/>
        <v>2.6164383561643834</v>
      </c>
      <c r="M21" t="s">
        <v>4</v>
      </c>
      <c r="N21" s="1">
        <v>114</v>
      </c>
      <c r="O21" s="1">
        <v>696</v>
      </c>
      <c r="P21" s="1">
        <f t="shared" si="27"/>
        <v>582</v>
      </c>
      <c r="Q21" s="2">
        <f t="shared" si="28"/>
        <v>5.1052631578947372</v>
      </c>
      <c r="S21" t="s">
        <v>30</v>
      </c>
      <c r="T21" s="1">
        <v>200</v>
      </c>
      <c r="U21" s="1">
        <v>814</v>
      </c>
      <c r="V21" s="1">
        <f t="shared" si="29"/>
        <v>614</v>
      </c>
      <c r="W21" s="2">
        <f t="shared" si="30"/>
        <v>3.07</v>
      </c>
    </row>
    <row r="22" spans="1:33" x14ac:dyDescent="0.25">
      <c r="A22" t="s">
        <v>5</v>
      </c>
      <c r="B22" s="1">
        <v>484</v>
      </c>
      <c r="C22" s="1">
        <v>1314</v>
      </c>
      <c r="D22" s="1">
        <f t="shared" si="20"/>
        <v>830</v>
      </c>
      <c r="E22" s="2">
        <f t="shared" si="21"/>
        <v>1.7148760330578512</v>
      </c>
      <c r="G22" t="s">
        <v>5</v>
      </c>
      <c r="H22" s="1">
        <v>294</v>
      </c>
      <c r="I22" s="1">
        <v>1050</v>
      </c>
      <c r="J22" s="1">
        <f t="shared" si="22"/>
        <v>756</v>
      </c>
      <c r="K22" s="2">
        <f t="shared" si="23"/>
        <v>2.5714285714285716</v>
      </c>
      <c r="M22" t="s">
        <v>5</v>
      </c>
      <c r="N22" s="1">
        <v>112</v>
      </c>
      <c r="O22" s="1">
        <v>646</v>
      </c>
      <c r="P22" s="1">
        <f t="shared" si="27"/>
        <v>534</v>
      </c>
      <c r="Q22" s="2">
        <f t="shared" si="28"/>
        <v>4.7678571428571432</v>
      </c>
      <c r="S22" t="s">
        <v>31</v>
      </c>
      <c r="T22" s="1">
        <v>212</v>
      </c>
      <c r="U22" s="1">
        <v>878</v>
      </c>
      <c r="V22" s="1">
        <f t="shared" si="29"/>
        <v>666</v>
      </c>
      <c r="W22" s="2">
        <f t="shared" si="30"/>
        <v>3.141509433962264</v>
      </c>
    </row>
    <row r="23" spans="1:33" x14ac:dyDescent="0.25">
      <c r="A23" t="s">
        <v>6</v>
      </c>
      <c r="B23" s="1">
        <v>458</v>
      </c>
      <c r="C23" s="1">
        <v>1288</v>
      </c>
      <c r="D23" s="1">
        <f t="shared" si="20"/>
        <v>830</v>
      </c>
      <c r="E23" s="2">
        <f t="shared" si="21"/>
        <v>1.8122270742358078</v>
      </c>
      <c r="G23" t="s">
        <v>6</v>
      </c>
      <c r="H23" s="1">
        <v>286</v>
      </c>
      <c r="I23" s="1">
        <v>1010</v>
      </c>
      <c r="J23" s="1">
        <f t="shared" si="22"/>
        <v>724</v>
      </c>
      <c r="K23" s="2">
        <f t="shared" si="23"/>
        <v>2.5314685314685317</v>
      </c>
      <c r="M23" t="s">
        <v>6</v>
      </c>
      <c r="N23" s="1">
        <v>108</v>
      </c>
      <c r="O23" s="1">
        <v>642</v>
      </c>
      <c r="P23" s="1">
        <f t="shared" si="27"/>
        <v>534</v>
      </c>
      <c r="Q23" s="2">
        <f t="shared" si="28"/>
        <v>4.9444444444444446</v>
      </c>
      <c r="S23" t="s">
        <v>33</v>
      </c>
      <c r="T23" s="1">
        <v>212</v>
      </c>
      <c r="U23" s="1">
        <v>878</v>
      </c>
      <c r="V23" s="1">
        <f t="shared" si="29"/>
        <v>666</v>
      </c>
      <c r="W23" s="2">
        <f t="shared" si="30"/>
        <v>3.141509433962264</v>
      </c>
    </row>
    <row r="24" spans="1:33" x14ac:dyDescent="0.25">
      <c r="A24" t="s">
        <v>7</v>
      </c>
      <c r="B24" s="1">
        <v>470</v>
      </c>
      <c r="C24" s="1">
        <v>1282</v>
      </c>
      <c r="D24" s="1">
        <f t="shared" si="20"/>
        <v>812</v>
      </c>
      <c r="E24" s="2">
        <f t="shared" si="21"/>
        <v>1.7276595744680852</v>
      </c>
      <c r="G24" t="s">
        <v>7</v>
      </c>
      <c r="H24" s="1">
        <v>298</v>
      </c>
      <c r="I24" s="1">
        <v>1020</v>
      </c>
      <c r="J24" s="1">
        <f t="shared" si="22"/>
        <v>722</v>
      </c>
      <c r="K24" s="2">
        <f t="shared" si="23"/>
        <v>2.4228187919463089</v>
      </c>
      <c r="M24" t="s">
        <v>7</v>
      </c>
      <c r="N24" s="1">
        <v>118</v>
      </c>
      <c r="O24" s="1">
        <v>702</v>
      </c>
      <c r="P24" s="1">
        <f t="shared" si="27"/>
        <v>584</v>
      </c>
      <c r="Q24" s="2">
        <f t="shared" si="28"/>
        <v>4.9491525423728815</v>
      </c>
      <c r="S24" t="s">
        <v>32</v>
      </c>
      <c r="T24" s="1">
        <v>162</v>
      </c>
      <c r="U24" s="1">
        <v>740</v>
      </c>
      <c r="V24" s="1">
        <f t="shared" si="29"/>
        <v>578</v>
      </c>
      <c r="W24" s="2">
        <f t="shared" si="30"/>
        <v>3.5679012345679011</v>
      </c>
    </row>
    <row r="25" spans="1:33" x14ac:dyDescent="0.25">
      <c r="A25" s="6" t="s">
        <v>8</v>
      </c>
      <c r="B25" s="7">
        <f>AVERAGE(B18:B24)</f>
        <v>466</v>
      </c>
      <c r="C25" s="7">
        <f>AVERAGE(C18:C24)</f>
        <v>1284.5714285714287</v>
      </c>
      <c r="D25" s="7">
        <f t="shared" si="20"/>
        <v>818.57142857142867</v>
      </c>
      <c r="E25" s="8">
        <f t="shared" si="21"/>
        <v>1.7565910484365421</v>
      </c>
      <c r="G25" s="6" t="s">
        <v>8</v>
      </c>
      <c r="H25" s="7">
        <f>AVERAGE(H18:H24)</f>
        <v>295.71428571428572</v>
      </c>
      <c r="I25" s="7">
        <f>AVERAGE(I18:I24)</f>
        <v>1025.7142857142858</v>
      </c>
      <c r="J25" s="7">
        <f t="shared" si="22"/>
        <v>730</v>
      </c>
      <c r="K25" s="8">
        <f t="shared" si="23"/>
        <v>2.468599033816425</v>
      </c>
      <c r="L25" s="6"/>
      <c r="M25" s="6" t="s">
        <v>8</v>
      </c>
      <c r="N25" s="7">
        <f>AVERAGE(N18:N24)</f>
        <v>114.85714285714286</v>
      </c>
      <c r="O25" s="7">
        <f>AVERAGE(O18:O24)</f>
        <v>675.42857142857144</v>
      </c>
      <c r="P25" s="7">
        <f t="shared" ref="P25" si="31">O25-N25</f>
        <v>560.57142857142856</v>
      </c>
      <c r="Q25" s="8">
        <f t="shared" ref="Q25" si="32">P25/N25</f>
        <v>4.8805970149253728</v>
      </c>
      <c r="R25" s="2"/>
      <c r="S25" s="6" t="s">
        <v>24</v>
      </c>
      <c r="T25" s="7">
        <f>AVERAGE(T20,T24)</f>
        <v>157</v>
      </c>
      <c r="U25" s="7">
        <f>AVERAGE(U20,U24)</f>
        <v>705</v>
      </c>
      <c r="V25" s="7">
        <f t="shared" ref="V25:V27" si="33">U25-T25</f>
        <v>548</v>
      </c>
      <c r="W25" s="8">
        <f t="shared" ref="W25:W27" si="34">V25/T25</f>
        <v>3.4904458598726116</v>
      </c>
    </row>
    <row r="26" spans="1:33" x14ac:dyDescent="0.25">
      <c r="A26" s="6" t="s">
        <v>44</v>
      </c>
      <c r="B26" s="7">
        <f>MIN(B18:B24)</f>
        <v>454</v>
      </c>
      <c r="C26" s="7">
        <f>MIN(C18:C24)</f>
        <v>1254</v>
      </c>
      <c r="D26" s="7">
        <f>MIN(D18:D24)</f>
        <v>778</v>
      </c>
      <c r="E26" s="8">
        <f>MIN(E18:E24)</f>
        <v>1.634453781512605</v>
      </c>
      <c r="F26" s="6"/>
      <c r="G26" s="6" t="s">
        <v>44</v>
      </c>
      <c r="H26" s="7">
        <f>MIN(H18:H24)</f>
        <v>286</v>
      </c>
      <c r="I26" s="7">
        <f>MIN(I18:I24)</f>
        <v>1002</v>
      </c>
      <c r="J26" s="7">
        <f>MIN(J18:J24)</f>
        <v>686</v>
      </c>
      <c r="K26" s="8">
        <f>MIN(K18:K24)</f>
        <v>2.1708860759493671</v>
      </c>
      <c r="L26" s="6"/>
      <c r="M26" s="6" t="s">
        <v>44</v>
      </c>
      <c r="N26" s="7">
        <f>MIN(N18:N24)</f>
        <v>108</v>
      </c>
      <c r="O26" s="7">
        <f>MIN(O18:O24)</f>
        <v>642</v>
      </c>
      <c r="P26" s="7">
        <f>MIN(P18:P24)</f>
        <v>534</v>
      </c>
      <c r="Q26" s="8">
        <f>MIN(Q18:Q24)</f>
        <v>4.4761904761904763</v>
      </c>
      <c r="R26" s="2"/>
      <c r="S26" s="6" t="s">
        <v>25</v>
      </c>
      <c r="T26" s="7">
        <f>AVERAGE(T19,T21,T22,T23)</f>
        <v>205.5</v>
      </c>
      <c r="U26" s="7">
        <f>AVERAGE(U19,U21,U22,U23)</f>
        <v>852.5</v>
      </c>
      <c r="V26" s="7">
        <f t="shared" si="33"/>
        <v>647</v>
      </c>
      <c r="W26" s="8">
        <f t="shared" si="34"/>
        <v>3.1484184914841848</v>
      </c>
      <c r="X26" s="1"/>
    </row>
    <row r="27" spans="1:33" s="1" customFormat="1" x14ac:dyDescent="0.25">
      <c r="A27" s="6" t="s">
        <v>45</v>
      </c>
      <c r="B27" s="7">
        <f>MAX(B18:B24)</f>
        <v>484</v>
      </c>
      <c r="C27" s="7">
        <f>MAX(C18:C24)</f>
        <v>1314</v>
      </c>
      <c r="D27" s="7">
        <f>MAX(D18:D24)</f>
        <v>840</v>
      </c>
      <c r="E27" s="8">
        <f>MAX(E18:E24)</f>
        <v>1.8181818181818181</v>
      </c>
      <c r="F27" s="6"/>
      <c r="G27" s="6" t="s">
        <v>45</v>
      </c>
      <c r="H27" s="7">
        <f>MAX(H18:H24)</f>
        <v>316</v>
      </c>
      <c r="I27" s="7">
        <f>MAX(I18:I24)</f>
        <v>1056</v>
      </c>
      <c r="J27" s="7">
        <f>MAX(J18:J24)</f>
        <v>764</v>
      </c>
      <c r="K27" s="8">
        <f>MAX(K18:K24)</f>
        <v>2.6164383561643834</v>
      </c>
      <c r="L27" s="6"/>
      <c r="M27" s="6" t="s">
        <v>45</v>
      </c>
      <c r="N27" s="7">
        <f>MAX(N18:N24)</f>
        <v>126</v>
      </c>
      <c r="O27" s="7">
        <f>MAX(O18:O24)</f>
        <v>702</v>
      </c>
      <c r="P27" s="7">
        <f>MAX(P18:P24)</f>
        <v>584</v>
      </c>
      <c r="Q27" s="8">
        <f>MAX(Q18:Q24)</f>
        <v>5.1052631578947372</v>
      </c>
      <c r="R27" s="2"/>
      <c r="S27" s="6" t="s">
        <v>26</v>
      </c>
      <c r="T27" s="7">
        <f>T18</f>
        <v>224</v>
      </c>
      <c r="U27" s="7">
        <f>U18</f>
        <v>884</v>
      </c>
      <c r="V27" s="7">
        <f t="shared" si="33"/>
        <v>660</v>
      </c>
      <c r="W27" s="8">
        <f t="shared" si="34"/>
        <v>2.9464285714285716</v>
      </c>
      <c r="AG27"/>
    </row>
    <row r="28" spans="1:33" s="1" customFormat="1" x14ac:dyDescent="0.25">
      <c r="A28" s="6" t="s">
        <v>46</v>
      </c>
      <c r="B28" s="7">
        <f t="shared" ref="B28" si="35">B27-B26</f>
        <v>30</v>
      </c>
      <c r="C28" s="7">
        <f t="shared" ref="C28" si="36">C27-C26</f>
        <v>60</v>
      </c>
      <c r="D28" s="7">
        <f t="shared" ref="D28:E28" si="37">D27-D26</f>
        <v>62</v>
      </c>
      <c r="E28" s="8">
        <f t="shared" si="37"/>
        <v>0.18372803666921311</v>
      </c>
      <c r="F28" s="6"/>
      <c r="G28" s="6" t="s">
        <v>46</v>
      </c>
      <c r="H28" s="7">
        <f t="shared" ref="H28" si="38">H27-H26</f>
        <v>30</v>
      </c>
      <c r="I28" s="7">
        <f t="shared" ref="I28" si="39">I27-I26</f>
        <v>54</v>
      </c>
      <c r="J28" s="7">
        <f t="shared" ref="J28:K28" si="40">J27-J26</f>
        <v>78</v>
      </c>
      <c r="K28" s="8">
        <f t="shared" si="40"/>
        <v>0.44555228021501625</v>
      </c>
      <c r="L28" s="6"/>
      <c r="M28" s="6" t="s">
        <v>46</v>
      </c>
      <c r="N28" s="7">
        <f t="shared" ref="N28" si="41">N27-N26</f>
        <v>18</v>
      </c>
      <c r="O28" s="7">
        <f t="shared" ref="O28" si="42">O27-O26</f>
        <v>60</v>
      </c>
      <c r="P28" s="7">
        <f t="shared" ref="P28" si="43">P27-P26</f>
        <v>50</v>
      </c>
      <c r="Q28" s="8">
        <f>Q27-Q26</f>
        <v>0.62907268170426089</v>
      </c>
      <c r="AG28"/>
    </row>
    <row r="29" spans="1:33" s="1" customFormat="1" x14ac:dyDescent="0.25">
      <c r="F29"/>
      <c r="L29"/>
      <c r="Q29"/>
      <c r="AG29"/>
    </row>
    <row r="30" spans="1:33" s="1" customFormat="1" x14ac:dyDescent="0.25">
      <c r="A30"/>
      <c r="F30"/>
      <c r="L30"/>
      <c r="Q30"/>
      <c r="S30"/>
      <c r="W30" s="2"/>
      <c r="AG30"/>
    </row>
    <row r="31" spans="1:33" x14ac:dyDescent="0.25">
      <c r="A31" s="11" t="s">
        <v>11</v>
      </c>
      <c r="B31" s="11"/>
      <c r="C31" s="11"/>
      <c r="D31" s="11"/>
      <c r="E31" s="11"/>
      <c r="G31" s="11" t="s">
        <v>17</v>
      </c>
      <c r="H31" s="11"/>
      <c r="I31" s="11"/>
      <c r="J31" s="11"/>
      <c r="K31" s="11"/>
      <c r="M31" s="11" t="s">
        <v>18</v>
      </c>
      <c r="N31" s="11"/>
      <c r="O31" s="11"/>
      <c r="P31" s="11"/>
      <c r="Q31" s="11"/>
      <c r="S31" s="11" t="s">
        <v>23</v>
      </c>
      <c r="T31" s="11"/>
      <c r="U31" s="11"/>
      <c r="V31" s="11"/>
      <c r="W31" s="11"/>
    </row>
    <row r="32" spans="1:33" x14ac:dyDescent="0.25">
      <c r="A32" t="s">
        <v>0</v>
      </c>
      <c r="B32" s="1" t="s">
        <v>12</v>
      </c>
      <c r="C32" s="1" t="s">
        <v>13</v>
      </c>
      <c r="D32" s="1" t="s">
        <v>14</v>
      </c>
      <c r="E32" s="2" t="s">
        <v>49</v>
      </c>
      <c r="G32" t="s">
        <v>0</v>
      </c>
      <c r="H32" s="1" t="s">
        <v>12</v>
      </c>
      <c r="I32" s="1" t="s">
        <v>13</v>
      </c>
      <c r="J32" s="1" t="s">
        <v>14</v>
      </c>
      <c r="K32" s="2" t="s">
        <v>49</v>
      </c>
      <c r="M32" t="s">
        <v>0</v>
      </c>
      <c r="N32" s="1" t="s">
        <v>12</v>
      </c>
      <c r="O32" s="1" t="s">
        <v>13</v>
      </c>
      <c r="P32" s="1" t="s">
        <v>14</v>
      </c>
      <c r="Q32" s="2" t="s">
        <v>49</v>
      </c>
      <c r="S32" t="s">
        <v>0</v>
      </c>
      <c r="T32" s="1" t="s">
        <v>12</v>
      </c>
      <c r="U32" s="1" t="s">
        <v>13</v>
      </c>
      <c r="V32" s="1" t="s">
        <v>14</v>
      </c>
      <c r="W32" s="2" t="s">
        <v>49</v>
      </c>
    </row>
    <row r="33" spans="1:24" x14ac:dyDescent="0.25">
      <c r="A33" t="s">
        <v>1</v>
      </c>
      <c r="B33" s="1">
        <v>2000</v>
      </c>
      <c r="C33" s="1">
        <v>5435.4</v>
      </c>
      <c r="D33" s="1">
        <f t="shared" si="20"/>
        <v>3435.3999999999996</v>
      </c>
      <c r="E33" s="2">
        <f t="shared" si="21"/>
        <v>1.7176999999999998</v>
      </c>
      <c r="G33" t="s">
        <v>1</v>
      </c>
      <c r="H33" s="1">
        <v>1530</v>
      </c>
      <c r="I33" s="1">
        <v>4194</v>
      </c>
      <c r="J33" s="1">
        <f t="shared" si="22"/>
        <v>2664</v>
      </c>
      <c r="K33" s="2">
        <f t="shared" si="23"/>
        <v>1.7411764705882353</v>
      </c>
      <c r="M33" t="s">
        <v>1</v>
      </c>
      <c r="N33" s="1">
        <v>1530</v>
      </c>
      <c r="O33" s="1">
        <v>3628.6</v>
      </c>
      <c r="P33" s="1">
        <f t="shared" ref="P33" si="44">O33-N33</f>
        <v>2098.6</v>
      </c>
      <c r="Q33" s="2">
        <f t="shared" ref="Q33" si="45">P33/N33</f>
        <v>1.3716339869281045</v>
      </c>
      <c r="S33" t="s">
        <v>27</v>
      </c>
      <c r="T33" s="1">
        <v>1530.4</v>
      </c>
      <c r="U33" s="1">
        <v>4194</v>
      </c>
      <c r="V33" s="1">
        <f t="shared" ref="V33:V39" si="46">U33-T33</f>
        <v>2663.6</v>
      </c>
      <c r="W33" s="2">
        <f t="shared" ref="W33" si="47">V33/T33</f>
        <v>1.7404600104547829</v>
      </c>
    </row>
    <row r="34" spans="1:24" x14ac:dyDescent="0.25">
      <c r="A34" t="s">
        <v>2</v>
      </c>
      <c r="B34" s="1">
        <v>2097</v>
      </c>
      <c r="C34" s="1">
        <v>5531.8</v>
      </c>
      <c r="D34" s="1">
        <f t="shared" si="20"/>
        <v>3434.8</v>
      </c>
      <c r="E34" s="2">
        <f t="shared" si="21"/>
        <v>1.6379589890319506</v>
      </c>
      <c r="G34" t="s">
        <v>2</v>
      </c>
      <c r="H34" s="1">
        <v>1530.4</v>
      </c>
      <c r="I34" s="1">
        <v>4194.6000000000004</v>
      </c>
      <c r="J34" s="1">
        <f t="shared" si="22"/>
        <v>2664.2000000000003</v>
      </c>
      <c r="K34" s="2">
        <f t="shared" si="23"/>
        <v>1.740852064819655</v>
      </c>
      <c r="M34" t="s">
        <v>2</v>
      </c>
      <c r="N34" s="1">
        <v>1532</v>
      </c>
      <c r="O34" s="1">
        <v>3628.2</v>
      </c>
      <c r="P34" s="1">
        <f t="shared" ref="P34:P40" si="48">O34-N34</f>
        <v>2096.1999999999998</v>
      </c>
      <c r="Q34" s="2">
        <f t="shared" ref="Q34:Q40" si="49">P34/N34</f>
        <v>1.3682767624020886</v>
      </c>
      <c r="S34" t="s">
        <v>28</v>
      </c>
      <c r="T34" s="1">
        <v>1530</v>
      </c>
      <c r="U34" s="1">
        <v>3903</v>
      </c>
      <c r="V34" s="1">
        <f t="shared" si="46"/>
        <v>2373</v>
      </c>
      <c r="W34" s="2">
        <f t="shared" ref="W34:W39" si="50">V34/T34</f>
        <v>1.5509803921568628</v>
      </c>
    </row>
    <row r="35" spans="1:24" x14ac:dyDescent="0.25">
      <c r="A35" t="s">
        <v>3</v>
      </c>
      <c r="B35" s="1">
        <v>2097</v>
      </c>
      <c r="C35" s="1">
        <v>5531.8</v>
      </c>
      <c r="D35" s="1">
        <f t="shared" si="20"/>
        <v>3434.8</v>
      </c>
      <c r="E35" s="2">
        <f t="shared" si="21"/>
        <v>1.6379589890319506</v>
      </c>
      <c r="G35" t="s">
        <v>3</v>
      </c>
      <c r="H35" s="1">
        <v>1531.6</v>
      </c>
      <c r="I35" s="1">
        <v>4290.3999999999996</v>
      </c>
      <c r="J35" s="1">
        <f t="shared" si="22"/>
        <v>2758.7999999999997</v>
      </c>
      <c r="K35" s="2">
        <f t="shared" si="23"/>
        <v>1.8012535910159311</v>
      </c>
      <c r="M35" t="s">
        <v>3</v>
      </c>
      <c r="N35" s="1">
        <v>1530</v>
      </c>
      <c r="O35" s="1">
        <v>3628.4</v>
      </c>
      <c r="P35" s="1">
        <f t="shared" si="48"/>
        <v>2098.4</v>
      </c>
      <c r="Q35" s="2">
        <f t="shared" si="49"/>
        <v>1.3715032679738564</v>
      </c>
      <c r="S35" t="s">
        <v>29</v>
      </c>
      <c r="T35" s="1">
        <v>1530</v>
      </c>
      <c r="U35" s="1">
        <v>3629.2</v>
      </c>
      <c r="V35" s="1">
        <f t="shared" si="46"/>
        <v>2099.1999999999998</v>
      </c>
      <c r="W35" s="2">
        <f t="shared" si="50"/>
        <v>1.3720261437908496</v>
      </c>
    </row>
    <row r="36" spans="1:24" x14ac:dyDescent="0.25">
      <c r="A36" t="s">
        <v>4</v>
      </c>
      <c r="B36" s="1">
        <v>2097</v>
      </c>
      <c r="C36" s="1">
        <v>5531.8</v>
      </c>
      <c r="D36" s="1">
        <f t="shared" si="20"/>
        <v>3434.8</v>
      </c>
      <c r="E36" s="2">
        <f t="shared" si="21"/>
        <v>1.6379589890319506</v>
      </c>
      <c r="G36" t="s">
        <v>4</v>
      </c>
      <c r="H36" s="1">
        <v>1643.4</v>
      </c>
      <c r="I36" s="1">
        <v>4195.2</v>
      </c>
      <c r="J36" s="1">
        <f t="shared" si="22"/>
        <v>2551.7999999999997</v>
      </c>
      <c r="K36" s="2">
        <f t="shared" si="23"/>
        <v>1.5527564804673235</v>
      </c>
      <c r="M36" t="s">
        <v>4</v>
      </c>
      <c r="N36" s="1">
        <v>1433.6</v>
      </c>
      <c r="O36" s="1">
        <v>3628.6</v>
      </c>
      <c r="P36" s="1">
        <f t="shared" si="48"/>
        <v>2195</v>
      </c>
      <c r="Q36" s="2">
        <f t="shared" si="49"/>
        <v>1.5311104910714286</v>
      </c>
      <c r="S36" t="s">
        <v>30</v>
      </c>
      <c r="T36" s="1">
        <v>1530</v>
      </c>
      <c r="U36" s="1">
        <v>3630.6</v>
      </c>
      <c r="V36" s="1">
        <f t="shared" si="46"/>
        <v>2100.6</v>
      </c>
      <c r="W36" s="2">
        <f t="shared" si="50"/>
        <v>1.3729411764705881</v>
      </c>
    </row>
    <row r="37" spans="1:24" x14ac:dyDescent="0.25">
      <c r="A37" t="s">
        <v>5</v>
      </c>
      <c r="B37" s="1">
        <v>2097</v>
      </c>
      <c r="C37" s="1">
        <v>5435.4</v>
      </c>
      <c r="D37" s="1">
        <f t="shared" si="20"/>
        <v>3338.3999999999996</v>
      </c>
      <c r="E37" s="2">
        <f t="shared" si="21"/>
        <v>1.5919885550786836</v>
      </c>
      <c r="G37" t="s">
        <v>5</v>
      </c>
      <c r="H37" s="1">
        <v>1530.4</v>
      </c>
      <c r="I37" s="1">
        <v>4387.8</v>
      </c>
      <c r="J37" s="1">
        <f t="shared" si="22"/>
        <v>2857.4</v>
      </c>
      <c r="K37" s="2">
        <f t="shared" si="23"/>
        <v>1.8670935703084159</v>
      </c>
      <c r="M37" t="s">
        <v>5</v>
      </c>
      <c r="N37" s="1">
        <v>1547</v>
      </c>
      <c r="O37" s="1">
        <v>3628.8</v>
      </c>
      <c r="P37" s="1">
        <f t="shared" si="48"/>
        <v>2081.8000000000002</v>
      </c>
      <c r="Q37" s="2">
        <f t="shared" si="49"/>
        <v>1.3457013574660635</v>
      </c>
      <c r="S37" t="s">
        <v>31</v>
      </c>
      <c r="T37" s="1">
        <v>1530</v>
      </c>
      <c r="U37" s="1">
        <v>3806</v>
      </c>
      <c r="V37" s="1">
        <f t="shared" si="46"/>
        <v>2276</v>
      </c>
      <c r="W37" s="2">
        <f t="shared" si="50"/>
        <v>1.4875816993464053</v>
      </c>
    </row>
    <row r="38" spans="1:24" x14ac:dyDescent="0.25">
      <c r="A38" t="s">
        <v>6</v>
      </c>
      <c r="B38" s="1">
        <v>2097</v>
      </c>
      <c r="C38" s="1">
        <v>5628.4</v>
      </c>
      <c r="D38" s="1">
        <f t="shared" si="20"/>
        <v>3531.3999999999996</v>
      </c>
      <c r="E38" s="2">
        <f t="shared" si="21"/>
        <v>1.6840247973295182</v>
      </c>
      <c r="G38" t="s">
        <v>6</v>
      </c>
      <c r="H38" s="1">
        <v>1530</v>
      </c>
      <c r="I38" s="1">
        <v>4194</v>
      </c>
      <c r="J38" s="1">
        <f t="shared" si="22"/>
        <v>2664</v>
      </c>
      <c r="K38" s="2">
        <f t="shared" si="23"/>
        <v>1.7411764705882353</v>
      </c>
      <c r="M38" t="s">
        <v>6</v>
      </c>
      <c r="N38" s="1">
        <v>1530</v>
      </c>
      <c r="O38" s="1">
        <v>3629</v>
      </c>
      <c r="P38" s="1">
        <f t="shared" si="48"/>
        <v>2099</v>
      </c>
      <c r="Q38" s="2">
        <f t="shared" si="49"/>
        <v>1.3718954248366013</v>
      </c>
      <c r="S38" t="s">
        <v>33</v>
      </c>
      <c r="T38" s="1">
        <v>1530</v>
      </c>
      <c r="U38" s="1">
        <v>3806</v>
      </c>
      <c r="V38" s="1">
        <f t="shared" si="46"/>
        <v>2276</v>
      </c>
      <c r="W38" s="2">
        <f t="shared" si="50"/>
        <v>1.4875816993464053</v>
      </c>
    </row>
    <row r="39" spans="1:24" x14ac:dyDescent="0.25">
      <c r="A39" t="s">
        <v>7</v>
      </c>
      <c r="B39" s="1">
        <v>2097</v>
      </c>
      <c r="C39" s="1">
        <v>5531.8</v>
      </c>
      <c r="D39" s="1">
        <f t="shared" si="20"/>
        <v>3434.8</v>
      </c>
      <c r="E39" s="2">
        <f t="shared" si="21"/>
        <v>1.6379589890319506</v>
      </c>
      <c r="G39" t="s">
        <v>7</v>
      </c>
      <c r="H39" s="1">
        <v>1530.4</v>
      </c>
      <c r="I39" s="1">
        <v>4194</v>
      </c>
      <c r="J39" s="1">
        <f t="shared" si="22"/>
        <v>2663.6</v>
      </c>
      <c r="K39" s="2">
        <f t="shared" si="23"/>
        <v>1.7404600104547829</v>
      </c>
      <c r="M39" t="s">
        <v>7</v>
      </c>
      <c r="N39" s="1">
        <v>1434.4</v>
      </c>
      <c r="O39" s="1">
        <v>3628.8</v>
      </c>
      <c r="P39" s="1">
        <f t="shared" si="48"/>
        <v>2194.4</v>
      </c>
      <c r="Q39" s="2">
        <f t="shared" si="49"/>
        <v>1.5298382598996096</v>
      </c>
      <c r="S39" t="s">
        <v>32</v>
      </c>
      <c r="T39" s="1">
        <v>1531.6</v>
      </c>
      <c r="U39" s="1">
        <v>3628</v>
      </c>
      <c r="V39" s="1">
        <f t="shared" si="46"/>
        <v>2096.4</v>
      </c>
      <c r="W39" s="2">
        <f t="shared" si="50"/>
        <v>1.3687646905197182</v>
      </c>
    </row>
    <row r="40" spans="1:24" x14ac:dyDescent="0.25">
      <c r="A40" s="6" t="s">
        <v>8</v>
      </c>
      <c r="B40" s="7">
        <f>AVERAGE(B33:B39)</f>
        <v>2083.1428571428573</v>
      </c>
      <c r="C40" s="7">
        <f>AVERAGE(C33:C39)</f>
        <v>5518.0571428571429</v>
      </c>
      <c r="D40" s="7">
        <f t="shared" si="20"/>
        <v>3434.9142857142856</v>
      </c>
      <c r="E40" s="8">
        <f t="shared" si="21"/>
        <v>1.648909614593334</v>
      </c>
      <c r="F40" s="6"/>
      <c r="G40" s="6" t="s">
        <v>8</v>
      </c>
      <c r="H40" s="7">
        <f>AVERAGE(H33:H39)</f>
        <v>1546.6</v>
      </c>
      <c r="I40" s="7">
        <f>AVERAGE(I33:I39)</f>
        <v>4235.7142857142853</v>
      </c>
      <c r="J40" s="7">
        <f t="shared" si="22"/>
        <v>2689.1142857142854</v>
      </c>
      <c r="K40" s="8">
        <f t="shared" si="23"/>
        <v>1.7387264229369492</v>
      </c>
      <c r="L40" s="6"/>
      <c r="M40" s="6" t="s">
        <v>8</v>
      </c>
      <c r="N40" s="7">
        <f>AVERAGE(N33:N39)</f>
        <v>1505.2857142857142</v>
      </c>
      <c r="O40" s="7">
        <f>AVERAGE(O33:O39)</f>
        <v>3628.6285714285709</v>
      </c>
      <c r="P40" s="7">
        <f t="shared" si="48"/>
        <v>2123.3428571428567</v>
      </c>
      <c r="Q40" s="8">
        <f t="shared" si="49"/>
        <v>1.4105912498813702</v>
      </c>
      <c r="S40" s="6" t="s">
        <v>24</v>
      </c>
      <c r="T40" s="7">
        <f>AVERAGE(T35,T39)</f>
        <v>1530.8</v>
      </c>
      <c r="U40" s="7">
        <f>AVERAGE(U35,U39)</f>
        <v>3628.6</v>
      </c>
      <c r="V40" s="7">
        <f t="shared" ref="V40:V42" si="51">U40-T40</f>
        <v>2097.8000000000002</v>
      </c>
      <c r="W40" s="8">
        <f t="shared" ref="W40:W42" si="52">V40/T40</f>
        <v>1.3703945649333684</v>
      </c>
    </row>
    <row r="41" spans="1:24" x14ac:dyDescent="0.25">
      <c r="A41" s="6" t="s">
        <v>44</v>
      </c>
      <c r="B41" s="7">
        <f>MIN(B33:B39)</f>
        <v>2000</v>
      </c>
      <c r="C41" s="7">
        <f>MIN(C33:C39)</f>
        <v>5435.4</v>
      </c>
      <c r="D41" s="7">
        <f>MIN(D33:D39)</f>
        <v>3338.3999999999996</v>
      </c>
      <c r="E41" s="8">
        <f>MIN(E33:E39)</f>
        <v>1.5919885550786836</v>
      </c>
      <c r="F41" s="6"/>
      <c r="G41" s="6" t="s">
        <v>44</v>
      </c>
      <c r="H41" s="7">
        <f>MIN(H33:H39)</f>
        <v>1530</v>
      </c>
      <c r="I41" s="7">
        <f>MIN(I33:I39)</f>
        <v>4194</v>
      </c>
      <c r="J41" s="7">
        <f>MIN(J33:J39)</f>
        <v>2551.7999999999997</v>
      </c>
      <c r="K41" s="8">
        <f>MIN(K33:K39)</f>
        <v>1.5527564804673235</v>
      </c>
      <c r="L41" s="6"/>
      <c r="M41" s="6" t="s">
        <v>44</v>
      </c>
      <c r="N41" s="7">
        <f>MIN(N33:N39)</f>
        <v>1433.6</v>
      </c>
      <c r="O41" s="7">
        <f>MIN(O33:O39)</f>
        <v>3628.2</v>
      </c>
      <c r="P41" s="7">
        <f>MIN(P33:P39)</f>
        <v>2081.8000000000002</v>
      </c>
      <c r="Q41" s="8">
        <f>MIN(Q33:Q39)</f>
        <v>1.3457013574660635</v>
      </c>
      <c r="S41" s="6" t="s">
        <v>25</v>
      </c>
      <c r="T41" s="7">
        <f>AVERAGE(T34,T36,T37,T38)</f>
        <v>1530</v>
      </c>
      <c r="U41" s="7">
        <f>AVERAGE(U34,U36,U37,U38)</f>
        <v>3786.4</v>
      </c>
      <c r="V41" s="7">
        <f t="shared" si="51"/>
        <v>2256.4</v>
      </c>
      <c r="W41" s="8">
        <f t="shared" si="52"/>
        <v>1.4747712418300654</v>
      </c>
      <c r="X41" s="1"/>
    </row>
    <row r="42" spans="1:24" x14ac:dyDescent="0.25">
      <c r="A42" s="6" t="s">
        <v>45</v>
      </c>
      <c r="B42" s="7">
        <f>MAX(B33:B39)</f>
        <v>2097</v>
      </c>
      <c r="C42" s="7">
        <f>MAX(C33:C39)</f>
        <v>5628.4</v>
      </c>
      <c r="D42" s="7">
        <f>MAX(D33:D39)</f>
        <v>3531.3999999999996</v>
      </c>
      <c r="E42" s="8">
        <f>MAX(E33:E39)</f>
        <v>1.7176999999999998</v>
      </c>
      <c r="F42" s="6"/>
      <c r="G42" s="6" t="s">
        <v>45</v>
      </c>
      <c r="H42" s="7">
        <f>MAX(H33:H39)</f>
        <v>1643.4</v>
      </c>
      <c r="I42" s="7">
        <f>MAX(I33:I39)</f>
        <v>4387.8</v>
      </c>
      <c r="J42" s="7">
        <f>MAX(J33:J39)</f>
        <v>2857.4</v>
      </c>
      <c r="K42" s="8">
        <f>MAX(K33:K39)</f>
        <v>1.8670935703084159</v>
      </c>
      <c r="L42" s="6"/>
      <c r="M42" s="6" t="s">
        <v>45</v>
      </c>
      <c r="N42" s="7">
        <f>MAX(N33:N39)</f>
        <v>1547</v>
      </c>
      <c r="O42" s="7">
        <f>MAX(O33:O39)</f>
        <v>3629</v>
      </c>
      <c r="P42" s="7">
        <f>MAX(P33:P39)</f>
        <v>2195</v>
      </c>
      <c r="Q42" s="8">
        <f>MAX(Q33:Q39)</f>
        <v>1.5311104910714286</v>
      </c>
      <c r="S42" s="6" t="s">
        <v>26</v>
      </c>
      <c r="T42" s="7">
        <f>T33</f>
        <v>1530.4</v>
      </c>
      <c r="U42" s="7">
        <f>U33</f>
        <v>4194</v>
      </c>
      <c r="V42" s="7">
        <f t="shared" si="51"/>
        <v>2663.6</v>
      </c>
      <c r="W42" s="8">
        <f t="shared" si="52"/>
        <v>1.7404600104547829</v>
      </c>
      <c r="X42" s="1"/>
    </row>
    <row r="43" spans="1:24" x14ac:dyDescent="0.25">
      <c r="A43" s="6" t="s">
        <v>46</v>
      </c>
      <c r="B43" s="7">
        <f t="shared" ref="B43" si="53">B42-B41</f>
        <v>97</v>
      </c>
      <c r="C43" s="7">
        <f t="shared" ref="C43" si="54">C42-C41</f>
        <v>193</v>
      </c>
      <c r="D43" s="7">
        <f t="shared" ref="D43:E43" si="55">D42-D41</f>
        <v>193</v>
      </c>
      <c r="E43" s="8">
        <f t="shared" si="55"/>
        <v>0.12571144492131614</v>
      </c>
      <c r="F43" s="6"/>
      <c r="G43" s="6" t="s">
        <v>46</v>
      </c>
      <c r="H43" s="7">
        <f t="shared" ref="H43" si="56">H42-H41</f>
        <v>113.40000000000009</v>
      </c>
      <c r="I43" s="7">
        <f t="shared" ref="I43" si="57">I42-I41</f>
        <v>193.80000000000018</v>
      </c>
      <c r="J43" s="7">
        <f t="shared" ref="J43:K43" si="58">J42-J41</f>
        <v>305.60000000000036</v>
      </c>
      <c r="K43" s="8">
        <f t="shared" si="58"/>
        <v>0.31433708984109243</v>
      </c>
      <c r="L43" s="6"/>
      <c r="M43" s="6" t="s">
        <v>46</v>
      </c>
      <c r="N43" s="7">
        <f t="shared" ref="N43" si="59">N42-N41</f>
        <v>113.40000000000009</v>
      </c>
      <c r="O43" s="7">
        <f t="shared" ref="O43" si="60">O42-O41</f>
        <v>0.8000000000001819</v>
      </c>
      <c r="P43" s="7">
        <f t="shared" ref="P43" si="61">P42-P41</f>
        <v>113.19999999999982</v>
      </c>
      <c r="Q43" s="8">
        <f t="shared" ref="Q43" si="62">Q42-Q41</f>
        <v>0.18540913360536515</v>
      </c>
    </row>
    <row r="44" spans="1:24" x14ac:dyDescent="0.25">
      <c r="E44" s="1"/>
      <c r="G44" s="1"/>
      <c r="K44" s="1"/>
      <c r="M44" s="1"/>
    </row>
    <row r="91" spans="2:16" x14ac:dyDescent="0.25">
      <c r="E91" s="1"/>
      <c r="F91" s="1"/>
      <c r="G91" s="1"/>
    </row>
    <row r="92" spans="2:16" x14ac:dyDescent="0.25">
      <c r="B92"/>
      <c r="C92" s="1" t="s">
        <v>50</v>
      </c>
      <c r="D92" s="1" t="s">
        <v>51</v>
      </c>
      <c r="E92" s="1" t="s">
        <v>52</v>
      </c>
      <c r="G92" s="1"/>
      <c r="H92"/>
      <c r="I92" s="1" t="s">
        <v>50</v>
      </c>
      <c r="J92" s="1" t="s">
        <v>51</v>
      </c>
      <c r="K92" s="1" t="s">
        <v>52</v>
      </c>
      <c r="N92" s="1" t="s">
        <v>50</v>
      </c>
      <c r="O92" s="1" t="s">
        <v>51</v>
      </c>
      <c r="P92" s="1" t="s">
        <v>52</v>
      </c>
    </row>
    <row r="93" spans="2:16" x14ac:dyDescent="0.25">
      <c r="B93" t="s">
        <v>12</v>
      </c>
      <c r="C93" s="1">
        <f>N10</f>
        <v>97.571428571428569</v>
      </c>
      <c r="D93" s="1">
        <f>H10</f>
        <v>169.8</v>
      </c>
      <c r="E93" s="1">
        <f>B10</f>
        <v>244.6</v>
      </c>
      <c r="H93" t="s">
        <v>12</v>
      </c>
      <c r="I93" s="1">
        <f>N25</f>
        <v>114.85714285714286</v>
      </c>
      <c r="J93" s="1">
        <f>H25</f>
        <v>295.71428571428572</v>
      </c>
      <c r="K93" s="1">
        <f>B25</f>
        <v>466</v>
      </c>
      <c r="M93" t="s">
        <v>12</v>
      </c>
      <c r="N93" s="1">
        <f>N40</f>
        <v>1505.2857142857142</v>
      </c>
      <c r="O93" s="1">
        <f>H40</f>
        <v>1546.6</v>
      </c>
      <c r="P93" s="1">
        <f>B40</f>
        <v>2083.1428571428573</v>
      </c>
    </row>
    <row r="94" spans="2:16" x14ac:dyDescent="0.25">
      <c r="B94" t="s">
        <v>13</v>
      </c>
      <c r="C94" s="1">
        <f>O10</f>
        <v>315.34285714285716</v>
      </c>
      <c r="D94" s="1">
        <f>I10</f>
        <v>458.91428571428571</v>
      </c>
      <c r="E94" s="1">
        <f>C10</f>
        <v>617.6</v>
      </c>
      <c r="G94" s="1"/>
      <c r="H94" t="s">
        <v>13</v>
      </c>
      <c r="I94" s="1">
        <f>O25</f>
        <v>675.42857142857144</v>
      </c>
      <c r="J94" s="1">
        <f>I25</f>
        <v>1025.7142857142858</v>
      </c>
      <c r="K94" s="1">
        <f>C25</f>
        <v>1284.5714285714287</v>
      </c>
      <c r="M94" t="s">
        <v>13</v>
      </c>
      <c r="N94" s="1">
        <f>O40</f>
        <v>3628.6285714285709</v>
      </c>
      <c r="O94" s="1">
        <f>I40</f>
        <v>4235.7142857142853</v>
      </c>
      <c r="P94" s="1">
        <f>C40</f>
        <v>5518.0571428571429</v>
      </c>
    </row>
    <row r="95" spans="2:16" x14ac:dyDescent="0.25">
      <c r="B95" t="s">
        <v>14</v>
      </c>
      <c r="C95" s="1">
        <f>P10</f>
        <v>217.7714285714286</v>
      </c>
      <c r="D95" s="1">
        <f>J10</f>
        <v>289.1142857142857</v>
      </c>
      <c r="E95" s="1">
        <f>D10</f>
        <v>373</v>
      </c>
      <c r="G95" s="1"/>
      <c r="H95" t="s">
        <v>14</v>
      </c>
      <c r="I95" s="1">
        <f>P25</f>
        <v>560.57142857142856</v>
      </c>
      <c r="J95" s="1">
        <f>J25</f>
        <v>730</v>
      </c>
      <c r="K95" s="1">
        <f>D25</f>
        <v>818.57142857142867</v>
      </c>
      <c r="M95" t="s">
        <v>14</v>
      </c>
      <c r="N95" s="1">
        <f>P40</f>
        <v>2123.3428571428567</v>
      </c>
      <c r="O95" s="1">
        <f>J40</f>
        <v>2689.1142857142854</v>
      </c>
      <c r="P95" s="1">
        <f>D40</f>
        <v>3434.9142857142856</v>
      </c>
    </row>
    <row r="96" spans="2:16" x14ac:dyDescent="0.25">
      <c r="E96" s="1"/>
      <c r="F96" s="1"/>
      <c r="G96" s="1"/>
    </row>
  </sheetData>
  <mergeCells count="15">
    <mergeCell ref="Y3:AC3"/>
    <mergeCell ref="AF3:AJ3"/>
    <mergeCell ref="AM3:AQ3"/>
    <mergeCell ref="S31:W31"/>
    <mergeCell ref="M1:Q1"/>
    <mergeCell ref="M16:Q16"/>
    <mergeCell ref="M31:Q31"/>
    <mergeCell ref="S1:W1"/>
    <mergeCell ref="S16:W16"/>
    <mergeCell ref="A1:E1"/>
    <mergeCell ref="A16:E16"/>
    <mergeCell ref="A31:E31"/>
    <mergeCell ref="G31:K31"/>
    <mergeCell ref="G16:K16"/>
    <mergeCell ref="G1:K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Matthew Smith</cp:lastModifiedBy>
  <dcterms:created xsi:type="dcterms:W3CDTF">2015-06-05T18:17:20Z</dcterms:created>
  <dcterms:modified xsi:type="dcterms:W3CDTF">2022-12-14T12:48:18Z</dcterms:modified>
</cp:coreProperties>
</file>