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esktop\Proyectos\Análisis de datos\"/>
    </mc:Choice>
  </mc:AlternateContent>
  <xr:revisionPtr revIDLastSave="0" documentId="8_{A3AD5386-E4AA-4618-BBCC-1E737EED9B86}" xr6:coauthVersionLast="47" xr6:coauthVersionMax="47" xr10:uidLastSave="{00000000-0000-0000-0000-000000000000}"/>
  <bookViews>
    <workbookView xWindow="1275" yWindow="-120" windowWidth="27645" windowHeight="16440" xr2:uid="{FB5114DC-E29E-46EF-AE75-30E00E6D31F7}"/>
  </bookViews>
  <sheets>
    <sheet name="TD Movimientos" sheetId="5" r:id="rId1"/>
    <sheet name="Movimientos" sheetId="1" r:id="rId2"/>
    <sheet name="Categorías" sheetId="2" r:id="rId3"/>
    <sheet name="Resumen" sheetId="3" r:id="rId4"/>
    <sheet name="Resumen Mensual" sheetId="4" r:id="rId5"/>
  </sheets>
  <definedNames>
    <definedName name="ListaCategorias">Categorías!$A$2:$A$26</definedName>
    <definedName name="ListaMetodoPago">Categorías!$C$2:$C$6</definedName>
    <definedName name="SegmentaciónDeDatos_Categoría">#N/A</definedName>
    <definedName name="SegmentaciónDeDatos_Mes">#N/A</definedName>
    <definedName name="SegmentaciónDeDatos_Tipo">#N/A</definedName>
  </definedNames>
  <calcPr calcId="191029"/>
  <pivotCaches>
    <pivotCache cacheId="5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C8" i="4"/>
  <c r="B8" i="4"/>
  <c r="B4" i="3"/>
  <c r="B3" i="3"/>
  <c r="B2" i="3"/>
</calcChain>
</file>

<file path=xl/sharedStrings.xml><?xml version="1.0" encoding="utf-8"?>
<sst xmlns="http://schemas.openxmlformats.org/spreadsheetml/2006/main" count="205" uniqueCount="58">
  <si>
    <t>Fecha</t>
  </si>
  <si>
    <t>Tipo</t>
  </si>
  <si>
    <t>Categoría</t>
  </si>
  <si>
    <t>Monto</t>
  </si>
  <si>
    <t>Método de pago</t>
  </si>
  <si>
    <t>Descripción</t>
  </si>
  <si>
    <t>Mes</t>
  </si>
  <si>
    <t>Gasto</t>
  </si>
  <si>
    <t>Alquiler</t>
  </si>
  <si>
    <t>Renta apartamento</t>
  </si>
  <si>
    <t>Banco</t>
  </si>
  <si>
    <t>Julio</t>
  </si>
  <si>
    <t>Ingreso</t>
  </si>
  <si>
    <t>Sueldo</t>
  </si>
  <si>
    <t>Sueldo mensual Mateo</t>
  </si>
  <si>
    <t>Sueldo mensual Maka</t>
  </si>
  <si>
    <t>Ingresos pasivos</t>
  </si>
  <si>
    <t>Retencion Rocío</t>
  </si>
  <si>
    <t>Transferencia</t>
  </si>
  <si>
    <t>Asignacion(Cada 2 meses)</t>
  </si>
  <si>
    <t>Bono trabajo</t>
  </si>
  <si>
    <t>Transporte</t>
  </si>
  <si>
    <t>Transporte Mateo</t>
  </si>
  <si>
    <t>Débito</t>
  </si>
  <si>
    <t>Transporte Maka</t>
  </si>
  <si>
    <t>Gastos comúnes</t>
  </si>
  <si>
    <t>Servicios</t>
  </si>
  <si>
    <t>UTE</t>
  </si>
  <si>
    <t>Antel</t>
  </si>
  <si>
    <t>Compras personales</t>
  </si>
  <si>
    <t>OCA Mahana</t>
  </si>
  <si>
    <t>Celular Maka</t>
  </si>
  <si>
    <t>Contrato Mateo</t>
  </si>
  <si>
    <t>Contrato Maka</t>
  </si>
  <si>
    <t>Santander Rosario</t>
  </si>
  <si>
    <t>Alimentación</t>
  </si>
  <si>
    <t>Surtido</t>
  </si>
  <si>
    <t>Pañalería</t>
  </si>
  <si>
    <t>Gas(Cada 3 meses aprox.)</t>
  </si>
  <si>
    <t>Almacen(Credito de mes anterior)</t>
  </si>
  <si>
    <t>Pago después(Crédito)</t>
  </si>
  <si>
    <t>Cash Maka(Ambulancia,etc)</t>
  </si>
  <si>
    <t>Deuda</t>
  </si>
  <si>
    <t>Banco República deuda Maka</t>
  </si>
  <si>
    <t>MGI</t>
  </si>
  <si>
    <t>Total Ingresos</t>
  </si>
  <si>
    <t>Total Egresos</t>
  </si>
  <si>
    <t>Efectivo</t>
  </si>
  <si>
    <t>Crédito</t>
  </si>
  <si>
    <t>A</t>
  </si>
  <si>
    <t>B</t>
  </si>
  <si>
    <t>Ahorro Neto</t>
  </si>
  <si>
    <t>Ingresos</t>
  </si>
  <si>
    <t>Egresos</t>
  </si>
  <si>
    <t>Ahorros</t>
  </si>
  <si>
    <t>Etiquetas de fila</t>
  </si>
  <si>
    <t>Total general</t>
  </si>
  <si>
    <t>Suma de 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</si>
</sst>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UYU]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right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0" fontId="3" fillId="0" borderId="0" xfId="0" applyFont="1" applyAlignment="1">
      <alignment vertical="center" wrapText="1"/>
    </xf>
    <xf numFmtId="17" fontId="0" fillId="0" borderId="0" xfId="0" applyNumberFormat="1"/>
    <xf numFmtId="17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Mensual'!$B$1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'Resumen Mensual'!$A$2:$A$13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'Resumen Mensual'!$B$2:$B$13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48409.615000000005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0-497D-A32C-D72B8D82950F}"/>
            </c:ext>
          </c:extLst>
        </c:ser>
        <c:ser>
          <c:idx val="1"/>
          <c:order val="1"/>
          <c:tx>
            <c:strRef>
              <c:f>'Resumen Mensual'!$C$1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'Resumen Mensual'!$A$2:$A$13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'Resumen Mensual'!$C$2:$C$13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0-497D-A32C-D72B8D82950F}"/>
            </c:ext>
          </c:extLst>
        </c:ser>
        <c:ser>
          <c:idx val="2"/>
          <c:order val="2"/>
          <c:tx>
            <c:strRef>
              <c:f>'Resumen Mensual'!$D$1</c:f>
              <c:strCache>
                <c:ptCount val="1"/>
                <c:pt idx="0">
                  <c:v>Ahorros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'Resumen Mensual'!$A$2:$A$13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'Resumen Mensual'!$D$2:$D$13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-27970.384999999995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0-497D-A32C-D72B8D829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006143"/>
        <c:axId val="1052007807"/>
      </c:barChart>
      <c:dateAx>
        <c:axId val="10520061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2007807"/>
        <c:crosses val="autoZero"/>
        <c:auto val="1"/>
        <c:lblOffset val="100"/>
        <c:baseTimeUnit val="months"/>
      </c:dateAx>
      <c:valAx>
        <c:axId val="10520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200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2</xdr:row>
      <xdr:rowOff>161925</xdr:rowOff>
    </xdr:from>
    <xdr:to>
      <xdr:col>8</xdr:col>
      <xdr:colOff>142875</xdr:colOff>
      <xdr:row>16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po">
              <a:extLst>
                <a:ext uri="{FF2B5EF4-FFF2-40B4-BE49-F238E27FC236}">
                  <a16:creationId xmlns:a16="http://schemas.microsoft.com/office/drawing/2014/main" id="{2C712688-C68E-46F3-A5AA-2F8892458C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7775" y="5429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333375</xdr:colOff>
      <xdr:row>3</xdr:row>
      <xdr:rowOff>9525</xdr:rowOff>
    </xdr:from>
    <xdr:to>
      <xdr:col>10</xdr:col>
      <xdr:colOff>638175</xdr:colOff>
      <xdr:row>16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tegoría">
              <a:extLst>
                <a:ext uri="{FF2B5EF4-FFF2-40B4-BE49-F238E27FC236}">
                  <a16:creationId xmlns:a16="http://schemas.microsoft.com/office/drawing/2014/main" id="{67C1DEF5-B9AC-4CBF-B41C-48C05372E4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5" y="581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276225</xdr:colOff>
      <xdr:row>2</xdr:row>
      <xdr:rowOff>171450</xdr:rowOff>
    </xdr:from>
    <xdr:to>
      <xdr:col>13</xdr:col>
      <xdr:colOff>581025</xdr:colOff>
      <xdr:row>16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es">
              <a:extLst>
                <a:ext uri="{FF2B5EF4-FFF2-40B4-BE49-F238E27FC236}">
                  <a16:creationId xmlns:a16="http://schemas.microsoft.com/office/drawing/2014/main" id="{D8EB6A55-465D-4B78-9563-DD95D2C465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5925" y="5524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0</xdr:row>
      <xdr:rowOff>180975</xdr:rowOff>
    </xdr:from>
    <xdr:to>
      <xdr:col>12</xdr:col>
      <xdr:colOff>4762</xdr:colOff>
      <xdr:row>15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EAC4A2-FC97-4882-8251-6B2B14C5B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quipo" refreshedDate="45856.94287997685" createdVersion="7" refreshedVersion="7" minRefreshableVersion="3" recordCount="25" xr:uid="{78B9178C-96D6-4C73-A719-750B853DADCC}">
  <cacheSource type="worksheet">
    <worksheetSource ref="A1:G26" sheet="Movimientos"/>
  </cacheSource>
  <cacheFields count="7">
    <cacheField name="Fecha" numFmtId="14">
      <sharedItems containsSemiMixedTypes="0" containsNonDate="0" containsDate="1" containsString="0" minDate="2025-06-30T00:00:00" maxDate="2025-07-21T00:00:00"/>
    </cacheField>
    <cacheField name="Tipo" numFmtId="0">
      <sharedItems count="2">
        <s v="Gasto"/>
        <s v="Ingreso"/>
      </sharedItems>
    </cacheField>
    <cacheField name="Categoría" numFmtId="0">
      <sharedItems count="8">
        <s v="Alquiler"/>
        <s v="Sueldo"/>
        <s v="Ingresos pasivos"/>
        <s v="Transporte"/>
        <s v="Servicios"/>
        <s v="Compras personales"/>
        <s v="Alimentación"/>
        <s v="Deuda"/>
      </sharedItems>
    </cacheField>
    <cacheField name="Descripción" numFmtId="0">
      <sharedItems/>
    </cacheField>
    <cacheField name="Monto" numFmtId="164">
      <sharedItems containsSemiMixedTypes="0" containsString="0" containsNumber="1" minValue="27.614999999999998" maxValue="30976" count="22">
        <n v="27120"/>
        <n v="30976"/>
        <n v="27.614999999999998"/>
        <n v="8000"/>
        <n v="4039"/>
        <n v="11000"/>
        <n v="2367"/>
        <n v="2352"/>
        <n v="2156"/>
        <n v="2000"/>
        <n v="3500"/>
        <n v="2800"/>
        <n v="1370"/>
        <n v="2214"/>
        <n v="1839"/>
        <n v="887"/>
        <n v="8400"/>
        <n v="600"/>
        <n v="5000"/>
        <n v="912"/>
        <n v="1730"/>
        <n v="1500"/>
      </sharedItems>
    </cacheField>
    <cacheField name="Método de pago" numFmtId="0">
      <sharedItems/>
    </cacheField>
    <cacheField name="Mes" numFmtId="0">
      <sharedItems count="1">
        <s v="Julio"/>
      </sharedItems>
    </cacheField>
  </cacheFields>
  <extLst>
    <ext xmlns:x14="http://schemas.microsoft.com/office/spreadsheetml/2009/9/main" uri="{725AE2AE-9491-48be-B2B4-4EB974FC3084}">
      <x14:pivotCacheDefinition pivotCacheId="9732673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d v="2025-07-05T00:00:00"/>
    <x v="0"/>
    <x v="0"/>
    <s v="Renta apartamento"/>
    <x v="0"/>
    <s v="Banco"/>
    <x v="0"/>
  </r>
  <r>
    <d v="2025-07-05T00:00:00"/>
    <x v="1"/>
    <x v="1"/>
    <s v="Sueldo mensual Mateo"/>
    <x v="1"/>
    <s v="Banco"/>
    <x v="0"/>
  </r>
  <r>
    <d v="2025-07-05T00:00:00"/>
    <x v="1"/>
    <x v="1"/>
    <s v="Sueldo mensual Maka"/>
    <x v="2"/>
    <s v="Banco"/>
    <x v="0"/>
  </r>
  <r>
    <d v="2025-06-30T00:00:00"/>
    <x v="1"/>
    <x v="2"/>
    <s v="Retencion Rocío"/>
    <x v="3"/>
    <s v="Transferencia"/>
    <x v="0"/>
  </r>
  <r>
    <d v="2025-07-05T00:00:00"/>
    <x v="1"/>
    <x v="2"/>
    <s v="Asignacion(Cada 2 meses)"/>
    <x v="4"/>
    <s v="Banco"/>
    <x v="0"/>
  </r>
  <r>
    <d v="2025-07-10T00:00:00"/>
    <x v="1"/>
    <x v="2"/>
    <s v="Renta apartamento"/>
    <x v="5"/>
    <s v="Transferencia"/>
    <x v="0"/>
  </r>
  <r>
    <d v="2025-07-08T00:00:00"/>
    <x v="1"/>
    <x v="1"/>
    <s v="Bono trabajo"/>
    <x v="6"/>
    <s v="Banco"/>
    <x v="0"/>
  </r>
  <r>
    <d v="2025-07-05T00:00:00"/>
    <x v="0"/>
    <x v="3"/>
    <s v="Transporte Mateo"/>
    <x v="7"/>
    <s v="Débito"/>
    <x v="0"/>
  </r>
  <r>
    <d v="2025-07-05T00:00:00"/>
    <x v="0"/>
    <x v="3"/>
    <s v="Transporte Maka"/>
    <x v="8"/>
    <s v="Débito"/>
    <x v="0"/>
  </r>
  <r>
    <d v="2025-07-20T00:00:00"/>
    <x v="0"/>
    <x v="0"/>
    <s v="Gastos comúnes"/>
    <x v="9"/>
    <s v="Débito"/>
    <x v="0"/>
  </r>
  <r>
    <d v="2025-07-16T00:00:00"/>
    <x v="0"/>
    <x v="4"/>
    <s v="UTE"/>
    <x v="10"/>
    <s v="Débito"/>
    <x v="0"/>
  </r>
  <r>
    <d v="2025-07-10T00:00:00"/>
    <x v="0"/>
    <x v="4"/>
    <s v="Antel"/>
    <x v="11"/>
    <s v="Débito"/>
    <x v="0"/>
  </r>
  <r>
    <d v="2025-07-10T00:00:00"/>
    <x v="0"/>
    <x v="5"/>
    <s v="OCA Mahana"/>
    <x v="12"/>
    <s v="Crédito"/>
    <x v="0"/>
  </r>
  <r>
    <d v="2025-07-05T00:00:00"/>
    <x v="0"/>
    <x v="5"/>
    <s v="Celular Maka"/>
    <x v="13"/>
    <s v="Crédito"/>
    <x v="0"/>
  </r>
  <r>
    <d v="2025-07-10T00:00:00"/>
    <x v="0"/>
    <x v="4"/>
    <s v="Contrato Mateo"/>
    <x v="14"/>
    <s v="Débito"/>
    <x v="0"/>
  </r>
  <r>
    <d v="2025-07-10T00:00:00"/>
    <x v="0"/>
    <x v="4"/>
    <s v="Contrato Maka"/>
    <x v="15"/>
    <s v="Débito"/>
    <x v="0"/>
  </r>
  <r>
    <d v="2025-07-05T00:00:00"/>
    <x v="0"/>
    <x v="5"/>
    <s v="Santander Rosario"/>
    <x v="16"/>
    <s v="Crédito"/>
    <x v="0"/>
  </r>
  <r>
    <d v="2025-07-05T00:00:00"/>
    <x v="0"/>
    <x v="6"/>
    <s v="Surtido"/>
    <x v="3"/>
    <s v="Débito"/>
    <x v="0"/>
  </r>
  <r>
    <d v="2025-07-05T00:00:00"/>
    <x v="0"/>
    <x v="6"/>
    <s v="Pañalería"/>
    <x v="9"/>
    <s v="Débito"/>
    <x v="0"/>
  </r>
  <r>
    <d v="2025-07-20T00:00:00"/>
    <x v="0"/>
    <x v="6"/>
    <s v="Gas(Cada 3 meses aprox.)"/>
    <x v="17"/>
    <s v="Débito"/>
    <x v="0"/>
  </r>
  <r>
    <d v="2025-07-05T00:00:00"/>
    <x v="0"/>
    <x v="6"/>
    <s v="Almacen(Credito de mes anterior)"/>
    <x v="18"/>
    <s v="Crédito"/>
    <x v="0"/>
  </r>
  <r>
    <d v="2025-07-05T00:00:00"/>
    <x v="0"/>
    <x v="5"/>
    <s v="Pago después(Crédito)"/>
    <x v="19"/>
    <s v="Crédito"/>
    <x v="0"/>
  </r>
  <r>
    <d v="2025-07-05T00:00:00"/>
    <x v="0"/>
    <x v="4"/>
    <s v="Cash Maka(Ambulancia,etc)"/>
    <x v="20"/>
    <s v="Banco"/>
    <x v="0"/>
  </r>
  <r>
    <d v="2025-07-05T00:00:00"/>
    <x v="0"/>
    <x v="7"/>
    <s v="Banco República deuda Maka"/>
    <x v="21"/>
    <s v="Crédito"/>
    <x v="0"/>
  </r>
  <r>
    <d v="2025-07-05T00:00:00"/>
    <x v="0"/>
    <x v="5"/>
    <s v="MGI"/>
    <x v="9"/>
    <s v="Débit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BF0A3-BD92-4C42-9B2E-F4A5DAEF3EE3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7">
    <pivotField numFmtId="14" showAll="0"/>
    <pivotField axis="axisRow" showAll="0">
      <items count="3">
        <item x="0"/>
        <item x="1"/>
        <item t="default"/>
      </items>
    </pivotField>
    <pivotField axis="axisRow" showAll="0">
      <items count="9">
        <item h="1" x="6"/>
        <item x="0"/>
        <item h="1" x="5"/>
        <item h="1" x="7"/>
        <item h="1" x="2"/>
        <item h="1" x="4"/>
        <item h="1" x="1"/>
        <item h="1" x="3"/>
        <item t="default"/>
      </items>
    </pivotField>
    <pivotField showAll="0"/>
    <pivotField dataField="1" numFmtId="164" showAll="0">
      <items count="23">
        <item x="2"/>
        <item x="17"/>
        <item x="15"/>
        <item x="19"/>
        <item x="12"/>
        <item x="21"/>
        <item x="20"/>
        <item x="14"/>
        <item x="9"/>
        <item x="8"/>
        <item x="13"/>
        <item x="7"/>
        <item x="6"/>
        <item x="11"/>
        <item x="10"/>
        <item x="4"/>
        <item x="18"/>
        <item x="3"/>
        <item x="16"/>
        <item x="5"/>
        <item x="0"/>
        <item x="1"/>
        <item t="default"/>
      </items>
    </pivotField>
    <pivotField showAll="0"/>
    <pivotField axis="axisRow" showAll="0">
      <items count="2">
        <item x="0"/>
        <item t="default"/>
      </items>
    </pivotField>
  </pivotFields>
  <rowFields count="3">
    <field x="6"/>
    <field x="1"/>
    <field x="2"/>
  </rowFields>
  <rowItems count="4">
    <i>
      <x/>
    </i>
    <i r="1">
      <x/>
    </i>
    <i r="2">
      <x v="1"/>
    </i>
    <i t="grand">
      <x/>
    </i>
  </rowItems>
  <colItems count="1">
    <i/>
  </colItems>
  <dataFields count="1">
    <dataField name="Suma de Mon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6FA2AB29-E9B6-4ECB-AD2B-364FF2924883}" sourceName="Tipo">
  <pivotTables>
    <pivotTable tabId="5" name="TablaDinámica1"/>
  </pivotTables>
  <data>
    <tabular pivotCacheId="973267330">
      <items count="2">
        <i x="0" s="1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8ABDCFCA-E88C-4D77-B4F0-DB724C5BD44A}" sourceName="Categoría">
  <pivotTables>
    <pivotTable tabId="5" name="TablaDinámica1"/>
  </pivotTables>
  <data>
    <tabular pivotCacheId="973267330">
      <items count="8">
        <i x="6"/>
        <i x="0" s="1"/>
        <i x="5"/>
        <i x="7"/>
        <i x="2"/>
        <i x="4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249DB012-4352-42A0-8481-D8E8654AF431}" sourceName="Mes">
  <pivotTables>
    <pivotTable tabId="5" name="TablaDinámica1"/>
  </pivotTables>
  <data>
    <tabular pivotCacheId="973267330">
      <items count="1"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C0A9033F-1627-4658-A982-D022E846B652}" cache="SegmentaciónDeDatos_Tipo" caption="Tipo" rowHeight="241300"/>
  <slicer name="Categoría" xr10:uid="{89CC393A-4A43-499D-9B27-6F7C1695E08D}" cache="SegmentaciónDeDatos_Categoría" caption="Categoría" rowHeight="241300"/>
  <slicer name="Mes" xr10:uid="{949E85CF-1BA1-4133-B43B-AD6517116E94}" cache="SegmentaciónDeDatos_Mes" caption="Mes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57CE-C145-44D0-97E3-B9856E9162C0}">
  <dimension ref="A3:B7"/>
  <sheetViews>
    <sheetView tabSelected="1" workbookViewId="0">
      <selection activeCell="D24" sqref="D24"/>
    </sheetView>
  </sheetViews>
  <sheetFormatPr baseColWidth="10" defaultRowHeight="15" x14ac:dyDescent="0.25"/>
  <cols>
    <col min="1" max="1" width="17.5703125" bestFit="1" customWidth="1"/>
    <col min="2" max="2" width="15" bestFit="1" customWidth="1"/>
  </cols>
  <sheetData>
    <row r="3" spans="1:2" x14ac:dyDescent="0.25">
      <c r="A3" s="12" t="s">
        <v>55</v>
      </c>
      <c r="B3" t="s">
        <v>57</v>
      </c>
    </row>
    <row r="4" spans="1:2" x14ac:dyDescent="0.25">
      <c r="A4" s="13" t="s">
        <v>11</v>
      </c>
      <c r="B4" s="16">
        <v>29120</v>
      </c>
    </row>
    <row r="5" spans="1:2" x14ac:dyDescent="0.25">
      <c r="A5" s="14" t="s">
        <v>7</v>
      </c>
      <c r="B5" s="16">
        <v>29120</v>
      </c>
    </row>
    <row r="6" spans="1:2" x14ac:dyDescent="0.25">
      <c r="A6" s="15" t="s">
        <v>8</v>
      </c>
      <c r="B6" s="16">
        <v>29120</v>
      </c>
    </row>
    <row r="7" spans="1:2" x14ac:dyDescent="0.25">
      <c r="A7" s="13" t="s">
        <v>56</v>
      </c>
      <c r="B7" s="16">
        <v>29120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6A6F-087B-4823-B26C-8314B789A540}">
  <dimension ref="A1:G26"/>
  <sheetViews>
    <sheetView workbookViewId="0">
      <selection sqref="A1:G26"/>
    </sheetView>
  </sheetViews>
  <sheetFormatPr baseColWidth="10" defaultRowHeight="15" x14ac:dyDescent="0.25"/>
  <cols>
    <col min="1" max="1" width="12.7109375" bestFit="1" customWidth="1"/>
    <col min="2" max="2" width="11.85546875" customWidth="1"/>
    <col min="3" max="3" width="22.140625" customWidth="1"/>
    <col min="4" max="4" width="30.7109375" customWidth="1"/>
    <col min="5" max="5" width="13.7109375" customWidth="1"/>
    <col min="6" max="6" width="30.5703125" customWidth="1"/>
    <col min="7" max="7" width="15.14062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G1" s="1" t="s">
        <v>6</v>
      </c>
    </row>
    <row r="2" spans="1:7" ht="15.75" thickBot="1" x14ac:dyDescent="0.3">
      <c r="A2" s="2">
        <v>45843</v>
      </c>
      <c r="B2" s="3" t="s">
        <v>7</v>
      </c>
      <c r="C2" s="3" t="s">
        <v>8</v>
      </c>
      <c r="D2" s="3" t="s">
        <v>9</v>
      </c>
      <c r="E2" s="6">
        <v>27120</v>
      </c>
      <c r="F2" s="3" t="s">
        <v>10</v>
      </c>
      <c r="G2" s="3" t="s">
        <v>11</v>
      </c>
    </row>
    <row r="3" spans="1:7" ht="15.75" thickBot="1" x14ac:dyDescent="0.3">
      <c r="A3" s="2">
        <v>45843</v>
      </c>
      <c r="B3" s="3" t="s">
        <v>12</v>
      </c>
      <c r="C3" s="3" t="s">
        <v>13</v>
      </c>
      <c r="D3" s="3" t="s">
        <v>14</v>
      </c>
      <c r="E3" s="6">
        <v>30976</v>
      </c>
      <c r="F3" s="3" t="s">
        <v>10</v>
      </c>
      <c r="G3" s="3" t="s">
        <v>11</v>
      </c>
    </row>
    <row r="4" spans="1:7" ht="15.75" thickBot="1" x14ac:dyDescent="0.3">
      <c r="A4" s="2">
        <v>45843</v>
      </c>
      <c r="B4" s="3" t="s">
        <v>12</v>
      </c>
      <c r="C4" s="3" t="s">
        <v>13</v>
      </c>
      <c r="D4" s="3" t="s">
        <v>15</v>
      </c>
      <c r="E4" s="6">
        <v>27.614999999999998</v>
      </c>
      <c r="F4" s="3" t="s">
        <v>10</v>
      </c>
      <c r="G4" s="3" t="s">
        <v>11</v>
      </c>
    </row>
    <row r="5" spans="1:7" ht="15.75" thickBot="1" x14ac:dyDescent="0.3">
      <c r="A5" s="2">
        <v>45838</v>
      </c>
      <c r="B5" s="3" t="s">
        <v>12</v>
      </c>
      <c r="C5" s="3" t="s">
        <v>16</v>
      </c>
      <c r="D5" s="3" t="s">
        <v>17</v>
      </c>
      <c r="E5" s="6">
        <v>8000</v>
      </c>
      <c r="F5" s="3" t="s">
        <v>18</v>
      </c>
      <c r="G5" s="3" t="s">
        <v>11</v>
      </c>
    </row>
    <row r="6" spans="1:7" ht="15.75" thickBot="1" x14ac:dyDescent="0.3">
      <c r="A6" s="2">
        <v>45843</v>
      </c>
      <c r="B6" s="3" t="s">
        <v>12</v>
      </c>
      <c r="C6" s="3" t="s">
        <v>16</v>
      </c>
      <c r="D6" s="3" t="s">
        <v>19</v>
      </c>
      <c r="E6" s="6">
        <v>4039</v>
      </c>
      <c r="F6" s="3" t="s">
        <v>10</v>
      </c>
      <c r="G6" s="3" t="s">
        <v>11</v>
      </c>
    </row>
    <row r="7" spans="1:7" ht="15.75" thickBot="1" x14ac:dyDescent="0.3">
      <c r="A7" s="2">
        <v>45848</v>
      </c>
      <c r="B7" s="3" t="s">
        <v>12</v>
      </c>
      <c r="C7" s="3" t="s">
        <v>16</v>
      </c>
      <c r="D7" s="3" t="s">
        <v>9</v>
      </c>
      <c r="E7" s="6">
        <v>11000</v>
      </c>
      <c r="F7" s="3" t="s">
        <v>18</v>
      </c>
      <c r="G7" s="3" t="s">
        <v>11</v>
      </c>
    </row>
    <row r="8" spans="1:7" ht="15.75" thickBot="1" x14ac:dyDescent="0.3">
      <c r="A8" s="2">
        <v>45846</v>
      </c>
      <c r="B8" s="3" t="s">
        <v>12</v>
      </c>
      <c r="C8" s="3" t="s">
        <v>13</v>
      </c>
      <c r="D8" s="3" t="s">
        <v>20</v>
      </c>
      <c r="E8" s="6">
        <v>2367</v>
      </c>
      <c r="F8" s="3" t="s">
        <v>10</v>
      </c>
      <c r="G8" s="3" t="s">
        <v>11</v>
      </c>
    </row>
    <row r="9" spans="1:7" ht="15.75" thickBot="1" x14ac:dyDescent="0.3">
      <c r="A9" s="2">
        <v>45843</v>
      </c>
      <c r="B9" s="3" t="s">
        <v>7</v>
      </c>
      <c r="C9" s="3" t="s">
        <v>21</v>
      </c>
      <c r="D9" s="3" t="s">
        <v>22</v>
      </c>
      <c r="E9" s="6">
        <v>2352</v>
      </c>
      <c r="F9" s="3" t="s">
        <v>23</v>
      </c>
      <c r="G9" s="3" t="s">
        <v>11</v>
      </c>
    </row>
    <row r="10" spans="1:7" ht="15.75" thickBot="1" x14ac:dyDescent="0.3">
      <c r="A10" s="2">
        <v>45843</v>
      </c>
      <c r="B10" s="3" t="s">
        <v>7</v>
      </c>
      <c r="C10" s="3" t="s">
        <v>21</v>
      </c>
      <c r="D10" s="3" t="s">
        <v>24</v>
      </c>
      <c r="E10" s="6">
        <v>2156</v>
      </c>
      <c r="F10" s="3" t="s">
        <v>23</v>
      </c>
      <c r="G10" s="3" t="s">
        <v>11</v>
      </c>
    </row>
    <row r="11" spans="1:7" ht="15.75" thickBot="1" x14ac:dyDescent="0.3">
      <c r="A11" s="2">
        <v>45858</v>
      </c>
      <c r="B11" s="3" t="s">
        <v>7</v>
      </c>
      <c r="C11" s="3" t="s">
        <v>8</v>
      </c>
      <c r="D11" s="3" t="s">
        <v>25</v>
      </c>
      <c r="E11" s="6">
        <v>2000</v>
      </c>
      <c r="F11" s="3" t="s">
        <v>23</v>
      </c>
      <c r="G11" s="3" t="s">
        <v>11</v>
      </c>
    </row>
    <row r="12" spans="1:7" ht="15.75" thickBot="1" x14ac:dyDescent="0.3">
      <c r="A12" s="2">
        <v>45854</v>
      </c>
      <c r="B12" s="3" t="s">
        <v>7</v>
      </c>
      <c r="C12" s="3" t="s">
        <v>26</v>
      </c>
      <c r="D12" s="3" t="s">
        <v>27</v>
      </c>
      <c r="E12" s="6">
        <v>3500</v>
      </c>
      <c r="F12" s="3" t="s">
        <v>23</v>
      </c>
      <c r="G12" s="3" t="s">
        <v>11</v>
      </c>
    </row>
    <row r="13" spans="1:7" ht="15.75" thickBot="1" x14ac:dyDescent="0.3">
      <c r="A13" s="2">
        <v>45848</v>
      </c>
      <c r="B13" s="3" t="s">
        <v>7</v>
      </c>
      <c r="C13" s="3" t="s">
        <v>26</v>
      </c>
      <c r="D13" s="3" t="s">
        <v>28</v>
      </c>
      <c r="E13" s="6">
        <v>2800</v>
      </c>
      <c r="F13" s="3" t="s">
        <v>23</v>
      </c>
      <c r="G13" s="3" t="s">
        <v>11</v>
      </c>
    </row>
    <row r="14" spans="1:7" ht="15.75" thickBot="1" x14ac:dyDescent="0.3">
      <c r="A14" s="2">
        <v>45848</v>
      </c>
      <c r="B14" s="3" t="s">
        <v>7</v>
      </c>
      <c r="C14" s="3" t="s">
        <v>29</v>
      </c>
      <c r="D14" s="3" t="s">
        <v>30</v>
      </c>
      <c r="E14" s="6">
        <v>1370</v>
      </c>
      <c r="F14" s="3" t="s">
        <v>48</v>
      </c>
      <c r="G14" s="3" t="s">
        <v>11</v>
      </c>
    </row>
    <row r="15" spans="1:7" ht="15.75" thickBot="1" x14ac:dyDescent="0.3">
      <c r="A15" s="2">
        <v>45843</v>
      </c>
      <c r="B15" s="3" t="s">
        <v>7</v>
      </c>
      <c r="C15" s="3" t="s">
        <v>29</v>
      </c>
      <c r="D15" s="3" t="s">
        <v>31</v>
      </c>
      <c r="E15" s="6">
        <v>2214</v>
      </c>
      <c r="F15" s="3" t="s">
        <v>48</v>
      </c>
      <c r="G15" s="3" t="s">
        <v>11</v>
      </c>
    </row>
    <row r="16" spans="1:7" ht="15.75" thickBot="1" x14ac:dyDescent="0.3">
      <c r="A16" s="2">
        <v>45848</v>
      </c>
      <c r="B16" s="3" t="s">
        <v>7</v>
      </c>
      <c r="C16" s="3" t="s">
        <v>26</v>
      </c>
      <c r="D16" s="3" t="s">
        <v>32</v>
      </c>
      <c r="E16" s="6">
        <v>1839</v>
      </c>
      <c r="F16" s="3" t="s">
        <v>23</v>
      </c>
      <c r="G16" s="3" t="s">
        <v>11</v>
      </c>
    </row>
    <row r="17" spans="1:7" ht="15.75" thickBot="1" x14ac:dyDescent="0.3">
      <c r="A17" s="2">
        <v>45848</v>
      </c>
      <c r="B17" s="3" t="s">
        <v>7</v>
      </c>
      <c r="C17" s="3" t="s">
        <v>26</v>
      </c>
      <c r="D17" s="3" t="s">
        <v>33</v>
      </c>
      <c r="E17" s="6">
        <v>887</v>
      </c>
      <c r="F17" s="3" t="s">
        <v>23</v>
      </c>
      <c r="G17" s="3" t="s">
        <v>11</v>
      </c>
    </row>
    <row r="18" spans="1:7" ht="15.75" thickBot="1" x14ac:dyDescent="0.3">
      <c r="A18" s="2">
        <v>45843</v>
      </c>
      <c r="B18" s="3" t="s">
        <v>7</v>
      </c>
      <c r="C18" s="3" t="s">
        <v>29</v>
      </c>
      <c r="D18" s="3" t="s">
        <v>34</v>
      </c>
      <c r="E18" s="6">
        <v>8400</v>
      </c>
      <c r="F18" s="3" t="s">
        <v>48</v>
      </c>
      <c r="G18" s="3" t="s">
        <v>11</v>
      </c>
    </row>
    <row r="19" spans="1:7" ht="15.75" thickBot="1" x14ac:dyDescent="0.3">
      <c r="A19" s="2">
        <v>45843</v>
      </c>
      <c r="B19" s="3" t="s">
        <v>7</v>
      </c>
      <c r="C19" s="3" t="s">
        <v>35</v>
      </c>
      <c r="D19" s="3" t="s">
        <v>36</v>
      </c>
      <c r="E19" s="6">
        <v>8000</v>
      </c>
      <c r="F19" s="3" t="s">
        <v>23</v>
      </c>
      <c r="G19" s="3" t="s">
        <v>11</v>
      </c>
    </row>
    <row r="20" spans="1:7" ht="15.75" thickBot="1" x14ac:dyDescent="0.3">
      <c r="A20" s="2">
        <v>45843</v>
      </c>
      <c r="B20" s="3" t="s">
        <v>7</v>
      </c>
      <c r="C20" s="3" t="s">
        <v>35</v>
      </c>
      <c r="D20" s="3" t="s">
        <v>37</v>
      </c>
      <c r="E20" s="6">
        <v>2000</v>
      </c>
      <c r="F20" s="3" t="s">
        <v>23</v>
      </c>
      <c r="G20" s="3" t="s">
        <v>11</v>
      </c>
    </row>
    <row r="21" spans="1:7" ht="15.75" thickBot="1" x14ac:dyDescent="0.3">
      <c r="A21" s="2">
        <v>45858</v>
      </c>
      <c r="B21" s="3" t="s">
        <v>7</v>
      </c>
      <c r="C21" s="3" t="s">
        <v>35</v>
      </c>
      <c r="D21" s="3" t="s">
        <v>38</v>
      </c>
      <c r="E21" s="6">
        <v>600</v>
      </c>
      <c r="F21" s="3" t="s">
        <v>23</v>
      </c>
      <c r="G21" s="3" t="s">
        <v>11</v>
      </c>
    </row>
    <row r="22" spans="1:7" ht="15.75" thickBot="1" x14ac:dyDescent="0.3">
      <c r="A22" s="2">
        <v>45843</v>
      </c>
      <c r="B22" s="3" t="s">
        <v>7</v>
      </c>
      <c r="C22" s="3" t="s">
        <v>35</v>
      </c>
      <c r="D22" s="3" t="s">
        <v>39</v>
      </c>
      <c r="E22" s="6">
        <v>5000</v>
      </c>
      <c r="F22" s="3" t="s">
        <v>48</v>
      </c>
      <c r="G22" s="3" t="s">
        <v>11</v>
      </c>
    </row>
    <row r="23" spans="1:7" ht="15.75" thickBot="1" x14ac:dyDescent="0.3">
      <c r="A23" s="2">
        <v>45843</v>
      </c>
      <c r="B23" s="3" t="s">
        <v>7</v>
      </c>
      <c r="C23" s="3" t="s">
        <v>29</v>
      </c>
      <c r="D23" s="3" t="s">
        <v>40</v>
      </c>
      <c r="E23" s="6">
        <v>912</v>
      </c>
      <c r="F23" s="3" t="s">
        <v>48</v>
      </c>
      <c r="G23" s="3" t="s">
        <v>11</v>
      </c>
    </row>
    <row r="24" spans="1:7" ht="15.75" thickBot="1" x14ac:dyDescent="0.3">
      <c r="A24" s="2">
        <v>45843</v>
      </c>
      <c r="B24" s="3" t="s">
        <v>7</v>
      </c>
      <c r="C24" s="3" t="s">
        <v>26</v>
      </c>
      <c r="D24" s="3" t="s">
        <v>41</v>
      </c>
      <c r="E24" s="6">
        <v>1730</v>
      </c>
      <c r="F24" s="3" t="s">
        <v>10</v>
      </c>
      <c r="G24" s="3" t="s">
        <v>11</v>
      </c>
    </row>
    <row r="25" spans="1:7" ht="15.75" thickBot="1" x14ac:dyDescent="0.3">
      <c r="A25" s="2">
        <v>45843</v>
      </c>
      <c r="B25" s="3" t="s">
        <v>7</v>
      </c>
      <c r="C25" s="3" t="s">
        <v>42</v>
      </c>
      <c r="D25" s="3" t="s">
        <v>43</v>
      </c>
      <c r="E25" s="6">
        <v>1500</v>
      </c>
      <c r="F25" s="3" t="s">
        <v>48</v>
      </c>
      <c r="G25" s="3" t="s">
        <v>11</v>
      </c>
    </row>
    <row r="26" spans="1:7" ht="15.75" thickBot="1" x14ac:dyDescent="0.3">
      <c r="A26" s="2">
        <v>45843</v>
      </c>
      <c r="B26" s="3" t="s">
        <v>7</v>
      </c>
      <c r="C26" s="3" t="s">
        <v>29</v>
      </c>
      <c r="D26" s="3" t="s">
        <v>44</v>
      </c>
      <c r="E26" s="6">
        <v>2000</v>
      </c>
      <c r="F26" s="3" t="s">
        <v>23</v>
      </c>
      <c r="G26" s="3" t="s">
        <v>11</v>
      </c>
    </row>
  </sheetData>
  <dataValidations count="3">
    <dataValidation type="list" allowBlank="1" showInputMessage="1" showErrorMessage="1" sqref="B2:B26" xr:uid="{D1D7144C-9C0D-4ED3-B385-B9E339BE6857}">
      <formula1>"Ingreso, Egreso"</formula1>
    </dataValidation>
    <dataValidation type="list" allowBlank="1" showInputMessage="1" showErrorMessage="1" sqref="C2:C26" xr:uid="{DD3DF50B-2CE7-4CDE-A42F-1215D8A8626D}">
      <formula1>ListaCategorias</formula1>
    </dataValidation>
    <dataValidation type="list" allowBlank="1" showInputMessage="1" showErrorMessage="1" sqref="F2:F26" xr:uid="{D57F250F-03CF-4682-A4F6-E11A243D8D29}">
      <formula1>ListaMetodoPago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7834-77AF-46DB-B2DD-FC74E2319464}">
  <dimension ref="A1:G33"/>
  <sheetViews>
    <sheetView workbookViewId="0">
      <selection activeCell="I13" sqref="I13"/>
    </sheetView>
  </sheetViews>
  <sheetFormatPr baseColWidth="10" defaultRowHeight="15" x14ac:dyDescent="0.25"/>
  <cols>
    <col min="1" max="1" width="23" customWidth="1"/>
    <col min="2" max="2" width="13.28515625" customWidth="1"/>
    <col min="3" max="3" width="20.28515625" bestFit="1" customWidth="1"/>
  </cols>
  <sheetData>
    <row r="1" spans="1:3" ht="15.75" thickBot="1" x14ac:dyDescent="0.3">
      <c r="A1" t="s">
        <v>2</v>
      </c>
      <c r="B1" t="s">
        <v>1</v>
      </c>
      <c r="C1" t="s">
        <v>4</v>
      </c>
    </row>
    <row r="2" spans="1:3" ht="15.75" thickBot="1" x14ac:dyDescent="0.3">
      <c r="A2" s="3" t="s">
        <v>8</v>
      </c>
      <c r="B2" s="3" t="s">
        <v>7</v>
      </c>
      <c r="C2" t="s">
        <v>47</v>
      </c>
    </row>
    <row r="3" spans="1:3" ht="15.75" thickBot="1" x14ac:dyDescent="0.3">
      <c r="A3" s="3" t="s">
        <v>13</v>
      </c>
      <c r="B3" s="3" t="s">
        <v>12</v>
      </c>
      <c r="C3" t="s">
        <v>23</v>
      </c>
    </row>
    <row r="4" spans="1:3" ht="15.75" thickBot="1" x14ac:dyDescent="0.3">
      <c r="A4" s="3" t="s">
        <v>13</v>
      </c>
      <c r="B4" s="3" t="s">
        <v>12</v>
      </c>
      <c r="C4" t="s">
        <v>18</v>
      </c>
    </row>
    <row r="5" spans="1:3" ht="15.75" thickBot="1" x14ac:dyDescent="0.3">
      <c r="A5" s="3" t="s">
        <v>16</v>
      </c>
      <c r="B5" s="3" t="s">
        <v>12</v>
      </c>
      <c r="C5" t="s">
        <v>48</v>
      </c>
    </row>
    <row r="6" spans="1:3" ht="15.75" thickBot="1" x14ac:dyDescent="0.3">
      <c r="A6" s="3" t="s">
        <v>16</v>
      </c>
      <c r="B6" s="3" t="s">
        <v>12</v>
      </c>
      <c r="C6" t="s">
        <v>10</v>
      </c>
    </row>
    <row r="7" spans="1:3" ht="15.75" thickBot="1" x14ac:dyDescent="0.3">
      <c r="A7" s="3" t="s">
        <v>16</v>
      </c>
      <c r="B7" s="3" t="s">
        <v>12</v>
      </c>
    </row>
    <row r="8" spans="1:3" ht="15.75" thickBot="1" x14ac:dyDescent="0.3">
      <c r="A8" s="3" t="s">
        <v>13</v>
      </c>
      <c r="B8" s="3" t="s">
        <v>12</v>
      </c>
    </row>
    <row r="9" spans="1:3" ht="15.75" thickBot="1" x14ac:dyDescent="0.3">
      <c r="A9" s="3" t="s">
        <v>21</v>
      </c>
      <c r="B9" s="3" t="s">
        <v>7</v>
      </c>
    </row>
    <row r="10" spans="1:3" ht="15.75" thickBot="1" x14ac:dyDescent="0.3">
      <c r="A10" s="3" t="s">
        <v>21</v>
      </c>
      <c r="B10" s="3" t="s">
        <v>7</v>
      </c>
    </row>
    <row r="11" spans="1:3" ht="15.75" thickBot="1" x14ac:dyDescent="0.3">
      <c r="A11" s="3" t="s">
        <v>8</v>
      </c>
      <c r="B11" s="3" t="s">
        <v>7</v>
      </c>
    </row>
    <row r="12" spans="1:3" ht="15.75" thickBot="1" x14ac:dyDescent="0.3">
      <c r="A12" s="3" t="s">
        <v>26</v>
      </c>
      <c r="B12" s="3" t="s">
        <v>7</v>
      </c>
    </row>
    <row r="13" spans="1:3" ht="15.75" thickBot="1" x14ac:dyDescent="0.3">
      <c r="A13" s="3" t="s">
        <v>26</v>
      </c>
      <c r="B13" s="3" t="s">
        <v>7</v>
      </c>
    </row>
    <row r="14" spans="1:3" ht="15.75" thickBot="1" x14ac:dyDescent="0.3">
      <c r="A14" s="3" t="s">
        <v>29</v>
      </c>
      <c r="B14" s="3" t="s">
        <v>7</v>
      </c>
    </row>
    <row r="15" spans="1:3" ht="15.75" thickBot="1" x14ac:dyDescent="0.3">
      <c r="A15" s="3" t="s">
        <v>29</v>
      </c>
      <c r="B15" s="3" t="s">
        <v>7</v>
      </c>
    </row>
    <row r="16" spans="1:3" ht="15.75" thickBot="1" x14ac:dyDescent="0.3">
      <c r="A16" s="3" t="s">
        <v>26</v>
      </c>
      <c r="B16" s="3" t="s">
        <v>7</v>
      </c>
    </row>
    <row r="17" spans="1:7" ht="15.75" thickBot="1" x14ac:dyDescent="0.3">
      <c r="A17" s="3" t="s">
        <v>26</v>
      </c>
      <c r="B17" s="3" t="s">
        <v>7</v>
      </c>
    </row>
    <row r="18" spans="1:7" ht="15.75" thickBot="1" x14ac:dyDescent="0.3">
      <c r="A18" s="3" t="s">
        <v>29</v>
      </c>
      <c r="B18" s="3" t="s">
        <v>7</v>
      </c>
    </row>
    <row r="19" spans="1:7" ht="15.75" thickBot="1" x14ac:dyDescent="0.3">
      <c r="A19" s="3" t="s">
        <v>35</v>
      </c>
      <c r="B19" s="3" t="s">
        <v>7</v>
      </c>
    </row>
    <row r="20" spans="1:7" ht="15.75" thickBot="1" x14ac:dyDescent="0.3">
      <c r="A20" s="3" t="s">
        <v>35</v>
      </c>
      <c r="B20" s="3" t="s">
        <v>7</v>
      </c>
    </row>
    <row r="21" spans="1:7" ht="15.75" thickBot="1" x14ac:dyDescent="0.3">
      <c r="A21" s="3" t="s">
        <v>35</v>
      </c>
      <c r="B21" s="3" t="s">
        <v>7</v>
      </c>
    </row>
    <row r="22" spans="1:7" ht="15.75" thickBot="1" x14ac:dyDescent="0.3">
      <c r="A22" s="3" t="s">
        <v>35</v>
      </c>
      <c r="B22" s="3" t="s">
        <v>7</v>
      </c>
    </row>
    <row r="23" spans="1:7" ht="15.75" thickBot="1" x14ac:dyDescent="0.3">
      <c r="A23" s="3" t="s">
        <v>29</v>
      </c>
      <c r="B23" s="3" t="s">
        <v>7</v>
      </c>
    </row>
    <row r="24" spans="1:7" ht="15.75" thickBot="1" x14ac:dyDescent="0.3">
      <c r="A24" s="3" t="s">
        <v>26</v>
      </c>
      <c r="B24" s="3" t="s">
        <v>7</v>
      </c>
    </row>
    <row r="25" spans="1:7" ht="15.75" thickBot="1" x14ac:dyDescent="0.3">
      <c r="A25" s="3" t="s">
        <v>42</v>
      </c>
      <c r="B25" s="3" t="s">
        <v>7</v>
      </c>
    </row>
    <row r="26" spans="1:7" ht="15.75" thickBot="1" x14ac:dyDescent="0.3">
      <c r="A26" s="3" t="s">
        <v>29</v>
      </c>
      <c r="B26" s="3" t="s">
        <v>7</v>
      </c>
    </row>
    <row r="28" spans="1:7" x14ac:dyDescent="0.25">
      <c r="F28" s="4"/>
      <c r="G28" s="4"/>
    </row>
    <row r="29" spans="1:7" x14ac:dyDescent="0.25">
      <c r="F29" s="9"/>
      <c r="G29" s="9"/>
    </row>
    <row r="30" spans="1:7" x14ac:dyDescent="0.25">
      <c r="F30" s="5"/>
      <c r="G30" s="5"/>
    </row>
    <row r="31" spans="1:7" x14ac:dyDescent="0.25">
      <c r="F31" s="5"/>
      <c r="G31" s="5"/>
    </row>
    <row r="32" spans="1:7" x14ac:dyDescent="0.25">
      <c r="F32" s="5"/>
      <c r="G32" s="5"/>
    </row>
    <row r="33" spans="6:7" x14ac:dyDescent="0.25">
      <c r="F33" s="5"/>
      <c r="G33" s="5"/>
    </row>
  </sheetData>
  <dataValidations count="1">
    <dataValidation type="list" allowBlank="1" showInputMessage="1" showErrorMessage="1" sqref="B2:B26" xr:uid="{1A107F40-9FF3-485B-B5BB-D8E9A01FB267}">
      <mc:AlternateContent xmlns:x12ac="http://schemas.microsoft.com/office/spreadsheetml/2011/1/ac" xmlns:mc="http://schemas.openxmlformats.org/markup-compatibility/2006">
        <mc:Choice Requires="x12ac">
          <x12ac:list>"Ingreso,Egreso"</x12ac:list>
        </mc:Choice>
        <mc:Fallback>
          <formula1>"Ingreso,Egreso"</formula1>
        </mc:Fallback>
      </mc:AlternateContent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F231-5FA8-4685-B2A7-D9A08776318F}">
  <dimension ref="A1:B5"/>
  <sheetViews>
    <sheetView workbookViewId="0">
      <selection activeCell="B4" sqref="B4"/>
    </sheetView>
  </sheetViews>
  <sheetFormatPr baseColWidth="10" defaultRowHeight="15" x14ac:dyDescent="0.25"/>
  <cols>
    <col min="1" max="1" width="13.28515625" bestFit="1" customWidth="1"/>
    <col min="2" max="2" width="16.140625" customWidth="1"/>
    <col min="3" max="3" width="14.5703125" bestFit="1" customWidth="1"/>
    <col min="4" max="4" width="18" bestFit="1" customWidth="1"/>
    <col min="5" max="5" width="19.5703125" bestFit="1" customWidth="1"/>
    <col min="6" max="6" width="12.28515625" bestFit="1" customWidth="1"/>
  </cols>
  <sheetData>
    <row r="1" spans="1:2" x14ac:dyDescent="0.25">
      <c r="A1" s="4" t="s">
        <v>49</v>
      </c>
      <c r="B1" s="4" t="s">
        <v>50</v>
      </c>
    </row>
    <row r="2" spans="1:2" x14ac:dyDescent="0.25">
      <c r="A2" s="5" t="s">
        <v>45</v>
      </c>
      <c r="B2" s="7">
        <f>SUMIF(Movimientos!B:B,"Ingreso",Movimientos!E:E)</f>
        <v>56409.615000000005</v>
      </c>
    </row>
    <row r="3" spans="1:2" x14ac:dyDescent="0.25">
      <c r="A3" s="5" t="s">
        <v>46</v>
      </c>
      <c r="B3" s="7">
        <f>SUMIF(Movimientos!B:B,"Gasto",Movimientos!E:E)</f>
        <v>76380</v>
      </c>
    </row>
    <row r="4" spans="1:2" x14ac:dyDescent="0.25">
      <c r="A4" s="5" t="s">
        <v>51</v>
      </c>
      <c r="B4" s="7">
        <f>B2-B3</f>
        <v>-19970.384999999995</v>
      </c>
    </row>
    <row r="5" spans="1:2" x14ac:dyDescent="0.25">
      <c r="A5" s="5"/>
      <c r="B5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B81C-F787-4606-A42B-214B617A5CB9}">
  <dimension ref="A1:D13"/>
  <sheetViews>
    <sheetView workbookViewId="0">
      <selection activeCell="B9" sqref="B9"/>
    </sheetView>
  </sheetViews>
  <sheetFormatPr baseColWidth="10" defaultRowHeight="15" x14ac:dyDescent="0.25"/>
  <cols>
    <col min="1" max="1" width="11.42578125" customWidth="1"/>
  </cols>
  <sheetData>
    <row r="1" spans="1:4" x14ac:dyDescent="0.25">
      <c r="A1" s="4" t="s">
        <v>6</v>
      </c>
      <c r="B1" s="4" t="s">
        <v>52</v>
      </c>
      <c r="C1" s="4" t="s">
        <v>53</v>
      </c>
      <c r="D1" s="4" t="s">
        <v>54</v>
      </c>
    </row>
    <row r="2" spans="1:4" x14ac:dyDescent="0.25">
      <c r="A2" s="11">
        <v>45658</v>
      </c>
      <c r="B2" s="5">
        <v>0</v>
      </c>
      <c r="C2" s="5">
        <v>0</v>
      </c>
      <c r="D2" s="5">
        <v>0</v>
      </c>
    </row>
    <row r="3" spans="1:4" x14ac:dyDescent="0.25">
      <c r="A3" s="11">
        <v>45689</v>
      </c>
      <c r="B3" s="5">
        <v>0</v>
      </c>
      <c r="C3" s="5">
        <v>0</v>
      </c>
      <c r="D3" s="5">
        <v>0</v>
      </c>
    </row>
    <row r="4" spans="1:4" x14ac:dyDescent="0.25">
      <c r="A4" s="11">
        <v>45717</v>
      </c>
      <c r="B4" s="5">
        <v>0</v>
      </c>
      <c r="C4" s="5">
        <v>0</v>
      </c>
      <c r="D4" s="5">
        <v>0</v>
      </c>
    </row>
    <row r="5" spans="1:4" x14ac:dyDescent="0.25">
      <c r="A5" s="10">
        <v>45748</v>
      </c>
      <c r="B5" s="5">
        <v>0</v>
      </c>
      <c r="C5" s="5">
        <v>0</v>
      </c>
      <c r="D5" s="5">
        <v>0</v>
      </c>
    </row>
    <row r="6" spans="1:4" x14ac:dyDescent="0.25">
      <c r="A6" s="10">
        <v>45778</v>
      </c>
      <c r="B6" s="5">
        <v>0</v>
      </c>
      <c r="C6" s="5">
        <v>0</v>
      </c>
      <c r="D6" s="5">
        <v>0</v>
      </c>
    </row>
    <row r="7" spans="1:4" x14ac:dyDescent="0.25">
      <c r="A7" s="10">
        <v>45809</v>
      </c>
      <c r="B7" s="5">
        <v>0</v>
      </c>
      <c r="C7" s="5">
        <v>0</v>
      </c>
      <c r="D7" s="5">
        <v>0</v>
      </c>
    </row>
    <row r="8" spans="1:4" x14ac:dyDescent="0.25">
      <c r="A8" s="10">
        <v>45839</v>
      </c>
      <c r="B8">
        <f>SUMIFS(Movimientos!E:E,Movimientos!B:B,"Ingreso",Movimientos!A:A,"&gt;="&amp;DATE(2025,7,1),Movimientos!A:A,"&lt;"&amp;DATE(2025,8,1))</f>
        <v>48409.615000000005</v>
      </c>
      <c r="C8">
        <f>SUMIFS(Movimientos!E:E,Movimientos!B:B,"Gasto",Movimientos!A:A,"&gt;="&amp;DATE(2025,7,1),Movimientos!A:A,"&lt;"&amp;DATE(2025,8,1))</f>
        <v>76380</v>
      </c>
      <c r="D8">
        <f>B8-C8</f>
        <v>-27970.384999999995</v>
      </c>
    </row>
    <row r="9" spans="1:4" x14ac:dyDescent="0.25">
      <c r="A9" s="10">
        <v>45870</v>
      </c>
    </row>
    <row r="10" spans="1:4" x14ac:dyDescent="0.25">
      <c r="A10" s="10">
        <v>45901</v>
      </c>
    </row>
    <row r="11" spans="1:4" x14ac:dyDescent="0.25">
      <c r="A11" s="10">
        <v>45931</v>
      </c>
    </row>
    <row r="12" spans="1:4" x14ac:dyDescent="0.25">
      <c r="A12" s="10">
        <v>45962</v>
      </c>
    </row>
    <row r="13" spans="1:4" x14ac:dyDescent="0.25">
      <c r="A13" s="10">
        <v>45992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TD Movimientos</vt:lpstr>
      <vt:lpstr>Movimientos</vt:lpstr>
      <vt:lpstr>Categorías</vt:lpstr>
      <vt:lpstr>Resumen</vt:lpstr>
      <vt:lpstr>Resumen Mensual</vt:lpstr>
      <vt:lpstr>ListaCategorias</vt:lpstr>
      <vt:lpstr>ListaMetodoPago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Fernández</dc:creator>
  <cp:lastModifiedBy>Mateo Fernández</cp:lastModifiedBy>
  <dcterms:created xsi:type="dcterms:W3CDTF">2025-07-13T15:15:20Z</dcterms:created>
  <dcterms:modified xsi:type="dcterms:W3CDTF">2025-07-19T01:56:35Z</dcterms:modified>
</cp:coreProperties>
</file>