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tevaradi/Documents/coding repositories/Python/Oscar/"/>
    </mc:Choice>
  </mc:AlternateContent>
  <bookViews>
    <workbookView xWindow="7460" yWindow="460" windowWidth="21340" windowHeight="16120" tabRatio="500"/>
  </bookViews>
  <sheets>
    <sheet name="Picture" sheetId="1" r:id="rId1"/>
    <sheet name="Director" sheetId="2" r:id="rId2"/>
    <sheet name="Acting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3" i="1" l="1"/>
  <c r="BU3" i="1"/>
  <c r="BV3" i="1"/>
  <c r="BW3" i="1"/>
  <c r="BT4" i="1"/>
  <c r="BU4" i="1"/>
  <c r="BV4" i="1"/>
  <c r="BW4" i="1"/>
  <c r="BT5" i="1"/>
  <c r="BU5" i="1"/>
  <c r="BV5" i="1"/>
  <c r="BW5" i="1"/>
  <c r="BT6" i="1"/>
  <c r="BU6" i="1"/>
  <c r="BV6" i="1"/>
  <c r="BW6" i="1"/>
  <c r="BT7" i="1"/>
  <c r="BU7" i="1"/>
  <c r="BV7" i="1"/>
  <c r="BW7" i="1"/>
  <c r="BT8" i="1"/>
  <c r="BU8" i="1"/>
  <c r="BV8" i="1"/>
  <c r="BW8" i="1"/>
  <c r="BT9" i="1"/>
  <c r="BU9" i="1"/>
  <c r="BV9" i="1"/>
  <c r="BW9" i="1"/>
  <c r="BT10" i="1"/>
  <c r="BU10" i="1"/>
  <c r="BV10" i="1"/>
  <c r="BW10" i="1"/>
  <c r="BW2" i="1"/>
  <c r="BU2" i="1"/>
  <c r="BV2" i="1"/>
  <c r="BT2" i="1"/>
  <c r="BL3" i="1"/>
  <c r="BM3" i="1"/>
  <c r="BN3" i="1"/>
  <c r="BO3" i="1"/>
  <c r="BL4" i="1"/>
  <c r="BM4" i="1"/>
  <c r="BN4" i="1"/>
  <c r="BO4" i="1"/>
  <c r="BL5" i="1"/>
  <c r="BM5" i="1"/>
  <c r="BN5" i="1"/>
  <c r="BO5" i="1"/>
  <c r="BL6" i="1"/>
  <c r="BM6" i="1"/>
  <c r="BN6" i="1"/>
  <c r="BO6" i="1"/>
  <c r="BL7" i="1"/>
  <c r="BM7" i="1"/>
  <c r="BN7" i="1"/>
  <c r="BO7" i="1"/>
  <c r="BL8" i="1"/>
  <c r="BM8" i="1"/>
  <c r="BN8" i="1"/>
  <c r="BO8" i="1"/>
  <c r="BL9" i="1"/>
  <c r="BM9" i="1"/>
  <c r="BN9" i="1"/>
  <c r="BO9" i="1"/>
  <c r="BL10" i="1"/>
  <c r="BM10" i="1"/>
  <c r="BN10" i="1"/>
  <c r="BO10" i="1"/>
  <c r="BO2" i="1"/>
  <c r="BN2" i="1"/>
  <c r="BM2" i="1"/>
  <c r="BL2" i="1"/>
  <c r="BY3" i="3"/>
  <c r="BZ3" i="3"/>
  <c r="CA3" i="3"/>
  <c r="CB3" i="3"/>
  <c r="BY4" i="3"/>
  <c r="BZ4" i="3"/>
  <c r="CA4" i="3"/>
  <c r="CB4" i="3"/>
  <c r="BY5" i="3"/>
  <c r="BZ5" i="3"/>
  <c r="CA5" i="3"/>
  <c r="CB5" i="3"/>
  <c r="BY6" i="3"/>
  <c r="BZ6" i="3"/>
  <c r="CA6" i="3"/>
  <c r="CB6" i="3"/>
  <c r="BY7" i="3"/>
  <c r="BZ7" i="3"/>
  <c r="CA7" i="3"/>
  <c r="CB7" i="3"/>
  <c r="BY8" i="3"/>
  <c r="BZ8" i="3"/>
  <c r="CA8" i="3"/>
  <c r="CB8" i="3"/>
  <c r="BY9" i="3"/>
  <c r="BZ9" i="3"/>
  <c r="CA9" i="3"/>
  <c r="CB9" i="3"/>
  <c r="BY10" i="3"/>
  <c r="BZ10" i="3"/>
  <c r="CA10" i="3"/>
  <c r="CB10" i="3"/>
  <c r="BY11" i="3"/>
  <c r="BZ11" i="3"/>
  <c r="CA11" i="3"/>
  <c r="CB11" i="3"/>
  <c r="BY12" i="3"/>
  <c r="BZ12" i="3"/>
  <c r="CA12" i="3"/>
  <c r="CB12" i="3"/>
  <c r="BY13" i="3"/>
  <c r="BZ13" i="3"/>
  <c r="CA13" i="3"/>
  <c r="CB13" i="3"/>
  <c r="BY14" i="3"/>
  <c r="BZ14" i="3"/>
  <c r="CA14" i="3"/>
  <c r="CB14" i="3"/>
  <c r="BY15" i="3"/>
  <c r="BZ15" i="3"/>
  <c r="CA15" i="3"/>
  <c r="CB15" i="3"/>
  <c r="BY16" i="3"/>
  <c r="BZ16" i="3"/>
  <c r="CA16" i="3"/>
  <c r="CB16" i="3"/>
  <c r="BY17" i="3"/>
  <c r="BZ17" i="3"/>
  <c r="CA17" i="3"/>
  <c r="CB17" i="3"/>
  <c r="BY18" i="3"/>
  <c r="BZ18" i="3"/>
  <c r="CA18" i="3"/>
  <c r="CB18" i="3"/>
  <c r="BY19" i="3"/>
  <c r="BZ19" i="3"/>
  <c r="CA19" i="3"/>
  <c r="CB19" i="3"/>
  <c r="BY20" i="3"/>
  <c r="BZ20" i="3"/>
  <c r="CA20" i="3"/>
  <c r="CB20" i="3"/>
  <c r="BY21" i="3"/>
  <c r="BZ21" i="3"/>
  <c r="CA21" i="3"/>
  <c r="CB21" i="3"/>
  <c r="CB2" i="3"/>
  <c r="CA2" i="3"/>
  <c r="BZ2" i="3"/>
  <c r="BY2" i="3"/>
  <c r="BJ3" i="2"/>
  <c r="BJ4" i="2"/>
  <c r="BJ5" i="2"/>
  <c r="BJ6" i="2"/>
  <c r="BK3" i="2"/>
  <c r="BK4" i="2"/>
  <c r="BK5" i="2"/>
  <c r="BK6" i="2"/>
  <c r="BK2" i="2"/>
  <c r="BJ2" i="2"/>
  <c r="BI3" i="2"/>
  <c r="BI4" i="2"/>
  <c r="BI5" i="2"/>
  <c r="BI6" i="2"/>
  <c r="BI2" i="2"/>
  <c r="BH3" i="2"/>
  <c r="BH4" i="2"/>
  <c r="BH5" i="2"/>
  <c r="BH6" i="2"/>
  <c r="BH2" i="2"/>
  <c r="BS3" i="1"/>
  <c r="BS4" i="1"/>
  <c r="BS5" i="1"/>
  <c r="BS6" i="1"/>
  <c r="BS7" i="1"/>
  <c r="BS8" i="1"/>
  <c r="BS9" i="1"/>
  <c r="BS10" i="1"/>
  <c r="BS2" i="1"/>
  <c r="BR3" i="1"/>
  <c r="BR4" i="1"/>
  <c r="BR5" i="1"/>
  <c r="BR6" i="1"/>
  <c r="BR7" i="1"/>
  <c r="BR8" i="1"/>
  <c r="BR9" i="1"/>
  <c r="BR10" i="1"/>
  <c r="BR2" i="1"/>
  <c r="BP3" i="1"/>
  <c r="BQ3" i="1"/>
  <c r="BP4" i="1"/>
  <c r="BQ4" i="1"/>
  <c r="BP5" i="1"/>
  <c r="BQ5" i="1"/>
  <c r="BP6" i="1"/>
  <c r="BQ6" i="1"/>
  <c r="BP7" i="1"/>
  <c r="BQ7" i="1"/>
  <c r="BP8" i="1"/>
  <c r="BQ8" i="1"/>
  <c r="BP9" i="1"/>
  <c r="BQ9" i="1"/>
  <c r="BP10" i="1"/>
  <c r="BQ10" i="1"/>
  <c r="BQ2" i="1"/>
  <c r="BP2" i="1"/>
  <c r="CG3" i="3"/>
  <c r="CH3" i="3"/>
  <c r="CG4" i="3"/>
  <c r="CH4" i="3"/>
  <c r="CG5" i="3"/>
  <c r="CH5" i="3"/>
  <c r="CG6" i="3"/>
  <c r="CH6" i="3"/>
  <c r="CG7" i="3"/>
  <c r="CH7" i="3"/>
  <c r="CG8" i="3"/>
  <c r="CH8" i="3"/>
  <c r="CG9" i="3"/>
  <c r="CH9" i="3"/>
  <c r="CG10" i="3"/>
  <c r="CH10" i="3"/>
  <c r="CG11" i="3"/>
  <c r="CH11" i="3"/>
  <c r="CG12" i="3"/>
  <c r="CH12" i="3"/>
  <c r="CG13" i="3"/>
  <c r="CH13" i="3"/>
  <c r="CG14" i="3"/>
  <c r="CH14" i="3"/>
  <c r="CG15" i="3"/>
  <c r="CH15" i="3"/>
  <c r="CG16" i="3"/>
  <c r="CH16" i="3"/>
  <c r="CG17" i="3"/>
  <c r="CH17" i="3"/>
  <c r="CG18" i="3"/>
  <c r="CH18" i="3"/>
  <c r="CG19" i="3"/>
  <c r="CH19" i="3"/>
  <c r="CG20" i="3"/>
  <c r="CH20" i="3"/>
  <c r="CG21" i="3"/>
  <c r="CH21" i="3"/>
  <c r="CH2" i="3"/>
  <c r="CG2" i="3"/>
  <c r="CI3" i="3"/>
  <c r="CJ3" i="3"/>
  <c r="CI4" i="3"/>
  <c r="CJ4" i="3"/>
  <c r="CI5" i="3"/>
  <c r="CJ5" i="3"/>
  <c r="CI6" i="3"/>
  <c r="CJ6" i="3"/>
  <c r="CI7" i="3"/>
  <c r="CJ7" i="3"/>
  <c r="CI8" i="3"/>
  <c r="CJ8" i="3"/>
  <c r="CI9" i="3"/>
  <c r="CJ9" i="3"/>
  <c r="CI10" i="3"/>
  <c r="CJ10" i="3"/>
  <c r="CI11" i="3"/>
  <c r="CJ11" i="3"/>
  <c r="CI12" i="3"/>
  <c r="CJ12" i="3"/>
  <c r="CI13" i="3"/>
  <c r="CJ13" i="3"/>
  <c r="CI14" i="3"/>
  <c r="CJ14" i="3"/>
  <c r="CI15" i="3"/>
  <c r="CJ15" i="3"/>
  <c r="CI16" i="3"/>
  <c r="CJ16" i="3"/>
  <c r="CI17" i="3"/>
  <c r="CJ17" i="3"/>
  <c r="CI18" i="3"/>
  <c r="CJ18" i="3"/>
  <c r="CI19" i="3"/>
  <c r="CJ19" i="3"/>
  <c r="CI20" i="3"/>
  <c r="CJ20" i="3"/>
  <c r="CI21" i="3"/>
  <c r="CJ21" i="3"/>
  <c r="CJ2" i="3"/>
  <c r="CI2" i="3"/>
  <c r="CE3" i="3"/>
  <c r="CF3" i="3"/>
  <c r="CE4" i="3"/>
  <c r="CF4" i="3"/>
  <c r="CE5" i="3"/>
  <c r="CF5" i="3"/>
  <c r="CE6" i="3"/>
  <c r="CF6" i="3"/>
  <c r="CE7" i="3"/>
  <c r="CF7" i="3"/>
  <c r="CE8" i="3"/>
  <c r="CF8" i="3"/>
  <c r="CE9" i="3"/>
  <c r="CF9" i="3"/>
  <c r="CE10" i="3"/>
  <c r="CF10" i="3"/>
  <c r="CE11" i="3"/>
  <c r="CF11" i="3"/>
  <c r="CE12" i="3"/>
  <c r="CF12" i="3"/>
  <c r="CE13" i="3"/>
  <c r="CF13" i="3"/>
  <c r="CE14" i="3"/>
  <c r="CF14" i="3"/>
  <c r="CE15" i="3"/>
  <c r="CF15" i="3"/>
  <c r="CE16" i="3"/>
  <c r="CF16" i="3"/>
  <c r="CE17" i="3"/>
  <c r="CF17" i="3"/>
  <c r="CE18" i="3"/>
  <c r="CF18" i="3"/>
  <c r="CE19" i="3"/>
  <c r="CF19" i="3"/>
  <c r="CE20" i="3"/>
  <c r="CF20" i="3"/>
  <c r="CE21" i="3"/>
  <c r="CF21" i="3"/>
  <c r="CE2" i="3"/>
  <c r="CF2" i="3"/>
  <c r="CC3" i="3"/>
  <c r="CC4" i="3"/>
  <c r="CC5" i="3"/>
  <c r="CC6" i="3"/>
  <c r="CC7" i="3"/>
  <c r="CC8" i="3"/>
  <c r="CC9" i="3"/>
  <c r="CC10" i="3"/>
  <c r="CC11" i="3"/>
  <c r="CC12" i="3"/>
  <c r="CC13" i="3"/>
  <c r="CC14" i="3"/>
  <c r="CC15" i="3"/>
  <c r="CC16" i="3"/>
  <c r="CC17" i="3"/>
  <c r="CC18" i="3"/>
  <c r="CC19" i="3"/>
  <c r="CC20" i="3"/>
  <c r="CC21" i="3"/>
  <c r="CC2" i="3"/>
  <c r="CD3" i="3"/>
  <c r="CD4" i="3"/>
  <c r="CD5" i="3"/>
  <c r="CD6" i="3"/>
  <c r="CD7" i="3"/>
  <c r="CD8" i="3"/>
  <c r="CD9" i="3"/>
  <c r="CD10" i="3"/>
  <c r="CD11" i="3"/>
  <c r="CD12" i="3"/>
  <c r="CD13" i="3"/>
  <c r="CD14" i="3"/>
  <c r="CD15" i="3"/>
  <c r="CD16" i="3"/>
  <c r="CD17" i="3"/>
  <c r="CD18" i="3"/>
  <c r="CD19" i="3"/>
  <c r="CD20" i="3"/>
  <c r="CD21" i="3"/>
  <c r="CD2" i="3"/>
  <c r="AL3" i="3"/>
  <c r="AM3" i="3"/>
  <c r="AN3" i="3"/>
  <c r="AO3" i="3"/>
  <c r="AP3" i="3"/>
  <c r="AQ3" i="3"/>
  <c r="AR3" i="3"/>
  <c r="AS3" i="3"/>
  <c r="AL4" i="3"/>
  <c r="AM4" i="3"/>
  <c r="AN4" i="3"/>
  <c r="AO4" i="3"/>
  <c r="AP4" i="3"/>
  <c r="AQ4" i="3"/>
  <c r="AR4" i="3"/>
  <c r="AS4" i="3"/>
  <c r="AL5" i="3"/>
  <c r="AM5" i="3"/>
  <c r="AN5" i="3"/>
  <c r="AO5" i="3"/>
  <c r="AP5" i="3"/>
  <c r="AQ5" i="3"/>
  <c r="AR5" i="3"/>
  <c r="AS5" i="3"/>
  <c r="AL6" i="3"/>
  <c r="AM6" i="3"/>
  <c r="AN6" i="3"/>
  <c r="AO6" i="3"/>
  <c r="AP6" i="3"/>
  <c r="AQ6" i="3"/>
  <c r="AR6" i="3"/>
  <c r="AS6" i="3"/>
  <c r="AL7" i="3"/>
  <c r="AM7" i="3"/>
  <c r="AN7" i="3"/>
  <c r="AO7" i="3"/>
  <c r="AP7" i="3"/>
  <c r="AQ7" i="3"/>
  <c r="AR7" i="3"/>
  <c r="AS7" i="3"/>
  <c r="AL8" i="3"/>
  <c r="AM8" i="3"/>
  <c r="AN8" i="3"/>
  <c r="AO8" i="3"/>
  <c r="AP8" i="3"/>
  <c r="AQ8" i="3"/>
  <c r="AR8" i="3"/>
  <c r="AS8" i="3"/>
  <c r="AL9" i="3"/>
  <c r="AM9" i="3"/>
  <c r="AN9" i="3"/>
  <c r="AO9" i="3"/>
  <c r="AP9" i="3"/>
  <c r="AQ9" i="3"/>
  <c r="AR9" i="3"/>
  <c r="AS9" i="3"/>
  <c r="AL10" i="3"/>
  <c r="AM10" i="3"/>
  <c r="AN10" i="3"/>
  <c r="AO10" i="3"/>
  <c r="AP10" i="3"/>
  <c r="AQ10" i="3"/>
  <c r="AR10" i="3"/>
  <c r="AS10" i="3"/>
  <c r="AL11" i="3"/>
  <c r="AM11" i="3"/>
  <c r="AN11" i="3"/>
  <c r="AO11" i="3"/>
  <c r="AP11" i="3"/>
  <c r="AQ11" i="3"/>
  <c r="AR11" i="3"/>
  <c r="AS11" i="3"/>
  <c r="AL12" i="3"/>
  <c r="AM12" i="3"/>
  <c r="AN12" i="3"/>
  <c r="AO12" i="3"/>
  <c r="AP12" i="3"/>
  <c r="AQ12" i="3"/>
  <c r="AR12" i="3"/>
  <c r="AS12" i="3"/>
  <c r="AL13" i="3"/>
  <c r="AM13" i="3"/>
  <c r="AN13" i="3"/>
  <c r="AO13" i="3"/>
  <c r="AP13" i="3"/>
  <c r="AQ13" i="3"/>
  <c r="AR13" i="3"/>
  <c r="AS13" i="3"/>
  <c r="AL14" i="3"/>
  <c r="AM14" i="3"/>
  <c r="AN14" i="3"/>
  <c r="AO14" i="3"/>
  <c r="AP14" i="3"/>
  <c r="AQ14" i="3"/>
  <c r="AR14" i="3"/>
  <c r="AS14" i="3"/>
  <c r="AL15" i="3"/>
  <c r="AM15" i="3"/>
  <c r="AN15" i="3"/>
  <c r="AO15" i="3"/>
  <c r="AP15" i="3"/>
  <c r="AQ15" i="3"/>
  <c r="AR15" i="3"/>
  <c r="AS15" i="3"/>
  <c r="AL16" i="3"/>
  <c r="AM16" i="3"/>
  <c r="AN16" i="3"/>
  <c r="AO16" i="3"/>
  <c r="AP16" i="3"/>
  <c r="AQ16" i="3"/>
  <c r="AR16" i="3"/>
  <c r="AS16" i="3"/>
  <c r="AL17" i="3"/>
  <c r="AM17" i="3"/>
  <c r="AN17" i="3"/>
  <c r="AO17" i="3"/>
  <c r="AP17" i="3"/>
  <c r="AQ17" i="3"/>
  <c r="AR17" i="3"/>
  <c r="AS17" i="3"/>
  <c r="AL18" i="3"/>
  <c r="AM18" i="3"/>
  <c r="AN18" i="3"/>
  <c r="AO18" i="3"/>
  <c r="AP18" i="3"/>
  <c r="AQ18" i="3"/>
  <c r="AR18" i="3"/>
  <c r="AS18" i="3"/>
  <c r="AL19" i="3"/>
  <c r="AM19" i="3"/>
  <c r="AN19" i="3"/>
  <c r="AO19" i="3"/>
  <c r="AP19" i="3"/>
  <c r="AQ19" i="3"/>
  <c r="AR19" i="3"/>
  <c r="AS19" i="3"/>
  <c r="AL20" i="3"/>
  <c r="AM20" i="3"/>
  <c r="AN20" i="3"/>
  <c r="AO20" i="3"/>
  <c r="AP20" i="3"/>
  <c r="AQ20" i="3"/>
  <c r="AR20" i="3"/>
  <c r="AS20" i="3"/>
  <c r="AL21" i="3"/>
  <c r="AM21" i="3"/>
  <c r="AN21" i="3"/>
  <c r="AO21" i="3"/>
  <c r="AP21" i="3"/>
  <c r="AQ21" i="3"/>
  <c r="AR21" i="3"/>
  <c r="AS21" i="3"/>
  <c r="AL2" i="3"/>
  <c r="AS2" i="3"/>
  <c r="AR2" i="3"/>
  <c r="AQ2" i="3"/>
  <c r="AP2" i="3"/>
  <c r="AO2" i="3"/>
  <c r="AN2" i="3"/>
  <c r="AM2" i="3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I14" i="3"/>
  <c r="AI15" i="3"/>
  <c r="AH16" i="3"/>
  <c r="AI16" i="3"/>
  <c r="AI17" i="3"/>
  <c r="AH18" i="3"/>
  <c r="AI18" i="3"/>
  <c r="AI19" i="3"/>
  <c r="AH20" i="3"/>
  <c r="AI20" i="3"/>
  <c r="AH21" i="3"/>
  <c r="AI21" i="3"/>
  <c r="AI2" i="3"/>
  <c r="AH2" i="3"/>
</calcChain>
</file>

<file path=xl/sharedStrings.xml><?xml version="1.0" encoding="utf-8"?>
<sst xmlns="http://schemas.openxmlformats.org/spreadsheetml/2006/main" count="631" uniqueCount="154">
  <si>
    <t>award</t>
  </si>
  <si>
    <t>category</t>
  </si>
  <si>
    <t>film</t>
  </si>
  <si>
    <t>name</t>
  </si>
  <si>
    <t>winner</t>
  </si>
  <si>
    <t>prod year</t>
  </si>
  <si>
    <t>ceremony year</t>
  </si>
  <si>
    <t>box_office</t>
  </si>
  <si>
    <t>budget</t>
  </si>
  <si>
    <t>country</t>
  </si>
  <si>
    <t>imdb_score</t>
  </si>
  <si>
    <t>metacritic_score</t>
  </si>
  <si>
    <t>release_date</t>
  </si>
  <si>
    <t>rt_audience_score</t>
  </si>
  <si>
    <t>rt_critic_score</t>
  </si>
  <si>
    <t>running_time</t>
  </si>
  <si>
    <t>stars_count</t>
  </si>
  <si>
    <t>writers_count</t>
  </si>
  <si>
    <t>total_oscar_noms</t>
  </si>
  <si>
    <t>Q1_release</t>
  </si>
  <si>
    <t>Q2_release</t>
  </si>
  <si>
    <t>Q3_release</t>
  </si>
  <si>
    <t>Q4_release</t>
  </si>
  <si>
    <t>best_dir_nom</t>
  </si>
  <si>
    <t>DGA_nom</t>
  </si>
  <si>
    <t>BAFTA_nom</t>
  </si>
  <si>
    <t>DGA_win</t>
  </si>
  <si>
    <t>BAFTA_win</t>
  </si>
  <si>
    <t>GG_comedy_nom</t>
  </si>
  <si>
    <t>GG_drama_nom</t>
  </si>
  <si>
    <t>GG_comedy_win</t>
  </si>
  <si>
    <t>GG_drama_win</t>
  </si>
  <si>
    <t>action</t>
  </si>
  <si>
    <t>biography</t>
  </si>
  <si>
    <t>crime</t>
  </si>
  <si>
    <t>comedy</t>
  </si>
  <si>
    <t>drama</t>
  </si>
  <si>
    <t>horror</t>
  </si>
  <si>
    <t>fantasy</t>
  </si>
  <si>
    <t>sci-fi</t>
  </si>
  <si>
    <t>mystery</t>
  </si>
  <si>
    <t>music</t>
  </si>
  <si>
    <t>romance</t>
  </si>
  <si>
    <t>history</t>
  </si>
  <si>
    <t>war</t>
  </si>
  <si>
    <t>filmnoir</t>
  </si>
  <si>
    <t>thriller</t>
  </si>
  <si>
    <t>adventure</t>
  </si>
  <si>
    <t>family</t>
  </si>
  <si>
    <t>sport</t>
  </si>
  <si>
    <t>western</t>
  </si>
  <si>
    <t>MPAA_rating</t>
  </si>
  <si>
    <t>G</t>
  </si>
  <si>
    <t>PG</t>
  </si>
  <si>
    <t>PG-13</t>
  </si>
  <si>
    <t>R</t>
  </si>
  <si>
    <t>NC-17</t>
  </si>
  <si>
    <t>critics_choice_win_cat</t>
  </si>
  <si>
    <t>critics_choice_nom_cat</t>
  </si>
  <si>
    <t>PGA_win_cat</t>
  </si>
  <si>
    <t>PGA_nom_cat</t>
  </si>
  <si>
    <t>SAG_win_cat</t>
  </si>
  <si>
    <t>SAG_nom_cat</t>
  </si>
  <si>
    <t>critics_choice_win_1</t>
  </si>
  <si>
    <t>critics_choice_win_2</t>
  </si>
  <si>
    <t>critics_choice_nom_1</t>
  </si>
  <si>
    <t>critics_choice_nom_2</t>
  </si>
  <si>
    <t>SAG_win_1</t>
  </si>
  <si>
    <t>SAG_win_2</t>
  </si>
  <si>
    <t>SAG_nom_1</t>
  </si>
  <si>
    <t>SAG_nom_2</t>
  </si>
  <si>
    <t>PGA_win_1</t>
  </si>
  <si>
    <t>PGA_win_2</t>
  </si>
  <si>
    <t>PGA_nom_1</t>
  </si>
  <si>
    <t>PGA_nom_2</t>
  </si>
  <si>
    <t>Oscar</t>
  </si>
  <si>
    <t>Picture</t>
  </si>
  <si>
    <t>United States</t>
  </si>
  <si>
    <t>NaN</t>
  </si>
  <si>
    <t>gg_win</t>
  </si>
  <si>
    <t>gg_nom</t>
  </si>
  <si>
    <t>director_previous_oscar_win</t>
  </si>
  <si>
    <t>director_previous_oscar_nom</t>
  </si>
  <si>
    <t>best_film_nom</t>
  </si>
  <si>
    <t>Director</t>
  </si>
  <si>
    <t>GG_comedy_lead_nom</t>
  </si>
  <si>
    <t>GG_comedy_lead_win</t>
  </si>
  <si>
    <t>GG_drama_lead_nom</t>
  </si>
  <si>
    <t>GG_drama_lead_win</t>
  </si>
  <si>
    <t>GG_supporting_nom</t>
  </si>
  <si>
    <t>GG_supporting_win</t>
  </si>
  <si>
    <t>previous_oscar_noms</t>
  </si>
  <si>
    <t>previous_oscar_wins</t>
  </si>
  <si>
    <t>previous_nominee</t>
  </si>
  <si>
    <t>previous_winner</t>
  </si>
  <si>
    <t>birthyear</t>
  </si>
  <si>
    <t>age</t>
  </si>
  <si>
    <t>&lt;25</t>
  </si>
  <si>
    <t>25-35</t>
  </si>
  <si>
    <t>35-45</t>
  </si>
  <si>
    <t>45-55</t>
  </si>
  <si>
    <t>55-65</t>
  </si>
  <si>
    <t>65-75</t>
  </si>
  <si>
    <t>75&lt;</t>
  </si>
  <si>
    <t>SAG_cast_win_cat</t>
  </si>
  <si>
    <t>SAG_cast_nom_cat</t>
  </si>
  <si>
    <t>SAG_cast_win_1</t>
  </si>
  <si>
    <t>SAG_cast_win_2</t>
  </si>
  <si>
    <t>SAG_cast_nom_1</t>
  </si>
  <si>
    <t>SAG_cast_nom_2</t>
  </si>
  <si>
    <t>Actor</t>
  </si>
  <si>
    <t>Actress</t>
  </si>
  <si>
    <t>Supporting Actor</t>
  </si>
  <si>
    <t>Supporting Actress</t>
  </si>
  <si>
    <t>Adam Driver</t>
  </si>
  <si>
    <t>The Irishman</t>
  </si>
  <si>
    <t>Jojo Rabbit</t>
  </si>
  <si>
    <t>Joker</t>
  </si>
  <si>
    <t>Little Women</t>
  </si>
  <si>
    <t>Marriage Story</t>
  </si>
  <si>
    <t>Once Upon a Time in Hollywood</t>
  </si>
  <si>
    <t>Parasite</t>
  </si>
  <si>
    <t>South Korea</t>
  </si>
  <si>
    <t>Martin Scorsese</t>
  </si>
  <si>
    <t>Todd Phillips</t>
  </si>
  <si>
    <t>Sam Mendes</t>
  </si>
  <si>
    <t>Quentin Tarantino</t>
  </si>
  <si>
    <t>Bong Joon-ho</t>
  </si>
  <si>
    <t>Pain and Glory</t>
  </si>
  <si>
    <t>The Two Popes</t>
  </si>
  <si>
    <t>A Beautiful Day in the Neighborhood</t>
  </si>
  <si>
    <t>Harriet</t>
  </si>
  <si>
    <t>Bombshell</t>
  </si>
  <si>
    <t>Judy</t>
  </si>
  <si>
    <t>Richard Jewell</t>
  </si>
  <si>
    <t>Margot Robbie</t>
  </si>
  <si>
    <t>Florence Pugh</t>
  </si>
  <si>
    <t>Scarlett Johansson</t>
  </si>
  <si>
    <t>Laura Dern</t>
  </si>
  <si>
    <t>Kathy Bates</t>
  </si>
  <si>
    <t>Brad Pitt</t>
  </si>
  <si>
    <t>Joe Pesci</t>
  </si>
  <si>
    <t>Al Pacino</t>
  </si>
  <si>
    <t>Anthony Hopkins</t>
  </si>
  <si>
    <t>Tom Hanks</t>
  </si>
  <si>
    <t>Renée Zellweger</t>
  </si>
  <si>
    <t>Charlize Theron</t>
  </si>
  <si>
    <t>Saoirse Ronan</t>
  </si>
  <si>
    <t>Cynthia Erivo</t>
  </si>
  <si>
    <t>Jonathan Pryce</t>
  </si>
  <si>
    <t>Joaquin Phoenix</t>
  </si>
  <si>
    <t>Leonardo DiCaprio</t>
  </si>
  <si>
    <t>Antonio Banderas</t>
  </si>
  <si>
    <t>Ford v Ferrari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</si>
</sst>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4"/>
      <color rgb="FF000000"/>
      <name val="Helvetica Neue"/>
    </font>
    <font>
      <sz val="14"/>
      <color rgb="FF22313F"/>
      <name val="Cabin"/>
    </font>
    <font>
      <i/>
      <sz val="14"/>
      <color rgb="FF22313F"/>
      <name val="Inherit"/>
    </font>
    <font>
      <sz val="14"/>
      <color rgb="FF000000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14" fontId="0" fillId="0" borderId="0" xfId="0" applyNumberFormat="1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0" fontId="4" fillId="0" borderId="0" xfId="0" applyFont="1" applyFill="1"/>
    <xf numFmtId="14" fontId="0" fillId="0" borderId="0" xfId="0" applyNumberFormat="1" applyFill="1"/>
    <xf numFmtId="17" fontId="0" fillId="0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Font="1" applyFill="1"/>
    <xf numFmtId="0" fontId="0" fillId="2" borderId="0" xfId="0" applyFont="1" applyFill="1"/>
    <xf numFmtId="0" fontId="1" fillId="3" borderId="0" xfId="0" applyFont="1" applyFill="1"/>
    <xf numFmtId="0" fontId="0" fillId="3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"/>
  <sheetViews>
    <sheetView tabSelected="1" workbookViewId="0">
      <pane xSplit="7" ySplit="17" topLeftCell="O20" activePane="bottomRight" state="frozen"/>
      <selection pane="topRight" activeCell="H1" sqref="H1"/>
      <selection pane="bottomLeft" activeCell="A18" sqref="A18"/>
      <selection pane="bottomRight" activeCell="T13" sqref="T13"/>
    </sheetView>
  </sheetViews>
  <sheetFormatPr baseColWidth="10" defaultRowHeight="16" x14ac:dyDescent="0.2"/>
  <cols>
    <col min="1" max="1" width="10.83203125" style="4"/>
    <col min="2" max="2" width="10.5" style="4" customWidth="1"/>
    <col min="3" max="4" width="10.83203125" style="4"/>
    <col min="5" max="5" width="3" style="4" customWidth="1"/>
    <col min="6" max="7" width="5.6640625" style="4" customWidth="1"/>
    <col min="8" max="63" width="10.83203125" style="4"/>
    <col min="64" max="75" width="10.83203125" style="14"/>
    <col min="76" max="16384" width="10.83203125" style="4"/>
  </cols>
  <sheetData>
    <row r="1" spans="1:75" ht="1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13" t="s">
        <v>63</v>
      </c>
      <c r="BM1" s="13" t="s">
        <v>64</v>
      </c>
      <c r="BN1" s="13" t="s">
        <v>65</v>
      </c>
      <c r="BO1" s="13" t="s">
        <v>66</v>
      </c>
      <c r="BP1" s="13" t="s">
        <v>67</v>
      </c>
      <c r="BQ1" s="13" t="s">
        <v>68</v>
      </c>
      <c r="BR1" s="13" t="s">
        <v>69</v>
      </c>
      <c r="BS1" s="13" t="s">
        <v>70</v>
      </c>
      <c r="BT1" s="13" t="s">
        <v>71</v>
      </c>
      <c r="BU1" s="13" t="s">
        <v>72</v>
      </c>
      <c r="BV1" s="13" t="s">
        <v>73</v>
      </c>
      <c r="BW1" s="13" t="s">
        <v>74</v>
      </c>
    </row>
    <row r="2" spans="1:75" ht="18" x14ac:dyDescent="0.2">
      <c r="A2" s="4" t="s">
        <v>75</v>
      </c>
      <c r="B2" s="4" t="s">
        <v>76</v>
      </c>
      <c r="C2" s="5" t="s">
        <v>153</v>
      </c>
      <c r="D2" s="5" t="s">
        <v>153</v>
      </c>
      <c r="F2" s="4">
        <v>2019</v>
      </c>
      <c r="G2" s="4">
        <v>2020</v>
      </c>
      <c r="H2" s="6" t="s">
        <v>78</v>
      </c>
      <c r="I2" s="6" t="s">
        <v>78</v>
      </c>
      <c r="J2" s="6" t="s">
        <v>77</v>
      </c>
      <c r="K2" s="4">
        <v>8.1999999999999993</v>
      </c>
      <c r="L2" s="6" t="s">
        <v>78</v>
      </c>
      <c r="M2" s="7">
        <v>43783</v>
      </c>
      <c r="N2" s="4">
        <v>98</v>
      </c>
      <c r="O2" s="4">
        <v>92</v>
      </c>
      <c r="P2" s="4" t="s">
        <v>78</v>
      </c>
      <c r="Q2" s="4" t="s">
        <v>78</v>
      </c>
      <c r="R2" s="4" t="s">
        <v>78</v>
      </c>
      <c r="S2" s="4">
        <v>4</v>
      </c>
      <c r="T2" s="4">
        <v>0</v>
      </c>
      <c r="U2" s="4">
        <v>0</v>
      </c>
      <c r="V2" s="4">
        <v>0</v>
      </c>
      <c r="W2" s="4">
        <v>1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1</v>
      </c>
      <c r="AH2" s="4">
        <v>1</v>
      </c>
      <c r="AI2" s="4">
        <v>0</v>
      </c>
      <c r="AJ2" s="4">
        <v>0</v>
      </c>
      <c r="AK2" s="4">
        <v>1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 t="s">
        <v>78</v>
      </c>
      <c r="BA2" s="4">
        <v>0</v>
      </c>
      <c r="BB2" s="4">
        <v>1</v>
      </c>
      <c r="BC2" s="4">
        <v>0</v>
      </c>
      <c r="BD2" s="4">
        <v>0</v>
      </c>
      <c r="BE2" s="4">
        <v>0</v>
      </c>
      <c r="BF2" s="4">
        <v>1</v>
      </c>
      <c r="BG2" s="4">
        <v>2</v>
      </c>
      <c r="BH2" s="4">
        <v>1</v>
      </c>
      <c r="BI2" s="4">
        <v>2</v>
      </c>
      <c r="BJ2" s="4">
        <v>1</v>
      </c>
      <c r="BK2" s="4">
        <v>1</v>
      </c>
      <c r="BL2" s="14">
        <f>IF($BF2=1,1,0)</f>
        <v>1</v>
      </c>
      <c r="BM2" s="14">
        <f>IF($BF2=2,1,0)</f>
        <v>0</v>
      </c>
      <c r="BN2" s="14">
        <f>IF(BG2=1,1,0)</f>
        <v>0</v>
      </c>
      <c r="BO2" s="14">
        <f>IF(BG2=2,1,0)</f>
        <v>1</v>
      </c>
      <c r="BP2" s="14">
        <f>IF(BJ2=1,1,0)</f>
        <v>1</v>
      </c>
      <c r="BQ2" s="14">
        <f t="shared" ref="BQ2:BQ10" si="0">IF(BJ2=2,1,0)</f>
        <v>0</v>
      </c>
      <c r="BR2" s="14">
        <f>IF($BK2=1,1,0)</f>
        <v>1</v>
      </c>
      <c r="BS2" s="14">
        <f>IF($BK2=2,1,0)</f>
        <v>0</v>
      </c>
      <c r="BT2" s="14">
        <f>IF($BH2=1,1,0)</f>
        <v>1</v>
      </c>
      <c r="BU2" s="14">
        <f>IF($BH2=2,1,0)</f>
        <v>0</v>
      </c>
      <c r="BV2" s="14">
        <f>IF($BI2=1,1,0)</f>
        <v>0</v>
      </c>
      <c r="BW2" s="14">
        <f>IF($BI2=2,1,0)</f>
        <v>1</v>
      </c>
    </row>
    <row r="3" spans="1:75" ht="18" x14ac:dyDescent="0.2">
      <c r="A3" s="4" t="s">
        <v>75</v>
      </c>
      <c r="B3" s="4" t="s">
        <v>76</v>
      </c>
      <c r="C3" s="5" t="s">
        <v>115</v>
      </c>
      <c r="D3" s="5" t="s">
        <v>115</v>
      </c>
      <c r="F3" s="4">
        <v>2019</v>
      </c>
      <c r="G3" s="4">
        <v>2020</v>
      </c>
      <c r="H3" s="6" t="s">
        <v>78</v>
      </c>
      <c r="I3" s="6" t="s">
        <v>78</v>
      </c>
      <c r="J3" s="6" t="s">
        <v>77</v>
      </c>
      <c r="K3" s="4">
        <v>8</v>
      </c>
      <c r="L3" s="6" t="s">
        <v>78</v>
      </c>
      <c r="M3" s="7">
        <v>43790</v>
      </c>
      <c r="N3" s="4">
        <v>86</v>
      </c>
      <c r="O3" s="4">
        <v>96</v>
      </c>
      <c r="P3" s="4" t="s">
        <v>78</v>
      </c>
      <c r="Q3" s="4" t="s">
        <v>78</v>
      </c>
      <c r="R3" s="4" t="s">
        <v>78</v>
      </c>
      <c r="S3" s="4">
        <v>10</v>
      </c>
      <c r="T3" s="4">
        <v>0</v>
      </c>
      <c r="U3" s="4">
        <v>0</v>
      </c>
      <c r="V3" s="4">
        <v>0</v>
      </c>
      <c r="W3" s="4">
        <v>1</v>
      </c>
      <c r="X3" s="4">
        <v>1</v>
      </c>
      <c r="Y3" s="4">
        <v>1</v>
      </c>
      <c r="Z3" s="4">
        <v>1</v>
      </c>
      <c r="AA3" s="4">
        <v>0</v>
      </c>
      <c r="AB3" s="4">
        <v>0</v>
      </c>
      <c r="AC3" s="4">
        <v>0</v>
      </c>
      <c r="AD3" s="4">
        <v>1</v>
      </c>
      <c r="AE3" s="4">
        <v>0</v>
      </c>
      <c r="AF3" s="4">
        <v>0</v>
      </c>
      <c r="AG3" s="4">
        <v>0</v>
      </c>
      <c r="AH3" s="4">
        <v>1</v>
      </c>
      <c r="AI3" s="4">
        <v>1</v>
      </c>
      <c r="AJ3" s="4">
        <v>0</v>
      </c>
      <c r="AK3" s="4">
        <v>1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0</v>
      </c>
      <c r="AV3" s="4">
        <v>0</v>
      </c>
      <c r="AW3" s="4">
        <v>0</v>
      </c>
      <c r="AX3" s="4">
        <v>0</v>
      </c>
      <c r="AY3" s="4">
        <v>0</v>
      </c>
      <c r="AZ3" s="4" t="s">
        <v>78</v>
      </c>
      <c r="BA3" s="4">
        <v>0</v>
      </c>
      <c r="BB3" s="4">
        <v>0</v>
      </c>
      <c r="BC3" s="4">
        <v>1</v>
      </c>
      <c r="BD3" s="4">
        <v>0</v>
      </c>
      <c r="BE3" s="4">
        <v>0</v>
      </c>
      <c r="BF3" s="4">
        <v>1</v>
      </c>
      <c r="BG3" s="4">
        <v>2</v>
      </c>
      <c r="BH3" s="4">
        <v>1</v>
      </c>
      <c r="BI3" s="4">
        <v>2</v>
      </c>
      <c r="BJ3" s="4">
        <v>1</v>
      </c>
      <c r="BK3" s="4">
        <v>2</v>
      </c>
      <c r="BL3" s="14">
        <f t="shared" ref="BL3:BL10" si="1">IF($BF3=1,1,0)</f>
        <v>1</v>
      </c>
      <c r="BM3" s="14">
        <f t="shared" ref="BM3:BM10" si="2">IF($BF3=2,1,0)</f>
        <v>0</v>
      </c>
      <c r="BN3" s="14">
        <f t="shared" ref="BN3:BN10" si="3">IF(BG3=1,1,0)</f>
        <v>0</v>
      </c>
      <c r="BO3" s="14">
        <f t="shared" ref="BO3:BO10" si="4">IF(BG3=2,1,0)</f>
        <v>1</v>
      </c>
      <c r="BP3" s="14">
        <f t="shared" ref="BP3:BP10" si="5">IF(BJ3=1,1,0)</f>
        <v>1</v>
      </c>
      <c r="BQ3" s="14">
        <f t="shared" si="0"/>
        <v>0</v>
      </c>
      <c r="BR3" s="14">
        <f t="shared" ref="BR3:BR10" si="6">IF($BK3=1,1,0)</f>
        <v>0</v>
      </c>
      <c r="BS3" s="14">
        <f t="shared" ref="BS3:BS10" si="7">IF($BK3=2,1,0)</f>
        <v>1</v>
      </c>
      <c r="BT3" s="14">
        <f t="shared" ref="BT3:BT10" si="8">IF($BH3=1,1,0)</f>
        <v>1</v>
      </c>
      <c r="BU3" s="14">
        <f t="shared" ref="BU3:BU10" si="9">IF($BH3=2,1,0)</f>
        <v>0</v>
      </c>
      <c r="BV3" s="14">
        <f t="shared" ref="BV3:BV10" si="10">IF($BI3=1,1,0)</f>
        <v>0</v>
      </c>
      <c r="BW3" s="14">
        <f t="shared" ref="BW3:BW10" si="11">IF($BI3=2,1,0)</f>
        <v>1</v>
      </c>
    </row>
    <row r="4" spans="1:75" ht="18" x14ac:dyDescent="0.2">
      <c r="A4" s="4" t="s">
        <v>75</v>
      </c>
      <c r="B4" s="4" t="s">
        <v>76</v>
      </c>
      <c r="C4" s="5" t="s">
        <v>116</v>
      </c>
      <c r="D4" s="5" t="s">
        <v>116</v>
      </c>
      <c r="F4" s="4">
        <v>2019</v>
      </c>
      <c r="G4" s="4">
        <v>2020</v>
      </c>
      <c r="H4" s="6" t="s">
        <v>78</v>
      </c>
      <c r="I4" s="6" t="s">
        <v>78</v>
      </c>
      <c r="J4" s="6" t="s">
        <v>77</v>
      </c>
      <c r="K4" s="4">
        <v>8</v>
      </c>
      <c r="L4" s="6" t="s">
        <v>78</v>
      </c>
      <c r="M4" s="7">
        <v>43853</v>
      </c>
      <c r="N4" s="4">
        <v>95</v>
      </c>
      <c r="O4" s="4">
        <v>80</v>
      </c>
      <c r="P4" s="4" t="s">
        <v>78</v>
      </c>
      <c r="Q4" s="4" t="s">
        <v>78</v>
      </c>
      <c r="R4" s="4" t="s">
        <v>78</v>
      </c>
      <c r="S4" s="4">
        <v>6</v>
      </c>
      <c r="T4" s="4">
        <v>1</v>
      </c>
      <c r="U4" s="4">
        <v>0</v>
      </c>
      <c r="V4" s="4">
        <v>0</v>
      </c>
      <c r="W4" s="4">
        <v>0</v>
      </c>
      <c r="X4" s="4">
        <v>0</v>
      </c>
      <c r="Y4" s="4">
        <v>1</v>
      </c>
      <c r="Z4" s="4">
        <v>0</v>
      </c>
      <c r="AA4" s="4">
        <v>0</v>
      </c>
      <c r="AB4" s="4">
        <v>0</v>
      </c>
      <c r="AC4" s="4">
        <v>1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1</v>
      </c>
      <c r="AK4" s="4">
        <v>1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1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 t="s">
        <v>78</v>
      </c>
      <c r="BA4" s="4">
        <v>0</v>
      </c>
      <c r="BB4" s="4">
        <v>1</v>
      </c>
      <c r="BC4" s="4">
        <v>0</v>
      </c>
      <c r="BD4" s="4">
        <v>0</v>
      </c>
      <c r="BE4" s="4">
        <v>0</v>
      </c>
      <c r="BF4" s="4">
        <v>1</v>
      </c>
      <c r="BG4" s="4">
        <v>2</v>
      </c>
      <c r="BH4" s="4">
        <v>1</v>
      </c>
      <c r="BI4" s="4">
        <v>2</v>
      </c>
      <c r="BJ4" s="4">
        <v>1</v>
      </c>
      <c r="BK4" s="4">
        <v>2</v>
      </c>
      <c r="BL4" s="14">
        <f t="shared" si="1"/>
        <v>1</v>
      </c>
      <c r="BM4" s="14">
        <f t="shared" si="2"/>
        <v>0</v>
      </c>
      <c r="BN4" s="14">
        <f t="shared" si="3"/>
        <v>0</v>
      </c>
      <c r="BO4" s="14">
        <f t="shared" si="4"/>
        <v>1</v>
      </c>
      <c r="BP4" s="14">
        <f t="shared" si="5"/>
        <v>1</v>
      </c>
      <c r="BQ4" s="14">
        <f t="shared" si="0"/>
        <v>0</v>
      </c>
      <c r="BR4" s="14">
        <f t="shared" si="6"/>
        <v>0</v>
      </c>
      <c r="BS4" s="14">
        <f t="shared" si="7"/>
        <v>1</v>
      </c>
      <c r="BT4" s="14">
        <f t="shared" si="8"/>
        <v>1</v>
      </c>
      <c r="BU4" s="14">
        <f t="shared" si="9"/>
        <v>0</v>
      </c>
      <c r="BV4" s="14">
        <f t="shared" si="10"/>
        <v>0</v>
      </c>
      <c r="BW4" s="14">
        <f t="shared" si="11"/>
        <v>1</v>
      </c>
    </row>
    <row r="5" spans="1:75" ht="18" x14ac:dyDescent="0.2">
      <c r="A5" s="4" t="s">
        <v>75</v>
      </c>
      <c r="B5" s="4" t="s">
        <v>76</v>
      </c>
      <c r="C5" s="5" t="s">
        <v>117</v>
      </c>
      <c r="D5" s="5" t="s">
        <v>117</v>
      </c>
      <c r="F5" s="4">
        <v>2019</v>
      </c>
      <c r="G5" s="4">
        <v>2020</v>
      </c>
      <c r="H5" s="6" t="s">
        <v>78</v>
      </c>
      <c r="I5" s="6" t="s">
        <v>78</v>
      </c>
      <c r="J5" s="6" t="s">
        <v>77</v>
      </c>
      <c r="K5" s="4">
        <v>8.6</v>
      </c>
      <c r="L5" s="6" t="s">
        <v>78</v>
      </c>
      <c r="M5" s="8">
        <v>43741</v>
      </c>
      <c r="N5" s="4">
        <v>88</v>
      </c>
      <c r="O5" s="4">
        <v>68</v>
      </c>
      <c r="P5" s="4" t="s">
        <v>78</v>
      </c>
      <c r="Q5" s="4" t="s">
        <v>78</v>
      </c>
      <c r="R5" s="4" t="s">
        <v>78</v>
      </c>
      <c r="S5" s="4">
        <v>11</v>
      </c>
      <c r="T5" s="4">
        <v>0</v>
      </c>
      <c r="U5" s="4">
        <v>0</v>
      </c>
      <c r="V5" s="4">
        <v>0</v>
      </c>
      <c r="W5" s="4">
        <v>1</v>
      </c>
      <c r="X5" s="4">
        <v>1</v>
      </c>
      <c r="Y5" s="4">
        <v>0</v>
      </c>
      <c r="Z5" s="4">
        <v>1</v>
      </c>
      <c r="AA5" s="4">
        <v>0</v>
      </c>
      <c r="AB5" s="4">
        <v>0</v>
      </c>
      <c r="AC5" s="4">
        <v>0</v>
      </c>
      <c r="AD5" s="4">
        <v>1</v>
      </c>
      <c r="AE5" s="4">
        <v>0</v>
      </c>
      <c r="AF5" s="4">
        <v>0</v>
      </c>
      <c r="AG5" s="4">
        <v>0</v>
      </c>
      <c r="AH5" s="4">
        <v>0</v>
      </c>
      <c r="AI5" s="4">
        <v>1</v>
      </c>
      <c r="AJ5" s="4">
        <v>0</v>
      </c>
      <c r="AK5" s="4">
        <v>1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1</v>
      </c>
      <c r="AV5" s="4">
        <v>0</v>
      </c>
      <c r="AW5" s="4">
        <v>0</v>
      </c>
      <c r="AX5" s="4">
        <v>0</v>
      </c>
      <c r="AY5" s="4">
        <v>0</v>
      </c>
      <c r="AZ5" s="4" t="s">
        <v>78</v>
      </c>
      <c r="BA5" s="4">
        <v>0</v>
      </c>
      <c r="BB5" s="4">
        <v>0</v>
      </c>
      <c r="BC5" s="4">
        <v>1</v>
      </c>
      <c r="BD5" s="4">
        <v>0</v>
      </c>
      <c r="BE5" s="4">
        <v>0</v>
      </c>
      <c r="BF5" s="4">
        <v>1</v>
      </c>
      <c r="BG5" s="4">
        <v>2</v>
      </c>
      <c r="BH5" s="4">
        <v>1</v>
      </c>
      <c r="BI5" s="4">
        <v>2</v>
      </c>
      <c r="BJ5" s="4">
        <v>1</v>
      </c>
      <c r="BK5" s="4">
        <v>1</v>
      </c>
      <c r="BL5" s="14">
        <f t="shared" si="1"/>
        <v>1</v>
      </c>
      <c r="BM5" s="14">
        <f t="shared" si="2"/>
        <v>0</v>
      </c>
      <c r="BN5" s="14">
        <f t="shared" si="3"/>
        <v>0</v>
      </c>
      <c r="BO5" s="14">
        <f t="shared" si="4"/>
        <v>1</v>
      </c>
      <c r="BP5" s="14">
        <f t="shared" si="5"/>
        <v>1</v>
      </c>
      <c r="BQ5" s="14">
        <f t="shared" si="0"/>
        <v>0</v>
      </c>
      <c r="BR5" s="14">
        <f t="shared" si="6"/>
        <v>1</v>
      </c>
      <c r="BS5" s="14">
        <f t="shared" si="7"/>
        <v>0</v>
      </c>
      <c r="BT5" s="14">
        <f t="shared" si="8"/>
        <v>1</v>
      </c>
      <c r="BU5" s="14">
        <f t="shared" si="9"/>
        <v>0</v>
      </c>
      <c r="BV5" s="14">
        <f t="shared" si="10"/>
        <v>0</v>
      </c>
      <c r="BW5" s="14">
        <f t="shared" si="11"/>
        <v>1</v>
      </c>
    </row>
    <row r="6" spans="1:75" ht="18" x14ac:dyDescent="0.2">
      <c r="A6" s="4" t="s">
        <v>75</v>
      </c>
      <c r="B6" s="4" t="s">
        <v>76</v>
      </c>
      <c r="C6" s="5" t="s">
        <v>118</v>
      </c>
      <c r="D6" s="5" t="s">
        <v>118</v>
      </c>
      <c r="F6" s="4">
        <v>2019</v>
      </c>
      <c r="G6" s="4">
        <v>2020</v>
      </c>
      <c r="H6" s="6" t="s">
        <v>78</v>
      </c>
      <c r="I6" s="6" t="s">
        <v>78</v>
      </c>
      <c r="J6" s="6" t="s">
        <v>77</v>
      </c>
      <c r="K6" s="4">
        <v>8.1</v>
      </c>
      <c r="L6" s="6" t="s">
        <v>78</v>
      </c>
      <c r="M6" s="7">
        <v>43860</v>
      </c>
      <c r="N6" s="4">
        <v>92</v>
      </c>
      <c r="O6" s="4">
        <v>95</v>
      </c>
      <c r="P6" s="4" t="s">
        <v>78</v>
      </c>
      <c r="Q6" s="4" t="s">
        <v>78</v>
      </c>
      <c r="R6" s="4" t="s">
        <v>78</v>
      </c>
      <c r="S6" s="4">
        <v>6</v>
      </c>
      <c r="T6" s="4">
        <v>1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1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1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 t="s">
        <v>78</v>
      </c>
      <c r="BA6" s="4">
        <v>0</v>
      </c>
      <c r="BB6" s="4">
        <v>1</v>
      </c>
      <c r="BC6" s="4">
        <v>0</v>
      </c>
      <c r="BD6" s="4">
        <v>0</v>
      </c>
      <c r="BE6" s="4">
        <v>0</v>
      </c>
      <c r="BF6" s="4">
        <v>1</v>
      </c>
      <c r="BG6" s="4">
        <v>2</v>
      </c>
      <c r="BH6" s="4">
        <v>1</v>
      </c>
      <c r="BI6" s="4">
        <v>2</v>
      </c>
      <c r="BJ6" s="4">
        <v>1</v>
      </c>
      <c r="BK6" s="4">
        <v>1</v>
      </c>
      <c r="BL6" s="14">
        <f t="shared" si="1"/>
        <v>1</v>
      </c>
      <c r="BM6" s="14">
        <f t="shared" si="2"/>
        <v>0</v>
      </c>
      <c r="BN6" s="14">
        <f t="shared" si="3"/>
        <v>0</v>
      </c>
      <c r="BO6" s="14">
        <f t="shared" si="4"/>
        <v>1</v>
      </c>
      <c r="BP6" s="14">
        <f t="shared" si="5"/>
        <v>1</v>
      </c>
      <c r="BQ6" s="14">
        <f t="shared" si="0"/>
        <v>0</v>
      </c>
      <c r="BR6" s="14">
        <f t="shared" si="6"/>
        <v>1</v>
      </c>
      <c r="BS6" s="14">
        <f t="shared" si="7"/>
        <v>0</v>
      </c>
      <c r="BT6" s="14">
        <f t="shared" si="8"/>
        <v>1</v>
      </c>
      <c r="BU6" s="14">
        <f t="shared" si="9"/>
        <v>0</v>
      </c>
      <c r="BV6" s="14">
        <f t="shared" si="10"/>
        <v>0</v>
      </c>
      <c r="BW6" s="14">
        <f t="shared" si="11"/>
        <v>1</v>
      </c>
    </row>
    <row r="7" spans="1:75" ht="18" x14ac:dyDescent="0.2">
      <c r="A7" s="4" t="s">
        <v>75</v>
      </c>
      <c r="B7" s="4" t="s">
        <v>76</v>
      </c>
      <c r="C7" s="5" t="s">
        <v>119</v>
      </c>
      <c r="D7" s="5" t="s">
        <v>119</v>
      </c>
      <c r="F7" s="4">
        <v>2019</v>
      </c>
      <c r="G7" s="4">
        <v>2020</v>
      </c>
      <c r="H7" s="6" t="s">
        <v>78</v>
      </c>
      <c r="I7" s="6" t="s">
        <v>78</v>
      </c>
      <c r="J7" s="6" t="s">
        <v>77</v>
      </c>
      <c r="K7" s="4">
        <v>8.1</v>
      </c>
      <c r="L7" s="6" t="s">
        <v>78</v>
      </c>
      <c r="M7" s="7">
        <v>44171</v>
      </c>
      <c r="N7" s="4">
        <v>84</v>
      </c>
      <c r="O7" s="4">
        <v>95</v>
      </c>
      <c r="P7" s="4" t="s">
        <v>78</v>
      </c>
      <c r="Q7" s="4" t="s">
        <v>78</v>
      </c>
      <c r="R7" s="4" t="s">
        <v>78</v>
      </c>
      <c r="S7" s="4">
        <v>6</v>
      </c>
      <c r="T7" s="4">
        <v>0</v>
      </c>
      <c r="U7" s="4">
        <v>0</v>
      </c>
      <c r="V7" s="4">
        <v>0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1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1</v>
      </c>
      <c r="AK7" s="4">
        <v>1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1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 t="s">
        <v>78</v>
      </c>
      <c r="BA7" s="4">
        <v>0</v>
      </c>
      <c r="BB7" s="4">
        <v>1</v>
      </c>
      <c r="BC7" s="4">
        <v>0</v>
      </c>
      <c r="BD7" s="4">
        <v>0</v>
      </c>
      <c r="BE7" s="4">
        <v>0</v>
      </c>
      <c r="BF7" s="4">
        <v>1</v>
      </c>
      <c r="BG7" s="4">
        <v>2</v>
      </c>
      <c r="BH7" s="4">
        <v>1</v>
      </c>
      <c r="BI7" s="4">
        <v>2</v>
      </c>
      <c r="BJ7" s="4">
        <v>1</v>
      </c>
      <c r="BK7" s="4">
        <v>1</v>
      </c>
      <c r="BL7" s="14">
        <f t="shared" si="1"/>
        <v>1</v>
      </c>
      <c r="BM7" s="14">
        <f t="shared" si="2"/>
        <v>0</v>
      </c>
      <c r="BN7" s="14">
        <f t="shared" si="3"/>
        <v>0</v>
      </c>
      <c r="BO7" s="14">
        <f t="shared" si="4"/>
        <v>1</v>
      </c>
      <c r="BP7" s="14">
        <f t="shared" si="5"/>
        <v>1</v>
      </c>
      <c r="BQ7" s="14">
        <f t="shared" si="0"/>
        <v>0</v>
      </c>
      <c r="BR7" s="14">
        <f t="shared" si="6"/>
        <v>1</v>
      </c>
      <c r="BS7" s="14">
        <f t="shared" si="7"/>
        <v>0</v>
      </c>
      <c r="BT7" s="14">
        <f t="shared" si="8"/>
        <v>1</v>
      </c>
      <c r="BU7" s="14">
        <f t="shared" si="9"/>
        <v>0</v>
      </c>
      <c r="BV7" s="14">
        <f t="shared" si="10"/>
        <v>0</v>
      </c>
      <c r="BW7" s="14">
        <f t="shared" si="11"/>
        <v>1</v>
      </c>
    </row>
    <row r="8" spans="1:75" ht="18" x14ac:dyDescent="0.2">
      <c r="A8" s="4" t="s">
        <v>75</v>
      </c>
      <c r="B8" s="4" t="s">
        <v>76</v>
      </c>
      <c r="C8" s="5">
        <v>1917</v>
      </c>
      <c r="D8" s="5">
        <v>1917</v>
      </c>
      <c r="F8" s="4">
        <v>2019</v>
      </c>
      <c r="G8" s="4">
        <v>2020</v>
      </c>
      <c r="H8" s="6" t="s">
        <v>78</v>
      </c>
      <c r="I8" s="6" t="s">
        <v>78</v>
      </c>
      <c r="J8" s="6" t="s">
        <v>77</v>
      </c>
      <c r="K8" s="4">
        <v>8.5</v>
      </c>
      <c r="L8" s="6" t="s">
        <v>78</v>
      </c>
      <c r="M8" s="7">
        <v>43853</v>
      </c>
      <c r="N8" s="4">
        <v>88</v>
      </c>
      <c r="O8" s="4">
        <v>89</v>
      </c>
      <c r="P8" s="4" t="s">
        <v>78</v>
      </c>
      <c r="Q8" s="4" t="s">
        <v>78</v>
      </c>
      <c r="R8" s="4" t="s">
        <v>78</v>
      </c>
      <c r="S8" s="4">
        <v>10</v>
      </c>
      <c r="T8" s="4">
        <v>1</v>
      </c>
      <c r="U8" s="4">
        <v>0</v>
      </c>
      <c r="V8" s="4">
        <v>0</v>
      </c>
      <c r="W8" s="4">
        <v>0</v>
      </c>
      <c r="X8" s="4">
        <v>1</v>
      </c>
      <c r="Y8" s="4">
        <v>1</v>
      </c>
      <c r="Z8" s="4">
        <v>1</v>
      </c>
      <c r="AA8" s="4">
        <v>1</v>
      </c>
      <c r="AB8" s="4">
        <v>1</v>
      </c>
      <c r="AC8" s="4">
        <v>0</v>
      </c>
      <c r="AD8" s="4">
        <v>1</v>
      </c>
      <c r="AE8" s="4">
        <v>0</v>
      </c>
      <c r="AF8" s="4">
        <v>1</v>
      </c>
      <c r="AG8" s="4">
        <v>0</v>
      </c>
      <c r="AH8" s="4">
        <v>0</v>
      </c>
      <c r="AI8" s="4">
        <v>0</v>
      </c>
      <c r="AJ8" s="4">
        <v>0</v>
      </c>
      <c r="AK8" s="4">
        <v>1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1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 t="s">
        <v>78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1</v>
      </c>
      <c r="BG8" s="4">
        <v>2</v>
      </c>
      <c r="BH8" s="4">
        <v>2</v>
      </c>
      <c r="BI8" s="4">
        <v>2</v>
      </c>
      <c r="BJ8" s="4">
        <v>1</v>
      </c>
      <c r="BK8" s="4">
        <v>1</v>
      </c>
      <c r="BL8" s="14">
        <f t="shared" si="1"/>
        <v>1</v>
      </c>
      <c r="BM8" s="14">
        <f t="shared" si="2"/>
        <v>0</v>
      </c>
      <c r="BN8" s="14">
        <f t="shared" si="3"/>
        <v>0</v>
      </c>
      <c r="BO8" s="14">
        <f t="shared" si="4"/>
        <v>1</v>
      </c>
      <c r="BP8" s="14">
        <f t="shared" si="5"/>
        <v>1</v>
      </c>
      <c r="BQ8" s="14">
        <f t="shared" si="0"/>
        <v>0</v>
      </c>
      <c r="BR8" s="14">
        <f t="shared" si="6"/>
        <v>1</v>
      </c>
      <c r="BS8" s="14">
        <f t="shared" si="7"/>
        <v>0</v>
      </c>
      <c r="BT8" s="14">
        <f t="shared" si="8"/>
        <v>0</v>
      </c>
      <c r="BU8" s="14">
        <f t="shared" si="9"/>
        <v>1</v>
      </c>
      <c r="BV8" s="14">
        <f t="shared" si="10"/>
        <v>0</v>
      </c>
      <c r="BW8" s="14">
        <f t="shared" si="11"/>
        <v>1</v>
      </c>
    </row>
    <row r="9" spans="1:75" ht="18" x14ac:dyDescent="0.2">
      <c r="A9" s="4" t="s">
        <v>75</v>
      </c>
      <c r="B9" s="4" t="s">
        <v>76</v>
      </c>
      <c r="C9" s="5" t="s">
        <v>120</v>
      </c>
      <c r="D9" s="5" t="s">
        <v>120</v>
      </c>
      <c r="F9" s="4">
        <v>2019</v>
      </c>
      <c r="G9" s="4">
        <v>2020</v>
      </c>
      <c r="H9" s="6" t="s">
        <v>78</v>
      </c>
      <c r="I9" s="6" t="s">
        <v>78</v>
      </c>
      <c r="J9" s="6" t="s">
        <v>77</v>
      </c>
      <c r="K9" s="4">
        <v>7.7</v>
      </c>
      <c r="L9" s="6" t="s">
        <v>78</v>
      </c>
      <c r="M9" s="7">
        <v>43692</v>
      </c>
      <c r="N9" s="4">
        <v>70</v>
      </c>
      <c r="O9" s="4">
        <v>85</v>
      </c>
      <c r="P9" s="4" t="s">
        <v>78</v>
      </c>
      <c r="Q9" s="4" t="s">
        <v>78</v>
      </c>
      <c r="R9" s="4" t="s">
        <v>78</v>
      </c>
      <c r="S9" s="4">
        <v>10</v>
      </c>
      <c r="T9" s="4">
        <v>0</v>
      </c>
      <c r="U9" s="4">
        <v>0</v>
      </c>
      <c r="V9" s="4">
        <v>1</v>
      </c>
      <c r="W9" s="4">
        <v>0</v>
      </c>
      <c r="X9" s="4">
        <v>1</v>
      </c>
      <c r="Y9" s="4">
        <v>1</v>
      </c>
      <c r="Z9" s="4">
        <v>1</v>
      </c>
      <c r="AA9" s="4">
        <v>0</v>
      </c>
      <c r="AB9" s="4">
        <v>0</v>
      </c>
      <c r="AC9" s="4">
        <v>1</v>
      </c>
      <c r="AD9" s="4">
        <v>0</v>
      </c>
      <c r="AE9" s="4">
        <v>1</v>
      </c>
      <c r="AF9" s="4">
        <v>0</v>
      </c>
      <c r="AG9" s="4">
        <v>0</v>
      </c>
      <c r="AH9" s="4">
        <v>0</v>
      </c>
      <c r="AI9" s="4">
        <v>0</v>
      </c>
      <c r="AJ9" s="4">
        <v>1</v>
      </c>
      <c r="AK9" s="4">
        <v>1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 t="s">
        <v>78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2</v>
      </c>
      <c r="BG9" s="4">
        <v>2</v>
      </c>
      <c r="BH9" s="4">
        <v>1</v>
      </c>
      <c r="BI9" s="4">
        <v>2</v>
      </c>
      <c r="BJ9" s="4">
        <v>1</v>
      </c>
      <c r="BK9" s="4">
        <v>2</v>
      </c>
      <c r="BL9" s="14">
        <f t="shared" si="1"/>
        <v>0</v>
      </c>
      <c r="BM9" s="14">
        <f t="shared" si="2"/>
        <v>1</v>
      </c>
      <c r="BN9" s="14">
        <f t="shared" si="3"/>
        <v>0</v>
      </c>
      <c r="BO9" s="14">
        <f t="shared" si="4"/>
        <v>1</v>
      </c>
      <c r="BP9" s="14">
        <f t="shared" si="5"/>
        <v>1</v>
      </c>
      <c r="BQ9" s="14">
        <f t="shared" si="0"/>
        <v>0</v>
      </c>
      <c r="BR9" s="14">
        <f t="shared" si="6"/>
        <v>0</v>
      </c>
      <c r="BS9" s="14">
        <f t="shared" si="7"/>
        <v>1</v>
      </c>
      <c r="BT9" s="14">
        <f t="shared" si="8"/>
        <v>1</v>
      </c>
      <c r="BU9" s="14">
        <f t="shared" si="9"/>
        <v>0</v>
      </c>
      <c r="BV9" s="14">
        <f t="shared" si="10"/>
        <v>0</v>
      </c>
      <c r="BW9" s="14">
        <f t="shared" si="11"/>
        <v>1</v>
      </c>
    </row>
    <row r="10" spans="1:75" ht="18" x14ac:dyDescent="0.2">
      <c r="A10" s="4" t="s">
        <v>75</v>
      </c>
      <c r="B10" s="4" t="s">
        <v>76</v>
      </c>
      <c r="C10" s="5" t="s">
        <v>121</v>
      </c>
      <c r="D10" s="5" t="s">
        <v>121</v>
      </c>
      <c r="F10" s="4">
        <v>2019</v>
      </c>
      <c r="G10" s="4">
        <v>2020</v>
      </c>
      <c r="H10" s="6" t="s">
        <v>78</v>
      </c>
      <c r="I10" s="6" t="s">
        <v>78</v>
      </c>
      <c r="J10" s="6" t="s">
        <v>122</v>
      </c>
      <c r="K10" s="4">
        <v>8.6</v>
      </c>
      <c r="L10" s="6" t="s">
        <v>78</v>
      </c>
      <c r="M10" s="7">
        <v>43804</v>
      </c>
      <c r="N10" s="4">
        <v>93</v>
      </c>
      <c r="O10" s="4">
        <v>99</v>
      </c>
      <c r="P10" s="4" t="s">
        <v>78</v>
      </c>
      <c r="Q10" s="4" t="s">
        <v>78</v>
      </c>
      <c r="R10" s="4" t="s">
        <v>78</v>
      </c>
      <c r="S10" s="4">
        <v>6</v>
      </c>
      <c r="T10" s="4">
        <v>0</v>
      </c>
      <c r="U10" s="4">
        <v>0</v>
      </c>
      <c r="V10" s="4">
        <v>0</v>
      </c>
      <c r="W10" s="4">
        <v>1</v>
      </c>
      <c r="X10" s="4">
        <v>1</v>
      </c>
      <c r="Y10" s="4">
        <v>1</v>
      </c>
      <c r="Z10" s="4">
        <v>1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1</v>
      </c>
      <c r="AJ10" s="4">
        <v>1</v>
      </c>
      <c r="AK10" s="4">
        <v>1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 t="s">
        <v>78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1</v>
      </c>
      <c r="BG10" s="4">
        <v>2</v>
      </c>
      <c r="BH10" s="4">
        <v>1</v>
      </c>
      <c r="BI10" s="4">
        <v>2</v>
      </c>
      <c r="BJ10" s="4">
        <v>2</v>
      </c>
      <c r="BK10" s="4">
        <v>2</v>
      </c>
      <c r="BL10" s="14">
        <f t="shared" si="1"/>
        <v>1</v>
      </c>
      <c r="BM10" s="14">
        <f t="shared" si="2"/>
        <v>0</v>
      </c>
      <c r="BN10" s="14">
        <f t="shared" si="3"/>
        <v>0</v>
      </c>
      <c r="BO10" s="14">
        <f t="shared" si="4"/>
        <v>1</v>
      </c>
      <c r="BP10" s="14">
        <f t="shared" si="5"/>
        <v>0</v>
      </c>
      <c r="BQ10" s="14">
        <f t="shared" si="0"/>
        <v>1</v>
      </c>
      <c r="BR10" s="14">
        <f t="shared" si="6"/>
        <v>0</v>
      </c>
      <c r="BS10" s="14">
        <f t="shared" si="7"/>
        <v>1</v>
      </c>
      <c r="BT10" s="14">
        <f t="shared" si="8"/>
        <v>1</v>
      </c>
      <c r="BU10" s="14">
        <f t="shared" si="9"/>
        <v>0</v>
      </c>
      <c r="BV10" s="14">
        <f t="shared" si="10"/>
        <v>0</v>
      </c>
      <c r="BW10" s="14">
        <f t="shared" si="11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4"/>
  <sheetViews>
    <sheetView workbookViewId="0">
      <pane xSplit="8" ySplit="18" topLeftCell="X19" activePane="bottomRight" state="frozen"/>
      <selection pane="topRight" activeCell="I1" sqref="I1"/>
      <selection pane="bottomLeft" activeCell="A19" sqref="A19"/>
      <selection pane="bottomRight" activeCell="AC6" sqref="AC6"/>
    </sheetView>
  </sheetViews>
  <sheetFormatPr baseColWidth="10" defaultRowHeight="16" x14ac:dyDescent="0.2"/>
  <cols>
    <col min="1" max="1" width="6.33203125" customWidth="1"/>
    <col min="2" max="2" width="7" customWidth="1"/>
    <col min="3" max="3" width="10.83203125" customWidth="1"/>
    <col min="5" max="5" width="3.6640625" customWidth="1"/>
    <col min="6" max="6" width="5.83203125" customWidth="1"/>
    <col min="7" max="7" width="6.1640625" customWidth="1"/>
    <col min="8" max="8" width="3.6640625" customWidth="1"/>
    <col min="19" max="28" width="10.83203125" style="4"/>
    <col min="58" max="59" width="10.83203125" style="4"/>
    <col min="60" max="63" width="10.83203125" style="14"/>
  </cols>
  <sheetData>
    <row r="1" spans="1:75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79</v>
      </c>
      <c r="U1" s="3" t="s">
        <v>27</v>
      </c>
      <c r="V1" s="3" t="s">
        <v>26</v>
      </c>
      <c r="W1" s="3" t="s">
        <v>80</v>
      </c>
      <c r="X1" s="3" t="s">
        <v>25</v>
      </c>
      <c r="Y1" s="3" t="s">
        <v>24</v>
      </c>
      <c r="Z1" s="3" t="s">
        <v>81</v>
      </c>
      <c r="AA1" s="3" t="s">
        <v>82</v>
      </c>
      <c r="AB1" s="3" t="s">
        <v>83</v>
      </c>
      <c r="AC1" s="1" t="s">
        <v>19</v>
      </c>
      <c r="AD1" s="1" t="s">
        <v>20</v>
      </c>
      <c r="AE1" s="1" t="s">
        <v>21</v>
      </c>
      <c r="AF1" s="1" t="s">
        <v>22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50</v>
      </c>
      <c r="AU1" s="1" t="s">
        <v>46</v>
      </c>
      <c r="AV1" s="1" t="s">
        <v>49</v>
      </c>
      <c r="AW1" s="1" t="s">
        <v>48</v>
      </c>
      <c r="AX1" s="1" t="s">
        <v>32</v>
      </c>
      <c r="AY1" s="1" t="s">
        <v>47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3" t="s">
        <v>57</v>
      </c>
      <c r="BG1" s="3" t="s">
        <v>58</v>
      </c>
      <c r="BH1" s="13" t="s">
        <v>63</v>
      </c>
      <c r="BI1" s="13" t="s">
        <v>64</v>
      </c>
      <c r="BJ1" s="13" t="s">
        <v>65</v>
      </c>
      <c r="BK1" s="13" t="s">
        <v>66</v>
      </c>
    </row>
    <row r="2" spans="1:75" ht="18" x14ac:dyDescent="0.2">
      <c r="A2" t="s">
        <v>75</v>
      </c>
      <c r="B2" t="s">
        <v>84</v>
      </c>
      <c r="C2" t="s">
        <v>115</v>
      </c>
      <c r="D2" s="10" t="s">
        <v>123</v>
      </c>
      <c r="F2">
        <v>2019</v>
      </c>
      <c r="G2">
        <v>2020</v>
      </c>
      <c r="H2" t="s">
        <v>78</v>
      </c>
      <c r="I2" t="s">
        <v>78</v>
      </c>
      <c r="J2" t="s">
        <v>77</v>
      </c>
      <c r="K2" s="4">
        <v>8</v>
      </c>
      <c r="L2" s="6" t="s">
        <v>78</v>
      </c>
      <c r="M2" s="7">
        <v>43425</v>
      </c>
      <c r="N2" s="4">
        <v>86</v>
      </c>
      <c r="O2" s="4">
        <v>96</v>
      </c>
      <c r="P2" t="s">
        <v>78</v>
      </c>
      <c r="Q2" t="s">
        <v>78</v>
      </c>
      <c r="R2" t="s">
        <v>78</v>
      </c>
      <c r="S2" s="4">
        <v>10</v>
      </c>
      <c r="T2" s="4">
        <v>0</v>
      </c>
      <c r="U2" s="4">
        <v>0</v>
      </c>
      <c r="V2" s="4">
        <v>0</v>
      </c>
      <c r="W2" s="4">
        <v>1</v>
      </c>
      <c r="X2" s="4">
        <v>1</v>
      </c>
      <c r="Y2" s="4">
        <v>1</v>
      </c>
      <c r="Z2" s="4">
        <v>1</v>
      </c>
      <c r="AA2" s="4">
        <v>8</v>
      </c>
      <c r="AB2" s="4">
        <v>1</v>
      </c>
      <c r="AC2" s="4">
        <v>0</v>
      </c>
      <c r="AD2" s="4">
        <v>0</v>
      </c>
      <c r="AE2" s="4">
        <v>0</v>
      </c>
      <c r="AF2" s="4">
        <v>1</v>
      </c>
      <c r="AG2" s="4">
        <v>1</v>
      </c>
      <c r="AH2" s="4">
        <v>1</v>
      </c>
      <c r="AI2" s="4">
        <v>0</v>
      </c>
      <c r="AJ2" s="4">
        <v>1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 t="s">
        <v>78</v>
      </c>
      <c r="BA2" s="4">
        <v>0</v>
      </c>
      <c r="BB2" s="4">
        <v>0</v>
      </c>
      <c r="BC2" s="4">
        <v>1</v>
      </c>
      <c r="BD2" s="4">
        <v>0</v>
      </c>
      <c r="BE2" s="4">
        <v>0</v>
      </c>
      <c r="BF2" s="4">
        <v>1</v>
      </c>
      <c r="BG2" s="4">
        <v>2</v>
      </c>
      <c r="BH2" s="14">
        <f>IF(BF2=1,1,0)</f>
        <v>1</v>
      </c>
      <c r="BI2" s="14">
        <f>IF(BF2=2,1,0)</f>
        <v>0</v>
      </c>
      <c r="BJ2" s="14">
        <f>IF(BG2=1,1,0)</f>
        <v>0</v>
      </c>
      <c r="BK2" s="14">
        <f>IF(BG2=2,1,0)</f>
        <v>1</v>
      </c>
    </row>
    <row r="3" spans="1:75" ht="18" x14ac:dyDescent="0.2">
      <c r="A3" t="s">
        <v>75</v>
      </c>
      <c r="B3" t="s">
        <v>84</v>
      </c>
      <c r="C3" t="s">
        <v>117</v>
      </c>
      <c r="D3" t="s">
        <v>124</v>
      </c>
      <c r="F3">
        <v>2019</v>
      </c>
      <c r="G3">
        <v>2020</v>
      </c>
      <c r="H3" t="s">
        <v>78</v>
      </c>
      <c r="I3" t="s">
        <v>78</v>
      </c>
      <c r="J3" t="s">
        <v>77</v>
      </c>
      <c r="K3" s="4">
        <v>8.6</v>
      </c>
      <c r="L3" s="6" t="s">
        <v>78</v>
      </c>
      <c r="M3" s="7">
        <v>43435</v>
      </c>
      <c r="N3" s="4">
        <v>88</v>
      </c>
      <c r="O3" s="4">
        <v>68</v>
      </c>
      <c r="P3" t="s">
        <v>78</v>
      </c>
      <c r="Q3" t="s">
        <v>78</v>
      </c>
      <c r="R3" t="s">
        <v>78</v>
      </c>
      <c r="S3" s="4">
        <v>11</v>
      </c>
      <c r="T3" s="4">
        <v>0</v>
      </c>
      <c r="U3" s="4">
        <v>0</v>
      </c>
      <c r="V3" s="4">
        <v>0</v>
      </c>
      <c r="W3" s="4">
        <v>1</v>
      </c>
      <c r="X3" s="4">
        <v>1</v>
      </c>
      <c r="Y3" s="4">
        <v>0</v>
      </c>
      <c r="Z3" s="4">
        <v>0</v>
      </c>
      <c r="AA3" s="4">
        <v>0</v>
      </c>
      <c r="AB3" s="4">
        <v>1</v>
      </c>
      <c r="AC3" s="4">
        <v>0</v>
      </c>
      <c r="AD3" s="4">
        <v>0</v>
      </c>
      <c r="AE3" s="4">
        <v>0</v>
      </c>
      <c r="AF3" s="4">
        <v>1</v>
      </c>
      <c r="AG3" s="4">
        <v>0</v>
      </c>
      <c r="AH3" s="4">
        <v>1</v>
      </c>
      <c r="AI3" s="4">
        <v>0</v>
      </c>
      <c r="AJ3" s="4">
        <v>1</v>
      </c>
      <c r="AK3" s="4">
        <v>0</v>
      </c>
      <c r="AL3" s="4">
        <v>0</v>
      </c>
      <c r="AM3" s="4">
        <v>0</v>
      </c>
      <c r="AN3" s="4">
        <v>0</v>
      </c>
      <c r="AO3" s="4">
        <v>0</v>
      </c>
      <c r="AP3" s="4">
        <v>0</v>
      </c>
      <c r="AQ3" s="4">
        <v>0</v>
      </c>
      <c r="AR3" s="4">
        <v>0</v>
      </c>
      <c r="AS3" s="4">
        <v>0</v>
      </c>
      <c r="AT3" s="4">
        <v>0</v>
      </c>
      <c r="AU3" s="4">
        <v>1</v>
      </c>
      <c r="AV3" s="4">
        <v>0</v>
      </c>
      <c r="AW3" s="4">
        <v>0</v>
      </c>
      <c r="AX3" s="4">
        <v>0</v>
      </c>
      <c r="AY3" s="4">
        <v>0</v>
      </c>
      <c r="AZ3" s="4" t="s">
        <v>78</v>
      </c>
      <c r="BA3" s="4">
        <v>0</v>
      </c>
      <c r="BB3" s="4">
        <v>0</v>
      </c>
      <c r="BC3" s="4">
        <v>1</v>
      </c>
      <c r="BD3" s="4">
        <v>0</v>
      </c>
      <c r="BE3" s="4">
        <v>0</v>
      </c>
      <c r="BF3" s="4">
        <v>1</v>
      </c>
      <c r="BG3" s="4">
        <v>1</v>
      </c>
      <c r="BH3" s="14">
        <f t="shared" ref="BH3:BH6" si="0">IF(BF3=1,1,0)</f>
        <v>1</v>
      </c>
      <c r="BI3" s="14">
        <f t="shared" ref="BI3:BI6" si="1">IF(BF3=2,1,0)</f>
        <v>0</v>
      </c>
      <c r="BJ3" s="14">
        <f t="shared" ref="BJ3:BJ6" si="2">IF(BG3=1,1,0)</f>
        <v>1</v>
      </c>
      <c r="BK3" s="14">
        <f t="shared" ref="BK3:BK6" si="3">IF(BG3=2,1,0)</f>
        <v>0</v>
      </c>
    </row>
    <row r="4" spans="1:75" ht="18" x14ac:dyDescent="0.2">
      <c r="A4" t="s">
        <v>75</v>
      </c>
      <c r="B4" t="s">
        <v>84</v>
      </c>
      <c r="C4">
        <v>1917</v>
      </c>
      <c r="D4" s="10" t="s">
        <v>125</v>
      </c>
      <c r="F4">
        <v>2019</v>
      </c>
      <c r="G4">
        <v>2020</v>
      </c>
      <c r="H4" t="s">
        <v>78</v>
      </c>
      <c r="I4" t="s">
        <v>78</v>
      </c>
      <c r="J4" t="s">
        <v>77</v>
      </c>
      <c r="K4" s="4">
        <v>8.5</v>
      </c>
      <c r="L4" s="6" t="s">
        <v>78</v>
      </c>
      <c r="M4" s="7">
        <v>43370</v>
      </c>
      <c r="N4" s="4">
        <v>88</v>
      </c>
      <c r="O4" s="4">
        <v>89</v>
      </c>
      <c r="P4" t="s">
        <v>78</v>
      </c>
      <c r="Q4" t="s">
        <v>78</v>
      </c>
      <c r="R4" t="s">
        <v>78</v>
      </c>
      <c r="S4" s="4">
        <v>10</v>
      </c>
      <c r="T4" s="4">
        <v>1</v>
      </c>
      <c r="U4" s="4">
        <v>1</v>
      </c>
      <c r="V4" s="4">
        <v>1</v>
      </c>
      <c r="W4" s="4">
        <v>1</v>
      </c>
      <c r="X4" s="4">
        <v>1</v>
      </c>
      <c r="Y4" s="4">
        <v>1</v>
      </c>
      <c r="Z4" s="4">
        <v>1</v>
      </c>
      <c r="AA4" s="4">
        <v>1</v>
      </c>
      <c r="AB4" s="4">
        <v>1</v>
      </c>
      <c r="AC4" s="4">
        <v>1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1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1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4" t="s">
        <v>78</v>
      </c>
      <c r="BA4" s="4">
        <v>0</v>
      </c>
      <c r="BB4" s="4">
        <v>0</v>
      </c>
      <c r="BC4" s="4">
        <v>1</v>
      </c>
      <c r="BD4" s="4">
        <v>0</v>
      </c>
      <c r="BE4" s="4">
        <v>0</v>
      </c>
      <c r="BF4" s="4">
        <v>2</v>
      </c>
      <c r="BG4" s="4">
        <v>2</v>
      </c>
      <c r="BH4" s="14">
        <f t="shared" si="0"/>
        <v>0</v>
      </c>
      <c r="BI4" s="14">
        <f t="shared" si="1"/>
        <v>1</v>
      </c>
      <c r="BJ4" s="14">
        <f t="shared" si="2"/>
        <v>0</v>
      </c>
      <c r="BK4" s="14">
        <f t="shared" si="3"/>
        <v>1</v>
      </c>
    </row>
    <row r="5" spans="1:75" ht="18" x14ac:dyDescent="0.2">
      <c r="A5" t="s">
        <v>75</v>
      </c>
      <c r="B5" t="s">
        <v>84</v>
      </c>
      <c r="C5" t="s">
        <v>120</v>
      </c>
      <c r="D5" s="10" t="s">
        <v>126</v>
      </c>
      <c r="F5">
        <v>2019</v>
      </c>
      <c r="G5">
        <v>2020</v>
      </c>
      <c r="H5" t="s">
        <v>78</v>
      </c>
      <c r="I5" t="s">
        <v>78</v>
      </c>
      <c r="J5" t="s">
        <v>77</v>
      </c>
      <c r="K5" s="4">
        <v>7.7</v>
      </c>
      <c r="L5" s="6" t="s">
        <v>78</v>
      </c>
      <c r="M5" s="7">
        <v>43446</v>
      </c>
      <c r="N5" s="4">
        <v>70</v>
      </c>
      <c r="O5" s="4">
        <v>85</v>
      </c>
      <c r="P5" t="s">
        <v>78</v>
      </c>
      <c r="Q5" t="s">
        <v>78</v>
      </c>
      <c r="R5" t="s">
        <v>78</v>
      </c>
      <c r="S5" s="4">
        <v>10</v>
      </c>
      <c r="T5" s="4">
        <v>0</v>
      </c>
      <c r="U5" s="4">
        <v>0</v>
      </c>
      <c r="V5" s="4">
        <v>0</v>
      </c>
      <c r="W5" s="4">
        <v>1</v>
      </c>
      <c r="X5" s="4">
        <v>1</v>
      </c>
      <c r="Y5" s="4">
        <v>1</v>
      </c>
      <c r="Z5" s="4">
        <v>0</v>
      </c>
      <c r="AA5" s="4">
        <v>2</v>
      </c>
      <c r="AB5" s="4">
        <v>1</v>
      </c>
      <c r="AC5" s="4">
        <v>0</v>
      </c>
      <c r="AD5" s="4">
        <v>0</v>
      </c>
      <c r="AE5" s="4">
        <v>1</v>
      </c>
      <c r="AF5" s="4">
        <v>0</v>
      </c>
      <c r="AG5" s="4">
        <v>0</v>
      </c>
      <c r="AH5" s="4">
        <v>0</v>
      </c>
      <c r="AI5" s="4">
        <v>1</v>
      </c>
      <c r="AJ5" s="4">
        <v>1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 t="s">
        <v>78</v>
      </c>
      <c r="BA5" s="4">
        <v>0</v>
      </c>
      <c r="BB5" s="4">
        <v>0</v>
      </c>
      <c r="BC5" s="4">
        <v>1</v>
      </c>
      <c r="BD5" s="4">
        <v>0</v>
      </c>
      <c r="BE5" s="4">
        <v>0</v>
      </c>
      <c r="BF5" s="4">
        <v>1</v>
      </c>
      <c r="BG5" s="4">
        <v>2</v>
      </c>
      <c r="BH5" s="14">
        <f t="shared" si="0"/>
        <v>1</v>
      </c>
      <c r="BI5" s="14">
        <f t="shared" si="1"/>
        <v>0</v>
      </c>
      <c r="BJ5" s="14">
        <f t="shared" si="2"/>
        <v>0</v>
      </c>
      <c r="BK5" s="14">
        <f t="shared" si="3"/>
        <v>1</v>
      </c>
    </row>
    <row r="6" spans="1:75" ht="18" x14ac:dyDescent="0.2">
      <c r="A6" t="s">
        <v>75</v>
      </c>
      <c r="B6" t="s">
        <v>84</v>
      </c>
      <c r="C6" t="s">
        <v>121</v>
      </c>
      <c r="D6" s="10" t="s">
        <v>127</v>
      </c>
      <c r="F6">
        <v>2019</v>
      </c>
      <c r="G6">
        <v>2020</v>
      </c>
      <c r="H6" t="s">
        <v>78</v>
      </c>
      <c r="I6" t="s">
        <v>78</v>
      </c>
      <c r="J6" t="s">
        <v>122</v>
      </c>
      <c r="K6" s="4">
        <v>8.6</v>
      </c>
      <c r="L6" t="s">
        <v>78</v>
      </c>
      <c r="M6" s="2">
        <v>43452</v>
      </c>
      <c r="N6" s="4">
        <v>93</v>
      </c>
      <c r="O6" s="4">
        <v>99</v>
      </c>
      <c r="P6" t="s">
        <v>78</v>
      </c>
      <c r="Q6" t="s">
        <v>78</v>
      </c>
      <c r="R6" t="s">
        <v>78</v>
      </c>
      <c r="S6" s="4">
        <v>6</v>
      </c>
      <c r="T6" s="4">
        <v>0</v>
      </c>
      <c r="U6" s="4">
        <v>0</v>
      </c>
      <c r="V6" s="4">
        <v>0</v>
      </c>
      <c r="W6" s="4">
        <v>1</v>
      </c>
      <c r="X6" s="4">
        <v>1</v>
      </c>
      <c r="Y6" s="4">
        <v>1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1</v>
      </c>
      <c r="AG6" s="4">
        <v>0</v>
      </c>
      <c r="AH6" s="4">
        <v>1</v>
      </c>
      <c r="AI6" s="4">
        <v>1</v>
      </c>
      <c r="AJ6" s="4">
        <v>1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 t="s">
        <v>78</v>
      </c>
      <c r="BA6" s="4">
        <v>0</v>
      </c>
      <c r="BB6" s="4">
        <v>1</v>
      </c>
      <c r="BC6" s="4">
        <v>0</v>
      </c>
      <c r="BD6" s="4">
        <v>0</v>
      </c>
      <c r="BE6" s="4">
        <v>0</v>
      </c>
      <c r="BF6" s="4">
        <v>2</v>
      </c>
      <c r="BG6" s="4">
        <v>2</v>
      </c>
      <c r="BH6" s="14">
        <f t="shared" si="0"/>
        <v>0</v>
      </c>
      <c r="BI6" s="14">
        <f t="shared" si="1"/>
        <v>1</v>
      </c>
      <c r="BJ6" s="14">
        <f t="shared" si="2"/>
        <v>0</v>
      </c>
      <c r="BK6" s="14">
        <f t="shared" si="3"/>
        <v>1</v>
      </c>
    </row>
    <row r="9" spans="1:75" s="4" customFormat="1" ht="18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</row>
    <row r="10" spans="1:75" s="4" customFormat="1" ht="18" x14ac:dyDescent="0.2">
      <c r="C10" s="5"/>
      <c r="D10" s="5"/>
      <c r="H10" s="6"/>
      <c r="I10" s="6"/>
      <c r="J10" s="6"/>
      <c r="L10" s="6"/>
      <c r="M10" s="7"/>
    </row>
    <row r="11" spans="1:75" s="4" customFormat="1" ht="18" x14ac:dyDescent="0.2">
      <c r="C11" s="5"/>
      <c r="D11" s="5"/>
      <c r="H11" s="6"/>
      <c r="I11" s="6"/>
      <c r="J11" s="6"/>
      <c r="L11" s="6"/>
      <c r="M11" s="8"/>
    </row>
    <row r="12" spans="1:75" s="4" customFormat="1" ht="18" x14ac:dyDescent="0.2">
      <c r="C12" s="5"/>
      <c r="D12" s="5"/>
      <c r="H12" s="6"/>
      <c r="I12" s="6"/>
      <c r="J12" s="6"/>
      <c r="L12" s="6"/>
      <c r="M12" s="7"/>
    </row>
    <row r="13" spans="1:75" s="4" customFormat="1" ht="18" x14ac:dyDescent="0.2">
      <c r="C13" s="5"/>
      <c r="D13" s="5"/>
      <c r="H13" s="6"/>
      <c r="I13" s="6"/>
      <c r="J13" s="6"/>
      <c r="L13" s="6"/>
      <c r="M13" s="7"/>
    </row>
    <row r="14" spans="1:75" s="4" customFormat="1" ht="18" x14ac:dyDescent="0.2">
      <c r="C14" s="5"/>
      <c r="D14" s="5"/>
      <c r="H14" s="6"/>
      <c r="I14" s="6"/>
      <c r="J14" s="6"/>
      <c r="L14" s="6"/>
      <c r="M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22"/>
  <sheetViews>
    <sheetView workbookViewId="0">
      <pane xSplit="8" ySplit="17" topLeftCell="I18" activePane="bottomRight" state="frozen"/>
      <selection pane="topRight" activeCell="I1" sqref="I1"/>
      <selection pane="bottomLeft" activeCell="A18" sqref="A18"/>
      <selection pane="bottomRight" activeCell="I12" sqref="I12"/>
    </sheetView>
  </sheetViews>
  <sheetFormatPr baseColWidth="10" defaultRowHeight="16" x14ac:dyDescent="0.2"/>
  <cols>
    <col min="1" max="1" width="4.83203125" customWidth="1"/>
    <col min="2" max="2" width="18.33203125" customWidth="1"/>
    <col min="5" max="5" width="4.6640625" customWidth="1"/>
    <col min="6" max="6" width="6" customWidth="1"/>
    <col min="7" max="7" width="5" customWidth="1"/>
    <col min="8" max="8" width="3" customWidth="1"/>
    <col min="19" max="19" width="10.83203125" style="4"/>
    <col min="24" max="37" width="10.83203125" style="4"/>
    <col min="38" max="45" width="10.83203125" style="14"/>
    <col min="71" max="76" width="10.83203125" style="4"/>
    <col min="77" max="88" width="10.83203125" style="14"/>
  </cols>
  <sheetData>
    <row r="1" spans="1:88" ht="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3" t="s">
        <v>25</v>
      </c>
      <c r="Y1" s="3" t="s">
        <v>27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83</v>
      </c>
      <c r="AK1" s="3" t="s">
        <v>95</v>
      </c>
      <c r="AL1" s="13" t="s">
        <v>96</v>
      </c>
      <c r="AM1" s="13" t="s">
        <v>97</v>
      </c>
      <c r="AN1" s="13" t="s">
        <v>98</v>
      </c>
      <c r="AO1" s="13" t="s">
        <v>99</v>
      </c>
      <c r="AP1" s="13" t="s">
        <v>100</v>
      </c>
      <c r="AQ1" s="13" t="s">
        <v>101</v>
      </c>
      <c r="AR1" s="13" t="s">
        <v>102</v>
      </c>
      <c r="AS1" s="13" t="s">
        <v>103</v>
      </c>
      <c r="AT1" s="1" t="s">
        <v>32</v>
      </c>
      <c r="AU1" s="1" t="s">
        <v>47</v>
      </c>
      <c r="AV1" s="1" t="s">
        <v>33</v>
      </c>
      <c r="AW1" s="1" t="s">
        <v>34</v>
      </c>
      <c r="AX1" s="1" t="s">
        <v>35</v>
      </c>
      <c r="AY1" s="1" t="s">
        <v>36</v>
      </c>
      <c r="AZ1" s="1" t="s">
        <v>37</v>
      </c>
      <c r="BA1" s="1" t="s">
        <v>38</v>
      </c>
      <c r="BB1" s="1" t="s">
        <v>39</v>
      </c>
      <c r="BC1" s="1" t="s">
        <v>40</v>
      </c>
      <c r="BD1" s="1" t="s">
        <v>41</v>
      </c>
      <c r="BE1" s="1" t="s">
        <v>42</v>
      </c>
      <c r="BF1" s="1" t="s">
        <v>43</v>
      </c>
      <c r="BG1" s="1" t="s">
        <v>46</v>
      </c>
      <c r="BH1" s="1" t="s">
        <v>44</v>
      </c>
      <c r="BI1" s="1" t="s">
        <v>49</v>
      </c>
      <c r="BJ1" s="1" t="s">
        <v>48</v>
      </c>
      <c r="BK1" s="1" t="s">
        <v>45</v>
      </c>
      <c r="BL1" s="1" t="s">
        <v>50</v>
      </c>
      <c r="BM1" s="1" t="s">
        <v>51</v>
      </c>
      <c r="BN1" s="1" t="s">
        <v>52</v>
      </c>
      <c r="BO1" s="1" t="s">
        <v>53</v>
      </c>
      <c r="BP1" s="1" t="s">
        <v>54</v>
      </c>
      <c r="BQ1" s="1" t="s">
        <v>55</v>
      </c>
      <c r="BR1" s="1" t="s">
        <v>56</v>
      </c>
      <c r="BS1" s="3" t="s">
        <v>57</v>
      </c>
      <c r="BT1" s="3" t="s">
        <v>58</v>
      </c>
      <c r="BU1" s="3" t="s">
        <v>104</v>
      </c>
      <c r="BV1" s="3" t="s">
        <v>105</v>
      </c>
      <c r="BW1" s="3" t="s">
        <v>61</v>
      </c>
      <c r="BX1" s="3" t="s">
        <v>62</v>
      </c>
      <c r="BY1" s="13" t="s">
        <v>63</v>
      </c>
      <c r="BZ1" s="13" t="s">
        <v>64</v>
      </c>
      <c r="CA1" s="13" t="s">
        <v>65</v>
      </c>
      <c r="CB1" s="13" t="s">
        <v>66</v>
      </c>
      <c r="CC1" s="13" t="s">
        <v>67</v>
      </c>
      <c r="CD1" s="13" t="s">
        <v>68</v>
      </c>
      <c r="CE1" s="13" t="s">
        <v>69</v>
      </c>
      <c r="CF1" s="13" t="s">
        <v>70</v>
      </c>
      <c r="CG1" s="13" t="s">
        <v>106</v>
      </c>
      <c r="CH1" s="13" t="s">
        <v>107</v>
      </c>
      <c r="CI1" s="13" t="s">
        <v>108</v>
      </c>
      <c r="CJ1" s="13" t="s">
        <v>109</v>
      </c>
    </row>
    <row r="2" spans="1:88" ht="18" x14ac:dyDescent="0.2">
      <c r="A2" t="s">
        <v>75</v>
      </c>
      <c r="B2" t="s">
        <v>110</v>
      </c>
      <c r="C2" s="12" t="s">
        <v>128</v>
      </c>
      <c r="D2" t="s">
        <v>152</v>
      </c>
      <c r="F2">
        <v>2019</v>
      </c>
      <c r="G2">
        <v>2020</v>
      </c>
      <c r="H2" t="s">
        <v>78</v>
      </c>
      <c r="I2" t="s">
        <v>78</v>
      </c>
      <c r="J2" t="s">
        <v>78</v>
      </c>
      <c r="K2" s="4">
        <v>7.6</v>
      </c>
      <c r="L2" s="6" t="s">
        <v>78</v>
      </c>
      <c r="M2" s="8">
        <v>43792</v>
      </c>
      <c r="N2" s="4">
        <v>90</v>
      </c>
      <c r="O2" s="4">
        <v>97</v>
      </c>
      <c r="P2" t="s">
        <v>78</v>
      </c>
      <c r="Q2" t="s">
        <v>78</v>
      </c>
      <c r="R2" t="s">
        <v>78</v>
      </c>
      <c r="S2" s="4">
        <v>1</v>
      </c>
      <c r="T2" s="4">
        <v>0</v>
      </c>
      <c r="U2" s="4">
        <v>1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1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f>IF(AF2&gt;0,1,0)</f>
        <v>0</v>
      </c>
      <c r="AI2" s="4">
        <f>IF(AG2&gt;0,1,0)</f>
        <v>0</v>
      </c>
      <c r="AJ2" s="4">
        <v>0</v>
      </c>
      <c r="AK2" s="4">
        <v>1960</v>
      </c>
      <c r="AL2" s="14">
        <f>2020-AK2</f>
        <v>60</v>
      </c>
      <c r="AM2" s="14">
        <f>IF(AND(AL2&gt;0,AL2&lt;=25),1,0)</f>
        <v>0</v>
      </c>
      <c r="AN2" s="14">
        <f>IF(AND(AL2&gt;25,AL2&lt;=35),1,0)</f>
        <v>0</v>
      </c>
      <c r="AO2" s="14">
        <f>IF(AND(AL2&gt;35,AL2&lt;=45),1,0)</f>
        <v>0</v>
      </c>
      <c r="AP2" s="14">
        <f>IF(AND(AL2&gt;45,AL2&lt;=55),1,0)</f>
        <v>0</v>
      </c>
      <c r="AQ2" s="14">
        <f>IF(AND(AL2&gt;55,AL2&lt;=65),1,0)</f>
        <v>1</v>
      </c>
      <c r="AR2" s="14">
        <f>IF(AND(AL2&gt;65,AL2&lt;=75),1,0)</f>
        <v>0</v>
      </c>
      <c r="AS2" s="14">
        <f>IF(AND(AL2&gt;75),1,0)</f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1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 t="s">
        <v>78</v>
      </c>
      <c r="BN2" s="4">
        <v>0</v>
      </c>
      <c r="BO2" s="4">
        <v>0</v>
      </c>
      <c r="BP2" s="4">
        <v>1</v>
      </c>
      <c r="BQ2" s="4">
        <v>0</v>
      </c>
      <c r="BR2" s="4">
        <v>0</v>
      </c>
      <c r="BS2" s="4">
        <v>1</v>
      </c>
      <c r="BT2" s="4">
        <v>2</v>
      </c>
      <c r="BU2" s="4">
        <v>1</v>
      </c>
      <c r="BV2" s="4">
        <v>1</v>
      </c>
      <c r="BW2" s="4">
        <v>1</v>
      </c>
      <c r="BX2" s="4">
        <v>1</v>
      </c>
      <c r="BY2" s="14">
        <f>IF($BS2=1,1,0)</f>
        <v>1</v>
      </c>
      <c r="BZ2" s="14">
        <f>IF($BS2=2,1,0)</f>
        <v>0</v>
      </c>
      <c r="CA2" s="14">
        <f>IF($BT2=1,1,0)</f>
        <v>0</v>
      </c>
      <c r="CB2" s="14">
        <f>IF($BT2=2,1,0)</f>
        <v>1</v>
      </c>
      <c r="CC2" s="14">
        <f>IF(BW2=1,1,0)</f>
        <v>1</v>
      </c>
      <c r="CD2" s="14">
        <f>IF(BW2=2,1,0)</f>
        <v>0</v>
      </c>
      <c r="CE2" s="14">
        <f>IF(BX2=1,1,0)</f>
        <v>1</v>
      </c>
      <c r="CF2" s="14">
        <f>IF(BX2=2,1,0)</f>
        <v>0</v>
      </c>
      <c r="CG2" s="14">
        <f>IF(BU2=1,1,0)</f>
        <v>1</v>
      </c>
      <c r="CH2" s="14">
        <f>IF(BU2=2,1,0)</f>
        <v>0</v>
      </c>
      <c r="CI2" s="14">
        <f>IF(BV2=1,1,0)</f>
        <v>1</v>
      </c>
      <c r="CJ2" s="14">
        <f>IF(BV2=2,1,0)</f>
        <v>0</v>
      </c>
    </row>
    <row r="3" spans="1:88" x14ac:dyDescent="0.2">
      <c r="A3" s="4" t="s">
        <v>75</v>
      </c>
      <c r="B3" s="4" t="s">
        <v>110</v>
      </c>
      <c r="C3" s="4" t="s">
        <v>120</v>
      </c>
      <c r="D3" s="4" t="s">
        <v>151</v>
      </c>
      <c r="E3" s="4"/>
      <c r="F3" s="4">
        <v>2019</v>
      </c>
      <c r="G3">
        <v>2020</v>
      </c>
      <c r="H3" s="4" t="s">
        <v>78</v>
      </c>
      <c r="I3" s="4" t="s">
        <v>78</v>
      </c>
      <c r="J3" s="4" t="s">
        <v>78</v>
      </c>
      <c r="K3" s="4">
        <v>7.7</v>
      </c>
      <c r="L3" s="4" t="s">
        <v>78</v>
      </c>
      <c r="M3" s="7">
        <v>43692</v>
      </c>
      <c r="N3" s="4">
        <v>70</v>
      </c>
      <c r="O3" s="4">
        <v>85</v>
      </c>
      <c r="P3" s="4" t="s">
        <v>78</v>
      </c>
      <c r="Q3" s="4" t="s">
        <v>78</v>
      </c>
      <c r="R3" s="4" t="s">
        <v>78</v>
      </c>
      <c r="S3" s="4">
        <v>10</v>
      </c>
      <c r="T3" s="4">
        <v>0</v>
      </c>
      <c r="U3" s="4">
        <v>0</v>
      </c>
      <c r="V3" s="4">
        <v>1</v>
      </c>
      <c r="W3" s="4">
        <v>0</v>
      </c>
      <c r="X3" s="4">
        <v>1</v>
      </c>
      <c r="Y3" s="4">
        <v>0</v>
      </c>
      <c r="Z3" s="4">
        <v>1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5</v>
      </c>
      <c r="AG3" s="4">
        <v>1</v>
      </c>
      <c r="AH3" s="4">
        <f t="shared" ref="AH3:AH21" si="0">IF(AF3&gt;0,1,0)</f>
        <v>1</v>
      </c>
      <c r="AI3" s="4">
        <f t="shared" ref="AI3:AI21" si="1">IF(AG3&gt;0,1,0)</f>
        <v>1</v>
      </c>
      <c r="AJ3" s="4">
        <v>1</v>
      </c>
      <c r="AK3" s="4">
        <v>1974</v>
      </c>
      <c r="AL3" s="14">
        <f t="shared" ref="AL3:AL21" si="2">2020-AK3</f>
        <v>46</v>
      </c>
      <c r="AM3" s="14">
        <f t="shared" ref="AM3:AM21" si="3">IF(AND(AL3&gt;0,AL3&lt;=25),1,0)</f>
        <v>0</v>
      </c>
      <c r="AN3" s="14">
        <f t="shared" ref="AN3:AN21" si="4">IF(AND(AL3&gt;25,AL3&lt;=35),1,0)</f>
        <v>0</v>
      </c>
      <c r="AO3" s="14">
        <f t="shared" ref="AO3:AO21" si="5">IF(AND(AL3&gt;35,AL3&lt;=45),1,0)</f>
        <v>0</v>
      </c>
      <c r="AP3" s="14">
        <f t="shared" ref="AP3:AP21" si="6">IF(AND(AL3&gt;45,AL3&lt;=55),1,0)</f>
        <v>1</v>
      </c>
      <c r="AQ3" s="14">
        <f t="shared" ref="AQ3:AQ21" si="7">IF(AND(AL3&gt;55,AL3&lt;=65),1,0)</f>
        <v>0</v>
      </c>
      <c r="AR3" s="14">
        <f t="shared" ref="AR3:AR21" si="8">IF(AND(AL3&gt;65,AL3&lt;=75),1,0)</f>
        <v>0</v>
      </c>
      <c r="AS3" s="14">
        <f t="shared" ref="AS3:AS21" si="9">IF(AND(AL3&gt;75),1,0)</f>
        <v>0</v>
      </c>
      <c r="AT3" s="4">
        <v>0</v>
      </c>
      <c r="AU3" s="4">
        <v>0</v>
      </c>
      <c r="AV3" s="4">
        <v>0</v>
      </c>
      <c r="AW3" s="4">
        <v>0</v>
      </c>
      <c r="AX3" s="4">
        <v>1</v>
      </c>
      <c r="AY3" s="4">
        <v>1</v>
      </c>
      <c r="AZ3" s="4">
        <v>0</v>
      </c>
      <c r="BA3" s="4">
        <v>0</v>
      </c>
      <c r="BB3" s="4">
        <v>0</v>
      </c>
      <c r="BC3" s="4">
        <v>0</v>
      </c>
      <c r="BD3" s="4">
        <v>0</v>
      </c>
      <c r="BE3" s="4">
        <v>0</v>
      </c>
      <c r="BF3" s="4">
        <v>0</v>
      </c>
      <c r="BG3" s="4">
        <v>0</v>
      </c>
      <c r="BH3" s="4">
        <v>0</v>
      </c>
      <c r="BI3" s="4">
        <v>0</v>
      </c>
      <c r="BJ3" s="4">
        <v>0</v>
      </c>
      <c r="BK3" s="4">
        <v>0</v>
      </c>
      <c r="BL3" s="4">
        <v>0</v>
      </c>
      <c r="BM3" s="4" t="s">
        <v>78</v>
      </c>
      <c r="BN3" s="4">
        <v>0</v>
      </c>
      <c r="BO3" s="4">
        <v>0</v>
      </c>
      <c r="BP3" s="4">
        <v>0</v>
      </c>
      <c r="BQ3" s="4">
        <v>1</v>
      </c>
      <c r="BR3" s="4">
        <v>0</v>
      </c>
      <c r="BS3" s="4">
        <v>1</v>
      </c>
      <c r="BT3" s="4">
        <v>2</v>
      </c>
      <c r="BU3" s="4">
        <v>1</v>
      </c>
      <c r="BV3" s="4">
        <v>2</v>
      </c>
      <c r="BW3" s="4">
        <v>1</v>
      </c>
      <c r="BX3" s="4">
        <v>2</v>
      </c>
      <c r="BY3" s="14">
        <f t="shared" ref="BY3:BY21" si="10">IF($BS3=1,1,0)</f>
        <v>1</v>
      </c>
      <c r="BZ3" s="14">
        <f t="shared" ref="BZ3:BZ21" si="11">IF($BS3=2,1,0)</f>
        <v>0</v>
      </c>
      <c r="CA3" s="14">
        <f t="shared" ref="CA3:CA21" si="12">IF($BT3=1,1,0)</f>
        <v>0</v>
      </c>
      <c r="CB3" s="14">
        <f t="shared" ref="CB3:CB21" si="13">IF($BT3=2,1,0)</f>
        <v>1</v>
      </c>
      <c r="CC3" s="14">
        <f t="shared" ref="CC3:CC21" si="14">IF(BW3=1,1,0)</f>
        <v>1</v>
      </c>
      <c r="CD3" s="14">
        <f t="shared" ref="CD3:CD21" si="15">IF(BW3=2,1,0)</f>
        <v>0</v>
      </c>
      <c r="CE3" s="14">
        <f t="shared" ref="CE3:CE21" si="16">IF(BX3=1,1,0)</f>
        <v>0</v>
      </c>
      <c r="CF3" s="14">
        <f t="shared" ref="CF3:CF21" si="17">IF(BX3=2,1,0)</f>
        <v>1</v>
      </c>
      <c r="CG3" s="14">
        <f t="shared" ref="CG3:CG21" si="18">IF(BU3=1,1,0)</f>
        <v>1</v>
      </c>
      <c r="CH3" s="14">
        <f t="shared" ref="CH3:CH21" si="19">IF(BU3=2,1,0)</f>
        <v>0</v>
      </c>
      <c r="CI3" s="14">
        <f t="shared" ref="CI3:CI21" si="20">IF(BV3=1,1,0)</f>
        <v>0</v>
      </c>
      <c r="CJ3" s="14">
        <f t="shared" ref="CJ3:CJ21" si="21">IF(BV3=2,1,0)</f>
        <v>1</v>
      </c>
    </row>
    <row r="4" spans="1:88" ht="18" x14ac:dyDescent="0.2">
      <c r="A4" t="s">
        <v>75</v>
      </c>
      <c r="B4" t="s">
        <v>110</v>
      </c>
      <c r="C4" t="s">
        <v>119</v>
      </c>
      <c r="D4" t="s">
        <v>114</v>
      </c>
      <c r="F4">
        <v>2019</v>
      </c>
      <c r="G4">
        <v>2020</v>
      </c>
      <c r="H4" t="s">
        <v>78</v>
      </c>
      <c r="I4" t="s">
        <v>78</v>
      </c>
      <c r="J4" t="s">
        <v>78</v>
      </c>
      <c r="K4" s="4">
        <v>8.1</v>
      </c>
      <c r="L4" s="6" t="s">
        <v>78</v>
      </c>
      <c r="M4" s="7">
        <v>44171</v>
      </c>
      <c r="N4" s="4">
        <v>84</v>
      </c>
      <c r="O4" s="4">
        <v>95</v>
      </c>
      <c r="P4" t="s">
        <v>78</v>
      </c>
      <c r="Q4" t="s">
        <v>78</v>
      </c>
      <c r="R4" t="s">
        <v>78</v>
      </c>
      <c r="S4" s="4">
        <v>6</v>
      </c>
      <c r="T4" s="4">
        <v>0</v>
      </c>
      <c r="U4" s="4">
        <v>0</v>
      </c>
      <c r="V4" s="4">
        <v>0</v>
      </c>
      <c r="W4" s="4">
        <v>1</v>
      </c>
      <c r="X4" s="4">
        <v>1</v>
      </c>
      <c r="Y4" s="4">
        <v>0</v>
      </c>
      <c r="Z4" s="4">
        <v>0</v>
      </c>
      <c r="AA4" s="4">
        <v>0</v>
      </c>
      <c r="AB4" s="4">
        <v>1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f t="shared" si="0"/>
        <v>0</v>
      </c>
      <c r="AI4" s="4">
        <f t="shared" si="1"/>
        <v>0</v>
      </c>
      <c r="AJ4" s="4">
        <v>1</v>
      </c>
      <c r="AK4" s="4">
        <v>1983</v>
      </c>
      <c r="AL4" s="14">
        <f t="shared" si="2"/>
        <v>37</v>
      </c>
      <c r="AM4" s="14">
        <f t="shared" si="3"/>
        <v>0</v>
      </c>
      <c r="AN4" s="14">
        <f t="shared" si="4"/>
        <v>0</v>
      </c>
      <c r="AO4" s="14">
        <f t="shared" si="5"/>
        <v>1</v>
      </c>
      <c r="AP4" s="14">
        <f t="shared" si="6"/>
        <v>0</v>
      </c>
      <c r="AQ4" s="14">
        <f t="shared" si="7"/>
        <v>0</v>
      </c>
      <c r="AR4" s="14">
        <f t="shared" si="8"/>
        <v>0</v>
      </c>
      <c r="AS4" s="14">
        <f t="shared" si="9"/>
        <v>0</v>
      </c>
      <c r="AT4" s="4">
        <v>0</v>
      </c>
      <c r="AU4" s="4">
        <v>0</v>
      </c>
      <c r="AV4" s="4">
        <v>0</v>
      </c>
      <c r="AW4" s="4">
        <v>0</v>
      </c>
      <c r="AX4" s="4">
        <v>1</v>
      </c>
      <c r="AY4" s="4">
        <v>1</v>
      </c>
      <c r="AZ4" s="4">
        <v>0</v>
      </c>
      <c r="BA4" s="4">
        <v>0</v>
      </c>
      <c r="BB4" s="4">
        <v>0</v>
      </c>
      <c r="BC4" s="4">
        <v>0</v>
      </c>
      <c r="BD4" s="4">
        <v>1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 t="s">
        <v>78</v>
      </c>
      <c r="BN4" s="4">
        <v>0</v>
      </c>
      <c r="BO4" s="4">
        <v>1</v>
      </c>
      <c r="BP4" s="4">
        <v>0</v>
      </c>
      <c r="BQ4" s="4">
        <v>0</v>
      </c>
      <c r="BR4" s="4">
        <v>0</v>
      </c>
      <c r="BS4" s="4">
        <v>1</v>
      </c>
      <c r="BT4" s="4">
        <v>2</v>
      </c>
      <c r="BU4" s="4">
        <v>1</v>
      </c>
      <c r="BV4" s="4">
        <v>1</v>
      </c>
      <c r="BW4" s="4">
        <v>1</v>
      </c>
      <c r="BX4" s="4">
        <v>2</v>
      </c>
      <c r="BY4" s="14">
        <f t="shared" si="10"/>
        <v>1</v>
      </c>
      <c r="BZ4" s="14">
        <f t="shared" si="11"/>
        <v>0</v>
      </c>
      <c r="CA4" s="14">
        <f t="shared" si="12"/>
        <v>0</v>
      </c>
      <c r="CB4" s="14">
        <f t="shared" si="13"/>
        <v>1</v>
      </c>
      <c r="CC4" s="14">
        <f t="shared" si="14"/>
        <v>1</v>
      </c>
      <c r="CD4" s="14">
        <f t="shared" si="15"/>
        <v>0</v>
      </c>
      <c r="CE4" s="14">
        <f t="shared" si="16"/>
        <v>0</v>
      </c>
      <c r="CF4" s="14">
        <f t="shared" si="17"/>
        <v>1</v>
      </c>
      <c r="CG4" s="14">
        <f t="shared" si="18"/>
        <v>1</v>
      </c>
      <c r="CH4" s="14">
        <f t="shared" si="19"/>
        <v>0</v>
      </c>
      <c r="CI4" s="14">
        <f t="shared" si="20"/>
        <v>1</v>
      </c>
      <c r="CJ4" s="14">
        <f t="shared" si="21"/>
        <v>0</v>
      </c>
    </row>
    <row r="5" spans="1:88" s="4" customFormat="1" ht="18" x14ac:dyDescent="0.2">
      <c r="A5" t="s">
        <v>75</v>
      </c>
      <c r="B5" t="s">
        <v>110</v>
      </c>
      <c r="C5" t="s">
        <v>117</v>
      </c>
      <c r="D5" t="s">
        <v>150</v>
      </c>
      <c r="E5"/>
      <c r="F5">
        <v>2019</v>
      </c>
      <c r="G5">
        <v>2020</v>
      </c>
      <c r="H5" t="s">
        <v>78</v>
      </c>
      <c r="I5" t="s">
        <v>78</v>
      </c>
      <c r="J5" t="s">
        <v>78</v>
      </c>
      <c r="K5" s="4">
        <v>8.6</v>
      </c>
      <c r="L5" s="6" t="s">
        <v>78</v>
      </c>
      <c r="M5" s="8">
        <v>43741</v>
      </c>
      <c r="N5" s="4">
        <v>88</v>
      </c>
      <c r="O5" s="4">
        <v>68</v>
      </c>
      <c r="P5" t="s">
        <v>78</v>
      </c>
      <c r="Q5" t="s">
        <v>78</v>
      </c>
      <c r="R5" t="s">
        <v>78</v>
      </c>
      <c r="S5" s="4">
        <v>11</v>
      </c>
      <c r="T5" s="4">
        <v>0</v>
      </c>
      <c r="U5" s="4">
        <v>0</v>
      </c>
      <c r="V5" s="4">
        <v>0</v>
      </c>
      <c r="W5" s="4">
        <v>1</v>
      </c>
      <c r="X5" s="4">
        <v>1</v>
      </c>
      <c r="Y5" s="4">
        <v>1</v>
      </c>
      <c r="Z5" s="4">
        <v>0</v>
      </c>
      <c r="AA5" s="4">
        <v>0</v>
      </c>
      <c r="AB5" s="4">
        <v>1</v>
      </c>
      <c r="AC5" s="4">
        <v>1</v>
      </c>
      <c r="AD5" s="4">
        <v>0</v>
      </c>
      <c r="AE5" s="4">
        <v>0</v>
      </c>
      <c r="AF5" s="4">
        <v>4</v>
      </c>
      <c r="AG5" s="4">
        <v>0</v>
      </c>
      <c r="AH5" s="4">
        <f t="shared" si="0"/>
        <v>1</v>
      </c>
      <c r="AI5" s="4">
        <f t="shared" si="1"/>
        <v>0</v>
      </c>
      <c r="AJ5" s="4">
        <v>1</v>
      </c>
      <c r="AK5" s="4">
        <v>1974</v>
      </c>
      <c r="AL5" s="14">
        <f t="shared" si="2"/>
        <v>46</v>
      </c>
      <c r="AM5" s="14">
        <f t="shared" si="3"/>
        <v>0</v>
      </c>
      <c r="AN5" s="14">
        <f t="shared" si="4"/>
        <v>0</v>
      </c>
      <c r="AO5" s="14">
        <f t="shared" si="5"/>
        <v>0</v>
      </c>
      <c r="AP5" s="14">
        <f t="shared" si="6"/>
        <v>1</v>
      </c>
      <c r="AQ5" s="14">
        <f t="shared" si="7"/>
        <v>0</v>
      </c>
      <c r="AR5" s="14">
        <f t="shared" si="8"/>
        <v>0</v>
      </c>
      <c r="AS5" s="14">
        <f t="shared" si="9"/>
        <v>0</v>
      </c>
      <c r="AT5" s="4">
        <v>0</v>
      </c>
      <c r="AU5" s="4">
        <v>0</v>
      </c>
      <c r="AV5" s="4">
        <v>0</v>
      </c>
      <c r="AW5" s="4">
        <v>1</v>
      </c>
      <c r="AX5" s="4">
        <v>0</v>
      </c>
      <c r="AY5" s="4">
        <v>1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1</v>
      </c>
      <c r="BH5" s="4">
        <v>0</v>
      </c>
      <c r="BI5" s="4">
        <v>0</v>
      </c>
      <c r="BJ5" s="4">
        <v>0</v>
      </c>
      <c r="BK5" s="4">
        <v>0</v>
      </c>
      <c r="BL5" s="4">
        <v>0</v>
      </c>
      <c r="BM5" s="4" t="s">
        <v>78</v>
      </c>
      <c r="BN5" s="4">
        <v>0</v>
      </c>
      <c r="BO5" s="4">
        <v>0</v>
      </c>
      <c r="BP5" s="4">
        <v>0</v>
      </c>
      <c r="BQ5" s="4">
        <v>1</v>
      </c>
      <c r="BR5" s="4">
        <v>0</v>
      </c>
      <c r="BS5" s="4">
        <v>2</v>
      </c>
      <c r="BT5" s="4">
        <v>2</v>
      </c>
      <c r="BU5" s="4">
        <v>1</v>
      </c>
      <c r="BV5" s="4">
        <v>1</v>
      </c>
      <c r="BW5" s="4">
        <v>2</v>
      </c>
      <c r="BX5" s="4">
        <v>2</v>
      </c>
      <c r="BY5" s="14">
        <f t="shared" si="10"/>
        <v>0</v>
      </c>
      <c r="BZ5" s="14">
        <f t="shared" si="11"/>
        <v>1</v>
      </c>
      <c r="CA5" s="14">
        <f t="shared" si="12"/>
        <v>0</v>
      </c>
      <c r="CB5" s="14">
        <f t="shared" si="13"/>
        <v>1</v>
      </c>
      <c r="CC5" s="14">
        <f t="shared" si="14"/>
        <v>0</v>
      </c>
      <c r="CD5" s="14">
        <f t="shared" si="15"/>
        <v>1</v>
      </c>
      <c r="CE5" s="14">
        <f t="shared" si="16"/>
        <v>0</v>
      </c>
      <c r="CF5" s="14">
        <f t="shared" si="17"/>
        <v>1</v>
      </c>
      <c r="CG5" s="14">
        <f t="shared" si="18"/>
        <v>1</v>
      </c>
      <c r="CH5" s="14">
        <f t="shared" si="19"/>
        <v>0</v>
      </c>
      <c r="CI5" s="14">
        <f t="shared" si="20"/>
        <v>1</v>
      </c>
      <c r="CJ5" s="14">
        <f t="shared" si="21"/>
        <v>0</v>
      </c>
    </row>
    <row r="6" spans="1:88" ht="18" x14ac:dyDescent="0.2">
      <c r="A6" t="s">
        <v>75</v>
      </c>
      <c r="B6" t="s">
        <v>110</v>
      </c>
      <c r="C6" s="12" t="s">
        <v>129</v>
      </c>
      <c r="D6" t="s">
        <v>149</v>
      </c>
      <c r="F6">
        <v>2019</v>
      </c>
      <c r="G6">
        <v>2020</v>
      </c>
      <c r="H6" t="s">
        <v>78</v>
      </c>
      <c r="I6" t="s">
        <v>78</v>
      </c>
      <c r="J6" t="s">
        <v>78</v>
      </c>
      <c r="K6" s="4">
        <v>7.6</v>
      </c>
      <c r="L6" s="6" t="s">
        <v>78</v>
      </c>
      <c r="M6" s="8">
        <v>43811</v>
      </c>
      <c r="N6" s="4">
        <v>89</v>
      </c>
      <c r="O6" s="4">
        <v>89</v>
      </c>
      <c r="P6" t="s">
        <v>78</v>
      </c>
      <c r="Q6" t="s">
        <v>78</v>
      </c>
      <c r="R6" t="s">
        <v>78</v>
      </c>
      <c r="S6" s="4">
        <v>3</v>
      </c>
      <c r="T6" s="4">
        <v>0</v>
      </c>
      <c r="U6" s="4">
        <v>0</v>
      </c>
      <c r="V6" s="4">
        <v>0</v>
      </c>
      <c r="W6" s="4">
        <v>1</v>
      </c>
      <c r="X6" s="4">
        <v>1</v>
      </c>
      <c r="Y6" s="4">
        <v>0</v>
      </c>
      <c r="Z6" s="4">
        <v>0</v>
      </c>
      <c r="AA6" s="4">
        <v>0</v>
      </c>
      <c r="AB6" s="4">
        <v>1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f t="shared" si="0"/>
        <v>0</v>
      </c>
      <c r="AI6" s="4">
        <f t="shared" si="1"/>
        <v>0</v>
      </c>
      <c r="AJ6" s="4">
        <v>0</v>
      </c>
      <c r="AK6" s="4">
        <v>1947</v>
      </c>
      <c r="AL6" s="14">
        <f t="shared" si="2"/>
        <v>73</v>
      </c>
      <c r="AM6" s="14">
        <f t="shared" si="3"/>
        <v>0</v>
      </c>
      <c r="AN6" s="14">
        <f t="shared" si="4"/>
        <v>0</v>
      </c>
      <c r="AO6" s="14">
        <f t="shared" si="5"/>
        <v>0</v>
      </c>
      <c r="AP6" s="14">
        <f t="shared" si="6"/>
        <v>0</v>
      </c>
      <c r="AQ6" s="14">
        <f t="shared" si="7"/>
        <v>0</v>
      </c>
      <c r="AR6" s="14">
        <f t="shared" si="8"/>
        <v>1</v>
      </c>
      <c r="AS6" s="14">
        <f t="shared" si="9"/>
        <v>0</v>
      </c>
      <c r="AT6" s="4">
        <v>0</v>
      </c>
      <c r="AU6" s="4">
        <v>0</v>
      </c>
      <c r="AV6" s="4">
        <v>1</v>
      </c>
      <c r="AW6" s="4">
        <v>0</v>
      </c>
      <c r="AX6" s="4">
        <v>1</v>
      </c>
      <c r="AY6" s="4">
        <v>1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4">
        <v>0</v>
      </c>
      <c r="BK6" s="4">
        <v>0</v>
      </c>
      <c r="BL6" s="4">
        <v>0</v>
      </c>
      <c r="BM6" s="4" t="s">
        <v>78</v>
      </c>
      <c r="BN6" s="4">
        <v>0</v>
      </c>
      <c r="BO6" s="4">
        <v>1</v>
      </c>
      <c r="BP6" s="4">
        <v>0</v>
      </c>
      <c r="BQ6" s="4">
        <v>0</v>
      </c>
      <c r="BR6" s="4">
        <v>0</v>
      </c>
      <c r="BS6" s="4">
        <v>1</v>
      </c>
      <c r="BT6" s="4">
        <v>1</v>
      </c>
      <c r="BU6" s="4">
        <v>1</v>
      </c>
      <c r="BV6" s="4">
        <v>1</v>
      </c>
      <c r="BW6" s="4">
        <v>1</v>
      </c>
      <c r="BX6" s="4">
        <v>1</v>
      </c>
      <c r="BY6" s="14">
        <f t="shared" si="10"/>
        <v>1</v>
      </c>
      <c r="BZ6" s="14">
        <f t="shared" si="11"/>
        <v>0</v>
      </c>
      <c r="CA6" s="14">
        <f t="shared" si="12"/>
        <v>1</v>
      </c>
      <c r="CB6" s="14">
        <f t="shared" si="13"/>
        <v>0</v>
      </c>
      <c r="CC6" s="14">
        <f t="shared" si="14"/>
        <v>1</v>
      </c>
      <c r="CD6" s="14">
        <f t="shared" si="15"/>
        <v>0</v>
      </c>
      <c r="CE6" s="14">
        <f t="shared" si="16"/>
        <v>1</v>
      </c>
      <c r="CF6" s="14">
        <f t="shared" si="17"/>
        <v>0</v>
      </c>
      <c r="CG6" s="14">
        <f t="shared" si="18"/>
        <v>1</v>
      </c>
      <c r="CH6" s="14">
        <f t="shared" si="19"/>
        <v>0</v>
      </c>
      <c r="CI6" s="14">
        <f t="shared" si="20"/>
        <v>1</v>
      </c>
      <c r="CJ6" s="14">
        <f t="shared" si="21"/>
        <v>0</v>
      </c>
    </row>
    <row r="7" spans="1:88" ht="18" x14ac:dyDescent="0.2">
      <c r="A7" t="s">
        <v>75</v>
      </c>
      <c r="B7" t="s">
        <v>111</v>
      </c>
      <c r="C7" s="12" t="s">
        <v>131</v>
      </c>
      <c r="D7" t="s">
        <v>148</v>
      </c>
      <c r="F7">
        <v>2019</v>
      </c>
      <c r="G7">
        <v>2020</v>
      </c>
      <c r="H7" t="s">
        <v>78</v>
      </c>
      <c r="I7" t="s">
        <v>78</v>
      </c>
      <c r="J7" t="s">
        <v>78</v>
      </c>
      <c r="K7" s="4">
        <v>6.3</v>
      </c>
      <c r="L7" s="6" t="s">
        <v>78</v>
      </c>
      <c r="M7" s="8">
        <v>43874</v>
      </c>
      <c r="N7" s="4">
        <v>97</v>
      </c>
      <c r="O7" s="4">
        <v>73</v>
      </c>
      <c r="P7" t="s">
        <v>78</v>
      </c>
      <c r="Q7" t="s">
        <v>78</v>
      </c>
      <c r="R7" t="s">
        <v>78</v>
      </c>
      <c r="S7" s="4">
        <v>2</v>
      </c>
      <c r="T7" s="4">
        <v>1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f t="shared" si="0"/>
        <v>0</v>
      </c>
      <c r="AI7" s="4">
        <f t="shared" si="1"/>
        <v>0</v>
      </c>
      <c r="AJ7" s="4">
        <v>0</v>
      </c>
      <c r="AK7" s="4">
        <v>1987</v>
      </c>
      <c r="AL7" s="14">
        <f t="shared" si="2"/>
        <v>33</v>
      </c>
      <c r="AM7" s="14">
        <f t="shared" si="3"/>
        <v>0</v>
      </c>
      <c r="AN7" s="14">
        <f t="shared" si="4"/>
        <v>1</v>
      </c>
      <c r="AO7" s="14">
        <f t="shared" si="5"/>
        <v>0</v>
      </c>
      <c r="AP7" s="14">
        <f t="shared" si="6"/>
        <v>0</v>
      </c>
      <c r="AQ7" s="14">
        <f t="shared" si="7"/>
        <v>0</v>
      </c>
      <c r="AR7" s="14">
        <f t="shared" si="8"/>
        <v>0</v>
      </c>
      <c r="AS7" s="14">
        <f t="shared" si="9"/>
        <v>0</v>
      </c>
      <c r="AT7" s="4">
        <v>1</v>
      </c>
      <c r="AU7" s="4">
        <v>0</v>
      </c>
      <c r="AV7" s="4">
        <v>1</v>
      </c>
      <c r="AW7" s="4">
        <v>0</v>
      </c>
      <c r="AX7" s="4">
        <v>0</v>
      </c>
      <c r="AY7" s="4">
        <v>1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4">
        <v>0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 t="s">
        <v>78</v>
      </c>
      <c r="BN7" s="4">
        <v>0</v>
      </c>
      <c r="BO7" s="4">
        <v>1</v>
      </c>
      <c r="BP7" s="4">
        <v>0</v>
      </c>
      <c r="BQ7" s="4">
        <v>0</v>
      </c>
      <c r="BR7" s="4">
        <v>0</v>
      </c>
      <c r="BS7" s="4">
        <v>1</v>
      </c>
      <c r="BT7" s="4">
        <v>2</v>
      </c>
      <c r="BU7" s="4">
        <v>1</v>
      </c>
      <c r="BV7" s="4">
        <v>1</v>
      </c>
      <c r="BW7" s="4">
        <v>1</v>
      </c>
      <c r="BX7" s="4">
        <v>2</v>
      </c>
      <c r="BY7" s="14">
        <f t="shared" si="10"/>
        <v>1</v>
      </c>
      <c r="BZ7" s="14">
        <f t="shared" si="11"/>
        <v>0</v>
      </c>
      <c r="CA7" s="14">
        <f t="shared" si="12"/>
        <v>0</v>
      </c>
      <c r="CB7" s="14">
        <f t="shared" si="13"/>
        <v>1</v>
      </c>
      <c r="CC7" s="14">
        <f t="shared" si="14"/>
        <v>1</v>
      </c>
      <c r="CD7" s="14">
        <f t="shared" si="15"/>
        <v>0</v>
      </c>
      <c r="CE7" s="14">
        <f t="shared" si="16"/>
        <v>0</v>
      </c>
      <c r="CF7" s="14">
        <f t="shared" si="17"/>
        <v>1</v>
      </c>
      <c r="CG7" s="14">
        <f t="shared" si="18"/>
        <v>1</v>
      </c>
      <c r="CH7" s="14">
        <f t="shared" si="19"/>
        <v>0</v>
      </c>
      <c r="CI7" s="14">
        <f t="shared" si="20"/>
        <v>1</v>
      </c>
      <c r="CJ7" s="14">
        <f t="shared" si="21"/>
        <v>0</v>
      </c>
    </row>
    <row r="8" spans="1:88" s="11" customFormat="1" x14ac:dyDescent="0.2">
      <c r="A8" s="11" t="s">
        <v>75</v>
      </c>
      <c r="B8" s="11" t="s">
        <v>111</v>
      </c>
      <c r="C8" s="11" t="s">
        <v>119</v>
      </c>
      <c r="D8" s="11" t="s">
        <v>137</v>
      </c>
      <c r="F8" s="11">
        <v>2019</v>
      </c>
      <c r="G8">
        <v>2020</v>
      </c>
      <c r="H8" s="11" t="s">
        <v>78</v>
      </c>
      <c r="I8" s="11" t="s">
        <v>78</v>
      </c>
      <c r="J8" s="11" t="s">
        <v>78</v>
      </c>
      <c r="K8" s="4">
        <v>8.1</v>
      </c>
      <c r="L8" s="11" t="s">
        <v>78</v>
      </c>
      <c r="M8" s="7">
        <v>44171</v>
      </c>
      <c r="N8" s="4">
        <v>84</v>
      </c>
      <c r="O8" s="4">
        <v>95</v>
      </c>
      <c r="P8" s="11" t="s">
        <v>78</v>
      </c>
      <c r="Q8" s="11" t="s">
        <v>78</v>
      </c>
      <c r="R8" s="11" t="s">
        <v>78</v>
      </c>
      <c r="S8" s="4">
        <v>6</v>
      </c>
      <c r="T8" s="4">
        <v>0</v>
      </c>
      <c r="U8" s="4">
        <v>0</v>
      </c>
      <c r="V8" s="4">
        <v>0</v>
      </c>
      <c r="W8" s="4">
        <v>1</v>
      </c>
      <c r="X8" s="4">
        <v>1</v>
      </c>
      <c r="Y8" s="4">
        <v>0</v>
      </c>
      <c r="Z8" s="4">
        <v>0</v>
      </c>
      <c r="AA8" s="4">
        <v>0</v>
      </c>
      <c r="AB8" s="4">
        <v>1</v>
      </c>
      <c r="AC8" s="4">
        <v>0</v>
      </c>
      <c r="AD8" s="4">
        <v>0</v>
      </c>
      <c r="AE8" s="4">
        <v>0</v>
      </c>
      <c r="AF8" s="4">
        <v>1</v>
      </c>
      <c r="AG8" s="4">
        <v>0</v>
      </c>
      <c r="AH8" s="4">
        <f t="shared" si="0"/>
        <v>1</v>
      </c>
      <c r="AI8" s="4">
        <f t="shared" si="1"/>
        <v>0</v>
      </c>
      <c r="AJ8" s="4">
        <v>1</v>
      </c>
      <c r="AK8" s="11">
        <v>1984</v>
      </c>
      <c r="AL8" s="14">
        <f t="shared" si="2"/>
        <v>36</v>
      </c>
      <c r="AM8" s="14">
        <f t="shared" si="3"/>
        <v>0</v>
      </c>
      <c r="AN8" s="14">
        <f t="shared" si="4"/>
        <v>0</v>
      </c>
      <c r="AO8" s="14">
        <f t="shared" si="5"/>
        <v>1</v>
      </c>
      <c r="AP8" s="14">
        <f t="shared" si="6"/>
        <v>0</v>
      </c>
      <c r="AQ8" s="14">
        <f t="shared" si="7"/>
        <v>0</v>
      </c>
      <c r="AR8" s="14">
        <f t="shared" si="8"/>
        <v>0</v>
      </c>
      <c r="AS8" s="14">
        <f t="shared" si="9"/>
        <v>0</v>
      </c>
      <c r="AT8" s="4">
        <v>0</v>
      </c>
      <c r="AU8" s="4">
        <v>0</v>
      </c>
      <c r="AV8" s="4">
        <v>0</v>
      </c>
      <c r="AW8" s="4">
        <v>0</v>
      </c>
      <c r="AX8" s="4">
        <v>1</v>
      </c>
      <c r="AY8" s="4">
        <v>1</v>
      </c>
      <c r="AZ8" s="4">
        <v>0</v>
      </c>
      <c r="BA8" s="4">
        <v>0</v>
      </c>
      <c r="BB8" s="4">
        <v>0</v>
      </c>
      <c r="BC8" s="4">
        <v>0</v>
      </c>
      <c r="BD8" s="4">
        <v>1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11" t="s">
        <v>78</v>
      </c>
      <c r="BN8" s="4">
        <v>0</v>
      </c>
      <c r="BO8" s="4">
        <v>1</v>
      </c>
      <c r="BP8" s="4">
        <v>0</v>
      </c>
      <c r="BQ8" s="4">
        <v>0</v>
      </c>
      <c r="BR8" s="4">
        <v>0</v>
      </c>
      <c r="BS8" s="4">
        <v>1</v>
      </c>
      <c r="BT8" s="4">
        <v>2</v>
      </c>
      <c r="BU8" s="4">
        <v>1</v>
      </c>
      <c r="BV8" s="4">
        <v>1</v>
      </c>
      <c r="BW8" s="4">
        <v>1</v>
      </c>
      <c r="BX8" s="4">
        <v>2</v>
      </c>
      <c r="BY8" s="14">
        <f t="shared" si="10"/>
        <v>1</v>
      </c>
      <c r="BZ8" s="14">
        <f t="shared" si="11"/>
        <v>0</v>
      </c>
      <c r="CA8" s="14">
        <f t="shared" si="12"/>
        <v>0</v>
      </c>
      <c r="CB8" s="14">
        <f t="shared" si="13"/>
        <v>1</v>
      </c>
      <c r="CC8" s="14">
        <f t="shared" si="14"/>
        <v>1</v>
      </c>
      <c r="CD8" s="14">
        <f t="shared" si="15"/>
        <v>0</v>
      </c>
      <c r="CE8" s="14">
        <f t="shared" si="16"/>
        <v>0</v>
      </c>
      <c r="CF8" s="14">
        <f t="shared" si="17"/>
        <v>1</v>
      </c>
      <c r="CG8" s="14">
        <f t="shared" si="18"/>
        <v>1</v>
      </c>
      <c r="CH8" s="14">
        <f t="shared" si="19"/>
        <v>0</v>
      </c>
      <c r="CI8" s="14">
        <f t="shared" si="20"/>
        <v>1</v>
      </c>
      <c r="CJ8" s="14">
        <f t="shared" si="21"/>
        <v>0</v>
      </c>
    </row>
    <row r="9" spans="1:88" s="11" customFormat="1" ht="18" x14ac:dyDescent="0.2">
      <c r="A9" t="s">
        <v>75</v>
      </c>
      <c r="B9" t="s">
        <v>111</v>
      </c>
      <c r="C9" s="11" t="s">
        <v>118</v>
      </c>
      <c r="D9" s="11" t="s">
        <v>147</v>
      </c>
      <c r="E9"/>
      <c r="F9">
        <v>2019</v>
      </c>
      <c r="G9">
        <v>2020</v>
      </c>
      <c r="H9" t="s">
        <v>78</v>
      </c>
      <c r="I9" t="s">
        <v>78</v>
      </c>
      <c r="J9" t="s">
        <v>78</v>
      </c>
      <c r="K9" s="4">
        <v>8.1</v>
      </c>
      <c r="L9" s="6" t="s">
        <v>78</v>
      </c>
      <c r="M9" s="7">
        <v>43860</v>
      </c>
      <c r="N9" s="4">
        <v>92</v>
      </c>
      <c r="O9" s="4">
        <v>95</v>
      </c>
      <c r="P9" t="s">
        <v>78</v>
      </c>
      <c r="Q9" t="s">
        <v>78</v>
      </c>
      <c r="R9" t="s">
        <v>78</v>
      </c>
      <c r="S9" s="11">
        <v>6</v>
      </c>
      <c r="T9" s="4">
        <v>1</v>
      </c>
      <c r="U9" s="4">
        <v>0</v>
      </c>
      <c r="V9" s="4">
        <v>0</v>
      </c>
      <c r="W9" s="4">
        <v>0</v>
      </c>
      <c r="X9" s="4">
        <v>1</v>
      </c>
      <c r="Y9" s="4">
        <v>0</v>
      </c>
      <c r="Z9" s="4">
        <v>0</v>
      </c>
      <c r="AA9" s="4">
        <v>0</v>
      </c>
      <c r="AB9" s="4">
        <v>1</v>
      </c>
      <c r="AC9" s="4">
        <v>0</v>
      </c>
      <c r="AD9" s="4">
        <v>0</v>
      </c>
      <c r="AE9" s="4">
        <v>0</v>
      </c>
      <c r="AF9" s="4">
        <v>4</v>
      </c>
      <c r="AG9" s="4">
        <v>0</v>
      </c>
      <c r="AH9" s="4">
        <f t="shared" si="0"/>
        <v>1</v>
      </c>
      <c r="AI9" s="4">
        <f t="shared" si="1"/>
        <v>0</v>
      </c>
      <c r="AJ9" s="4">
        <v>1</v>
      </c>
      <c r="AK9" s="11">
        <v>1994</v>
      </c>
      <c r="AL9" s="14">
        <f t="shared" si="2"/>
        <v>26</v>
      </c>
      <c r="AM9" s="14">
        <f t="shared" si="3"/>
        <v>0</v>
      </c>
      <c r="AN9" s="14">
        <f t="shared" si="4"/>
        <v>1</v>
      </c>
      <c r="AO9" s="14">
        <f t="shared" si="5"/>
        <v>0</v>
      </c>
      <c r="AP9" s="14">
        <f t="shared" si="6"/>
        <v>0</v>
      </c>
      <c r="AQ9" s="14">
        <f t="shared" si="7"/>
        <v>0</v>
      </c>
      <c r="AR9" s="14">
        <f t="shared" si="8"/>
        <v>0</v>
      </c>
      <c r="AS9" s="14">
        <f t="shared" si="9"/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1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1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 t="s">
        <v>78</v>
      </c>
      <c r="BN9" s="4">
        <v>0</v>
      </c>
      <c r="BO9" s="4">
        <v>1</v>
      </c>
      <c r="BP9" s="4">
        <v>0</v>
      </c>
      <c r="BQ9" s="4">
        <v>0</v>
      </c>
      <c r="BR9" s="4">
        <v>0</v>
      </c>
      <c r="BS9" s="4">
        <v>1</v>
      </c>
      <c r="BT9" s="4">
        <v>2</v>
      </c>
      <c r="BU9" s="4">
        <v>1</v>
      </c>
      <c r="BV9" s="4">
        <v>1</v>
      </c>
      <c r="BW9" s="4">
        <v>1</v>
      </c>
      <c r="BX9" s="4">
        <v>1</v>
      </c>
      <c r="BY9" s="14">
        <f t="shared" si="10"/>
        <v>1</v>
      </c>
      <c r="BZ9" s="14">
        <f t="shared" si="11"/>
        <v>0</v>
      </c>
      <c r="CA9" s="14">
        <f t="shared" si="12"/>
        <v>0</v>
      </c>
      <c r="CB9" s="14">
        <f t="shared" si="13"/>
        <v>1</v>
      </c>
      <c r="CC9" s="14">
        <f t="shared" si="14"/>
        <v>1</v>
      </c>
      <c r="CD9" s="14">
        <f t="shared" si="15"/>
        <v>0</v>
      </c>
      <c r="CE9" s="14">
        <f t="shared" si="16"/>
        <v>1</v>
      </c>
      <c r="CF9" s="14">
        <f t="shared" si="17"/>
        <v>0</v>
      </c>
      <c r="CG9" s="14">
        <f t="shared" si="18"/>
        <v>1</v>
      </c>
      <c r="CH9" s="14">
        <f t="shared" si="19"/>
        <v>0</v>
      </c>
      <c r="CI9" s="14">
        <f t="shared" si="20"/>
        <v>1</v>
      </c>
      <c r="CJ9" s="14">
        <f t="shared" si="21"/>
        <v>0</v>
      </c>
    </row>
    <row r="10" spans="1:88" ht="18" x14ac:dyDescent="0.2">
      <c r="A10" t="s">
        <v>75</v>
      </c>
      <c r="B10" t="s">
        <v>111</v>
      </c>
      <c r="C10" s="12" t="s">
        <v>132</v>
      </c>
      <c r="D10" s="11" t="s">
        <v>146</v>
      </c>
      <c r="F10">
        <v>2019</v>
      </c>
      <c r="G10">
        <v>2020</v>
      </c>
      <c r="H10" t="s">
        <v>78</v>
      </c>
      <c r="I10" t="s">
        <v>78</v>
      </c>
      <c r="J10" t="s">
        <v>78</v>
      </c>
      <c r="K10" s="4">
        <v>6.8</v>
      </c>
      <c r="L10" s="6" t="s">
        <v>78</v>
      </c>
      <c r="M10" s="7">
        <v>43839</v>
      </c>
      <c r="N10" s="4">
        <v>84</v>
      </c>
      <c r="O10" s="4">
        <v>70</v>
      </c>
      <c r="P10" t="s">
        <v>78</v>
      </c>
      <c r="Q10" t="s">
        <v>78</v>
      </c>
      <c r="R10" t="s">
        <v>78</v>
      </c>
      <c r="S10" s="4">
        <v>3</v>
      </c>
      <c r="T10" s="4">
        <v>1</v>
      </c>
      <c r="U10" s="4">
        <v>0</v>
      </c>
      <c r="V10" s="4">
        <v>0</v>
      </c>
      <c r="W10" s="4">
        <v>0</v>
      </c>
      <c r="X10" s="4">
        <v>1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0</v>
      </c>
      <c r="AE10" s="4">
        <v>0</v>
      </c>
      <c r="AF10" s="4">
        <v>2</v>
      </c>
      <c r="AG10" s="4">
        <v>1</v>
      </c>
      <c r="AH10" s="4">
        <f t="shared" si="0"/>
        <v>1</v>
      </c>
      <c r="AI10" s="4">
        <f t="shared" si="1"/>
        <v>1</v>
      </c>
      <c r="AJ10" s="4">
        <v>0</v>
      </c>
      <c r="AK10" s="11">
        <v>1975</v>
      </c>
      <c r="AL10" s="14">
        <f t="shared" si="2"/>
        <v>45</v>
      </c>
      <c r="AM10" s="14">
        <f t="shared" si="3"/>
        <v>0</v>
      </c>
      <c r="AN10" s="14">
        <f t="shared" si="4"/>
        <v>0</v>
      </c>
      <c r="AO10" s="14">
        <f t="shared" si="5"/>
        <v>1</v>
      </c>
      <c r="AP10" s="14">
        <f t="shared" si="6"/>
        <v>0</v>
      </c>
      <c r="AQ10" s="14">
        <f t="shared" si="7"/>
        <v>0</v>
      </c>
      <c r="AR10" s="14">
        <f t="shared" si="8"/>
        <v>0</v>
      </c>
      <c r="AS10" s="14">
        <f t="shared" si="9"/>
        <v>0</v>
      </c>
      <c r="AT10" s="4">
        <v>0</v>
      </c>
      <c r="AU10" s="4">
        <v>0</v>
      </c>
      <c r="AV10" s="4">
        <v>1</v>
      </c>
      <c r="AW10" s="4">
        <v>0</v>
      </c>
      <c r="AX10" s="4">
        <v>0</v>
      </c>
      <c r="AY10" s="4">
        <v>1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 t="s">
        <v>78</v>
      </c>
      <c r="BN10" s="4">
        <v>0</v>
      </c>
      <c r="BO10" s="4">
        <v>0</v>
      </c>
      <c r="BP10" s="4">
        <v>1</v>
      </c>
      <c r="BQ10" s="4">
        <v>0</v>
      </c>
      <c r="BR10" s="4">
        <v>0</v>
      </c>
      <c r="BS10" s="4">
        <v>1</v>
      </c>
      <c r="BT10" s="4">
        <v>2</v>
      </c>
      <c r="BU10" s="4">
        <v>1</v>
      </c>
      <c r="BV10" s="4">
        <v>2</v>
      </c>
      <c r="BW10" s="4">
        <v>1</v>
      </c>
      <c r="BX10" s="4">
        <v>2</v>
      </c>
      <c r="BY10" s="14">
        <f t="shared" si="10"/>
        <v>1</v>
      </c>
      <c r="BZ10" s="14">
        <f t="shared" si="11"/>
        <v>0</v>
      </c>
      <c r="CA10" s="14">
        <f t="shared" si="12"/>
        <v>0</v>
      </c>
      <c r="CB10" s="14">
        <f t="shared" si="13"/>
        <v>1</v>
      </c>
      <c r="CC10" s="14">
        <f t="shared" si="14"/>
        <v>1</v>
      </c>
      <c r="CD10" s="14">
        <f t="shared" si="15"/>
        <v>0</v>
      </c>
      <c r="CE10" s="14">
        <f t="shared" si="16"/>
        <v>0</v>
      </c>
      <c r="CF10" s="14">
        <f t="shared" si="17"/>
        <v>1</v>
      </c>
      <c r="CG10" s="14">
        <f t="shared" si="18"/>
        <v>1</v>
      </c>
      <c r="CH10" s="14">
        <f t="shared" si="19"/>
        <v>0</v>
      </c>
      <c r="CI10" s="14">
        <f t="shared" si="20"/>
        <v>0</v>
      </c>
      <c r="CJ10" s="14">
        <f t="shared" si="21"/>
        <v>1</v>
      </c>
    </row>
    <row r="11" spans="1:88" x14ac:dyDescent="0.2">
      <c r="A11" s="4" t="s">
        <v>75</v>
      </c>
      <c r="B11" s="4" t="s">
        <v>111</v>
      </c>
      <c r="C11" s="12" t="s">
        <v>133</v>
      </c>
      <c r="D11" s="11" t="s">
        <v>145</v>
      </c>
      <c r="E11" s="4"/>
      <c r="F11" s="4">
        <v>2019</v>
      </c>
      <c r="G11">
        <v>2020</v>
      </c>
      <c r="H11" s="4" t="s">
        <v>78</v>
      </c>
      <c r="I11" s="4" t="s">
        <v>78</v>
      </c>
      <c r="J11" s="4" t="s">
        <v>78</v>
      </c>
      <c r="K11" s="4">
        <v>7</v>
      </c>
      <c r="L11" s="4" t="s">
        <v>78</v>
      </c>
      <c r="M11" s="7">
        <v>43839</v>
      </c>
      <c r="N11" s="4">
        <v>85</v>
      </c>
      <c r="O11" s="4">
        <v>82</v>
      </c>
      <c r="P11" s="4" t="s">
        <v>78</v>
      </c>
      <c r="Q11" s="4" t="s">
        <v>78</v>
      </c>
      <c r="R11" s="4" t="s">
        <v>78</v>
      </c>
      <c r="S11" s="4">
        <v>2</v>
      </c>
      <c r="T11" s="4">
        <v>1</v>
      </c>
      <c r="U11" s="4">
        <v>0</v>
      </c>
      <c r="V11" s="4">
        <v>0</v>
      </c>
      <c r="W11" s="4">
        <v>0</v>
      </c>
      <c r="X11" s="4">
        <v>1</v>
      </c>
      <c r="Y11" s="4">
        <v>1</v>
      </c>
      <c r="Z11" s="4">
        <v>0</v>
      </c>
      <c r="AA11" s="4">
        <v>0</v>
      </c>
      <c r="AB11" s="4">
        <v>1</v>
      </c>
      <c r="AC11" s="4">
        <v>1</v>
      </c>
      <c r="AD11" s="4">
        <v>0</v>
      </c>
      <c r="AE11" s="4">
        <v>0</v>
      </c>
      <c r="AF11" s="4">
        <v>3</v>
      </c>
      <c r="AG11" s="4">
        <v>1</v>
      </c>
      <c r="AH11" s="4">
        <f t="shared" si="0"/>
        <v>1</v>
      </c>
      <c r="AI11" s="4">
        <f t="shared" si="1"/>
        <v>1</v>
      </c>
      <c r="AJ11" s="4">
        <v>0</v>
      </c>
      <c r="AK11" s="11">
        <v>1969</v>
      </c>
      <c r="AL11" s="14">
        <f t="shared" si="2"/>
        <v>51</v>
      </c>
      <c r="AM11" s="14">
        <f t="shared" si="3"/>
        <v>0</v>
      </c>
      <c r="AN11" s="14">
        <f t="shared" si="4"/>
        <v>0</v>
      </c>
      <c r="AO11" s="14">
        <f t="shared" si="5"/>
        <v>0</v>
      </c>
      <c r="AP11" s="14">
        <f t="shared" si="6"/>
        <v>1</v>
      </c>
      <c r="AQ11" s="14">
        <f t="shared" si="7"/>
        <v>0</v>
      </c>
      <c r="AR11" s="14">
        <f t="shared" si="8"/>
        <v>0</v>
      </c>
      <c r="AS11" s="14">
        <f t="shared" si="9"/>
        <v>0</v>
      </c>
      <c r="AT11" s="4">
        <v>0</v>
      </c>
      <c r="AU11" s="4">
        <v>0</v>
      </c>
      <c r="AV11" s="4">
        <v>1</v>
      </c>
      <c r="AW11" s="4">
        <v>0</v>
      </c>
      <c r="AX11" s="4">
        <v>0</v>
      </c>
      <c r="AY11" s="4">
        <v>1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1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 t="s">
        <v>78</v>
      </c>
      <c r="BN11" s="4">
        <v>0</v>
      </c>
      <c r="BO11" s="4">
        <v>1</v>
      </c>
      <c r="BP11" s="4">
        <v>0</v>
      </c>
      <c r="BQ11" s="4">
        <v>0</v>
      </c>
      <c r="BR11" s="4">
        <v>0</v>
      </c>
      <c r="BS11" s="4">
        <v>1</v>
      </c>
      <c r="BT11" s="4">
        <v>2</v>
      </c>
      <c r="BU11" s="4">
        <v>1</v>
      </c>
      <c r="BV11" s="4">
        <v>1</v>
      </c>
      <c r="BW11" s="4">
        <v>2</v>
      </c>
      <c r="BX11" s="4">
        <v>2</v>
      </c>
      <c r="BY11" s="14">
        <f t="shared" si="10"/>
        <v>1</v>
      </c>
      <c r="BZ11" s="14">
        <f t="shared" si="11"/>
        <v>0</v>
      </c>
      <c r="CA11" s="14">
        <f t="shared" si="12"/>
        <v>0</v>
      </c>
      <c r="CB11" s="14">
        <f t="shared" si="13"/>
        <v>1</v>
      </c>
      <c r="CC11" s="14">
        <f t="shared" si="14"/>
        <v>0</v>
      </c>
      <c r="CD11" s="14">
        <f t="shared" si="15"/>
        <v>1</v>
      </c>
      <c r="CE11" s="14">
        <f t="shared" si="16"/>
        <v>0</v>
      </c>
      <c r="CF11" s="14">
        <f t="shared" si="17"/>
        <v>1</v>
      </c>
      <c r="CG11" s="14">
        <f t="shared" si="18"/>
        <v>1</v>
      </c>
      <c r="CH11" s="14">
        <f t="shared" si="19"/>
        <v>0</v>
      </c>
      <c r="CI11" s="14">
        <f t="shared" si="20"/>
        <v>1</v>
      </c>
      <c r="CJ11" s="14">
        <f t="shared" si="21"/>
        <v>0</v>
      </c>
    </row>
    <row r="12" spans="1:88" s="4" customFormat="1" x14ac:dyDescent="0.2">
      <c r="A12" t="s">
        <v>75</v>
      </c>
      <c r="B12" t="s">
        <v>112</v>
      </c>
      <c r="C12" s="9" t="s">
        <v>130</v>
      </c>
      <c r="D12" t="s">
        <v>144</v>
      </c>
      <c r="E12"/>
      <c r="F12">
        <v>2019</v>
      </c>
      <c r="G12">
        <v>2020</v>
      </c>
      <c r="H12" t="s">
        <v>78</v>
      </c>
      <c r="I12" t="s">
        <v>78</v>
      </c>
      <c r="J12" t="s">
        <v>78</v>
      </c>
      <c r="K12" s="4">
        <v>7.5</v>
      </c>
      <c r="L12" t="s">
        <v>78</v>
      </c>
      <c r="M12" s="8">
        <v>43916</v>
      </c>
      <c r="N12" s="4">
        <v>95</v>
      </c>
      <c r="O12" s="4">
        <v>92</v>
      </c>
      <c r="P12" t="s">
        <v>78</v>
      </c>
      <c r="Q12" t="s">
        <v>78</v>
      </c>
      <c r="R12" t="s">
        <v>78</v>
      </c>
      <c r="S12" s="4">
        <v>1</v>
      </c>
      <c r="T12" s="4">
        <v>1</v>
      </c>
      <c r="U12" s="4">
        <v>0</v>
      </c>
      <c r="V12" s="4">
        <v>0</v>
      </c>
      <c r="W12" s="4">
        <v>0</v>
      </c>
      <c r="X12" s="4">
        <v>1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1</v>
      </c>
      <c r="AE12" s="4">
        <v>0</v>
      </c>
      <c r="AF12" s="4">
        <v>5</v>
      </c>
      <c r="AG12" s="4">
        <v>2</v>
      </c>
      <c r="AH12" s="4">
        <f t="shared" si="0"/>
        <v>1</v>
      </c>
      <c r="AI12" s="4">
        <f t="shared" si="1"/>
        <v>1</v>
      </c>
      <c r="AJ12" s="4">
        <v>0</v>
      </c>
      <c r="AK12" s="11">
        <v>1956</v>
      </c>
      <c r="AL12" s="14">
        <f t="shared" si="2"/>
        <v>64</v>
      </c>
      <c r="AM12" s="14">
        <f t="shared" si="3"/>
        <v>0</v>
      </c>
      <c r="AN12" s="14">
        <f t="shared" si="4"/>
        <v>0</v>
      </c>
      <c r="AO12" s="14">
        <f t="shared" si="5"/>
        <v>0</v>
      </c>
      <c r="AP12" s="14">
        <f t="shared" si="6"/>
        <v>0</v>
      </c>
      <c r="AQ12" s="14">
        <f t="shared" si="7"/>
        <v>1</v>
      </c>
      <c r="AR12" s="14">
        <f t="shared" si="8"/>
        <v>0</v>
      </c>
      <c r="AS12" s="14">
        <f t="shared" si="9"/>
        <v>0</v>
      </c>
      <c r="AT12" s="4">
        <v>0</v>
      </c>
      <c r="AU12" s="4">
        <v>0</v>
      </c>
      <c r="AV12" s="4">
        <v>1</v>
      </c>
      <c r="AW12" s="4">
        <v>0</v>
      </c>
      <c r="AX12" s="4">
        <v>0</v>
      </c>
      <c r="AY12" s="4">
        <v>1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 t="s">
        <v>78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1</v>
      </c>
      <c r="BT12" s="4">
        <v>2</v>
      </c>
      <c r="BU12" s="4">
        <v>1</v>
      </c>
      <c r="BV12" s="4">
        <v>1</v>
      </c>
      <c r="BW12" s="4">
        <v>1</v>
      </c>
      <c r="BX12" s="4">
        <v>2</v>
      </c>
      <c r="BY12" s="14">
        <f t="shared" si="10"/>
        <v>1</v>
      </c>
      <c r="BZ12" s="14">
        <f t="shared" si="11"/>
        <v>0</v>
      </c>
      <c r="CA12" s="14">
        <f t="shared" si="12"/>
        <v>0</v>
      </c>
      <c r="CB12" s="14">
        <f t="shared" si="13"/>
        <v>1</v>
      </c>
      <c r="CC12" s="14">
        <f t="shared" si="14"/>
        <v>1</v>
      </c>
      <c r="CD12" s="14">
        <f t="shared" si="15"/>
        <v>0</v>
      </c>
      <c r="CE12" s="14">
        <f t="shared" si="16"/>
        <v>0</v>
      </c>
      <c r="CF12" s="14">
        <f t="shared" si="17"/>
        <v>1</v>
      </c>
      <c r="CG12" s="14">
        <f t="shared" si="18"/>
        <v>1</v>
      </c>
      <c r="CH12" s="14">
        <f t="shared" si="19"/>
        <v>0</v>
      </c>
      <c r="CI12" s="14">
        <f t="shared" si="20"/>
        <v>1</v>
      </c>
      <c r="CJ12" s="14">
        <f t="shared" si="21"/>
        <v>0</v>
      </c>
    </row>
    <row r="13" spans="1:88" ht="18" x14ac:dyDescent="0.2">
      <c r="A13" t="s">
        <v>75</v>
      </c>
      <c r="B13" t="s">
        <v>112</v>
      </c>
      <c r="C13" s="12" t="s">
        <v>129</v>
      </c>
      <c r="D13" s="11" t="s">
        <v>143</v>
      </c>
      <c r="F13">
        <v>2019</v>
      </c>
      <c r="G13">
        <v>2020</v>
      </c>
      <c r="H13" t="s">
        <v>78</v>
      </c>
      <c r="I13" t="s">
        <v>78</v>
      </c>
      <c r="J13" t="s">
        <v>78</v>
      </c>
      <c r="K13" s="4">
        <v>7.6</v>
      </c>
      <c r="L13" s="6" t="s">
        <v>78</v>
      </c>
      <c r="M13" s="7">
        <v>44177</v>
      </c>
      <c r="N13" s="4">
        <v>89</v>
      </c>
      <c r="O13" s="4">
        <v>89</v>
      </c>
      <c r="P13" t="s">
        <v>78</v>
      </c>
      <c r="Q13" t="s">
        <v>78</v>
      </c>
      <c r="R13" t="s">
        <v>78</v>
      </c>
      <c r="S13" s="4">
        <v>3</v>
      </c>
      <c r="T13" s="4">
        <v>0</v>
      </c>
      <c r="U13" s="4">
        <v>0</v>
      </c>
      <c r="V13" s="4">
        <v>0</v>
      </c>
      <c r="W13" s="4">
        <v>0</v>
      </c>
      <c r="X13" s="4">
        <v>1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1</v>
      </c>
      <c r="AE13" s="4">
        <v>0</v>
      </c>
      <c r="AF13" s="4">
        <v>4</v>
      </c>
      <c r="AG13" s="4">
        <v>1</v>
      </c>
      <c r="AH13" s="4">
        <f t="shared" si="0"/>
        <v>1</v>
      </c>
      <c r="AI13" s="4">
        <f t="shared" si="1"/>
        <v>1</v>
      </c>
      <c r="AJ13" s="4">
        <v>0</v>
      </c>
      <c r="AK13" s="4">
        <v>1937</v>
      </c>
      <c r="AL13" s="14">
        <f t="shared" si="2"/>
        <v>83</v>
      </c>
      <c r="AM13" s="14">
        <f t="shared" si="3"/>
        <v>0</v>
      </c>
      <c r="AN13" s="14">
        <f t="shared" si="4"/>
        <v>0</v>
      </c>
      <c r="AO13" s="14">
        <f t="shared" si="5"/>
        <v>0</v>
      </c>
      <c r="AP13" s="14">
        <f t="shared" si="6"/>
        <v>0</v>
      </c>
      <c r="AQ13" s="14">
        <f t="shared" si="7"/>
        <v>0</v>
      </c>
      <c r="AR13" s="14">
        <f t="shared" si="8"/>
        <v>0</v>
      </c>
      <c r="AS13" s="14">
        <f t="shared" si="9"/>
        <v>1</v>
      </c>
      <c r="AT13" s="4">
        <v>0</v>
      </c>
      <c r="AU13" s="4">
        <v>0</v>
      </c>
      <c r="AV13" s="4">
        <v>1</v>
      </c>
      <c r="AW13" s="4">
        <v>0</v>
      </c>
      <c r="AX13" s="4">
        <v>1</v>
      </c>
      <c r="AY13" s="4">
        <v>1</v>
      </c>
      <c r="AZ13" s="4">
        <v>0</v>
      </c>
      <c r="BA13" s="4">
        <v>0</v>
      </c>
      <c r="BB13" s="4">
        <v>0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4">
        <v>0</v>
      </c>
      <c r="BM13" s="4" t="s">
        <v>78</v>
      </c>
      <c r="BN13" s="4">
        <v>0</v>
      </c>
      <c r="BO13" s="4">
        <v>1</v>
      </c>
      <c r="BP13" s="4">
        <v>0</v>
      </c>
      <c r="BQ13" s="4">
        <v>0</v>
      </c>
      <c r="BR13" s="4">
        <v>0</v>
      </c>
      <c r="BS13" s="4">
        <v>1</v>
      </c>
      <c r="BT13" s="4">
        <v>2</v>
      </c>
      <c r="BU13" s="4">
        <v>1</v>
      </c>
      <c r="BV13" s="4">
        <v>1</v>
      </c>
      <c r="BW13" s="4">
        <v>1</v>
      </c>
      <c r="BX13" s="4">
        <v>1</v>
      </c>
      <c r="BY13" s="14">
        <f t="shared" si="10"/>
        <v>1</v>
      </c>
      <c r="BZ13" s="14">
        <f t="shared" si="11"/>
        <v>0</v>
      </c>
      <c r="CA13" s="14">
        <f t="shared" si="12"/>
        <v>0</v>
      </c>
      <c r="CB13" s="14">
        <f t="shared" si="13"/>
        <v>1</v>
      </c>
      <c r="CC13" s="14">
        <f t="shared" si="14"/>
        <v>1</v>
      </c>
      <c r="CD13" s="14">
        <f t="shared" si="15"/>
        <v>0</v>
      </c>
      <c r="CE13" s="14">
        <f t="shared" si="16"/>
        <v>1</v>
      </c>
      <c r="CF13" s="14">
        <f t="shared" si="17"/>
        <v>0</v>
      </c>
      <c r="CG13" s="14">
        <f t="shared" si="18"/>
        <v>1</v>
      </c>
      <c r="CH13" s="14">
        <f t="shared" si="19"/>
        <v>0</v>
      </c>
      <c r="CI13" s="14">
        <f t="shared" si="20"/>
        <v>1</v>
      </c>
      <c r="CJ13" s="14">
        <f t="shared" si="21"/>
        <v>0</v>
      </c>
    </row>
    <row r="14" spans="1:88" x14ac:dyDescent="0.2">
      <c r="A14" s="11" t="s">
        <v>75</v>
      </c>
      <c r="B14" s="11" t="s">
        <v>112</v>
      </c>
      <c r="C14" s="11" t="s">
        <v>115</v>
      </c>
      <c r="D14" s="11" t="s">
        <v>142</v>
      </c>
      <c r="E14" s="11"/>
      <c r="F14" s="11">
        <v>2019</v>
      </c>
      <c r="G14">
        <v>2020</v>
      </c>
      <c r="H14" s="11" t="s">
        <v>78</v>
      </c>
      <c r="I14" s="11" t="s">
        <v>78</v>
      </c>
      <c r="J14" s="11" t="s">
        <v>78</v>
      </c>
      <c r="K14" s="4">
        <v>8</v>
      </c>
      <c r="L14" s="11" t="s">
        <v>78</v>
      </c>
      <c r="M14" s="7">
        <v>43790</v>
      </c>
      <c r="N14" s="4">
        <v>86</v>
      </c>
      <c r="O14" s="4">
        <v>96</v>
      </c>
      <c r="P14" s="11" t="s">
        <v>78</v>
      </c>
      <c r="Q14" s="11" t="s">
        <v>78</v>
      </c>
      <c r="R14" s="11" t="s">
        <v>78</v>
      </c>
      <c r="S14" s="4">
        <v>10</v>
      </c>
      <c r="T14" s="4">
        <v>0</v>
      </c>
      <c r="U14" s="4">
        <v>0</v>
      </c>
      <c r="V14" s="4">
        <v>0</v>
      </c>
      <c r="W14" s="4">
        <v>1</v>
      </c>
      <c r="X14" s="4">
        <v>1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1</v>
      </c>
      <c r="AE14" s="4">
        <v>0</v>
      </c>
      <c r="AF14" s="4">
        <v>8</v>
      </c>
      <c r="AG14" s="4">
        <v>1</v>
      </c>
      <c r="AH14" s="4">
        <v>1</v>
      </c>
      <c r="AI14" s="4">
        <f t="shared" si="1"/>
        <v>1</v>
      </c>
      <c r="AJ14" s="4">
        <v>1</v>
      </c>
      <c r="AK14" s="11">
        <v>1940</v>
      </c>
      <c r="AL14" s="14">
        <f t="shared" si="2"/>
        <v>80</v>
      </c>
      <c r="AM14" s="14">
        <f t="shared" si="3"/>
        <v>0</v>
      </c>
      <c r="AN14" s="14">
        <f t="shared" si="4"/>
        <v>0</v>
      </c>
      <c r="AO14" s="14">
        <f t="shared" si="5"/>
        <v>0</v>
      </c>
      <c r="AP14" s="14">
        <f t="shared" si="6"/>
        <v>0</v>
      </c>
      <c r="AQ14" s="14">
        <f t="shared" si="7"/>
        <v>0</v>
      </c>
      <c r="AR14" s="14">
        <f t="shared" si="8"/>
        <v>0</v>
      </c>
      <c r="AS14" s="14">
        <f t="shared" si="9"/>
        <v>1</v>
      </c>
      <c r="AT14" s="4">
        <v>0</v>
      </c>
      <c r="AU14" s="4">
        <v>0</v>
      </c>
      <c r="AV14" s="4">
        <v>1</v>
      </c>
      <c r="AW14" s="4">
        <v>1</v>
      </c>
      <c r="AX14" s="4">
        <v>0</v>
      </c>
      <c r="AY14" s="4">
        <v>1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11" t="s">
        <v>78</v>
      </c>
      <c r="BN14" s="4">
        <v>0</v>
      </c>
      <c r="BO14" s="4">
        <v>0</v>
      </c>
      <c r="BP14" s="4">
        <v>1</v>
      </c>
      <c r="BQ14" s="4">
        <v>0</v>
      </c>
      <c r="BR14" s="4">
        <v>0</v>
      </c>
      <c r="BS14" s="4">
        <v>1</v>
      </c>
      <c r="BT14" s="4">
        <v>2</v>
      </c>
      <c r="BU14" s="4">
        <v>1</v>
      </c>
      <c r="BV14" s="4">
        <v>2</v>
      </c>
      <c r="BW14" s="4">
        <v>1</v>
      </c>
      <c r="BX14" s="4">
        <v>2</v>
      </c>
      <c r="BY14" s="14">
        <f t="shared" si="10"/>
        <v>1</v>
      </c>
      <c r="BZ14" s="14">
        <f t="shared" si="11"/>
        <v>0</v>
      </c>
      <c r="CA14" s="14">
        <f t="shared" si="12"/>
        <v>0</v>
      </c>
      <c r="CB14" s="14">
        <f t="shared" si="13"/>
        <v>1</v>
      </c>
      <c r="CC14" s="14">
        <f t="shared" si="14"/>
        <v>1</v>
      </c>
      <c r="CD14" s="14">
        <f t="shared" si="15"/>
        <v>0</v>
      </c>
      <c r="CE14" s="14">
        <f t="shared" si="16"/>
        <v>0</v>
      </c>
      <c r="CF14" s="14">
        <f t="shared" si="17"/>
        <v>1</v>
      </c>
      <c r="CG14" s="14">
        <f t="shared" si="18"/>
        <v>1</v>
      </c>
      <c r="CH14" s="14">
        <f t="shared" si="19"/>
        <v>0</v>
      </c>
      <c r="CI14" s="14">
        <f t="shared" si="20"/>
        <v>0</v>
      </c>
      <c r="CJ14" s="14">
        <f t="shared" si="21"/>
        <v>1</v>
      </c>
    </row>
    <row r="15" spans="1:88" x14ac:dyDescent="0.2">
      <c r="A15" t="s">
        <v>75</v>
      </c>
      <c r="B15" t="s">
        <v>112</v>
      </c>
      <c r="C15" s="11" t="s">
        <v>115</v>
      </c>
      <c r="D15" s="11" t="s">
        <v>141</v>
      </c>
      <c r="F15">
        <v>2019</v>
      </c>
      <c r="G15">
        <v>2020</v>
      </c>
      <c r="H15" t="s">
        <v>78</v>
      </c>
      <c r="I15" t="s">
        <v>78</v>
      </c>
      <c r="J15" t="s">
        <v>78</v>
      </c>
      <c r="K15" s="4">
        <v>8</v>
      </c>
      <c r="L15" t="s">
        <v>78</v>
      </c>
      <c r="M15" s="7">
        <v>43790</v>
      </c>
      <c r="N15" s="4">
        <v>86</v>
      </c>
      <c r="O15" s="4">
        <v>96</v>
      </c>
      <c r="P15" t="s">
        <v>78</v>
      </c>
      <c r="Q15" t="s">
        <v>78</v>
      </c>
      <c r="R15" t="s">
        <v>78</v>
      </c>
      <c r="S15" s="4">
        <v>10</v>
      </c>
      <c r="T15" s="4">
        <v>0</v>
      </c>
      <c r="U15" s="4">
        <v>0</v>
      </c>
      <c r="V15" s="4">
        <v>0</v>
      </c>
      <c r="W15" s="4">
        <v>1</v>
      </c>
      <c r="X15" s="4">
        <v>1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1</v>
      </c>
      <c r="AE15" s="4">
        <v>0</v>
      </c>
      <c r="AF15" s="4">
        <v>2</v>
      </c>
      <c r="AG15" s="4">
        <v>1</v>
      </c>
      <c r="AH15" s="4">
        <v>1</v>
      </c>
      <c r="AI15" s="4">
        <f t="shared" si="1"/>
        <v>1</v>
      </c>
      <c r="AJ15" s="4">
        <v>1</v>
      </c>
      <c r="AK15" s="11">
        <v>1943</v>
      </c>
      <c r="AL15" s="14">
        <f t="shared" si="2"/>
        <v>77</v>
      </c>
      <c r="AM15" s="14">
        <f t="shared" si="3"/>
        <v>0</v>
      </c>
      <c r="AN15" s="14">
        <f t="shared" si="4"/>
        <v>0</v>
      </c>
      <c r="AO15" s="14">
        <f t="shared" si="5"/>
        <v>0</v>
      </c>
      <c r="AP15" s="14">
        <f t="shared" si="6"/>
        <v>0</v>
      </c>
      <c r="AQ15" s="14">
        <f t="shared" si="7"/>
        <v>0</v>
      </c>
      <c r="AR15" s="14">
        <f t="shared" si="8"/>
        <v>0</v>
      </c>
      <c r="AS15" s="14">
        <f t="shared" si="9"/>
        <v>1</v>
      </c>
      <c r="AT15" s="4">
        <v>0</v>
      </c>
      <c r="AU15" s="4">
        <v>0</v>
      </c>
      <c r="AV15" s="4">
        <v>1</v>
      </c>
      <c r="AW15" s="4">
        <v>1</v>
      </c>
      <c r="AX15" s="4">
        <v>1</v>
      </c>
      <c r="AY15" s="4">
        <v>1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 t="s">
        <v>78</v>
      </c>
      <c r="BN15" s="4">
        <v>0</v>
      </c>
      <c r="BO15" s="4">
        <v>0</v>
      </c>
      <c r="BP15" s="4">
        <v>1</v>
      </c>
      <c r="BQ15" s="4">
        <v>0</v>
      </c>
      <c r="BR15" s="4">
        <v>0</v>
      </c>
      <c r="BS15" s="4">
        <v>1</v>
      </c>
      <c r="BT15" s="4">
        <v>2</v>
      </c>
      <c r="BU15" s="4">
        <v>1</v>
      </c>
      <c r="BV15" s="4">
        <v>2</v>
      </c>
      <c r="BW15" s="4">
        <v>1</v>
      </c>
      <c r="BX15" s="4">
        <v>2</v>
      </c>
      <c r="BY15" s="14">
        <f t="shared" si="10"/>
        <v>1</v>
      </c>
      <c r="BZ15" s="14">
        <f t="shared" si="11"/>
        <v>0</v>
      </c>
      <c r="CA15" s="14">
        <f t="shared" si="12"/>
        <v>0</v>
      </c>
      <c r="CB15" s="14">
        <f t="shared" si="13"/>
        <v>1</v>
      </c>
      <c r="CC15" s="14">
        <f t="shared" si="14"/>
        <v>1</v>
      </c>
      <c r="CD15" s="14">
        <f t="shared" si="15"/>
        <v>0</v>
      </c>
      <c r="CE15" s="14">
        <f t="shared" si="16"/>
        <v>0</v>
      </c>
      <c r="CF15" s="14">
        <f t="shared" si="17"/>
        <v>1</v>
      </c>
      <c r="CG15" s="14">
        <f t="shared" si="18"/>
        <v>1</v>
      </c>
      <c r="CH15" s="14">
        <f t="shared" si="19"/>
        <v>0</v>
      </c>
      <c r="CI15" s="14">
        <f t="shared" si="20"/>
        <v>0</v>
      </c>
      <c r="CJ15" s="14">
        <f t="shared" si="21"/>
        <v>1</v>
      </c>
    </row>
    <row r="16" spans="1:88" ht="18" x14ac:dyDescent="0.2">
      <c r="A16" t="s">
        <v>75</v>
      </c>
      <c r="B16" t="s">
        <v>112</v>
      </c>
      <c r="C16" s="11" t="s">
        <v>120</v>
      </c>
      <c r="D16" s="11" t="s">
        <v>140</v>
      </c>
      <c r="F16">
        <v>2019</v>
      </c>
      <c r="G16">
        <v>2020</v>
      </c>
      <c r="H16" t="s">
        <v>78</v>
      </c>
      <c r="I16" t="s">
        <v>78</v>
      </c>
      <c r="J16" t="s">
        <v>78</v>
      </c>
      <c r="K16" s="4">
        <v>7.7</v>
      </c>
      <c r="L16" s="6" t="s">
        <v>78</v>
      </c>
      <c r="M16" s="7">
        <v>43692</v>
      </c>
      <c r="N16" s="4">
        <v>70</v>
      </c>
      <c r="O16" s="4">
        <v>85</v>
      </c>
      <c r="P16" t="s">
        <v>78</v>
      </c>
      <c r="Q16" t="s">
        <v>78</v>
      </c>
      <c r="R16" t="s">
        <v>78</v>
      </c>
      <c r="S16" s="4">
        <v>10</v>
      </c>
      <c r="T16" s="4">
        <v>0</v>
      </c>
      <c r="U16" s="4">
        <v>0</v>
      </c>
      <c r="V16" s="4">
        <v>1</v>
      </c>
      <c r="W16" s="4">
        <v>0</v>
      </c>
      <c r="X16" s="4">
        <v>1</v>
      </c>
      <c r="Y16" s="4">
        <v>1</v>
      </c>
      <c r="Z16" s="4">
        <v>0</v>
      </c>
      <c r="AA16" s="4">
        <v>0</v>
      </c>
      <c r="AB16" s="4">
        <v>0</v>
      </c>
      <c r="AC16" s="4">
        <v>0</v>
      </c>
      <c r="AD16" s="4">
        <v>1</v>
      </c>
      <c r="AE16" s="4">
        <v>1</v>
      </c>
      <c r="AF16" s="4">
        <v>3</v>
      </c>
      <c r="AG16" s="4">
        <v>0</v>
      </c>
      <c r="AH16" s="4">
        <f t="shared" si="0"/>
        <v>1</v>
      </c>
      <c r="AI16" s="4">
        <f t="shared" si="1"/>
        <v>0</v>
      </c>
      <c r="AJ16" s="4">
        <v>1</v>
      </c>
      <c r="AK16" s="11">
        <v>1963</v>
      </c>
      <c r="AL16" s="14">
        <f t="shared" si="2"/>
        <v>57</v>
      </c>
      <c r="AM16" s="14">
        <f t="shared" si="3"/>
        <v>0</v>
      </c>
      <c r="AN16" s="14">
        <f t="shared" si="4"/>
        <v>0</v>
      </c>
      <c r="AO16" s="14">
        <f t="shared" si="5"/>
        <v>0</v>
      </c>
      <c r="AP16" s="14">
        <f t="shared" si="6"/>
        <v>0</v>
      </c>
      <c r="AQ16" s="14">
        <f t="shared" si="7"/>
        <v>1</v>
      </c>
      <c r="AR16" s="14">
        <f t="shared" si="8"/>
        <v>0</v>
      </c>
      <c r="AS16" s="14">
        <f t="shared" si="9"/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 t="s">
        <v>78</v>
      </c>
      <c r="BN16" s="4">
        <v>0</v>
      </c>
      <c r="BO16" s="4">
        <v>0</v>
      </c>
      <c r="BP16" s="4">
        <v>0</v>
      </c>
      <c r="BQ16" s="4">
        <v>1</v>
      </c>
      <c r="BR16" s="4">
        <v>0</v>
      </c>
      <c r="BS16" s="4">
        <v>2</v>
      </c>
      <c r="BT16" s="4">
        <v>2</v>
      </c>
      <c r="BU16" s="4">
        <v>1</v>
      </c>
      <c r="BV16" s="4">
        <v>2</v>
      </c>
      <c r="BW16" s="4">
        <v>2</v>
      </c>
      <c r="BX16" s="4">
        <v>2</v>
      </c>
      <c r="BY16" s="14">
        <f t="shared" si="10"/>
        <v>0</v>
      </c>
      <c r="BZ16" s="14">
        <f t="shared" si="11"/>
        <v>1</v>
      </c>
      <c r="CA16" s="14">
        <f t="shared" si="12"/>
        <v>0</v>
      </c>
      <c r="CB16" s="14">
        <f t="shared" si="13"/>
        <v>1</v>
      </c>
      <c r="CC16" s="14">
        <f t="shared" si="14"/>
        <v>0</v>
      </c>
      <c r="CD16" s="14">
        <f t="shared" si="15"/>
        <v>1</v>
      </c>
      <c r="CE16" s="14">
        <f t="shared" si="16"/>
        <v>0</v>
      </c>
      <c r="CF16" s="14">
        <f t="shared" si="17"/>
        <v>1</v>
      </c>
      <c r="CG16" s="14">
        <f t="shared" si="18"/>
        <v>1</v>
      </c>
      <c r="CH16" s="14">
        <f t="shared" si="19"/>
        <v>0</v>
      </c>
      <c r="CI16" s="14">
        <f t="shared" si="20"/>
        <v>0</v>
      </c>
      <c r="CJ16" s="14">
        <f t="shared" si="21"/>
        <v>1</v>
      </c>
    </row>
    <row r="17" spans="1:88" x14ac:dyDescent="0.2">
      <c r="A17" s="4" t="s">
        <v>75</v>
      </c>
      <c r="B17" s="4" t="s">
        <v>113</v>
      </c>
      <c r="C17" s="12" t="s">
        <v>134</v>
      </c>
      <c r="D17" s="11" t="s">
        <v>139</v>
      </c>
      <c r="E17" s="4"/>
      <c r="F17" s="4">
        <v>2019</v>
      </c>
      <c r="G17">
        <v>2020</v>
      </c>
      <c r="H17" s="4" t="s">
        <v>78</v>
      </c>
      <c r="I17" s="4" t="s">
        <v>78</v>
      </c>
      <c r="J17" s="4" t="s">
        <v>78</v>
      </c>
      <c r="K17" s="4">
        <v>7.5</v>
      </c>
      <c r="L17" s="4" t="s">
        <v>78</v>
      </c>
      <c r="M17" s="7">
        <v>43853</v>
      </c>
      <c r="N17" s="4">
        <v>96</v>
      </c>
      <c r="O17" s="4">
        <v>75</v>
      </c>
      <c r="P17" s="4" t="s">
        <v>78</v>
      </c>
      <c r="Q17" s="4" t="s">
        <v>78</v>
      </c>
      <c r="R17" s="4" t="s">
        <v>78</v>
      </c>
      <c r="S17" s="4">
        <v>1</v>
      </c>
      <c r="T17" s="4">
        <v>1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3</v>
      </c>
      <c r="AG17" s="4">
        <v>1</v>
      </c>
      <c r="AH17" s="4">
        <v>1</v>
      </c>
      <c r="AI17" s="4">
        <f t="shared" si="1"/>
        <v>1</v>
      </c>
      <c r="AJ17" s="4">
        <v>0</v>
      </c>
      <c r="AK17" s="11">
        <v>1948</v>
      </c>
      <c r="AL17" s="14">
        <f t="shared" si="2"/>
        <v>72</v>
      </c>
      <c r="AM17" s="14">
        <f t="shared" si="3"/>
        <v>0</v>
      </c>
      <c r="AN17" s="14">
        <f t="shared" si="4"/>
        <v>0</v>
      </c>
      <c r="AO17" s="14">
        <f t="shared" si="5"/>
        <v>0</v>
      </c>
      <c r="AP17" s="14">
        <f t="shared" si="6"/>
        <v>0</v>
      </c>
      <c r="AQ17" s="14">
        <f t="shared" si="7"/>
        <v>0</v>
      </c>
      <c r="AR17" s="14">
        <f t="shared" si="8"/>
        <v>1</v>
      </c>
      <c r="AS17" s="14">
        <f t="shared" si="9"/>
        <v>0</v>
      </c>
      <c r="AT17" s="4">
        <v>0</v>
      </c>
      <c r="AU17" s="4">
        <v>0</v>
      </c>
      <c r="AV17" s="4">
        <v>1</v>
      </c>
      <c r="AW17" s="4">
        <v>1</v>
      </c>
      <c r="AX17" s="4">
        <v>0</v>
      </c>
      <c r="AY17" s="4">
        <v>1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 t="s">
        <v>78</v>
      </c>
      <c r="BN17" s="4">
        <v>0</v>
      </c>
      <c r="BO17" s="4">
        <v>1</v>
      </c>
      <c r="BP17" s="4">
        <v>0</v>
      </c>
      <c r="BQ17" s="4">
        <v>0</v>
      </c>
      <c r="BR17" s="4">
        <v>0</v>
      </c>
      <c r="BS17" s="4">
        <v>1</v>
      </c>
      <c r="BT17" s="4">
        <v>1</v>
      </c>
      <c r="BU17" s="4">
        <v>1</v>
      </c>
      <c r="BV17" s="4">
        <v>1</v>
      </c>
      <c r="BW17" s="4">
        <v>1</v>
      </c>
      <c r="BX17" s="4">
        <v>1</v>
      </c>
      <c r="BY17" s="14">
        <f t="shared" si="10"/>
        <v>1</v>
      </c>
      <c r="BZ17" s="14">
        <f t="shared" si="11"/>
        <v>0</v>
      </c>
      <c r="CA17" s="14">
        <f t="shared" si="12"/>
        <v>1</v>
      </c>
      <c r="CB17" s="14">
        <f t="shared" si="13"/>
        <v>0</v>
      </c>
      <c r="CC17" s="14">
        <f t="shared" si="14"/>
        <v>1</v>
      </c>
      <c r="CD17" s="14">
        <f t="shared" si="15"/>
        <v>0</v>
      </c>
      <c r="CE17" s="14">
        <f t="shared" si="16"/>
        <v>1</v>
      </c>
      <c r="CF17" s="14">
        <f t="shared" si="17"/>
        <v>0</v>
      </c>
      <c r="CG17" s="14">
        <f t="shared" si="18"/>
        <v>1</v>
      </c>
      <c r="CH17" s="14">
        <f t="shared" si="19"/>
        <v>0</v>
      </c>
      <c r="CI17" s="14">
        <f t="shared" si="20"/>
        <v>1</v>
      </c>
      <c r="CJ17" s="14">
        <f t="shared" si="21"/>
        <v>0</v>
      </c>
    </row>
    <row r="18" spans="1:88" s="4" customFormat="1" x14ac:dyDescent="0.2">
      <c r="A18" t="s">
        <v>75</v>
      </c>
      <c r="B18" t="s">
        <v>113</v>
      </c>
      <c r="C18" s="11" t="s">
        <v>119</v>
      </c>
      <c r="D18" s="11" t="s">
        <v>138</v>
      </c>
      <c r="E18"/>
      <c r="F18">
        <v>2019</v>
      </c>
      <c r="G18">
        <v>2020</v>
      </c>
      <c r="H18" t="s">
        <v>78</v>
      </c>
      <c r="I18" t="s">
        <v>78</v>
      </c>
      <c r="J18" t="s">
        <v>78</v>
      </c>
      <c r="K18" s="4">
        <v>8.1</v>
      </c>
      <c r="L18" t="s">
        <v>78</v>
      </c>
      <c r="M18" s="7">
        <v>44171</v>
      </c>
      <c r="N18" s="4">
        <v>84</v>
      </c>
      <c r="O18" s="4">
        <v>95</v>
      </c>
      <c r="P18" t="s">
        <v>78</v>
      </c>
      <c r="Q18" t="s">
        <v>78</v>
      </c>
      <c r="R18" t="s">
        <v>78</v>
      </c>
      <c r="S18" s="4">
        <v>6</v>
      </c>
      <c r="T18" s="4">
        <v>0</v>
      </c>
      <c r="U18" s="4">
        <v>0</v>
      </c>
      <c r="V18" s="4">
        <v>0</v>
      </c>
      <c r="W18" s="4">
        <v>1</v>
      </c>
      <c r="X18" s="4">
        <v>1</v>
      </c>
      <c r="Y18" s="4">
        <v>1</v>
      </c>
      <c r="Z18" s="4">
        <v>0</v>
      </c>
      <c r="AA18" s="4">
        <v>0</v>
      </c>
      <c r="AB18" s="4">
        <v>0</v>
      </c>
      <c r="AC18" s="4">
        <v>0</v>
      </c>
      <c r="AD18" s="4">
        <v>1</v>
      </c>
      <c r="AE18" s="4">
        <v>1</v>
      </c>
      <c r="AF18" s="4">
        <v>2</v>
      </c>
      <c r="AG18" s="4">
        <v>0</v>
      </c>
      <c r="AH18" s="4">
        <f t="shared" si="0"/>
        <v>1</v>
      </c>
      <c r="AI18" s="4">
        <f t="shared" si="1"/>
        <v>0</v>
      </c>
      <c r="AJ18" s="4">
        <v>1</v>
      </c>
      <c r="AK18" s="11">
        <v>1967</v>
      </c>
      <c r="AL18" s="14">
        <f t="shared" si="2"/>
        <v>53</v>
      </c>
      <c r="AM18" s="14">
        <f t="shared" si="3"/>
        <v>0</v>
      </c>
      <c r="AN18" s="14">
        <f t="shared" si="4"/>
        <v>0</v>
      </c>
      <c r="AO18" s="14">
        <f t="shared" si="5"/>
        <v>0</v>
      </c>
      <c r="AP18" s="14">
        <f t="shared" si="6"/>
        <v>1</v>
      </c>
      <c r="AQ18" s="14">
        <f t="shared" si="7"/>
        <v>0</v>
      </c>
      <c r="AR18" s="14">
        <f t="shared" si="8"/>
        <v>0</v>
      </c>
      <c r="AS18" s="14">
        <f t="shared" si="9"/>
        <v>0</v>
      </c>
      <c r="AT18" s="4">
        <v>0</v>
      </c>
      <c r="AU18" s="4">
        <v>0</v>
      </c>
      <c r="AV18" s="4">
        <v>0</v>
      </c>
      <c r="AW18" s="4">
        <v>0</v>
      </c>
      <c r="AX18" s="4">
        <v>1</v>
      </c>
      <c r="AY18" s="4">
        <v>1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1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 t="s">
        <v>78</v>
      </c>
      <c r="BN18" s="4">
        <v>0</v>
      </c>
      <c r="BO18" s="4">
        <v>1</v>
      </c>
      <c r="BP18" s="4">
        <v>0</v>
      </c>
      <c r="BQ18" s="4">
        <v>0</v>
      </c>
      <c r="BR18" s="4">
        <v>0</v>
      </c>
      <c r="BS18" s="4">
        <v>2</v>
      </c>
      <c r="BT18" s="4">
        <v>2</v>
      </c>
      <c r="BU18" s="4">
        <v>1</v>
      </c>
      <c r="BV18" s="4">
        <v>1</v>
      </c>
      <c r="BW18" s="4">
        <v>2</v>
      </c>
      <c r="BX18" s="4">
        <v>2</v>
      </c>
      <c r="BY18" s="14">
        <f t="shared" si="10"/>
        <v>0</v>
      </c>
      <c r="BZ18" s="14">
        <f t="shared" si="11"/>
        <v>1</v>
      </c>
      <c r="CA18" s="14">
        <f t="shared" si="12"/>
        <v>0</v>
      </c>
      <c r="CB18" s="14">
        <f t="shared" si="13"/>
        <v>1</v>
      </c>
      <c r="CC18" s="14">
        <f t="shared" si="14"/>
        <v>0</v>
      </c>
      <c r="CD18" s="14">
        <f t="shared" si="15"/>
        <v>1</v>
      </c>
      <c r="CE18" s="14">
        <f t="shared" si="16"/>
        <v>0</v>
      </c>
      <c r="CF18" s="14">
        <f t="shared" si="17"/>
        <v>1</v>
      </c>
      <c r="CG18" s="14">
        <f t="shared" si="18"/>
        <v>1</v>
      </c>
      <c r="CH18" s="14">
        <f t="shared" si="19"/>
        <v>0</v>
      </c>
      <c r="CI18" s="14">
        <f t="shared" si="20"/>
        <v>1</v>
      </c>
      <c r="CJ18" s="14">
        <f t="shared" si="21"/>
        <v>0</v>
      </c>
    </row>
    <row r="19" spans="1:88" ht="18" x14ac:dyDescent="0.2">
      <c r="A19" t="s">
        <v>75</v>
      </c>
      <c r="B19" t="s">
        <v>113</v>
      </c>
      <c r="C19" s="11" t="s">
        <v>116</v>
      </c>
      <c r="D19" s="11" t="s">
        <v>137</v>
      </c>
      <c r="F19">
        <v>2019</v>
      </c>
      <c r="G19">
        <v>2020</v>
      </c>
      <c r="H19" t="s">
        <v>78</v>
      </c>
      <c r="I19" t="s">
        <v>78</v>
      </c>
      <c r="J19" t="s">
        <v>78</v>
      </c>
      <c r="K19" s="4">
        <v>8</v>
      </c>
      <c r="L19" s="6" t="s">
        <v>78</v>
      </c>
      <c r="M19" s="7">
        <v>43853</v>
      </c>
      <c r="N19" s="4">
        <v>95</v>
      </c>
      <c r="O19" s="4">
        <v>80</v>
      </c>
      <c r="P19" t="s">
        <v>78</v>
      </c>
      <c r="Q19" t="s">
        <v>78</v>
      </c>
      <c r="R19" t="s">
        <v>78</v>
      </c>
      <c r="S19" s="4">
        <v>6</v>
      </c>
      <c r="T19" s="4">
        <v>1</v>
      </c>
      <c r="U19" s="4">
        <v>0</v>
      </c>
      <c r="V19" s="4">
        <v>0</v>
      </c>
      <c r="W19" s="4">
        <v>0</v>
      </c>
      <c r="X19" s="4">
        <v>1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1</v>
      </c>
      <c r="AG19" s="4">
        <v>0</v>
      </c>
      <c r="AH19" s="4">
        <v>1</v>
      </c>
      <c r="AI19" s="4">
        <f t="shared" si="1"/>
        <v>0</v>
      </c>
      <c r="AJ19" s="4">
        <v>1</v>
      </c>
      <c r="AK19" s="11">
        <v>1984</v>
      </c>
      <c r="AL19" s="14">
        <f t="shared" si="2"/>
        <v>36</v>
      </c>
      <c r="AM19" s="14">
        <f t="shared" si="3"/>
        <v>0</v>
      </c>
      <c r="AN19" s="14">
        <f t="shared" si="4"/>
        <v>0</v>
      </c>
      <c r="AO19" s="14">
        <f t="shared" si="5"/>
        <v>1</v>
      </c>
      <c r="AP19" s="14">
        <f t="shared" si="6"/>
        <v>0</v>
      </c>
      <c r="AQ19" s="14">
        <f t="shared" si="7"/>
        <v>0</v>
      </c>
      <c r="AR19" s="14">
        <f t="shared" si="8"/>
        <v>0</v>
      </c>
      <c r="AS19" s="14">
        <f t="shared" si="9"/>
        <v>0</v>
      </c>
      <c r="AT19" s="4">
        <v>0</v>
      </c>
      <c r="AU19" s="4">
        <v>0</v>
      </c>
      <c r="AV19" s="4">
        <v>0</v>
      </c>
      <c r="AW19" s="4">
        <v>0</v>
      </c>
      <c r="AX19" s="4">
        <v>1</v>
      </c>
      <c r="AY19" s="4">
        <v>1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1</v>
      </c>
      <c r="BI19" s="4">
        <v>0</v>
      </c>
      <c r="BJ19" s="4">
        <v>0</v>
      </c>
      <c r="BK19" s="4">
        <v>0</v>
      </c>
      <c r="BL19" s="4">
        <v>0</v>
      </c>
      <c r="BM19" s="4" t="s">
        <v>78</v>
      </c>
      <c r="BN19" s="4">
        <v>0</v>
      </c>
      <c r="BO19" s="4">
        <v>1</v>
      </c>
      <c r="BP19" s="4">
        <v>0</v>
      </c>
      <c r="BQ19" s="4">
        <v>0</v>
      </c>
      <c r="BR19" s="4">
        <v>0</v>
      </c>
      <c r="BS19" s="4">
        <v>1</v>
      </c>
      <c r="BT19" s="4">
        <v>2</v>
      </c>
      <c r="BU19" s="4">
        <v>1</v>
      </c>
      <c r="BV19" s="4">
        <v>2</v>
      </c>
      <c r="BW19" s="4">
        <v>1</v>
      </c>
      <c r="BX19" s="4">
        <v>2</v>
      </c>
      <c r="BY19" s="14">
        <f t="shared" si="10"/>
        <v>1</v>
      </c>
      <c r="BZ19" s="14">
        <f t="shared" si="11"/>
        <v>0</v>
      </c>
      <c r="CA19" s="14">
        <f t="shared" si="12"/>
        <v>0</v>
      </c>
      <c r="CB19" s="14">
        <f t="shared" si="13"/>
        <v>1</v>
      </c>
      <c r="CC19" s="14">
        <f t="shared" si="14"/>
        <v>1</v>
      </c>
      <c r="CD19" s="14">
        <f t="shared" si="15"/>
        <v>0</v>
      </c>
      <c r="CE19" s="14">
        <f t="shared" si="16"/>
        <v>0</v>
      </c>
      <c r="CF19" s="14">
        <f t="shared" si="17"/>
        <v>1</v>
      </c>
      <c r="CG19" s="14">
        <f t="shared" si="18"/>
        <v>1</v>
      </c>
      <c r="CH19" s="14">
        <f t="shared" si="19"/>
        <v>0</v>
      </c>
      <c r="CI19" s="14">
        <f t="shared" si="20"/>
        <v>0</v>
      </c>
      <c r="CJ19" s="14">
        <f t="shared" si="21"/>
        <v>1</v>
      </c>
    </row>
    <row r="20" spans="1:88" ht="18" x14ac:dyDescent="0.2">
      <c r="A20" t="s">
        <v>75</v>
      </c>
      <c r="B20" t="s">
        <v>113</v>
      </c>
      <c r="C20" s="11" t="s">
        <v>118</v>
      </c>
      <c r="D20" s="11" t="s">
        <v>136</v>
      </c>
      <c r="F20">
        <v>2019</v>
      </c>
      <c r="G20">
        <v>2020</v>
      </c>
      <c r="H20" t="s">
        <v>78</v>
      </c>
      <c r="I20" t="s">
        <v>78</v>
      </c>
      <c r="J20" t="s">
        <v>78</v>
      </c>
      <c r="K20" s="4">
        <v>8.1</v>
      </c>
      <c r="L20" s="6" t="s">
        <v>78</v>
      </c>
      <c r="M20" s="7">
        <v>43860</v>
      </c>
      <c r="N20" s="4">
        <v>92</v>
      </c>
      <c r="O20" s="4">
        <v>95</v>
      </c>
      <c r="P20" t="s">
        <v>78</v>
      </c>
      <c r="Q20" t="s">
        <v>78</v>
      </c>
      <c r="R20" t="s">
        <v>78</v>
      </c>
      <c r="S20" s="4">
        <v>6</v>
      </c>
      <c r="T20" s="4">
        <v>1</v>
      </c>
      <c r="U20" s="4">
        <v>0</v>
      </c>
      <c r="V20" s="4">
        <v>0</v>
      </c>
      <c r="W20" s="4">
        <v>0</v>
      </c>
      <c r="X20" s="4">
        <v>1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f t="shared" si="0"/>
        <v>0</v>
      </c>
      <c r="AI20" s="4">
        <f t="shared" si="1"/>
        <v>0</v>
      </c>
      <c r="AJ20" s="4">
        <v>1</v>
      </c>
      <c r="AK20" s="11">
        <v>1996</v>
      </c>
      <c r="AL20" s="14">
        <f t="shared" si="2"/>
        <v>24</v>
      </c>
      <c r="AM20" s="14">
        <f t="shared" si="3"/>
        <v>1</v>
      </c>
      <c r="AN20" s="14">
        <f t="shared" si="4"/>
        <v>0</v>
      </c>
      <c r="AO20" s="14">
        <f t="shared" si="5"/>
        <v>0</v>
      </c>
      <c r="AP20" s="14">
        <f t="shared" si="6"/>
        <v>0</v>
      </c>
      <c r="AQ20" s="14">
        <f t="shared" si="7"/>
        <v>0</v>
      </c>
      <c r="AR20" s="14">
        <f t="shared" si="8"/>
        <v>0</v>
      </c>
      <c r="AS20" s="14">
        <f t="shared" si="9"/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1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1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 t="s">
        <v>78</v>
      </c>
      <c r="BN20" s="4">
        <v>0</v>
      </c>
      <c r="BO20" s="4">
        <v>1</v>
      </c>
      <c r="BP20" s="4">
        <v>0</v>
      </c>
      <c r="BQ20" s="4">
        <v>0</v>
      </c>
      <c r="BR20" s="4">
        <v>0</v>
      </c>
      <c r="BS20" s="4">
        <v>1</v>
      </c>
      <c r="BT20" s="4">
        <v>2</v>
      </c>
      <c r="BU20" s="4">
        <v>1</v>
      </c>
      <c r="BV20" s="4">
        <v>1</v>
      </c>
      <c r="BW20" s="4">
        <v>1</v>
      </c>
      <c r="BX20" s="4">
        <v>1</v>
      </c>
      <c r="BY20" s="14">
        <f t="shared" si="10"/>
        <v>1</v>
      </c>
      <c r="BZ20" s="14">
        <f t="shared" si="11"/>
        <v>0</v>
      </c>
      <c r="CA20" s="14">
        <f t="shared" si="12"/>
        <v>0</v>
      </c>
      <c r="CB20" s="14">
        <f t="shared" si="13"/>
        <v>1</v>
      </c>
      <c r="CC20" s="14">
        <f t="shared" si="14"/>
        <v>1</v>
      </c>
      <c r="CD20" s="14">
        <f t="shared" si="15"/>
        <v>0</v>
      </c>
      <c r="CE20" s="14">
        <f t="shared" si="16"/>
        <v>1</v>
      </c>
      <c r="CF20" s="14">
        <f t="shared" si="17"/>
        <v>0</v>
      </c>
      <c r="CG20" s="14">
        <f t="shared" si="18"/>
        <v>1</v>
      </c>
      <c r="CH20" s="14">
        <f t="shared" si="19"/>
        <v>0</v>
      </c>
      <c r="CI20" s="14">
        <f t="shared" si="20"/>
        <v>1</v>
      </c>
      <c r="CJ20" s="14">
        <f t="shared" si="21"/>
        <v>0</v>
      </c>
    </row>
    <row r="21" spans="1:88" ht="18" x14ac:dyDescent="0.2">
      <c r="A21" t="s">
        <v>75</v>
      </c>
      <c r="B21" t="s">
        <v>113</v>
      </c>
      <c r="C21" s="11" t="s">
        <v>132</v>
      </c>
      <c r="D21" s="11" t="s">
        <v>135</v>
      </c>
      <c r="F21">
        <v>2019</v>
      </c>
      <c r="G21">
        <v>2020</v>
      </c>
      <c r="H21" t="s">
        <v>78</v>
      </c>
      <c r="I21" t="s">
        <v>78</v>
      </c>
      <c r="J21" t="s">
        <v>78</v>
      </c>
      <c r="K21" s="4">
        <v>6.8</v>
      </c>
      <c r="L21" s="6" t="s">
        <v>78</v>
      </c>
      <c r="M21" s="7">
        <v>43839</v>
      </c>
      <c r="N21" s="4">
        <v>84</v>
      </c>
      <c r="O21" s="4">
        <v>70</v>
      </c>
      <c r="P21" t="s">
        <v>78</v>
      </c>
      <c r="Q21" t="s">
        <v>78</v>
      </c>
      <c r="R21" t="s">
        <v>78</v>
      </c>
      <c r="S21" s="4">
        <v>3</v>
      </c>
      <c r="T21" s="4">
        <v>1</v>
      </c>
      <c r="U21" s="4">
        <v>0</v>
      </c>
      <c r="V21" s="4">
        <v>0</v>
      </c>
      <c r="W21" s="4">
        <v>0</v>
      </c>
      <c r="X21" s="4">
        <v>1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1</v>
      </c>
      <c r="AE21" s="4">
        <v>0</v>
      </c>
      <c r="AF21" s="4">
        <v>1</v>
      </c>
      <c r="AG21" s="4">
        <v>0</v>
      </c>
      <c r="AH21" s="4">
        <f t="shared" si="0"/>
        <v>1</v>
      </c>
      <c r="AI21" s="4">
        <f t="shared" si="1"/>
        <v>0</v>
      </c>
      <c r="AJ21" s="4">
        <v>0</v>
      </c>
      <c r="AK21" s="11">
        <v>1990</v>
      </c>
      <c r="AL21" s="14">
        <f t="shared" si="2"/>
        <v>30</v>
      </c>
      <c r="AM21" s="14">
        <f t="shared" si="3"/>
        <v>0</v>
      </c>
      <c r="AN21" s="14">
        <f t="shared" si="4"/>
        <v>1</v>
      </c>
      <c r="AO21" s="14">
        <f t="shared" si="5"/>
        <v>0</v>
      </c>
      <c r="AP21" s="14">
        <f t="shared" si="6"/>
        <v>0</v>
      </c>
      <c r="AQ21" s="14">
        <f t="shared" si="7"/>
        <v>0</v>
      </c>
      <c r="AR21" s="14">
        <f t="shared" si="8"/>
        <v>0</v>
      </c>
      <c r="AS21" s="14">
        <f t="shared" si="9"/>
        <v>0</v>
      </c>
      <c r="AT21" s="4">
        <v>0</v>
      </c>
      <c r="AU21" s="4">
        <v>0</v>
      </c>
      <c r="AV21" s="4">
        <v>1</v>
      </c>
      <c r="AW21" s="4">
        <v>0</v>
      </c>
      <c r="AX21" s="4">
        <v>0</v>
      </c>
      <c r="AY21" s="4">
        <v>1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 t="s">
        <v>78</v>
      </c>
      <c r="BN21" s="4">
        <v>0</v>
      </c>
      <c r="BO21" s="4">
        <v>0</v>
      </c>
      <c r="BP21" s="4">
        <v>1</v>
      </c>
      <c r="BQ21" s="4">
        <v>0</v>
      </c>
      <c r="BR21" s="4">
        <v>0</v>
      </c>
      <c r="BS21" s="4">
        <v>1</v>
      </c>
      <c r="BT21" s="4">
        <v>2</v>
      </c>
      <c r="BU21" s="4">
        <v>1</v>
      </c>
      <c r="BV21" s="4">
        <v>2</v>
      </c>
      <c r="BW21" s="4">
        <v>1</v>
      </c>
      <c r="BX21" s="4">
        <v>2</v>
      </c>
      <c r="BY21" s="14">
        <f t="shared" si="10"/>
        <v>1</v>
      </c>
      <c r="BZ21" s="14">
        <f t="shared" si="11"/>
        <v>0</v>
      </c>
      <c r="CA21" s="14">
        <f t="shared" si="12"/>
        <v>0</v>
      </c>
      <c r="CB21" s="14">
        <f t="shared" si="13"/>
        <v>1</v>
      </c>
      <c r="CC21" s="14">
        <f t="shared" si="14"/>
        <v>1</v>
      </c>
      <c r="CD21" s="14">
        <f t="shared" si="15"/>
        <v>0</v>
      </c>
      <c r="CE21" s="14">
        <f t="shared" si="16"/>
        <v>0</v>
      </c>
      <c r="CF21" s="14">
        <f t="shared" si="17"/>
        <v>1</v>
      </c>
      <c r="CG21" s="14">
        <f t="shared" si="18"/>
        <v>1</v>
      </c>
      <c r="CH21" s="14">
        <f t="shared" si="19"/>
        <v>0</v>
      </c>
      <c r="CI21" s="14">
        <f t="shared" si="20"/>
        <v>0</v>
      </c>
      <c r="CJ21" s="14">
        <f t="shared" si="21"/>
        <v>1</v>
      </c>
    </row>
    <row r="22" spans="1:88" x14ac:dyDescent="0.2">
      <c r="T22" s="4"/>
      <c r="U22" s="4"/>
      <c r="V22" s="4"/>
      <c r="W22" s="4"/>
    </row>
  </sheetData>
  <sortState ref="A2:CJ22">
    <sortCondition ref="B2:B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Picture</vt:lpstr>
      <vt:lpstr>Director</vt:lpstr>
      <vt:lpstr>Acting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2019-01-26T20:46:07Z</dcterms:created>
  <dcterms:modified xsi:type="dcterms:W3CDTF">2020-02-09T17:00:28Z</dcterms:modified>
</cp:coreProperties>
</file>