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BE2C3186-CD67-4354-8978-26C9F10EAC2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GRAFICO" sheetId="4" r:id="rId1"/>
    <sheet name="ENTRADAS E SAÍDAS" sheetId="1" r:id="rId2"/>
    <sheet name="RESUMO" sheetId="3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E5" i="3"/>
  <c r="C23" i="1"/>
  <c r="C22" i="1"/>
  <c r="C21" i="1"/>
  <c r="F18" i="1" l="1"/>
  <c r="G18" i="1"/>
  <c r="G7" i="1"/>
  <c r="G8" i="1"/>
  <c r="G9" i="1"/>
  <c r="G10" i="1"/>
  <c r="G11" i="1"/>
  <c r="G12" i="1"/>
  <c r="G13" i="1"/>
  <c r="G14" i="1"/>
  <c r="G15" i="1"/>
  <c r="G16" i="1"/>
  <c r="G17" i="1"/>
  <c r="G6" i="1"/>
  <c r="K5" i="3" s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<sst xmlns="http://schemas.openxmlformats.org/spreadsheetml/2006/main" count="63" uniqueCount="34">
  <si>
    <r>
      <rPr>
        <b/>
        <sz val="24"/>
        <color theme="0"/>
        <rFont val="Open Sans Semibold"/>
        <family val="2"/>
      </rPr>
      <t>ENTRADAS E SAÍDAS</t>
    </r>
    <r>
      <rPr>
        <sz val="24"/>
        <color theme="0"/>
        <rFont val="Open Sans Semibold"/>
        <family val="2"/>
      </rPr>
      <t xml:space="preserve"> </t>
    </r>
  </si>
  <si>
    <t xml:space="preserve">DATA </t>
  </si>
  <si>
    <t>TIPO</t>
  </si>
  <si>
    <t>DESCRIÇÃO</t>
  </si>
  <si>
    <t>VALOR</t>
  </si>
  <si>
    <t xml:space="preserve">OBSERVAÇÃO MÊS </t>
  </si>
  <si>
    <t>ANO</t>
  </si>
  <si>
    <t>Entradas</t>
  </si>
  <si>
    <t>Saídas</t>
  </si>
  <si>
    <t>Salário</t>
  </si>
  <si>
    <t>condominio</t>
  </si>
  <si>
    <t>Financiamento Ap</t>
  </si>
  <si>
    <t>Financiamento Veiculo</t>
  </si>
  <si>
    <t>Luz</t>
  </si>
  <si>
    <t>Agua</t>
  </si>
  <si>
    <t>Internet</t>
  </si>
  <si>
    <t>TV a Cabo</t>
  </si>
  <si>
    <t>Internet Cel</t>
  </si>
  <si>
    <t>Cartão de Credito</t>
  </si>
  <si>
    <t>Impréstimo</t>
  </si>
  <si>
    <t>Cartão V.A</t>
  </si>
  <si>
    <t>Gáz</t>
  </si>
  <si>
    <t>RESUMO</t>
  </si>
  <si>
    <t>ENTRADAS</t>
  </si>
  <si>
    <t>SAÍDAS</t>
  </si>
  <si>
    <t>SALDOS</t>
  </si>
  <si>
    <t>(Tudo)</t>
  </si>
  <si>
    <t>Rótulos de Coluna</t>
  </si>
  <si>
    <t>Total Geral</t>
  </si>
  <si>
    <t>Contagem de VALOR</t>
  </si>
  <si>
    <t>Rótulos de Linha</t>
  </si>
  <si>
    <t>TOTAL SAÍDA</t>
  </si>
  <si>
    <t>TOTAL ENTRADA</t>
  </si>
  <si>
    <t>TOTAL SOBRA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</si>
</sst>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>
    <font>
      <sz val="11"/>
      <color theme="1"/>
      <name val="Calibri"/>
      <family val="2"/>
      <scheme val="minor"/>
    </font>
    <font>
      <sz val="24"/>
      <color theme="0"/>
      <name val="Open Sans Semibold"/>
      <family val="2"/>
    </font>
    <font>
      <b/>
      <sz val="24"/>
      <color theme="0"/>
      <name val="Open Sans Semibold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3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0" xfId="0" applyFill="1" applyBorder="1"/>
    <xf numFmtId="0" fontId="0" fillId="5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6" xfId="0" applyFill="1" applyBorder="1"/>
    <xf numFmtId="0" fontId="0" fillId="6" borderId="0" xfId="0" applyFill="1" applyBorder="1"/>
    <xf numFmtId="14" fontId="0" fillId="0" borderId="0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 applyBorder="1" applyAlignment="1">
      <alignment horizontal="center"/>
    </xf>
    <xf numFmtId="0" fontId="4" fillId="7" borderId="0" xfId="2" applyBorder="1"/>
    <xf numFmtId="0" fontId="5" fillId="8" borderId="0" xfId="3" applyBorder="1"/>
    <xf numFmtId="44" fontId="4" fillId="7" borderId="0" xfId="2" applyNumberFormat="1" applyBorder="1"/>
    <xf numFmtId="164" fontId="4" fillId="7" borderId="0" xfId="2" applyNumberFormat="1" applyBorder="1"/>
    <xf numFmtId="44" fontId="5" fillId="8" borderId="0" xfId="3" applyNumberFormat="1" applyBorder="1"/>
    <xf numFmtId="44" fontId="0" fillId="4" borderId="1" xfId="1" applyFont="1" applyFill="1" applyBorder="1" applyAlignment="1">
      <alignment horizontal="center" vertical="center"/>
    </xf>
    <xf numFmtId="44" fontId="0" fillId="4" borderId="2" xfId="1" applyFont="1" applyFill="1" applyBorder="1" applyAlignment="1">
      <alignment horizontal="center" vertical="center"/>
    </xf>
    <xf numFmtId="44" fontId="0" fillId="4" borderId="5" xfId="1" applyFont="1" applyFill="1" applyBorder="1" applyAlignment="1">
      <alignment horizontal="center" vertical="center"/>
    </xf>
    <xf numFmtId="44" fontId="0" fillId="4" borderId="6" xfId="1" applyFont="1" applyFill="1" applyBorder="1" applyAlignment="1">
      <alignment horizontal="center" vertical="center"/>
    </xf>
  </cellXfs>
  <cellStyles count="4">
    <cellStyle name="Bom" xfId="2" builtinId="26"/>
    <cellStyle name="Moeda" xfId="1" builtinId="4"/>
    <cellStyle name="Normal" xfId="0" builtinId="0"/>
    <cellStyle name="Ruim" xfId="3" builtinId="27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Mensais.xlsx]GRAFICO!Tabela dinâmica7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GRAFICO!$B$5:$B$6</c:f>
              <c:strCache>
                <c:ptCount val="1"/>
                <c:pt idx="0">
                  <c:v>Entradas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GRAFICO!$A$7:$A$20</c:f>
              <c:strCache>
                <c:ptCount val="13"/>
                <c:pt idx="0">
                  <c:v>Agua</c:v>
                </c:pt>
                <c:pt idx="1">
                  <c:v>Cartão de Credito</c:v>
                </c:pt>
                <c:pt idx="2">
                  <c:v>Cartão V.A</c:v>
                </c:pt>
                <c:pt idx="3">
                  <c:v>condominio</c:v>
                </c:pt>
                <c:pt idx="4">
                  <c:v>Financiamento Ap</c:v>
                </c:pt>
                <c:pt idx="5">
                  <c:v>Financiamento Veiculo</c:v>
                </c:pt>
                <c:pt idx="6">
                  <c:v>Gáz</c:v>
                </c:pt>
                <c:pt idx="7">
                  <c:v>Impréstimo</c:v>
                </c:pt>
                <c:pt idx="8">
                  <c:v>Internet</c:v>
                </c:pt>
                <c:pt idx="9">
                  <c:v>Internet Cel</c:v>
                </c:pt>
                <c:pt idx="10">
                  <c:v>Luz</c:v>
                </c:pt>
                <c:pt idx="11">
                  <c:v>Salário</c:v>
                </c:pt>
                <c:pt idx="12">
                  <c:v>TV a Cabo</c:v>
                </c:pt>
              </c:strCache>
            </c:strRef>
          </c:cat>
          <c:val>
            <c:numRef>
              <c:f>GRAFICO!$B$7:$B$20</c:f>
              <c:numCache>
                <c:formatCode>General</c:formatCode>
                <c:ptCount val="13"/>
                <c:pt idx="2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4-43F7-80AF-48F87ED8BAE1}"/>
            </c:ext>
          </c:extLst>
        </c:ser>
        <c:ser>
          <c:idx val="1"/>
          <c:order val="1"/>
          <c:tx>
            <c:strRef>
              <c:f>GRAFICO!$C$5:$C$6</c:f>
              <c:strCache>
                <c:ptCount val="1"/>
                <c:pt idx="0">
                  <c:v>Saídas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GRAFICO!$A$7:$A$20</c:f>
              <c:strCache>
                <c:ptCount val="13"/>
                <c:pt idx="0">
                  <c:v>Agua</c:v>
                </c:pt>
                <c:pt idx="1">
                  <c:v>Cartão de Credito</c:v>
                </c:pt>
                <c:pt idx="2">
                  <c:v>Cartão V.A</c:v>
                </c:pt>
                <c:pt idx="3">
                  <c:v>condominio</c:v>
                </c:pt>
                <c:pt idx="4">
                  <c:v>Financiamento Ap</c:v>
                </c:pt>
                <c:pt idx="5">
                  <c:v>Financiamento Veiculo</c:v>
                </c:pt>
                <c:pt idx="6">
                  <c:v>Gáz</c:v>
                </c:pt>
                <c:pt idx="7">
                  <c:v>Impréstimo</c:v>
                </c:pt>
                <c:pt idx="8">
                  <c:v>Internet</c:v>
                </c:pt>
                <c:pt idx="9">
                  <c:v>Internet Cel</c:v>
                </c:pt>
                <c:pt idx="10">
                  <c:v>Luz</c:v>
                </c:pt>
                <c:pt idx="11">
                  <c:v>Salário</c:v>
                </c:pt>
                <c:pt idx="12">
                  <c:v>TV a Cabo</c:v>
                </c:pt>
              </c:strCache>
            </c:strRef>
          </c:cat>
          <c:val>
            <c:numRef>
              <c:f>GRAFICO!$C$7:$C$20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4-43F7-80AF-48F87ED8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37177232"/>
        <c:axId val="1116373680"/>
      </c:barChart>
      <c:catAx>
        <c:axId val="10371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373680"/>
        <c:crosses val="autoZero"/>
        <c:auto val="1"/>
        <c:lblAlgn val="ctr"/>
        <c:lblOffset val="100"/>
        <c:noMultiLvlLbl val="0"/>
      </c:catAx>
      <c:valAx>
        <c:axId val="11163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1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3</xdr:row>
      <xdr:rowOff>57150</xdr:rowOff>
    </xdr:from>
    <xdr:to>
      <xdr:col>15</xdr:col>
      <xdr:colOff>104775</xdr:colOff>
      <xdr:row>23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60D3B-B619-454B-85F1-EB8E4B32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830906712959" createdVersion="6" refreshedVersion="6" minRefreshableVersion="3" recordCount="13" xr:uid="{85881F86-A3D1-4155-93DC-C4B05FEC727D}">
  <cacheSource type="worksheet">
    <worksheetSource name="Tabela1"/>
  </cacheSource>
  <cacheFields count="6">
    <cacheField name="DATA " numFmtId="14">
      <sharedItems containsSemiMixedTypes="0" containsNonDate="0" containsDate="1" containsString="0" minDate="2023-01-01T00:00:00" maxDate="2023-01-14T00:00:00" count="13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</sharedItems>
    </cacheField>
    <cacheField name="TIPO" numFmtId="0">
      <sharedItems count="2">
        <s v="Entradas"/>
        <s v="Saídas"/>
      </sharedItems>
    </cacheField>
    <cacheField name="DESCRIÇÃO" numFmtId="0">
      <sharedItems count="13">
        <s v="Salário"/>
        <s v="Cartão V.A"/>
        <s v="Luz"/>
        <s v="condominio"/>
        <s v="Financiamento Ap"/>
        <s v="Financiamento Veiculo"/>
        <s v="Internet"/>
        <s v="TV a Cabo"/>
        <s v="Internet Cel"/>
        <s v="Cartão de Credito"/>
        <s v="Impréstimo"/>
        <s v="Agua"/>
        <s v="Gáz"/>
      </sharedItems>
    </cacheField>
    <cacheField name="VALOR" numFmtId="0">
      <sharedItems containsMixedTypes="1" containsNumber="1" minValue="18.3" maxValue="945.65"/>
    </cacheField>
    <cacheField name="OBSERVAÇÃO MÊS " numFmtId="0">
      <sharedItems containsSemiMixedTypes="0" containsString="0" containsNumber="1" containsInteger="1" minValue="1" maxValue="1" count="1">
        <n v="1"/>
      </sharedItems>
    </cacheField>
    <cacheField name="ANO" numFmtId="0">
      <sharedItems containsSemiMixedTypes="0" containsString="0" containsNumber="1" containsInteger="1" minValue="2023" maxValue="2023" count="1"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s v="3.00,00"/>
    <x v="0"/>
    <x v="0"/>
  </r>
  <r>
    <x v="1"/>
    <x v="0"/>
    <x v="1"/>
    <n v="670"/>
    <x v="0"/>
    <x v="0"/>
  </r>
  <r>
    <x v="2"/>
    <x v="1"/>
    <x v="2"/>
    <n v="138.87"/>
    <x v="0"/>
    <x v="0"/>
  </r>
  <r>
    <x v="3"/>
    <x v="1"/>
    <x v="3"/>
    <n v="264.52"/>
    <x v="0"/>
    <x v="0"/>
  </r>
  <r>
    <x v="4"/>
    <x v="1"/>
    <x v="4"/>
    <n v="512.52"/>
    <x v="0"/>
    <x v="0"/>
  </r>
  <r>
    <x v="5"/>
    <x v="1"/>
    <x v="5"/>
    <n v="945.65"/>
    <x v="0"/>
    <x v="0"/>
  </r>
  <r>
    <x v="6"/>
    <x v="1"/>
    <x v="6"/>
    <n v="69.86"/>
    <x v="0"/>
    <x v="0"/>
  </r>
  <r>
    <x v="7"/>
    <x v="1"/>
    <x v="7"/>
    <n v="25.99"/>
    <x v="0"/>
    <x v="0"/>
  </r>
  <r>
    <x v="8"/>
    <x v="1"/>
    <x v="8"/>
    <n v="49.23"/>
    <x v="0"/>
    <x v="0"/>
  </r>
  <r>
    <x v="9"/>
    <x v="1"/>
    <x v="9"/>
    <n v="489.36"/>
    <x v="0"/>
    <x v="0"/>
  </r>
  <r>
    <x v="10"/>
    <x v="1"/>
    <x v="10"/>
    <n v="145.35"/>
    <x v="0"/>
    <x v="0"/>
  </r>
  <r>
    <x v="11"/>
    <x v="1"/>
    <x v="11"/>
    <n v="42.32"/>
    <x v="0"/>
    <x v="0"/>
  </r>
  <r>
    <x v="12"/>
    <x v="1"/>
    <x v="12"/>
    <n v="18.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C5402-192A-442E-BA83-920411A9A60E}" name="Tabela dinâmica7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:D20" firstHeaderRow="1" firstDataRow="2" firstDataCol="1" rowPageCount="1" colPageCount="1"/>
  <pivotFields count="6">
    <pivotField axis="axisPage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4">
        <item x="11"/>
        <item x="9"/>
        <item x="1"/>
        <item x="3"/>
        <item x="4"/>
        <item x="5"/>
        <item x="12"/>
        <item x="10"/>
        <item x="6"/>
        <item x="8"/>
        <item x="2"/>
        <item x="0"/>
        <item x="7"/>
        <item t="default"/>
      </items>
    </pivotField>
    <pivotField dataField="1"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ntagem de VALOR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5:G18" totalsRowShown="0" headerRowDxfId="16" dataDxfId="14" headerRowBorderDxfId="15" tableBorderDxfId="13" totalsRowBorderDxfId="12">
  <autoFilter ref="B5:G18" xr:uid="{00000000-0009-0000-0100-000001000000}"/>
  <tableColumns count="6">
    <tableColumn id="1" xr3:uid="{00000000-0010-0000-0000-000001000000}" name="DATA " dataDxfId="11" totalsRowDxfId="10"/>
    <tableColumn id="3" xr3:uid="{00000000-0010-0000-0000-000003000000}" name="TIPO" dataDxfId="9" totalsRowDxfId="8"/>
    <tableColumn id="5" xr3:uid="{00000000-0010-0000-0000-000005000000}" name="DESCRIÇÃO" dataDxfId="7" totalsRowDxfId="6"/>
    <tableColumn id="7" xr3:uid="{00000000-0010-0000-0000-000007000000}" name="VALOR" dataDxfId="5" totalsRowDxfId="4"/>
    <tableColumn id="9" xr3:uid="{00000000-0010-0000-0000-000009000000}" name="OBSERVAÇÃO MÊS " dataDxfId="3" totalsRowDxfId="2">
      <calculatedColumnFormula>MONTH(B6)</calculatedColumnFormula>
    </tableColumn>
    <tableColumn id="11" xr3:uid="{00000000-0010-0000-0000-00000B000000}" name="ANO" dataDxfId="1" totalsRowDxfId="0">
      <calculatedColumnFormula>YEAR(B6)</calculatedColumnFormula>
    </tableColumn>
  </tableColumns>
  <tableStyleInfo name="TableStyleMedium20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EC8E-AD70-4A73-ADA8-007CDB8751DB}">
  <dimension ref="A3:D20"/>
  <sheetViews>
    <sheetView tabSelected="1" workbookViewId="0">
      <selection activeCell="G38" sqref="G38"/>
    </sheetView>
  </sheetViews>
  <sheetFormatPr defaultRowHeight="15"/>
  <cols>
    <col min="1" max="1" width="21.7109375" bestFit="1" customWidth="1"/>
    <col min="2" max="2" width="19.5703125" bestFit="1" customWidth="1"/>
    <col min="3" max="3" width="6.5703125" bestFit="1" customWidth="1"/>
    <col min="4" max="4" width="10.7109375" bestFit="1" customWidth="1"/>
  </cols>
  <sheetData>
    <row r="3" spans="1:4">
      <c r="A3" s="24" t="s">
        <v>1</v>
      </c>
      <c r="B3" t="s">
        <v>26</v>
      </c>
    </row>
    <row r="5" spans="1:4">
      <c r="A5" s="24" t="s">
        <v>29</v>
      </c>
      <c r="B5" s="24" t="s">
        <v>27</v>
      </c>
    </row>
    <row r="6" spans="1:4">
      <c r="A6" s="24" t="s">
        <v>30</v>
      </c>
      <c r="B6" t="s">
        <v>7</v>
      </c>
      <c r="C6" t="s">
        <v>8</v>
      </c>
      <c r="D6" t="s">
        <v>28</v>
      </c>
    </row>
    <row r="7" spans="1:4">
      <c r="A7" s="26" t="s">
        <v>14</v>
      </c>
      <c r="B7" s="25"/>
      <c r="C7" s="25">
        <v>1</v>
      </c>
      <c r="D7" s="25">
        <v>1</v>
      </c>
    </row>
    <row r="8" spans="1:4">
      <c r="A8" s="26" t="s">
        <v>18</v>
      </c>
      <c r="B8" s="25"/>
      <c r="C8" s="25">
        <v>1</v>
      </c>
      <c r="D8" s="25">
        <v>1</v>
      </c>
    </row>
    <row r="9" spans="1:4">
      <c r="A9" s="26" t="s">
        <v>20</v>
      </c>
      <c r="B9" s="25">
        <v>1</v>
      </c>
      <c r="C9" s="25"/>
      <c r="D9" s="25">
        <v>1</v>
      </c>
    </row>
    <row r="10" spans="1:4">
      <c r="A10" s="26" t="s">
        <v>10</v>
      </c>
      <c r="B10" s="25"/>
      <c r="C10" s="25">
        <v>1</v>
      </c>
      <c r="D10" s="25">
        <v>1</v>
      </c>
    </row>
    <row r="11" spans="1:4">
      <c r="A11" s="26" t="s">
        <v>11</v>
      </c>
      <c r="B11" s="25"/>
      <c r="C11" s="25">
        <v>1</v>
      </c>
      <c r="D11" s="25">
        <v>1</v>
      </c>
    </row>
    <row r="12" spans="1:4">
      <c r="A12" s="26" t="s">
        <v>12</v>
      </c>
      <c r="B12" s="25"/>
      <c r="C12" s="25">
        <v>1</v>
      </c>
      <c r="D12" s="25">
        <v>1</v>
      </c>
    </row>
    <row r="13" spans="1:4">
      <c r="A13" s="26" t="s">
        <v>21</v>
      </c>
      <c r="B13" s="25"/>
      <c r="C13" s="25">
        <v>1</v>
      </c>
      <c r="D13" s="25">
        <v>1</v>
      </c>
    </row>
    <row r="14" spans="1:4">
      <c r="A14" s="26" t="s">
        <v>19</v>
      </c>
      <c r="B14" s="25"/>
      <c r="C14" s="25">
        <v>1</v>
      </c>
      <c r="D14" s="25">
        <v>1</v>
      </c>
    </row>
    <row r="15" spans="1:4">
      <c r="A15" s="26" t="s">
        <v>15</v>
      </c>
      <c r="B15" s="25"/>
      <c r="C15" s="25">
        <v>1</v>
      </c>
      <c r="D15" s="25">
        <v>1</v>
      </c>
    </row>
    <row r="16" spans="1:4">
      <c r="A16" s="26" t="s">
        <v>17</v>
      </c>
      <c r="B16" s="25"/>
      <c r="C16" s="25">
        <v>1</v>
      </c>
      <c r="D16" s="25">
        <v>1</v>
      </c>
    </row>
    <row r="17" spans="1:4">
      <c r="A17" s="26" t="s">
        <v>13</v>
      </c>
      <c r="B17" s="25"/>
      <c r="C17" s="25">
        <v>1</v>
      </c>
      <c r="D17" s="25">
        <v>1</v>
      </c>
    </row>
    <row r="18" spans="1:4">
      <c r="A18" s="26" t="s">
        <v>9</v>
      </c>
      <c r="B18" s="25">
        <v>1</v>
      </c>
      <c r="C18" s="25"/>
      <c r="D18" s="25">
        <v>1</v>
      </c>
    </row>
    <row r="19" spans="1:4">
      <c r="A19" s="26" t="s">
        <v>16</v>
      </c>
      <c r="B19" s="25"/>
      <c r="C19" s="25">
        <v>1</v>
      </c>
      <c r="D19" s="25">
        <v>1</v>
      </c>
    </row>
    <row r="20" spans="1:4">
      <c r="A20" s="26" t="s">
        <v>28</v>
      </c>
      <c r="B20" s="25">
        <v>2</v>
      </c>
      <c r="C20" s="25">
        <v>11</v>
      </c>
      <c r="D20" s="25">
        <v>13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showGridLines="0" workbookViewId="0">
      <selection activeCell="E7" sqref="E7"/>
    </sheetView>
  </sheetViews>
  <sheetFormatPr defaultRowHeight="15"/>
  <cols>
    <col min="1" max="1" width="6.28515625" customWidth="1"/>
    <col min="2" max="2" width="16.85546875" bestFit="1" customWidth="1"/>
    <col min="3" max="3" width="15.42578125" customWidth="1"/>
    <col min="4" max="4" width="24.5703125" customWidth="1"/>
    <col min="5" max="5" width="15.7109375" customWidth="1"/>
    <col min="6" max="6" width="21" customWidth="1"/>
    <col min="7" max="7" width="11.7109375" customWidth="1"/>
  </cols>
  <sheetData>
    <row r="1" spans="1:11" ht="34.1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4.9000000000000004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4"/>
      <c r="I5" s="4"/>
      <c r="J5" s="4"/>
      <c r="K5" s="4"/>
    </row>
    <row r="6" spans="1:11">
      <c r="A6" s="4"/>
      <c r="B6" s="13">
        <v>44927</v>
      </c>
      <c r="C6" s="2" t="s">
        <v>7</v>
      </c>
      <c r="D6" s="2" t="s">
        <v>9</v>
      </c>
      <c r="E6" s="27">
        <v>3000</v>
      </c>
      <c r="F6" s="2">
        <f>MONTH(B6)</f>
        <v>1</v>
      </c>
      <c r="G6" s="2">
        <f>YEAR(B6)</f>
        <v>2023</v>
      </c>
      <c r="H6" s="4"/>
      <c r="I6" s="4"/>
      <c r="J6" s="4"/>
      <c r="K6" s="4"/>
    </row>
    <row r="7" spans="1:11">
      <c r="A7" s="4"/>
      <c r="B7" s="1">
        <v>44928</v>
      </c>
      <c r="C7" s="2" t="s">
        <v>7</v>
      </c>
      <c r="D7" s="2" t="s">
        <v>20</v>
      </c>
      <c r="E7" s="27">
        <v>670</v>
      </c>
      <c r="F7" s="2">
        <f t="shared" ref="F7:F17" si="0">MONTH(B7)</f>
        <v>1</v>
      </c>
      <c r="G7" s="2">
        <f t="shared" ref="G7:G17" si="1">YEAR(B7)</f>
        <v>2023</v>
      </c>
      <c r="H7" s="4"/>
      <c r="I7" s="4"/>
      <c r="J7" s="4"/>
      <c r="K7" s="4"/>
    </row>
    <row r="8" spans="1:11">
      <c r="A8" s="4"/>
      <c r="B8" s="1">
        <v>44929</v>
      </c>
      <c r="C8" s="2" t="s">
        <v>8</v>
      </c>
      <c r="D8" s="2" t="s">
        <v>13</v>
      </c>
      <c r="E8" s="27">
        <v>138.87</v>
      </c>
      <c r="F8" s="2">
        <f t="shared" si="0"/>
        <v>1</v>
      </c>
      <c r="G8" s="2">
        <f t="shared" si="1"/>
        <v>2023</v>
      </c>
      <c r="H8" s="4"/>
      <c r="I8" s="4"/>
      <c r="J8" s="4"/>
      <c r="K8" s="4"/>
    </row>
    <row r="9" spans="1:11">
      <c r="A9" s="4"/>
      <c r="B9" s="1">
        <v>44930</v>
      </c>
      <c r="C9" s="2" t="s">
        <v>8</v>
      </c>
      <c r="D9" s="2" t="s">
        <v>10</v>
      </c>
      <c r="E9" s="27">
        <v>264.52</v>
      </c>
      <c r="F9" s="2">
        <f t="shared" si="0"/>
        <v>1</v>
      </c>
      <c r="G9" s="2">
        <f t="shared" si="1"/>
        <v>2023</v>
      </c>
      <c r="H9" s="4"/>
      <c r="I9" s="4"/>
      <c r="J9" s="4"/>
      <c r="K9" s="4"/>
    </row>
    <row r="10" spans="1:11">
      <c r="A10" s="4"/>
      <c r="B10" s="1">
        <v>44931</v>
      </c>
      <c r="C10" s="2" t="s">
        <v>8</v>
      </c>
      <c r="D10" s="2" t="s">
        <v>11</v>
      </c>
      <c r="E10" s="27">
        <v>512.52</v>
      </c>
      <c r="F10" s="2">
        <f t="shared" si="0"/>
        <v>1</v>
      </c>
      <c r="G10" s="2">
        <f t="shared" si="1"/>
        <v>2023</v>
      </c>
      <c r="H10" s="4"/>
      <c r="I10" s="4"/>
      <c r="J10" s="4"/>
      <c r="K10" s="4"/>
    </row>
    <row r="11" spans="1:11">
      <c r="A11" s="4"/>
      <c r="B11" s="1">
        <v>44932</v>
      </c>
      <c r="C11" s="2" t="s">
        <v>8</v>
      </c>
      <c r="D11" s="2" t="s">
        <v>12</v>
      </c>
      <c r="E11" s="27">
        <v>945.65</v>
      </c>
      <c r="F11" s="2">
        <f t="shared" si="0"/>
        <v>1</v>
      </c>
      <c r="G11" s="2">
        <f t="shared" si="1"/>
        <v>2023</v>
      </c>
      <c r="H11" s="4"/>
      <c r="I11" s="4"/>
      <c r="J11" s="4"/>
      <c r="K11" s="4"/>
    </row>
    <row r="12" spans="1:11">
      <c r="A12" s="4"/>
      <c r="B12" s="1">
        <v>44933</v>
      </c>
      <c r="C12" s="2" t="s">
        <v>8</v>
      </c>
      <c r="D12" s="2" t="s">
        <v>15</v>
      </c>
      <c r="E12" s="27">
        <v>69.86</v>
      </c>
      <c r="F12" s="2">
        <f t="shared" si="0"/>
        <v>1</v>
      </c>
      <c r="G12" s="2">
        <f t="shared" si="1"/>
        <v>2023</v>
      </c>
      <c r="H12" s="4"/>
      <c r="I12" s="4"/>
      <c r="J12" s="4"/>
      <c r="K12" s="4"/>
    </row>
    <row r="13" spans="1:11">
      <c r="A13" s="4"/>
      <c r="B13" s="1">
        <v>44934</v>
      </c>
      <c r="C13" s="2" t="s">
        <v>8</v>
      </c>
      <c r="D13" s="2" t="s">
        <v>16</v>
      </c>
      <c r="E13" s="27">
        <v>25.99</v>
      </c>
      <c r="F13" s="2">
        <f t="shared" si="0"/>
        <v>1</v>
      </c>
      <c r="G13" s="2">
        <f t="shared" si="1"/>
        <v>2023</v>
      </c>
      <c r="H13" s="4"/>
      <c r="I13" s="4"/>
      <c r="J13" s="4"/>
      <c r="K13" s="4"/>
    </row>
    <row r="14" spans="1:11">
      <c r="A14" s="4"/>
      <c r="B14" s="1">
        <v>44935</v>
      </c>
      <c r="C14" s="2" t="s">
        <v>8</v>
      </c>
      <c r="D14" s="2" t="s">
        <v>17</v>
      </c>
      <c r="E14" s="27">
        <v>49.23</v>
      </c>
      <c r="F14" s="2">
        <f t="shared" si="0"/>
        <v>1</v>
      </c>
      <c r="G14" s="2">
        <f t="shared" si="1"/>
        <v>2023</v>
      </c>
      <c r="H14" s="4"/>
      <c r="I14" s="4"/>
      <c r="J14" s="4"/>
      <c r="K14" s="4"/>
    </row>
    <row r="15" spans="1:11">
      <c r="A15" s="4"/>
      <c r="B15" s="1">
        <v>44936</v>
      </c>
      <c r="C15" s="2" t="s">
        <v>8</v>
      </c>
      <c r="D15" s="2" t="s">
        <v>18</v>
      </c>
      <c r="E15" s="27">
        <v>489.36</v>
      </c>
      <c r="F15" s="2">
        <f t="shared" si="0"/>
        <v>1</v>
      </c>
      <c r="G15" s="2">
        <f t="shared" si="1"/>
        <v>2023</v>
      </c>
      <c r="H15" s="4"/>
      <c r="I15" s="4"/>
      <c r="J15" s="4"/>
      <c r="K15" s="4"/>
    </row>
    <row r="16" spans="1:11">
      <c r="A16" s="4"/>
      <c r="B16" s="1">
        <v>44937</v>
      </c>
      <c r="C16" s="2" t="s">
        <v>8</v>
      </c>
      <c r="D16" s="2" t="s">
        <v>19</v>
      </c>
      <c r="E16" s="27">
        <v>145.35</v>
      </c>
      <c r="F16" s="2">
        <f t="shared" si="0"/>
        <v>1</v>
      </c>
      <c r="G16" s="2">
        <f t="shared" si="1"/>
        <v>2023</v>
      </c>
      <c r="H16" s="4"/>
      <c r="I16" s="4"/>
      <c r="J16" s="4"/>
      <c r="K16" s="4"/>
    </row>
    <row r="17" spans="1:11">
      <c r="A17" s="4"/>
      <c r="B17" s="1">
        <v>44938</v>
      </c>
      <c r="C17" s="2" t="s">
        <v>8</v>
      </c>
      <c r="D17" s="2" t="s">
        <v>14</v>
      </c>
      <c r="E17" s="27">
        <v>42.32</v>
      </c>
      <c r="F17" s="2">
        <f t="shared" si="0"/>
        <v>1</v>
      </c>
      <c r="G17" s="2">
        <f t="shared" si="1"/>
        <v>2023</v>
      </c>
      <c r="H17" s="4"/>
      <c r="I17" s="4"/>
      <c r="J17" s="4"/>
      <c r="K17" s="4"/>
    </row>
    <row r="18" spans="1:11">
      <c r="A18" s="4"/>
      <c r="B18" s="1">
        <v>44939</v>
      </c>
      <c r="C18" s="2" t="s">
        <v>8</v>
      </c>
      <c r="D18" s="2" t="s">
        <v>21</v>
      </c>
      <c r="E18" s="27">
        <v>18.3</v>
      </c>
      <c r="F18" s="2">
        <f t="shared" ref="F18" si="2">MONTH(B18)</f>
        <v>1</v>
      </c>
      <c r="G18" s="2">
        <f t="shared" ref="G18" si="3">YEAR(B18)</f>
        <v>2023</v>
      </c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29" t="s">
        <v>31</v>
      </c>
      <c r="C21" s="32">
        <f>SUM(E8:E18)</f>
        <v>2701.9700000000003</v>
      </c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28" t="s">
        <v>32</v>
      </c>
      <c r="C22" s="31">
        <f>SUM(E6:E7)</f>
        <v>3670</v>
      </c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28" t="s">
        <v>33</v>
      </c>
      <c r="C23" s="30">
        <f>(C21-C22)</f>
        <v>-968.02999999999975</v>
      </c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</sheetData>
  <mergeCells count="1">
    <mergeCell ref="A1:K1"/>
  </mergeCells>
  <dataValidations count="1">
    <dataValidation type="list" allowBlank="1" showInputMessage="1" showErrorMessage="1" sqref="C6:C18" xr:uid="{00000000-0002-0000-0000-000000000000}">
      <formula1>"Entradas,Saídas"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21:C22" formulaRange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showGridLines="0" workbookViewId="0">
      <selection activeCell="K11" sqref="K11"/>
    </sheetView>
  </sheetViews>
  <sheetFormatPr defaultRowHeight="15"/>
  <cols>
    <col min="6" max="6" width="10.42578125" bestFit="1" customWidth="1"/>
    <col min="9" max="9" width="13.140625" customWidth="1"/>
  </cols>
  <sheetData>
    <row r="1" spans="1:17" ht="34.15" customHeight="1" thickBot="1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</row>
    <row r="2" spans="1:17" ht="4.9000000000000004" customHeight="1" thickBot="1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 spans="1:17" ht="15.75" thickBo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1:17" ht="15.75" thickBot="1">
      <c r="A4" s="3"/>
      <c r="B4" s="19" t="s">
        <v>6</v>
      </c>
      <c r="C4" s="20"/>
      <c r="D4" s="4"/>
      <c r="E4" s="19" t="s">
        <v>23</v>
      </c>
      <c r="F4" s="20"/>
      <c r="G4" s="4"/>
      <c r="H4" s="19" t="s">
        <v>24</v>
      </c>
      <c r="I4" s="20"/>
      <c r="J4" s="4"/>
      <c r="K4" s="19" t="s">
        <v>25</v>
      </c>
      <c r="L4" s="20"/>
      <c r="M4" s="4"/>
      <c r="N4" s="4"/>
      <c r="O4" s="4"/>
      <c r="P4" s="4"/>
      <c r="Q4" s="5"/>
    </row>
    <row r="5" spans="1:17">
      <c r="A5" s="3"/>
      <c r="B5" s="15">
        <v>2023</v>
      </c>
      <c r="C5" s="16"/>
      <c r="D5" s="4"/>
      <c r="E5" s="33">
        <f>SUMIF('ENTRADAS E SAÍDAS'!C6:C18,E4,'ENTRADAS E SAÍDAS'!E6:E18)</f>
        <v>3670</v>
      </c>
      <c r="F5" s="34"/>
      <c r="G5" s="4"/>
      <c r="H5" s="33">
        <f>SUMIF('ENTRADAS E SAÍDAS'!C6:C18,H4,'ENTRADAS E SAÍDAS'!E6:E18)</f>
        <v>2701.9700000000003</v>
      </c>
      <c r="I5" s="34"/>
      <c r="J5" s="4"/>
      <c r="K5" s="15">
        <f>E5-H5</f>
        <v>968.02999999999975</v>
      </c>
      <c r="L5" s="16"/>
      <c r="M5" s="4"/>
      <c r="N5" s="4"/>
      <c r="O5" s="4"/>
      <c r="P5" s="4"/>
      <c r="Q5" s="5"/>
    </row>
    <row r="6" spans="1:17" ht="15.75" thickBot="1">
      <c r="A6" s="3"/>
      <c r="B6" s="17"/>
      <c r="C6" s="18"/>
      <c r="D6" s="4"/>
      <c r="E6" s="35"/>
      <c r="F6" s="36"/>
      <c r="G6" s="4"/>
      <c r="H6" s="35"/>
      <c r="I6" s="36"/>
      <c r="J6" s="4"/>
      <c r="K6" s="17"/>
      <c r="L6" s="18"/>
      <c r="M6" s="4"/>
      <c r="N6" s="4"/>
      <c r="O6" s="4"/>
      <c r="P6" s="4"/>
      <c r="Q6" s="5"/>
    </row>
    <row r="7" spans="1:1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</row>
    <row r="8" spans="1:17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</row>
    <row r="9" spans="1:17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</row>
    <row r="10" spans="1:17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5"/>
    </row>
    <row r="11" spans="1:17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5"/>
    </row>
    <row r="12" spans="1:17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</row>
    <row r="13" spans="1:17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5"/>
    </row>
    <row r="14" spans="1:17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</row>
    <row r="15" spans="1:17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/>
    </row>
    <row r="16" spans="1:17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</row>
    <row r="17" spans="1: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/>
    </row>
    <row r="18" spans="1:17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</row>
    <row r="19" spans="1:17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5"/>
    </row>
    <row r="20" spans="1:17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5"/>
    </row>
    <row r="21" spans="1:17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5"/>
    </row>
    <row r="22" spans="1:17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"/>
    </row>
    <row r="23" spans="1:17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"/>
    </row>
    <row r="24" spans="1:17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</row>
    <row r="25" spans="1:17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</row>
    <row r="26" spans="1:17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"/>
    </row>
    <row r="27" spans="1:1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5"/>
    </row>
    <row r="28" spans="1:17" ht="15.75" thickBo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/>
    </row>
  </sheetData>
  <mergeCells count="9">
    <mergeCell ref="B5:C6"/>
    <mergeCell ref="B4:C4"/>
    <mergeCell ref="E4:F4"/>
    <mergeCell ref="A1:Q1"/>
    <mergeCell ref="E5:F6"/>
    <mergeCell ref="H4:I4"/>
    <mergeCell ref="H5:I6"/>
    <mergeCell ref="K4:L4"/>
    <mergeCell ref="K5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GRAFICO</vt:lpstr>
      <vt:lpstr>ENTRADAS E SAÍDAS</vt:lpstr>
      <vt:lpstr>RESUMO</vt:lpstr>
    </vt:vector>
  </TitlesOfParts>
  <Company>Grupo Ultra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Martins Pereira</dc:creator>
  <cp:lastModifiedBy>Fatec</cp:lastModifiedBy>
  <dcterms:created xsi:type="dcterms:W3CDTF">2023-08-17T16:44:20Z</dcterms:created>
  <dcterms:modified xsi:type="dcterms:W3CDTF">2023-08-24T23:31:10Z</dcterms:modified>
</cp:coreProperties>
</file>