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analysis\data analysis challenger track\business metrics exercis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J28" i="1" l="1"/>
  <c r="I28" i="1"/>
  <c r="H28" i="1"/>
  <c r="G28" i="1"/>
  <c r="F28" i="1"/>
  <c r="E28" i="1"/>
  <c r="D28" i="1"/>
  <c r="C28" i="1"/>
  <c r="M22" i="1"/>
  <c r="L22" i="1"/>
  <c r="K22" i="1"/>
  <c r="J22" i="1"/>
  <c r="I22" i="1"/>
  <c r="H22" i="1"/>
  <c r="G22" i="1"/>
  <c r="F22" i="1"/>
  <c r="E22" i="1"/>
  <c r="D22" i="1"/>
  <c r="N22" i="1"/>
  <c r="O22" i="1"/>
  <c r="C22" i="1"/>
  <c r="F13" i="1" l="1"/>
  <c r="E13" i="1"/>
  <c r="D13" i="1"/>
  <c r="C13" i="1"/>
  <c r="B16" i="1"/>
  <c r="B25" i="1" s="1"/>
  <c r="F25" i="1" s="1"/>
  <c r="F31" i="1" s="1"/>
  <c r="B15" i="1"/>
  <c r="B24" i="1" s="1"/>
  <c r="B14" i="1"/>
  <c r="B23" i="1" l="1"/>
  <c r="H23" i="1" s="1"/>
  <c r="H29" i="1" s="1"/>
  <c r="C14" i="1"/>
  <c r="M25" i="1"/>
  <c r="C25" i="1"/>
  <c r="C31" i="1" s="1"/>
  <c r="G25" i="1"/>
  <c r="G31" i="1" s="1"/>
  <c r="K25" i="1"/>
  <c r="E25" i="1"/>
  <c r="E31" i="1" s="1"/>
  <c r="D25" i="1"/>
  <c r="D31" i="1" s="1"/>
  <c r="I25" i="1"/>
  <c r="I31" i="1" s="1"/>
  <c r="L25" i="1"/>
  <c r="H25" i="1"/>
  <c r="H31" i="1" s="1"/>
  <c r="J25" i="1"/>
  <c r="J31" i="1" s="1"/>
  <c r="C24" i="1"/>
  <c r="C30" i="1" s="1"/>
  <c r="K24" i="1"/>
  <c r="G24" i="1"/>
  <c r="G30" i="1" s="1"/>
  <c r="I24" i="1"/>
  <c r="I30" i="1" s="1"/>
  <c r="F24" i="1"/>
  <c r="F30" i="1" s="1"/>
  <c r="M24" i="1"/>
  <c r="D24" i="1"/>
  <c r="D30" i="1" s="1"/>
  <c r="E24" i="1"/>
  <c r="E30" i="1" s="1"/>
  <c r="L24" i="1"/>
  <c r="H24" i="1"/>
  <c r="H30" i="1" s="1"/>
  <c r="J24" i="1"/>
  <c r="J30" i="1" s="1"/>
  <c r="E23" i="1"/>
  <c r="E29" i="1" s="1"/>
  <c r="C23" i="1"/>
  <c r="C29" i="1" s="1"/>
  <c r="J23" i="1"/>
  <c r="J29" i="1" s="1"/>
  <c r="G23" i="1"/>
  <c r="G29" i="1" s="1"/>
  <c r="F23" i="1"/>
  <c r="F29" i="1" s="1"/>
  <c r="K23" i="1"/>
  <c r="M23" i="1"/>
  <c r="L23" i="1"/>
  <c r="I23" i="1"/>
  <c r="I29" i="1" s="1"/>
  <c r="D23" i="1"/>
  <c r="D29" i="1" s="1"/>
  <c r="D16" i="1"/>
  <c r="E16" i="1"/>
  <c r="F16" i="1"/>
  <c r="C16" i="1"/>
  <c r="E15" i="1"/>
  <c r="F15" i="1"/>
  <c r="D14" i="1"/>
  <c r="D15" i="1"/>
  <c r="C15" i="1"/>
  <c r="E14" i="1"/>
  <c r="F14" i="1"/>
  <c r="C32" i="1" l="1"/>
  <c r="H32" i="1"/>
  <c r="D32" i="1"/>
  <c r="E32" i="1"/>
  <c r="I32" i="1"/>
  <c r="F32" i="1"/>
  <c r="G32" i="1"/>
  <c r="J32" i="1"/>
</calcChain>
</file>

<file path=xl/sharedStrings.xml><?xml version="1.0" encoding="utf-8"?>
<sst xmlns="http://schemas.openxmlformats.org/spreadsheetml/2006/main" count="23" uniqueCount="17">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</sst>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[$-1010000]d/m/yyyy;@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9"/>
  <sheetViews>
    <sheetView tabSelected="1" topLeftCell="A19" workbookViewId="0">
      <selection activeCell="D36" sqref="D36"/>
    </sheetView>
  </sheetViews>
  <sheetFormatPr defaultColWidth="14.42578125" defaultRowHeight="15" x14ac:dyDescent="0.25"/>
  <cols>
    <col min="1" max="1" width="44.28515625" style="15" customWidth="1"/>
    <col min="2" max="2" width="19" style="15" bestFit="1" customWidth="1"/>
    <col min="3" max="3" width="44.85546875" style="16" bestFit="1" customWidth="1"/>
    <col min="4" max="15" width="14.42578125" style="16"/>
    <col min="16" max="16384" width="14.42578125" style="2"/>
  </cols>
  <sheetData>
    <row r="1" spans="1:25" ht="15.75" customHeight="1" x14ac:dyDescent="0.25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44.25" customHeight="1" x14ac:dyDescent="0.25">
      <c r="A2" s="22" t="s">
        <v>0</v>
      </c>
      <c r="B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8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7.45" customHeight="1" x14ac:dyDescent="0.25">
      <c r="A4" s="8" t="s">
        <v>1</v>
      </c>
      <c r="B4" s="3">
        <v>53</v>
      </c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47.45" customHeight="1" x14ac:dyDescent="0.25">
      <c r="A5" s="10" t="s">
        <v>2</v>
      </c>
      <c r="B5" s="4">
        <v>250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.95" customHeight="1" x14ac:dyDescent="0.25">
      <c r="A6" s="10" t="s">
        <v>3</v>
      </c>
      <c r="B6" s="3">
        <v>56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9" customHeight="1" x14ac:dyDescent="0.25">
      <c r="A7" s="8" t="s">
        <v>4</v>
      </c>
      <c r="B7" s="3">
        <v>24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81" customHeight="1" x14ac:dyDescent="0.25">
      <c r="A8" s="8" t="s">
        <v>5</v>
      </c>
      <c r="B8" s="5">
        <f>B5*B6*B7</f>
        <v>336000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50.25" customHeight="1" x14ac:dyDescent="0.25">
      <c r="A11" s="22" t="s">
        <v>6</v>
      </c>
      <c r="B11" s="27"/>
      <c r="C11" s="28"/>
      <c r="D11" s="28"/>
      <c r="E11" s="28"/>
      <c r="F11" s="29"/>
      <c r="G11" s="7"/>
      <c r="H11" s="7"/>
      <c r="I11" s="7"/>
      <c r="J11" s="7"/>
      <c r="K11" s="7"/>
      <c r="L11" s="7"/>
      <c r="M11" s="7"/>
      <c r="N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8"/>
      <c r="B12" s="8"/>
      <c r="C12" s="17"/>
      <c r="D12" s="17"/>
      <c r="E12" s="17"/>
      <c r="F12" s="17"/>
      <c r="G12" s="7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4.95" customHeight="1" x14ac:dyDescent="0.25">
      <c r="A13" s="18" t="s">
        <v>7</v>
      </c>
      <c r="B13" s="18" t="s">
        <v>8</v>
      </c>
      <c r="C13" s="19">
        <f ca="1">EOMONTH(TODAY(),0)</f>
        <v>44834</v>
      </c>
      <c r="D13" s="19">
        <f ca="1">EOMONTH(TODAY(),1)</f>
        <v>44865</v>
      </c>
      <c r="E13" s="19">
        <f ca="1">EOMONTH(TODAY(),2)</f>
        <v>44895</v>
      </c>
      <c r="F13" s="19">
        <f ca="1">EOMONTH(TODAY(),3)</f>
        <v>44926</v>
      </c>
      <c r="G13" s="7"/>
      <c r="H13" s="7"/>
      <c r="I13" s="7"/>
      <c r="J13" s="7"/>
      <c r="K13" s="7"/>
      <c r="L13" s="7"/>
      <c r="M13" s="7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2.1" customHeight="1" x14ac:dyDescent="0.25">
      <c r="A14" s="8" t="s">
        <v>9</v>
      </c>
      <c r="B14" s="20">
        <f ca="1">TODAY()+30</f>
        <v>44859</v>
      </c>
      <c r="C14" s="21">
        <f ca="1">IF(C13&gt;$B$14,1,0)</f>
        <v>0</v>
      </c>
      <c r="D14" s="21">
        <f t="shared" ref="D14:F14" ca="1" si="0">IF(D13&gt;$B$14,1,0)</f>
        <v>1</v>
      </c>
      <c r="E14" s="21">
        <f t="shared" ca="1" si="0"/>
        <v>1</v>
      </c>
      <c r="F14" s="21">
        <f t="shared" ca="1" si="0"/>
        <v>1</v>
      </c>
      <c r="G14" s="7"/>
      <c r="H14" s="7"/>
      <c r="I14" s="7"/>
      <c r="J14" s="7"/>
      <c r="K14" s="7"/>
      <c r="L14" s="7"/>
      <c r="M14" s="7"/>
      <c r="N14" s="7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.6" customHeight="1" x14ac:dyDescent="0.25">
      <c r="A15" s="8" t="s">
        <v>10</v>
      </c>
      <c r="B15" s="20">
        <f ca="1">TODAY()+60</f>
        <v>44889</v>
      </c>
      <c r="C15" s="21">
        <f ca="1">IF(C13&gt;$B$15,1,0)</f>
        <v>0</v>
      </c>
      <c r="D15" s="21">
        <f t="shared" ref="D15:F15" ca="1" si="1">IF(D13&gt;$B$15,1,0)</f>
        <v>0</v>
      </c>
      <c r="E15" s="21">
        <f t="shared" ca="1" si="1"/>
        <v>1</v>
      </c>
      <c r="F15" s="21">
        <f t="shared" ca="1" si="1"/>
        <v>1</v>
      </c>
      <c r="G15" s="7"/>
      <c r="H15" s="7"/>
      <c r="I15" s="7"/>
      <c r="J15" s="7"/>
      <c r="K15" s="7"/>
      <c r="L15" s="7"/>
      <c r="M15" s="7"/>
      <c r="N15" s="7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0.95" customHeight="1" x14ac:dyDescent="0.25">
      <c r="A16" s="8" t="s">
        <v>11</v>
      </c>
      <c r="B16" s="20">
        <f ca="1">TODAY()+90</f>
        <v>44919</v>
      </c>
      <c r="C16" s="21">
        <f ca="1">IF(C13&gt;$B$16,1,0)</f>
        <v>0</v>
      </c>
      <c r="D16" s="21">
        <f t="shared" ref="D16:F16" ca="1" si="2">IF(D13&gt;$B$16,1,0)</f>
        <v>0</v>
      </c>
      <c r="E16" s="21">
        <f t="shared" ca="1" si="2"/>
        <v>0</v>
      </c>
      <c r="F16" s="21">
        <f t="shared" ca="1" si="2"/>
        <v>1</v>
      </c>
      <c r="G16" s="7"/>
      <c r="H16" s="7"/>
      <c r="I16" s="7"/>
      <c r="J16" s="7"/>
      <c r="K16" s="7"/>
      <c r="L16" s="7"/>
      <c r="M16" s="7"/>
      <c r="N16" s="7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8"/>
      <c r="B17" s="8"/>
      <c r="C17" s="17"/>
      <c r="D17" s="17"/>
      <c r="E17" s="17"/>
      <c r="F17" s="17"/>
      <c r="G17" s="7"/>
      <c r="H17" s="7"/>
      <c r="I17" s="7"/>
      <c r="J17" s="7"/>
      <c r="K17" s="7"/>
      <c r="L17" s="7"/>
      <c r="M17" s="7"/>
      <c r="N17" s="7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9.45" customHeight="1" x14ac:dyDescent="0.25">
      <c r="A18" s="8"/>
      <c r="B18" s="18" t="s">
        <v>12</v>
      </c>
      <c r="C18" s="17"/>
      <c r="D18" s="17"/>
      <c r="E18" s="17"/>
      <c r="F18" s="17"/>
      <c r="G18" s="7"/>
      <c r="H18" s="7"/>
      <c r="I18" s="7"/>
      <c r="J18" s="7"/>
      <c r="K18" s="7"/>
      <c r="L18" s="7"/>
      <c r="M18" s="7"/>
      <c r="N18" s="7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8"/>
      <c r="B19" s="3">
        <v>4</v>
      </c>
      <c r="C19" s="17"/>
      <c r="D19" s="17"/>
      <c r="E19" s="17"/>
      <c r="F19" s="17"/>
      <c r="G19" s="7"/>
      <c r="H19" s="7"/>
      <c r="I19" s="7"/>
      <c r="J19" s="7"/>
      <c r="K19" s="7"/>
      <c r="L19" s="7"/>
      <c r="M19" s="7"/>
      <c r="N19" s="7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36" customHeight="1" x14ac:dyDescent="0.25">
      <c r="A21" s="22" t="s">
        <v>13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  <c r="N21" s="7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5.5" x14ac:dyDescent="0.25">
      <c r="A22" s="8"/>
      <c r="B22" s="18" t="s">
        <v>14</v>
      </c>
      <c r="C22" s="19">
        <f ca="1">EOMONTH(TODAY(),0)</f>
        <v>44834</v>
      </c>
      <c r="D22" s="19">
        <f ca="1">EOMONTH(TODAY(),1)</f>
        <v>44865</v>
      </c>
      <c r="E22" s="19">
        <f ca="1">EOMONTH(TODAY(),2)</f>
        <v>44895</v>
      </c>
      <c r="F22" s="19">
        <f ca="1">EOMONTH(TODAY(),3)</f>
        <v>44926</v>
      </c>
      <c r="G22" s="19">
        <f ca="1">EOMONTH(TODAY(),4)</f>
        <v>44957</v>
      </c>
      <c r="H22" s="19">
        <f ca="1">EOMONTH(TODAY(),5)</f>
        <v>44985</v>
      </c>
      <c r="I22" s="19">
        <f ca="1">EOMONTH(TODAY(),6)</f>
        <v>45016</v>
      </c>
      <c r="J22" s="19">
        <f ca="1">EOMONTH(TODAY(),7)</f>
        <v>45046</v>
      </c>
      <c r="K22" s="19">
        <f ca="1">EOMONTH(TODAY(),8)</f>
        <v>45077</v>
      </c>
      <c r="L22" s="19">
        <f ca="1">EOMONTH(TODAY(),9)</f>
        <v>45107</v>
      </c>
      <c r="M22" s="19">
        <f ca="1">EOMONTH(TODAY(),10)</f>
        <v>45138</v>
      </c>
      <c r="N22" s="12">
        <f t="shared" ref="N22:O22" ca="1" si="3">EOMONTH(TODAY(),0)</f>
        <v>44834</v>
      </c>
      <c r="O22" s="12">
        <f t="shared" ca="1" si="3"/>
        <v>44834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8" t="s">
        <v>9</v>
      </c>
      <c r="B23" s="23">
        <f ca="1">EOMONTH(B14,$B$19)</f>
        <v>44985</v>
      </c>
      <c r="C23" s="21">
        <f ca="1">IF(C22&gt;=$B$23,1,0)</f>
        <v>0</v>
      </c>
      <c r="D23" s="21">
        <f t="shared" ref="D23:M23" ca="1" si="4">IF(D22&gt;=$B$23,1,0)</f>
        <v>0</v>
      </c>
      <c r="E23" s="21">
        <f t="shared" ca="1" si="4"/>
        <v>0</v>
      </c>
      <c r="F23" s="21">
        <f t="shared" ca="1" si="4"/>
        <v>0</v>
      </c>
      <c r="G23" s="21">
        <f t="shared" ca="1" si="4"/>
        <v>0</v>
      </c>
      <c r="H23" s="21">
        <f t="shared" ca="1" si="4"/>
        <v>1</v>
      </c>
      <c r="I23" s="21">
        <f t="shared" ca="1" si="4"/>
        <v>1</v>
      </c>
      <c r="J23" s="21">
        <f t="shared" ca="1" si="4"/>
        <v>1</v>
      </c>
      <c r="K23" s="21">
        <f t="shared" ca="1" si="4"/>
        <v>1</v>
      </c>
      <c r="L23" s="21">
        <f t="shared" ca="1" si="4"/>
        <v>1</v>
      </c>
      <c r="M23" s="21">
        <f t="shared" ca="1" si="4"/>
        <v>1</v>
      </c>
      <c r="N23" s="7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8" t="s">
        <v>10</v>
      </c>
      <c r="B24" s="23">
        <f t="shared" ref="B24:B25" ca="1" si="5">EOMONTH(B15,$B$19)</f>
        <v>45016</v>
      </c>
      <c r="C24" s="17">
        <f ca="1">IF(C22&gt;=$B$24,1,0)</f>
        <v>0</v>
      </c>
      <c r="D24" s="17">
        <f t="shared" ref="D24:M24" ca="1" si="6">IF(D22&gt;=$B$24,1,0)</f>
        <v>0</v>
      </c>
      <c r="E24" s="17">
        <f t="shared" ca="1" si="6"/>
        <v>0</v>
      </c>
      <c r="F24" s="17">
        <f t="shared" ca="1" si="6"/>
        <v>0</v>
      </c>
      <c r="G24" s="17">
        <f t="shared" ca="1" si="6"/>
        <v>0</v>
      </c>
      <c r="H24" s="17">
        <f t="shared" ca="1" si="6"/>
        <v>0</v>
      </c>
      <c r="I24" s="17">
        <f t="shared" ca="1" si="6"/>
        <v>1</v>
      </c>
      <c r="J24" s="17">
        <f t="shared" ca="1" si="6"/>
        <v>1</v>
      </c>
      <c r="K24" s="17">
        <f t="shared" ca="1" si="6"/>
        <v>1</v>
      </c>
      <c r="L24" s="17">
        <f t="shared" ca="1" si="6"/>
        <v>1</v>
      </c>
      <c r="M24" s="17">
        <f t="shared" ca="1" si="6"/>
        <v>1</v>
      </c>
      <c r="N24" s="7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8" t="s">
        <v>11</v>
      </c>
      <c r="B25" s="23">
        <f t="shared" ca="1" si="5"/>
        <v>45046</v>
      </c>
      <c r="C25" s="17">
        <f ca="1">IF(C22&gt;=$B$25,1,0)</f>
        <v>0</v>
      </c>
      <c r="D25" s="17">
        <f t="shared" ref="D25:M25" ca="1" si="7">IF(D22&gt;=$B$25,1,0)</f>
        <v>0</v>
      </c>
      <c r="E25" s="17">
        <f t="shared" ca="1" si="7"/>
        <v>0</v>
      </c>
      <c r="F25" s="17">
        <f t="shared" ca="1" si="7"/>
        <v>0</v>
      </c>
      <c r="G25" s="17">
        <f t="shared" ca="1" si="7"/>
        <v>0</v>
      </c>
      <c r="H25" s="17">
        <f t="shared" ca="1" si="7"/>
        <v>0</v>
      </c>
      <c r="I25" s="17">
        <f t="shared" ca="1" si="7"/>
        <v>0</v>
      </c>
      <c r="J25" s="17">
        <f t="shared" ca="1" si="7"/>
        <v>1</v>
      </c>
      <c r="K25" s="17">
        <f t="shared" ca="1" si="7"/>
        <v>1</v>
      </c>
      <c r="L25" s="17">
        <f t="shared" ca="1" si="7"/>
        <v>1</v>
      </c>
      <c r="M25" s="17">
        <f t="shared" ca="1" si="7"/>
        <v>1</v>
      </c>
      <c r="N25" s="7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8"/>
      <c r="B26" s="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7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41.45" customHeight="1" x14ac:dyDescent="0.25">
      <c r="A28" s="22" t="s">
        <v>15</v>
      </c>
      <c r="B28" s="18"/>
      <c r="C28" s="19">
        <f ca="1">EOMONTH(TODAY(),0)</f>
        <v>44834</v>
      </c>
      <c r="D28" s="19">
        <f ca="1">EOMONTH(TODAY(),1)</f>
        <v>44865</v>
      </c>
      <c r="E28" s="19">
        <f ca="1">EOMONTH(TODAY(),2)</f>
        <v>44895</v>
      </c>
      <c r="F28" s="19">
        <f ca="1">EOMONTH(TODAY(),3)</f>
        <v>44926</v>
      </c>
      <c r="G28" s="19">
        <f ca="1">EOMONTH(TODAY(),4)</f>
        <v>44957</v>
      </c>
      <c r="H28" s="19">
        <f ca="1">EOMONTH(TODAY(),5)</f>
        <v>44985</v>
      </c>
      <c r="I28" s="19">
        <f ca="1">EOMONTH(TODAY(),6)</f>
        <v>45016</v>
      </c>
      <c r="J28" s="19">
        <f ca="1">EOMONTH(TODAY(),7)</f>
        <v>45046</v>
      </c>
      <c r="K28" s="7"/>
      <c r="L28" s="7"/>
      <c r="M28" s="7"/>
      <c r="N28" s="7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8" t="s">
        <v>9</v>
      </c>
      <c r="B29" s="18"/>
      <c r="C29" s="24">
        <f ca="1">($B$4/12)*$B$8*C23</f>
        <v>0</v>
      </c>
      <c r="D29" s="24">
        <f ca="1">($B$4/12)*$B$8*D23</f>
        <v>0</v>
      </c>
      <c r="E29" s="24">
        <f t="shared" ref="D29:J29" ca="1" si="8">($B$4/12)*$B$8*E23</f>
        <v>0</v>
      </c>
      <c r="F29" s="24">
        <f t="shared" ca="1" si="8"/>
        <v>0</v>
      </c>
      <c r="G29" s="24">
        <f t="shared" ca="1" si="8"/>
        <v>0</v>
      </c>
      <c r="H29" s="24">
        <f t="shared" ca="1" si="8"/>
        <v>1484000</v>
      </c>
      <c r="I29" s="24">
        <f t="shared" ca="1" si="8"/>
        <v>1484000</v>
      </c>
      <c r="J29" s="24">
        <f t="shared" ca="1" si="8"/>
        <v>1484000</v>
      </c>
      <c r="K29" s="26"/>
      <c r="L29" s="7"/>
      <c r="M29" s="7"/>
      <c r="N29" s="7"/>
      <c r="O29" s="7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8" t="s">
        <v>10</v>
      </c>
      <c r="B30" s="18"/>
      <c r="C30" s="24">
        <f t="shared" ref="C30:E31" ca="1" si="9">($B$4/12)*$B$8*C24</f>
        <v>0</v>
      </c>
      <c r="D30" s="24">
        <f t="shared" ca="1" si="9"/>
        <v>0</v>
      </c>
      <c r="E30" s="24">
        <f t="shared" ca="1" si="9"/>
        <v>0</v>
      </c>
      <c r="F30" s="24">
        <f t="shared" ref="F30" ca="1" si="10">($B$4/12)*$B$8*F24</f>
        <v>0</v>
      </c>
      <c r="G30" s="24">
        <f t="shared" ref="G30" ca="1" si="11">($B$4/12)*$B$8*G24</f>
        <v>0</v>
      </c>
      <c r="H30" s="24">
        <f t="shared" ref="H30" ca="1" si="12">($B$4/12)*$B$8*H24</f>
        <v>0</v>
      </c>
      <c r="I30" s="24">
        <f t="shared" ref="I30" ca="1" si="13">($B$4/12)*$B$8*I24</f>
        <v>1484000</v>
      </c>
      <c r="J30" s="24">
        <f t="shared" ref="J30" ca="1" si="14">($B$4/12)*$B$8*J24</f>
        <v>1484000</v>
      </c>
      <c r="K30" s="13"/>
      <c r="L30" s="7"/>
      <c r="M30" s="7"/>
      <c r="N30" s="7"/>
      <c r="O30" s="7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8" t="s">
        <v>11</v>
      </c>
      <c r="B31" s="18"/>
      <c r="C31" s="24">
        <f t="shared" ca="1" si="9"/>
        <v>0</v>
      </c>
      <c r="D31" s="24">
        <f t="shared" ca="1" si="9"/>
        <v>0</v>
      </c>
      <c r="E31" s="24">
        <f t="shared" ca="1" si="9"/>
        <v>0</v>
      </c>
      <c r="F31" s="24">
        <f t="shared" ref="F31" ca="1" si="15">($B$4/12)*$B$8*F25</f>
        <v>0</v>
      </c>
      <c r="G31" s="24">
        <f t="shared" ref="G31" ca="1" si="16">($B$4/12)*$B$8*G25</f>
        <v>0</v>
      </c>
      <c r="H31" s="24">
        <f t="shared" ref="H31" ca="1" si="17">($B$4/12)*$B$8*H25</f>
        <v>0</v>
      </c>
      <c r="I31" s="24">
        <f t="shared" ref="I31" ca="1" si="18">($B$4/12)*$B$8*I25</f>
        <v>0</v>
      </c>
      <c r="J31" s="24">
        <f t="shared" ref="J31" ca="1" si="19">($B$4/12)*$B$8*J25</f>
        <v>1484000</v>
      </c>
      <c r="K31" s="13"/>
      <c r="L31" s="7"/>
      <c r="M31" s="7"/>
      <c r="N31" s="7"/>
      <c r="O31" s="7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 x14ac:dyDescent="0.25">
      <c r="A32" s="30" t="s">
        <v>16</v>
      </c>
      <c r="B32" s="18"/>
      <c r="C32" s="25">
        <f ca="1">SUM(C29:C31)</f>
        <v>0</v>
      </c>
      <c r="D32" s="25">
        <f t="shared" ref="D32:J32" ca="1" si="20">SUM(D29:D31)</f>
        <v>0</v>
      </c>
      <c r="E32" s="25">
        <f t="shared" ca="1" si="20"/>
        <v>0</v>
      </c>
      <c r="F32" s="25">
        <f t="shared" ca="1" si="20"/>
        <v>0</v>
      </c>
      <c r="G32" s="25">
        <f t="shared" ca="1" si="20"/>
        <v>0</v>
      </c>
      <c r="H32" s="25">
        <f t="shared" ca="1" si="20"/>
        <v>1484000</v>
      </c>
      <c r="I32" s="25">
        <f t="shared" ca="1" si="20"/>
        <v>2968000</v>
      </c>
      <c r="J32" s="25">
        <f t="shared" ca="1" si="20"/>
        <v>4452000</v>
      </c>
      <c r="K32" s="13"/>
      <c r="L32" s="7"/>
      <c r="M32" s="7"/>
      <c r="N32" s="7"/>
      <c r="O32" s="7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1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7"/>
      <c r="M33" s="7"/>
      <c r="N33" s="7"/>
      <c r="O33" s="7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6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6"/>
      <c r="B1002" s="6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6"/>
      <c r="B1003" s="6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25">
      <c r="A1004" s="6"/>
      <c r="B1004" s="6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25">
      <c r="A1005" s="6"/>
      <c r="B1005" s="6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25">
      <c r="A1006" s="6"/>
      <c r="B1006" s="6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25">
      <c r="A1007" s="6"/>
      <c r="B1007" s="6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25">
      <c r="A1008" s="6"/>
      <c r="B1008" s="6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25">
      <c r="A1009" s="6"/>
      <c r="B1009" s="6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mergeCells count="2">
    <mergeCell ref="B11:F11"/>
    <mergeCell ref="B21:M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Mostafa Atef</cp:lastModifiedBy>
  <dcterms:created xsi:type="dcterms:W3CDTF">2018-11-19T19:00:06Z</dcterms:created>
  <dcterms:modified xsi:type="dcterms:W3CDTF">2022-09-25T01:38:19Z</dcterms:modified>
</cp:coreProperties>
</file>