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U:\M635-COLLECTION_DISSEMINATION_MODELLING\E1-Publications\01 - Statistical books\2022-Key Figures\SE articles\Farms and farmland\"/>
    </mc:Choice>
  </mc:AlternateContent>
  <bookViews>
    <workbookView xWindow="2715" yWindow="1935" windowWidth="14520" windowHeight="12435"/>
  </bookViews>
  <sheets>
    <sheet name="Figure 1" sheetId="26" r:id="rId1"/>
    <sheet name="Extra - Holdings by SO" sheetId="56" r:id="rId2"/>
    <sheet name="Figure 2" sheetId="30" r:id="rId3"/>
    <sheet name="Figure 3" sheetId="52" r:id="rId4"/>
    <sheet name="Figure 4" sheetId="55" r:id="rId5"/>
    <sheet name="Figure 5" sheetId="53" r:id="rId6"/>
    <sheet name="Legal farm calculations" sheetId="58" r:id="rId7"/>
  </sheets>
  <externalReferences>
    <externalReference r:id="rId8"/>
  </externalReferences>
  <definedNames>
    <definedName name="_EUR">[1]!EUR[#Data]</definedName>
    <definedName name="_FILTER">[1]SETUP!$C$4</definedName>
    <definedName name="_INPUT">[1]INDICES!$D$57</definedName>
    <definedName name="_MS">[1]COUNTRIES!$B$5:$B$32</definedName>
    <definedName name="_OUTPUT">[1]INDICES!$D$56</definedName>
    <definedName name="_TOT_INPUT">[1]IMPACT_2!$AF$3</definedName>
    <definedName name="_TOT_OUTPUT">[1]IMPACT!$AF$3</definedName>
    <definedName name="_YEAR">[1]SETUP!$C$5</definedName>
    <definedName name="_xlnm.Print_Area" localSheetId="3">'Figure 3'!$F$2:$O$55</definedName>
  </definedNames>
  <calcPr calcId="162913"/>
</workbook>
</file>

<file path=xl/calcChain.xml><?xml version="1.0" encoding="utf-8"?>
<calcChain xmlns="http://schemas.openxmlformats.org/spreadsheetml/2006/main">
  <c r="M197" i="26" l="1"/>
  <c r="N76" i="55" l="1"/>
  <c r="BG104" i="52" l="1"/>
  <c r="BA104" i="52"/>
  <c r="BD104" i="52"/>
  <c r="Q72" i="58" l="1"/>
  <c r="BR283" i="53"/>
  <c r="BP283" i="53"/>
  <c r="BN283" i="53"/>
  <c r="BL283" i="53"/>
  <c r="BJ283" i="53"/>
  <c r="BH283" i="53"/>
  <c r="BF283" i="53"/>
  <c r="BD283" i="53"/>
  <c r="BB283" i="53"/>
  <c r="AZ283" i="53"/>
  <c r="BR277" i="53"/>
  <c r="BP277" i="53"/>
  <c r="BN277" i="53"/>
  <c r="BL277" i="53"/>
  <c r="BJ277" i="53"/>
  <c r="BH277" i="53"/>
  <c r="BF277" i="53"/>
  <c r="BD277" i="53"/>
  <c r="BB277" i="53"/>
  <c r="AZ277" i="53"/>
  <c r="BR271" i="53"/>
  <c r="BP271" i="53"/>
  <c r="BN271" i="53"/>
  <c r="BL271" i="53"/>
  <c r="BJ271" i="53"/>
  <c r="BH271" i="53"/>
  <c r="BF271" i="53"/>
  <c r="BD271" i="53"/>
  <c r="BB271" i="53"/>
  <c r="AZ271" i="53"/>
  <c r="BR265" i="53"/>
  <c r="BP265" i="53"/>
  <c r="BN265" i="53"/>
  <c r="BL265" i="53"/>
  <c r="BJ265" i="53"/>
  <c r="BH265" i="53"/>
  <c r="BF265" i="53"/>
  <c r="BD265" i="53"/>
  <c r="BB265" i="53"/>
  <c r="AZ265" i="53"/>
  <c r="BR259" i="53"/>
  <c r="BP259" i="53"/>
  <c r="BN259" i="53"/>
  <c r="BL259" i="53"/>
  <c r="BJ259" i="53"/>
  <c r="BH259" i="53"/>
  <c r="BF259" i="53"/>
  <c r="BD259" i="53"/>
  <c r="BB259" i="53"/>
  <c r="AZ259" i="53"/>
  <c r="BR253" i="53"/>
  <c r="BP253" i="53"/>
  <c r="BN253" i="53"/>
  <c r="BL253" i="53"/>
  <c r="BJ253" i="53"/>
  <c r="BH253" i="53"/>
  <c r="BF253" i="53"/>
  <c r="BD253" i="53"/>
  <c r="BB253" i="53"/>
  <c r="AZ253" i="53"/>
  <c r="BR247" i="53"/>
  <c r="BP247" i="53"/>
  <c r="BN247" i="53"/>
  <c r="BL247" i="53"/>
  <c r="BJ247" i="53"/>
  <c r="BH247" i="53"/>
  <c r="BF247" i="53"/>
  <c r="BD247" i="53"/>
  <c r="BB247" i="53"/>
  <c r="AZ247" i="53"/>
  <c r="BR241" i="53"/>
  <c r="BP241" i="53"/>
  <c r="BN241" i="53"/>
  <c r="BL241" i="53"/>
  <c r="BJ241" i="53"/>
  <c r="BH241" i="53"/>
  <c r="BF241" i="53"/>
  <c r="BD241" i="53"/>
  <c r="BB241" i="53"/>
  <c r="AZ241" i="53"/>
  <c r="BR235" i="53"/>
  <c r="BP235" i="53"/>
  <c r="BN235" i="53"/>
  <c r="BL235" i="53"/>
  <c r="BJ235" i="53"/>
  <c r="BH235" i="53"/>
  <c r="BF235" i="53"/>
  <c r="BD235" i="53"/>
  <c r="BB235" i="53"/>
  <c r="AZ235" i="53"/>
  <c r="BR229" i="53"/>
  <c r="BP229" i="53"/>
  <c r="BN229" i="53"/>
  <c r="BL229" i="53"/>
  <c r="BJ229" i="53"/>
  <c r="BH229" i="53"/>
  <c r="BF229" i="53"/>
  <c r="BD229" i="53"/>
  <c r="BB229" i="53"/>
  <c r="AZ229" i="53"/>
  <c r="BR223" i="53"/>
  <c r="BP223" i="53"/>
  <c r="BN223" i="53"/>
  <c r="BL223" i="53"/>
  <c r="BJ223" i="53"/>
  <c r="BH223" i="53"/>
  <c r="BF223" i="53"/>
  <c r="BD223" i="53"/>
  <c r="BB223" i="53"/>
  <c r="AZ223" i="53"/>
  <c r="BR217" i="53"/>
  <c r="BP217" i="53"/>
  <c r="BN217" i="53"/>
  <c r="BL217" i="53"/>
  <c r="BJ217" i="53"/>
  <c r="BH217" i="53"/>
  <c r="BF217" i="53"/>
  <c r="BD217" i="53"/>
  <c r="BB217" i="53"/>
  <c r="AZ217" i="53"/>
  <c r="BR211" i="53"/>
  <c r="BP211" i="53"/>
  <c r="BN211" i="53"/>
  <c r="BL211" i="53"/>
  <c r="BJ211" i="53"/>
  <c r="BH211" i="53"/>
  <c r="BF211" i="53"/>
  <c r="BD211" i="53"/>
  <c r="BB211" i="53"/>
  <c r="AZ211" i="53"/>
  <c r="BR205" i="53"/>
  <c r="BP205" i="53"/>
  <c r="BN205" i="53"/>
  <c r="BL205" i="53"/>
  <c r="BJ205" i="53"/>
  <c r="BH205" i="53"/>
  <c r="BF205" i="53"/>
  <c r="BD205" i="53"/>
  <c r="BB205" i="53"/>
  <c r="AZ205" i="53"/>
  <c r="BR199" i="53"/>
  <c r="BP199" i="53"/>
  <c r="BN199" i="53"/>
  <c r="BL199" i="53"/>
  <c r="BJ199" i="53"/>
  <c r="BH199" i="53"/>
  <c r="BF199" i="53"/>
  <c r="BD199" i="53"/>
  <c r="BB199" i="53"/>
  <c r="AZ199" i="53"/>
  <c r="BR193" i="53"/>
  <c r="BP193" i="53"/>
  <c r="BN193" i="53"/>
  <c r="BL193" i="53"/>
  <c r="BJ193" i="53"/>
  <c r="BH193" i="53"/>
  <c r="BF193" i="53"/>
  <c r="BD193" i="53"/>
  <c r="BB193" i="53"/>
  <c r="AZ193" i="53"/>
  <c r="BR187" i="53"/>
  <c r="BP187" i="53"/>
  <c r="BN187" i="53"/>
  <c r="BL187" i="53"/>
  <c r="BJ187" i="53"/>
  <c r="BH187" i="53"/>
  <c r="BF187" i="53"/>
  <c r="BD187" i="53"/>
  <c r="BB187" i="53"/>
  <c r="AZ187" i="53"/>
  <c r="BR181" i="53"/>
  <c r="BP181" i="53"/>
  <c r="BN181" i="53"/>
  <c r="BL181" i="53"/>
  <c r="BJ181" i="53"/>
  <c r="BH181" i="53"/>
  <c r="BF181" i="53"/>
  <c r="BD181" i="53"/>
  <c r="BB181" i="53"/>
  <c r="AZ181" i="53"/>
  <c r="BR175" i="53"/>
  <c r="BP175" i="53"/>
  <c r="BN175" i="53"/>
  <c r="BL175" i="53"/>
  <c r="BJ175" i="53"/>
  <c r="BH175" i="53"/>
  <c r="BF175" i="53"/>
  <c r="BD175" i="53"/>
  <c r="BB175" i="53"/>
  <c r="AZ175" i="53"/>
  <c r="BR169" i="53"/>
  <c r="BP169" i="53"/>
  <c r="BN169" i="53"/>
  <c r="BL169" i="53"/>
  <c r="BJ169" i="53"/>
  <c r="BH169" i="53"/>
  <c r="BF169" i="53"/>
  <c r="BD169" i="53"/>
  <c r="BB169" i="53"/>
  <c r="AZ169" i="53"/>
  <c r="BR163" i="53"/>
  <c r="BP163" i="53"/>
  <c r="BN163" i="53"/>
  <c r="BL163" i="53"/>
  <c r="BJ163" i="53"/>
  <c r="BH163" i="53"/>
  <c r="BF163" i="53"/>
  <c r="BD163" i="53"/>
  <c r="BB163" i="53"/>
  <c r="AZ163" i="53"/>
  <c r="BR157" i="53"/>
  <c r="BP157" i="53"/>
  <c r="BN157" i="53"/>
  <c r="BL157" i="53"/>
  <c r="BJ157" i="53"/>
  <c r="BH157" i="53"/>
  <c r="BF157" i="53"/>
  <c r="BD157" i="53"/>
  <c r="BB157" i="53"/>
  <c r="AZ157" i="53"/>
  <c r="BR151" i="53"/>
  <c r="BP151" i="53"/>
  <c r="BN151" i="53"/>
  <c r="BL151" i="53"/>
  <c r="BJ151" i="53"/>
  <c r="BH151" i="53"/>
  <c r="BF151" i="53"/>
  <c r="BD151" i="53"/>
  <c r="BB151" i="53"/>
  <c r="AZ151" i="53"/>
  <c r="BR145" i="53"/>
  <c r="BP145" i="53"/>
  <c r="BN145" i="53"/>
  <c r="BL145" i="53"/>
  <c r="BJ145" i="53"/>
  <c r="BH145" i="53"/>
  <c r="BF145" i="53"/>
  <c r="BD145" i="53"/>
  <c r="BB145" i="53"/>
  <c r="AZ145" i="53"/>
  <c r="BR139" i="53"/>
  <c r="BP139" i="53"/>
  <c r="BN139" i="53"/>
  <c r="BL139" i="53"/>
  <c r="BJ139" i="53"/>
  <c r="BH139" i="53"/>
  <c r="BF139" i="53"/>
  <c r="BD139" i="53"/>
  <c r="BB139" i="53"/>
  <c r="AZ139" i="53"/>
  <c r="BR133" i="53"/>
  <c r="BP133" i="53"/>
  <c r="BN133" i="53"/>
  <c r="BL133" i="53"/>
  <c r="BJ133" i="53"/>
  <c r="BH133" i="53"/>
  <c r="BF133" i="53"/>
  <c r="BD133" i="53"/>
  <c r="BB133" i="53"/>
  <c r="AZ133" i="53"/>
  <c r="BR127" i="53"/>
  <c r="BP127" i="53"/>
  <c r="BN127" i="53"/>
  <c r="BL127" i="53"/>
  <c r="BJ127" i="53"/>
  <c r="BH127" i="53"/>
  <c r="BF127" i="53"/>
  <c r="BD127" i="53"/>
  <c r="BB127" i="53"/>
  <c r="AZ127" i="53"/>
  <c r="BR121" i="53"/>
  <c r="BP121" i="53"/>
  <c r="BN121" i="53"/>
  <c r="BL121" i="53"/>
  <c r="BJ121" i="53"/>
  <c r="BH121" i="53"/>
  <c r="BF121" i="53"/>
  <c r="BD121" i="53"/>
  <c r="BB121" i="53"/>
  <c r="AZ121" i="53"/>
  <c r="E99" i="53"/>
  <c r="E98" i="53"/>
  <c r="AX283" i="53"/>
  <c r="AW283" i="53"/>
  <c r="AX277" i="53"/>
  <c r="AW277" i="53"/>
  <c r="AX271" i="53"/>
  <c r="AW271" i="53"/>
  <c r="AX265" i="53"/>
  <c r="AW265" i="53"/>
  <c r="AX259" i="53"/>
  <c r="AW259" i="53"/>
  <c r="AX253" i="53"/>
  <c r="AW253" i="53"/>
  <c r="AX247" i="53"/>
  <c r="AW247" i="53"/>
  <c r="AX241" i="53"/>
  <c r="AW241" i="53"/>
  <c r="AX235" i="53"/>
  <c r="AW235" i="53"/>
  <c r="AX229" i="53"/>
  <c r="AW229" i="53"/>
  <c r="AX223" i="53"/>
  <c r="AW223" i="53"/>
  <c r="AX217" i="53"/>
  <c r="AW217" i="53"/>
  <c r="AX211" i="53"/>
  <c r="AW211" i="53"/>
  <c r="AX205" i="53"/>
  <c r="AW205" i="53"/>
  <c r="AX199" i="53"/>
  <c r="AW199" i="53"/>
  <c r="AX193" i="53"/>
  <c r="AW193" i="53"/>
  <c r="AX187" i="53"/>
  <c r="AW187" i="53"/>
  <c r="AX181" i="53"/>
  <c r="AW181" i="53"/>
  <c r="AX175" i="53"/>
  <c r="AW175" i="53"/>
  <c r="AX169" i="53"/>
  <c r="AW169" i="53"/>
  <c r="AX163" i="53"/>
  <c r="AW163" i="53"/>
  <c r="AX157" i="53"/>
  <c r="AW157" i="53"/>
  <c r="AX151" i="53"/>
  <c r="AW151" i="53"/>
  <c r="AX145" i="53"/>
  <c r="AW145" i="53"/>
  <c r="AX139" i="53"/>
  <c r="AW139" i="53"/>
  <c r="AX133" i="53"/>
  <c r="AW133" i="53"/>
  <c r="AX127" i="53"/>
  <c r="AW127" i="53"/>
  <c r="AX121" i="53"/>
  <c r="AW121" i="53"/>
  <c r="N93" i="53"/>
  <c r="M93" i="53"/>
  <c r="L93" i="53"/>
  <c r="K93" i="53"/>
  <c r="J93" i="53"/>
  <c r="I93" i="53"/>
  <c r="AU283" i="53"/>
  <c r="AT283" i="53"/>
  <c r="AU277" i="53"/>
  <c r="AT277" i="53"/>
  <c r="AU271" i="53"/>
  <c r="AT271" i="53"/>
  <c r="AU265" i="53"/>
  <c r="AT265" i="53"/>
  <c r="AU259" i="53"/>
  <c r="AT259" i="53"/>
  <c r="AU253" i="53"/>
  <c r="AT253" i="53"/>
  <c r="AU247" i="53"/>
  <c r="AT247" i="53"/>
  <c r="AU241" i="53"/>
  <c r="AT241" i="53"/>
  <c r="AU235" i="53"/>
  <c r="AT235" i="53"/>
  <c r="AU229" i="53"/>
  <c r="AT229" i="53"/>
  <c r="AU223" i="53"/>
  <c r="AT223" i="53"/>
  <c r="AU217" i="53"/>
  <c r="AT217" i="53"/>
  <c r="AU211" i="53"/>
  <c r="AT211" i="53"/>
  <c r="AU205" i="53"/>
  <c r="AT205" i="53"/>
  <c r="AU199" i="53"/>
  <c r="AT199" i="53"/>
  <c r="AU193" i="53"/>
  <c r="AT193" i="53"/>
  <c r="AU187" i="53"/>
  <c r="AT187" i="53"/>
  <c r="AU181" i="53"/>
  <c r="AT181" i="53"/>
  <c r="AU175" i="53"/>
  <c r="AT175" i="53"/>
  <c r="AU169" i="53"/>
  <c r="AT169" i="53"/>
  <c r="AU163" i="53"/>
  <c r="AT163" i="53"/>
  <c r="AU157" i="53"/>
  <c r="AT157" i="53"/>
  <c r="AU151" i="53"/>
  <c r="AT151" i="53"/>
  <c r="AU145" i="53"/>
  <c r="AT145" i="53"/>
  <c r="AU139" i="53"/>
  <c r="AT139" i="53"/>
  <c r="AU133" i="53"/>
  <c r="AT133" i="53"/>
  <c r="AU127" i="53"/>
  <c r="AT127" i="53"/>
  <c r="AU121" i="53"/>
  <c r="AT121" i="53"/>
  <c r="E96" i="53"/>
  <c r="E95" i="53"/>
  <c r="H93" i="53"/>
  <c r="G93" i="53"/>
  <c r="F93" i="53"/>
  <c r="E93" i="53"/>
  <c r="H94" i="53" s="1"/>
  <c r="AA66" i="55"/>
  <c r="F59" i="53" l="1"/>
  <c r="E59" i="53"/>
  <c r="L59" i="53"/>
  <c r="K59" i="53"/>
  <c r="J59" i="53"/>
  <c r="I59" i="53"/>
  <c r="H59" i="53"/>
  <c r="G59" i="53"/>
  <c r="C59" i="53"/>
  <c r="C58" i="53"/>
  <c r="L58" i="53"/>
  <c r="K58" i="53"/>
  <c r="J58" i="53"/>
  <c r="I58" i="53"/>
  <c r="H58" i="53"/>
  <c r="G58" i="53"/>
  <c r="F58" i="53"/>
  <c r="E58" i="53"/>
  <c r="D58" i="53"/>
  <c r="N95" i="55"/>
  <c r="M95" i="55"/>
  <c r="Q95" i="55" s="1"/>
  <c r="L95" i="55"/>
  <c r="N94" i="55"/>
  <c r="R94" i="55" s="1"/>
  <c r="M94" i="55"/>
  <c r="Q94" i="55" s="1"/>
  <c r="L94" i="55"/>
  <c r="K95" i="55"/>
  <c r="P95" i="55" s="1"/>
  <c r="K94" i="55"/>
  <c r="P94" i="55" s="1"/>
  <c r="R95" i="55" l="1"/>
  <c r="T96" i="55"/>
  <c r="T95" i="55"/>
  <c r="D162" i="52"/>
  <c r="D161" i="52"/>
  <c r="D159" i="52"/>
  <c r="D160" i="52"/>
  <c r="D158" i="52"/>
  <c r="D157" i="52"/>
  <c r="D156" i="52"/>
  <c r="D155" i="52"/>
  <c r="D154" i="52"/>
  <c r="D152" i="52"/>
  <c r="D153" i="52"/>
  <c r="D150" i="52"/>
  <c r="D151" i="52"/>
  <c r="D149" i="52"/>
  <c r="D148" i="52"/>
  <c r="D146" i="52"/>
  <c r="D147" i="52"/>
  <c r="D145" i="52"/>
  <c r="D143" i="52"/>
  <c r="D144" i="52"/>
  <c r="D142" i="52"/>
  <c r="D141" i="52"/>
  <c r="Z96" i="26"/>
  <c r="Z95" i="26"/>
  <c r="Z94" i="26"/>
  <c r="Z93" i="26"/>
  <c r="Z92" i="26"/>
  <c r="Z91" i="26"/>
  <c r="Z90" i="26"/>
  <c r="Z89" i="26"/>
  <c r="Z88" i="26"/>
  <c r="Z87" i="26"/>
  <c r="Z86" i="26"/>
  <c r="Z85" i="26"/>
  <c r="Z84" i="26"/>
  <c r="Z83" i="26"/>
  <c r="Z82" i="26"/>
  <c r="Z81" i="26"/>
  <c r="Z80" i="26"/>
  <c r="Z79" i="26"/>
  <c r="Z78" i="26"/>
  <c r="Z77" i="26"/>
  <c r="Z76" i="26"/>
  <c r="Z75" i="26"/>
  <c r="Z74" i="26"/>
  <c r="Z73" i="26"/>
  <c r="Z72" i="26"/>
  <c r="Z71" i="26"/>
  <c r="Z70" i="26"/>
  <c r="J234" i="26"/>
  <c r="I234" i="26"/>
  <c r="H234" i="26"/>
  <c r="G234" i="26"/>
  <c r="F234" i="26"/>
  <c r="E234" i="26"/>
  <c r="D234" i="26"/>
  <c r="J233" i="26"/>
  <c r="I233" i="26"/>
  <c r="H233" i="26"/>
  <c r="G233" i="26"/>
  <c r="F233" i="26"/>
  <c r="E233" i="26"/>
  <c r="D233" i="26"/>
  <c r="J232" i="26"/>
  <c r="I232" i="26"/>
  <c r="H232" i="26"/>
  <c r="G232" i="26"/>
  <c r="F232" i="26"/>
  <c r="E232" i="26"/>
  <c r="D232" i="26"/>
  <c r="J231" i="26"/>
  <c r="I231" i="26"/>
  <c r="H231" i="26"/>
  <c r="G231" i="26"/>
  <c r="F231" i="26"/>
  <c r="E231" i="26"/>
  <c r="D231" i="26"/>
  <c r="J230" i="26"/>
  <c r="I230" i="26"/>
  <c r="H230" i="26"/>
  <c r="G230" i="26"/>
  <c r="F230" i="26"/>
  <c r="E230" i="26"/>
  <c r="D230" i="26"/>
  <c r="J229" i="26"/>
  <c r="I229" i="26"/>
  <c r="H229" i="26"/>
  <c r="G229" i="26"/>
  <c r="F229" i="26"/>
  <c r="E229" i="26"/>
  <c r="D229" i="26"/>
  <c r="J228" i="26"/>
  <c r="I228" i="26"/>
  <c r="H228" i="26"/>
  <c r="G228" i="26"/>
  <c r="F228" i="26"/>
  <c r="E228" i="26"/>
  <c r="D228" i="26"/>
  <c r="J227" i="26"/>
  <c r="I227" i="26"/>
  <c r="H227" i="26"/>
  <c r="G227" i="26"/>
  <c r="F227" i="26"/>
  <c r="E227" i="26"/>
  <c r="D227" i="26"/>
  <c r="J226" i="26"/>
  <c r="I226" i="26"/>
  <c r="H226" i="26"/>
  <c r="G226" i="26"/>
  <c r="F226" i="26"/>
  <c r="E226" i="26"/>
  <c r="D226" i="26"/>
  <c r="J225" i="26"/>
  <c r="I225" i="26"/>
  <c r="H225" i="26"/>
  <c r="G225" i="26"/>
  <c r="F225" i="26"/>
  <c r="E225" i="26"/>
  <c r="D225" i="26"/>
  <c r="J224" i="26"/>
  <c r="I224" i="26"/>
  <c r="H224" i="26"/>
  <c r="G224" i="26"/>
  <c r="F224" i="26"/>
  <c r="E224" i="26"/>
  <c r="D224" i="26"/>
  <c r="J223" i="26"/>
  <c r="I223" i="26"/>
  <c r="H223" i="26"/>
  <c r="G223" i="26"/>
  <c r="F223" i="26"/>
  <c r="E223" i="26"/>
  <c r="D223" i="26"/>
  <c r="J222" i="26"/>
  <c r="I222" i="26"/>
  <c r="H222" i="26"/>
  <c r="G222" i="26"/>
  <c r="F222" i="26"/>
  <c r="E222" i="26"/>
  <c r="D222" i="26"/>
  <c r="J221" i="26"/>
  <c r="I221" i="26"/>
  <c r="H221" i="26"/>
  <c r="G221" i="26"/>
  <c r="F221" i="26"/>
  <c r="E221" i="26"/>
  <c r="D221" i="26"/>
  <c r="J220" i="26"/>
  <c r="I220" i="26"/>
  <c r="H220" i="26"/>
  <c r="G220" i="26"/>
  <c r="F220" i="26"/>
  <c r="E220" i="26"/>
  <c r="D220" i="26"/>
  <c r="J219" i="26"/>
  <c r="I219" i="26"/>
  <c r="H219" i="26"/>
  <c r="G219" i="26"/>
  <c r="F219" i="26"/>
  <c r="E219" i="26"/>
  <c r="D219" i="26"/>
  <c r="J218" i="26"/>
  <c r="I218" i="26"/>
  <c r="H218" i="26"/>
  <c r="G218" i="26"/>
  <c r="F218" i="26"/>
  <c r="E218" i="26"/>
  <c r="D218" i="26"/>
  <c r="J217" i="26"/>
  <c r="I217" i="26"/>
  <c r="H217" i="26"/>
  <c r="G217" i="26"/>
  <c r="F217" i="26"/>
  <c r="E217" i="26"/>
  <c r="D217" i="26"/>
  <c r="J216" i="26"/>
  <c r="I216" i="26"/>
  <c r="H216" i="26"/>
  <c r="G216" i="26"/>
  <c r="F216" i="26"/>
  <c r="E216" i="26"/>
  <c r="D216" i="26"/>
  <c r="J215" i="26"/>
  <c r="I215" i="26"/>
  <c r="H215" i="26"/>
  <c r="G215" i="26"/>
  <c r="F215" i="26"/>
  <c r="E215" i="26"/>
  <c r="D215" i="26"/>
  <c r="J214" i="26"/>
  <c r="I214" i="26"/>
  <c r="H214" i="26"/>
  <c r="G214" i="26"/>
  <c r="F214" i="26"/>
  <c r="E214" i="26"/>
  <c r="D214" i="26"/>
  <c r="J213" i="26"/>
  <c r="I213" i="26"/>
  <c r="H213" i="26"/>
  <c r="G213" i="26"/>
  <c r="F213" i="26"/>
  <c r="E213" i="26"/>
  <c r="D213" i="26"/>
  <c r="J212" i="26"/>
  <c r="I212" i="26"/>
  <c r="H212" i="26"/>
  <c r="G212" i="26"/>
  <c r="F212" i="26"/>
  <c r="E212" i="26"/>
  <c r="D212" i="26"/>
  <c r="J211" i="26"/>
  <c r="I211" i="26"/>
  <c r="H211" i="26"/>
  <c r="G211" i="26"/>
  <c r="F211" i="26"/>
  <c r="E211" i="26"/>
  <c r="D211" i="26"/>
  <c r="J210" i="26"/>
  <c r="I210" i="26"/>
  <c r="H210" i="26"/>
  <c r="G210" i="26"/>
  <c r="F210" i="26"/>
  <c r="E210" i="26"/>
  <c r="D210" i="26"/>
  <c r="J209" i="26"/>
  <c r="I209" i="26"/>
  <c r="H209" i="26"/>
  <c r="G209" i="26"/>
  <c r="F209" i="26"/>
  <c r="E209" i="26"/>
  <c r="D209" i="26"/>
  <c r="J208" i="26"/>
  <c r="I208" i="26"/>
  <c r="H208" i="26"/>
  <c r="G208" i="26"/>
  <c r="F208" i="26"/>
  <c r="E208" i="26"/>
  <c r="D208" i="26"/>
  <c r="J206" i="26"/>
  <c r="I206" i="26"/>
  <c r="H206" i="26"/>
  <c r="G206" i="26"/>
  <c r="F206" i="26"/>
  <c r="E206" i="26"/>
  <c r="D206" i="26"/>
  <c r="J205" i="26"/>
  <c r="I205" i="26"/>
  <c r="H205" i="26"/>
  <c r="G205" i="26"/>
  <c r="F205" i="26"/>
  <c r="E205" i="26"/>
  <c r="D205" i="26"/>
  <c r="J204" i="26"/>
  <c r="I204" i="26"/>
  <c r="H204" i="26"/>
  <c r="G204" i="26"/>
  <c r="F204" i="26"/>
  <c r="E204" i="26"/>
  <c r="D204" i="26"/>
  <c r="J203" i="26"/>
  <c r="I203" i="26"/>
  <c r="H203" i="26"/>
  <c r="G203" i="26"/>
  <c r="F203" i="26"/>
  <c r="E203" i="26"/>
  <c r="D203" i="26"/>
  <c r="J202" i="26"/>
  <c r="I202" i="26"/>
  <c r="H202" i="26"/>
  <c r="G202" i="26"/>
  <c r="F202" i="26"/>
  <c r="E202" i="26"/>
  <c r="D202" i="26"/>
  <c r="J201" i="26"/>
  <c r="I201" i="26"/>
  <c r="H201" i="26"/>
  <c r="G201" i="26"/>
  <c r="F201" i="26"/>
  <c r="E201" i="26"/>
  <c r="D201" i="26"/>
  <c r="J200" i="26"/>
  <c r="I200" i="26"/>
  <c r="H200" i="26"/>
  <c r="G200" i="26"/>
  <c r="F200" i="26"/>
  <c r="E200" i="26"/>
  <c r="D200" i="26"/>
  <c r="J199" i="26"/>
  <c r="I199" i="26"/>
  <c r="H199" i="26"/>
  <c r="G199" i="26"/>
  <c r="F199" i="26"/>
  <c r="E199" i="26"/>
  <c r="D199" i="26"/>
  <c r="J198" i="26"/>
  <c r="I198" i="26"/>
  <c r="H198" i="26"/>
  <c r="G198" i="26"/>
  <c r="F198" i="26"/>
  <c r="E198" i="26"/>
  <c r="D198" i="26"/>
  <c r="F197" i="26"/>
  <c r="E197" i="26"/>
  <c r="D197" i="26"/>
  <c r="J196" i="26"/>
  <c r="I196" i="26"/>
  <c r="H196" i="26"/>
  <c r="G196" i="26"/>
  <c r="F196" i="26"/>
  <c r="E196" i="26"/>
  <c r="D196" i="26"/>
  <c r="J195" i="26"/>
  <c r="I195" i="26"/>
  <c r="H195" i="26"/>
  <c r="G195" i="26"/>
  <c r="F195" i="26"/>
  <c r="E195" i="26"/>
  <c r="D195" i="26"/>
  <c r="J194" i="26"/>
  <c r="I194" i="26"/>
  <c r="H194" i="26"/>
  <c r="G194" i="26"/>
  <c r="F194" i="26"/>
  <c r="E194" i="26"/>
  <c r="D194" i="26"/>
  <c r="J193" i="26"/>
  <c r="I193" i="26"/>
  <c r="H193" i="26"/>
  <c r="G193" i="26"/>
  <c r="F193" i="26"/>
  <c r="E193" i="26"/>
  <c r="D193" i="26"/>
  <c r="J192" i="26"/>
  <c r="I192" i="26"/>
  <c r="H192" i="26"/>
  <c r="G192" i="26"/>
  <c r="F192" i="26"/>
  <c r="E192" i="26"/>
  <c r="D192" i="26"/>
  <c r="J191" i="26"/>
  <c r="I191" i="26"/>
  <c r="H191" i="26"/>
  <c r="G191" i="26"/>
  <c r="F191" i="26"/>
  <c r="E191" i="26"/>
  <c r="D191" i="26"/>
  <c r="J190" i="26"/>
  <c r="I190" i="26"/>
  <c r="H190" i="26"/>
  <c r="G190" i="26"/>
  <c r="F190" i="26"/>
  <c r="E190" i="26"/>
  <c r="D190" i="26"/>
  <c r="J189" i="26"/>
  <c r="I189" i="26"/>
  <c r="H189" i="26"/>
  <c r="G189" i="26"/>
  <c r="F189" i="26"/>
  <c r="E189" i="26"/>
  <c r="D189" i="26"/>
  <c r="J188" i="26"/>
  <c r="I188" i="26"/>
  <c r="H188" i="26"/>
  <c r="G188" i="26"/>
  <c r="F188" i="26"/>
  <c r="E188" i="26"/>
  <c r="D188" i="26"/>
  <c r="J187" i="26"/>
  <c r="I187" i="26"/>
  <c r="H187" i="26"/>
  <c r="G187" i="26"/>
  <c r="F187" i="26"/>
  <c r="E187" i="26"/>
  <c r="D187" i="26"/>
  <c r="J186" i="26"/>
  <c r="I186" i="26"/>
  <c r="H186" i="26"/>
  <c r="G186" i="26"/>
  <c r="F186" i="26"/>
  <c r="E186" i="26"/>
  <c r="J185" i="26"/>
  <c r="I185" i="26"/>
  <c r="H185" i="26"/>
  <c r="G185" i="26"/>
  <c r="F185" i="26"/>
  <c r="E185" i="26"/>
  <c r="D185" i="26"/>
  <c r="J184" i="26"/>
  <c r="I184" i="26"/>
  <c r="H184" i="26"/>
  <c r="G184" i="26"/>
  <c r="F184" i="26"/>
  <c r="E184" i="26"/>
  <c r="D184" i="26"/>
  <c r="J183" i="26"/>
  <c r="I183" i="26"/>
  <c r="H183" i="26"/>
  <c r="G183" i="26"/>
  <c r="F183" i="26"/>
  <c r="E183" i="26"/>
  <c r="D183" i="26"/>
  <c r="J182" i="26"/>
  <c r="I182" i="26"/>
  <c r="H182" i="26"/>
  <c r="G182" i="26"/>
  <c r="F182" i="26"/>
  <c r="E182" i="26"/>
  <c r="D182" i="26"/>
  <c r="J181" i="26"/>
  <c r="I181" i="26"/>
  <c r="H181" i="26"/>
  <c r="G181" i="26"/>
  <c r="F181" i="26"/>
  <c r="E181" i="26"/>
  <c r="D181" i="26"/>
  <c r="J180" i="26"/>
  <c r="I180" i="26"/>
  <c r="H180" i="26"/>
  <c r="G180" i="26"/>
  <c r="F180" i="26"/>
  <c r="E180" i="26"/>
  <c r="D180" i="26"/>
  <c r="D176" i="26"/>
  <c r="J173" i="26"/>
  <c r="I173" i="26"/>
  <c r="H173" i="26"/>
  <c r="G173" i="26"/>
  <c r="F173" i="26"/>
  <c r="E173" i="26"/>
  <c r="D173" i="26"/>
  <c r="J172" i="26"/>
  <c r="I172" i="26"/>
  <c r="H172" i="26"/>
  <c r="G172" i="26"/>
  <c r="F172" i="26"/>
  <c r="E172" i="26"/>
  <c r="D172" i="26"/>
  <c r="E72" i="58" l="1"/>
  <c r="H72" i="58"/>
  <c r="K72" i="58"/>
  <c r="N72" i="58"/>
  <c r="Q69" i="58"/>
  <c r="Q70" i="58" s="1"/>
  <c r="P69" i="58"/>
  <c r="O69" i="58"/>
  <c r="P48" i="58"/>
  <c r="O48" i="58"/>
  <c r="N69" i="58"/>
  <c r="N70" i="58" s="1"/>
  <c r="M69" i="58"/>
  <c r="L69" i="58"/>
  <c r="K70" i="58"/>
  <c r="K69" i="58"/>
  <c r="J69" i="58"/>
  <c r="I69" i="58"/>
  <c r="H69" i="58"/>
  <c r="H70" i="58" s="1"/>
  <c r="G69" i="58"/>
  <c r="F69" i="58"/>
  <c r="E70" i="58"/>
  <c r="E69" i="58"/>
  <c r="D69" i="58"/>
  <c r="C69" i="58"/>
  <c r="D179" i="30" l="1"/>
  <c r="C179" i="30"/>
  <c r="D178" i="30"/>
  <c r="C178" i="30"/>
  <c r="D177" i="30"/>
  <c r="C177" i="30"/>
  <c r="D176" i="30"/>
  <c r="C176" i="30"/>
  <c r="D175" i="30"/>
  <c r="C175" i="30"/>
  <c r="D174" i="30"/>
  <c r="C174" i="30"/>
  <c r="D173" i="30"/>
  <c r="C173" i="30"/>
  <c r="D172" i="30"/>
  <c r="C172" i="30"/>
  <c r="D171" i="30"/>
  <c r="C171" i="30"/>
  <c r="D170" i="30"/>
  <c r="C170" i="30"/>
  <c r="D169" i="30"/>
  <c r="C169" i="30"/>
  <c r="D168" i="30"/>
  <c r="C168" i="30"/>
  <c r="D167" i="30"/>
  <c r="C167" i="30"/>
  <c r="D166" i="30"/>
  <c r="C166" i="30"/>
  <c r="D165" i="30"/>
  <c r="C165" i="30"/>
  <c r="D164" i="30"/>
  <c r="C164" i="30"/>
  <c r="D163" i="30"/>
  <c r="C163" i="30"/>
  <c r="D162" i="30"/>
  <c r="C162" i="30"/>
  <c r="D161" i="30"/>
  <c r="C161" i="30"/>
  <c r="D160" i="30"/>
  <c r="C160" i="30"/>
  <c r="D159" i="30"/>
  <c r="C159" i="30"/>
  <c r="D158" i="30"/>
  <c r="C158" i="30"/>
  <c r="D157" i="30"/>
  <c r="C157" i="30"/>
  <c r="D156" i="30"/>
  <c r="C156" i="30"/>
  <c r="D155" i="30"/>
  <c r="C155" i="30"/>
  <c r="D154" i="30"/>
  <c r="C154" i="30"/>
  <c r="D153" i="30"/>
  <c r="C153" i="30"/>
  <c r="N93" i="55" l="1"/>
  <c r="R93" i="55" s="1"/>
  <c r="M93" i="55"/>
  <c r="Q93" i="55" s="1"/>
  <c r="L93" i="55"/>
  <c r="K93" i="55"/>
  <c r="P93" i="55" s="1"/>
  <c r="N92" i="55"/>
  <c r="M92" i="55"/>
  <c r="Q92" i="55" s="1"/>
  <c r="L92" i="55"/>
  <c r="K92" i="55"/>
  <c r="P92" i="55" s="1"/>
  <c r="N91" i="55"/>
  <c r="R91" i="55" s="1"/>
  <c r="M91" i="55"/>
  <c r="Q91" i="55" s="1"/>
  <c r="L91" i="55"/>
  <c r="K91" i="55"/>
  <c r="P91" i="55" s="1"/>
  <c r="N90" i="55"/>
  <c r="M90" i="55"/>
  <c r="Q90" i="55" s="1"/>
  <c r="L90" i="55"/>
  <c r="K90" i="55"/>
  <c r="P90" i="55" s="1"/>
  <c r="N89" i="55"/>
  <c r="R89" i="55" s="1"/>
  <c r="M89" i="55"/>
  <c r="Q89" i="55" s="1"/>
  <c r="L89" i="55"/>
  <c r="K89" i="55"/>
  <c r="P89" i="55" s="1"/>
  <c r="N88" i="55"/>
  <c r="M88" i="55"/>
  <c r="Q88" i="55" s="1"/>
  <c r="L88" i="55"/>
  <c r="K88" i="55"/>
  <c r="P88" i="55" s="1"/>
  <c r="N87" i="55"/>
  <c r="R87" i="55" s="1"/>
  <c r="M87" i="55"/>
  <c r="Q87" i="55" s="1"/>
  <c r="L87" i="55"/>
  <c r="K87" i="55"/>
  <c r="P87" i="55" s="1"/>
  <c r="N86" i="55"/>
  <c r="M86" i="55"/>
  <c r="Q86" i="55" s="1"/>
  <c r="L86" i="55"/>
  <c r="K86" i="55"/>
  <c r="P86" i="55" s="1"/>
  <c r="N85" i="55"/>
  <c r="R85" i="55" s="1"/>
  <c r="M85" i="55"/>
  <c r="Q85" i="55" s="1"/>
  <c r="L85" i="55"/>
  <c r="K85" i="55"/>
  <c r="P85" i="55" s="1"/>
  <c r="N84" i="55"/>
  <c r="M84" i="55"/>
  <c r="Q84" i="55" s="1"/>
  <c r="L84" i="55"/>
  <c r="K84" i="55"/>
  <c r="P84" i="55" s="1"/>
  <c r="N83" i="55"/>
  <c r="R83" i="55" s="1"/>
  <c r="M83" i="55"/>
  <c r="Q83" i="55" s="1"/>
  <c r="L83" i="55"/>
  <c r="K83" i="55"/>
  <c r="P83" i="55" s="1"/>
  <c r="N82" i="55"/>
  <c r="M82" i="55"/>
  <c r="Q82" i="55" s="1"/>
  <c r="L82" i="55"/>
  <c r="K82" i="55"/>
  <c r="P82" i="55" s="1"/>
  <c r="N81" i="55"/>
  <c r="R81" i="55" s="1"/>
  <c r="M81" i="55"/>
  <c r="Q81" i="55" s="1"/>
  <c r="L81" i="55"/>
  <c r="K81" i="55"/>
  <c r="P81" i="55" s="1"/>
  <c r="N80" i="55"/>
  <c r="M80" i="55"/>
  <c r="Q80" i="55" s="1"/>
  <c r="L80" i="55"/>
  <c r="K80" i="55"/>
  <c r="P80" i="55" s="1"/>
  <c r="N79" i="55"/>
  <c r="R79" i="55" s="1"/>
  <c r="M79" i="55"/>
  <c r="Q79" i="55" s="1"/>
  <c r="L79" i="55"/>
  <c r="K79" i="55"/>
  <c r="P79" i="55" s="1"/>
  <c r="N78" i="55"/>
  <c r="M78" i="55"/>
  <c r="Q78" i="55" s="1"/>
  <c r="L78" i="55"/>
  <c r="K78" i="55"/>
  <c r="P78" i="55" s="1"/>
  <c r="N77" i="55"/>
  <c r="R77" i="55" s="1"/>
  <c r="M77" i="55"/>
  <c r="Q77" i="55" s="1"/>
  <c r="L77" i="55"/>
  <c r="K77" i="55"/>
  <c r="P77" i="55" s="1"/>
  <c r="M76" i="55"/>
  <c r="Q76" i="55" s="1"/>
  <c r="L76" i="55"/>
  <c r="R76" i="55" s="1"/>
  <c r="K76" i="55"/>
  <c r="P76" i="55" s="1"/>
  <c r="N75" i="55"/>
  <c r="R75" i="55" s="1"/>
  <c r="M75" i="55"/>
  <c r="Q75" i="55" s="1"/>
  <c r="L75" i="55"/>
  <c r="K75" i="55"/>
  <c r="P75" i="55" s="1"/>
  <c r="N74" i="55"/>
  <c r="M74" i="55"/>
  <c r="Q74" i="55" s="1"/>
  <c r="L74" i="55"/>
  <c r="K74" i="55"/>
  <c r="P74" i="55" s="1"/>
  <c r="N73" i="55"/>
  <c r="R73" i="55" s="1"/>
  <c r="M73" i="55"/>
  <c r="Q73" i="55" s="1"/>
  <c r="L73" i="55"/>
  <c r="K73" i="55"/>
  <c r="P73" i="55" s="1"/>
  <c r="N72" i="55"/>
  <c r="M72" i="55"/>
  <c r="Q72" i="55" s="1"/>
  <c r="L72" i="55"/>
  <c r="K72" i="55"/>
  <c r="P72" i="55" s="1"/>
  <c r="N71" i="55"/>
  <c r="R71" i="55" s="1"/>
  <c r="M71" i="55"/>
  <c r="Q71" i="55" s="1"/>
  <c r="L71" i="55"/>
  <c r="K71" i="55"/>
  <c r="P71" i="55" s="1"/>
  <c r="N70" i="55"/>
  <c r="M70" i="55"/>
  <c r="Q70" i="55" s="1"/>
  <c r="L70" i="55"/>
  <c r="K70" i="55"/>
  <c r="P70" i="55" s="1"/>
  <c r="N69" i="55"/>
  <c r="R69" i="55" s="1"/>
  <c r="M69" i="55"/>
  <c r="Q69" i="55" s="1"/>
  <c r="L69" i="55"/>
  <c r="K69" i="55"/>
  <c r="P69" i="55" s="1"/>
  <c r="N68" i="55"/>
  <c r="M68" i="55"/>
  <c r="Q68" i="55" s="1"/>
  <c r="L68" i="55"/>
  <c r="K68" i="55"/>
  <c r="P68" i="55" s="1"/>
  <c r="N67" i="55"/>
  <c r="R67" i="55" s="1"/>
  <c r="M67" i="55"/>
  <c r="Q67" i="55" s="1"/>
  <c r="L67" i="55"/>
  <c r="K67" i="55"/>
  <c r="P67" i="55" s="1"/>
  <c r="M66" i="55"/>
  <c r="Q66" i="55" s="1"/>
  <c r="L66" i="55"/>
  <c r="K66" i="55"/>
  <c r="P66" i="55" s="1"/>
  <c r="R78" i="55" l="1"/>
  <c r="R80" i="55"/>
  <c r="T80" i="55" s="1"/>
  <c r="R82" i="55"/>
  <c r="T82" i="55" s="1"/>
  <c r="R84" i="55"/>
  <c r="R86" i="55"/>
  <c r="T86" i="55" s="1"/>
  <c r="R88" i="55"/>
  <c r="T88" i="55" s="1"/>
  <c r="R90" i="55"/>
  <c r="T90" i="55" s="1"/>
  <c r="R92" i="55"/>
  <c r="T92" i="55" s="1"/>
  <c r="R68" i="55"/>
  <c r="R72" i="55"/>
  <c r="R74" i="55"/>
  <c r="R70" i="55"/>
  <c r="N66" i="55"/>
  <c r="T70" i="55"/>
  <c r="T78" i="55"/>
  <c r="T74" i="55"/>
  <c r="T75" i="55"/>
  <c r="T91" i="55"/>
  <c r="T68" i="55"/>
  <c r="T67" i="55"/>
  <c r="T83" i="55"/>
  <c r="T72" i="55"/>
  <c r="T76" i="55"/>
  <c r="T84" i="55"/>
  <c r="T69" i="55"/>
  <c r="T77" i="55"/>
  <c r="T93" i="55"/>
  <c r="T71" i="55"/>
  <c r="T79" i="55"/>
  <c r="T87" i="55"/>
  <c r="T85" i="55"/>
  <c r="T73" i="55"/>
  <c r="T81" i="55"/>
  <c r="T89" i="55"/>
  <c r="C64" i="52"/>
  <c r="C77" i="52"/>
  <c r="C82" i="52" s="1"/>
  <c r="C76" i="52"/>
  <c r="C75" i="52"/>
  <c r="C74" i="52"/>
  <c r="C73" i="52"/>
  <c r="C72" i="52"/>
  <c r="C71" i="52"/>
  <c r="C70" i="52"/>
  <c r="C69" i="52"/>
  <c r="C66" i="52"/>
  <c r="C68" i="52"/>
  <c r="C65" i="52"/>
  <c r="C67" i="52"/>
  <c r="C63" i="52"/>
  <c r="C62" i="52"/>
  <c r="C61" i="52"/>
  <c r="C60" i="52"/>
  <c r="C59" i="52"/>
  <c r="C58" i="52"/>
  <c r="M230" i="26"/>
  <c r="M229" i="26"/>
  <c r="M222" i="26"/>
  <c r="M221" i="26"/>
  <c r="M214" i="26"/>
  <c r="M213" i="26"/>
  <c r="M195" i="26"/>
  <c r="M234" i="26"/>
  <c r="M233" i="26"/>
  <c r="M232" i="26"/>
  <c r="M231" i="26"/>
  <c r="M228" i="26"/>
  <c r="M227" i="26"/>
  <c r="M226" i="26"/>
  <c r="M225" i="26"/>
  <c r="M224" i="26"/>
  <c r="M223" i="26"/>
  <c r="M220" i="26"/>
  <c r="M219" i="26"/>
  <c r="M218" i="26"/>
  <c r="M217" i="26"/>
  <c r="M216" i="26"/>
  <c r="M215" i="26"/>
  <c r="M212" i="26"/>
  <c r="M211" i="26"/>
  <c r="M210" i="26"/>
  <c r="M209" i="26"/>
  <c r="M208" i="26"/>
  <c r="M205" i="26"/>
  <c r="M204" i="26"/>
  <c r="M203" i="26"/>
  <c r="M202" i="26"/>
  <c r="M201" i="26"/>
  <c r="M200" i="26"/>
  <c r="M199" i="26"/>
  <c r="M196" i="26"/>
  <c r="M194" i="26"/>
  <c r="M193" i="26"/>
  <c r="M192" i="26"/>
  <c r="M191" i="26"/>
  <c r="M190" i="26"/>
  <c r="M189" i="26"/>
  <c r="M188" i="26"/>
  <c r="M187" i="26"/>
  <c r="M186" i="26"/>
  <c r="M185" i="26"/>
  <c r="M184" i="26"/>
  <c r="M183" i="26"/>
  <c r="M182" i="26"/>
  <c r="M181" i="26"/>
  <c r="R66" i="55" l="1"/>
  <c r="T66" i="55" s="1"/>
  <c r="C81" i="52"/>
  <c r="C80" i="52"/>
  <c r="C84" i="52"/>
  <c r="M198" i="26"/>
  <c r="M206" i="26"/>
  <c r="C79" i="52"/>
  <c r="M180" i="26"/>
  <c r="E81" i="52" l="1"/>
  <c r="E79" i="52"/>
  <c r="E82" i="52"/>
  <c r="E80" i="52"/>
  <c r="E58" i="52" l="1"/>
  <c r="E59" i="52"/>
  <c r="E60" i="52"/>
  <c r="E61" i="52"/>
  <c r="E62" i="52"/>
  <c r="E63" i="52"/>
  <c r="E64" i="52"/>
  <c r="E67" i="52"/>
  <c r="E65" i="52"/>
  <c r="E66" i="52"/>
  <c r="E68" i="52"/>
  <c r="E69" i="52"/>
  <c r="E70" i="52"/>
  <c r="E71" i="52"/>
  <c r="E72" i="52"/>
  <c r="E73" i="52"/>
  <c r="E74" i="52"/>
  <c r="E75" i="52"/>
  <c r="E76" i="52"/>
  <c r="E77" i="52"/>
</calcChain>
</file>

<file path=xl/sharedStrings.xml><?xml version="1.0" encoding="utf-8"?>
<sst xmlns="http://schemas.openxmlformats.org/spreadsheetml/2006/main" count="8340" uniqueCount="246">
  <si>
    <t>Belgium</t>
  </si>
  <si>
    <t>Bulgaria</t>
  </si>
  <si>
    <t>Denmark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</si>
  <si>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</si>
  <si>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</si>
  <si>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</si>
  <si>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</si>
  <si>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</si>
  <si>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</si>
  <si>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</si>
  <si>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</si>
  <si>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</si>
  <si>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</si>
  <si>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</si>
  <si>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</si>
  <si>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</si>
  <si>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</si>
  <si>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</si>
  <si>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</si>
  <si>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</si>
  <si>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</si>
  <si>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</si>
  <si>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</si>
  <si>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</si>
  <si>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</si>
  <si>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0-4.9 ha</t>
  </si>
  <si>
    <t>10-19.9 ha</t>
  </si>
  <si>
    <t>20-29.9 ha</t>
  </si>
  <si>
    <t>30-49.9 ha</t>
  </si>
  <si>
    <t>50-99.9 ha</t>
  </si>
  <si>
    <t>Farms</t>
  </si>
  <si>
    <t>UAA</t>
  </si>
  <si>
    <t>All farm</t>
  </si>
  <si>
    <t xml:space="preserve">Farms </t>
  </si>
  <si>
    <t>Germany</t>
  </si>
  <si>
    <t>Standard Output</t>
  </si>
  <si>
    <t xml:space="preserve">Data extraction: </t>
  </si>
  <si>
    <t>Total</t>
  </si>
  <si>
    <t>TIME</t>
  </si>
  <si>
    <t>2016</t>
  </si>
  <si>
    <t>Zero ha</t>
  </si>
  <si>
    <t>Less than 2 ha</t>
  </si>
  <si>
    <t>From 2 to 4.9 ha</t>
  </si>
  <si>
    <t>From 5 to 9.9 ha</t>
  </si>
  <si>
    <t>From 10 to 19.9 ha</t>
  </si>
  <si>
    <t>From 20 to 29.9 ha</t>
  </si>
  <si>
    <t>From 30 to 49.9 ha</t>
  </si>
  <si>
    <t>From 50 to 99.9 ha</t>
  </si>
  <si>
    <t>100 ha or over</t>
  </si>
  <si>
    <t>Germany (until 1990 former territory of the FRG)</t>
  </si>
  <si>
    <t>:</t>
  </si>
  <si>
    <t>Iceland</t>
  </si>
  <si>
    <t>Norway</t>
  </si>
  <si>
    <t>Switzerland</t>
  </si>
  <si>
    <t>Montenegro</t>
  </si>
  <si>
    <t>not available</t>
  </si>
  <si>
    <t>Zero euros</t>
  </si>
  <si>
    <t>Less than 2 000 euros</t>
  </si>
  <si>
    <t>From 2 000 to 3 999 euros</t>
  </si>
  <si>
    <t>From 4 000 to 7 999 euros</t>
  </si>
  <si>
    <t>From 8 000 to 14 999 euros</t>
  </si>
  <si>
    <t>From 15 000 to 24 999 euros</t>
  </si>
  <si>
    <t>From 25 000 to 49 999 euros</t>
  </si>
  <si>
    <t>From 50 000 to 99 999 euros</t>
  </si>
  <si>
    <t>From 100 000 to 249 999 euros</t>
  </si>
  <si>
    <t>From 250 000 to 499 999 euros</t>
  </si>
  <si>
    <t>500 000 euros or over</t>
  </si>
  <si>
    <t>≥100 ha</t>
  </si>
  <si>
    <t>Utilised agricultural area</t>
  </si>
  <si>
    <t>Size classes in hectares</t>
  </si>
  <si>
    <t xml:space="preserve">Various crops and livestock combined </t>
  </si>
  <si>
    <t xml:space="preserve">Field crops-grazing livestock combined </t>
  </si>
  <si>
    <t>Mixed livestock, mainly granivores</t>
  </si>
  <si>
    <t>Mixed livestock, mainly grazing livestock</t>
  </si>
  <si>
    <t>Mixed cropping</t>
  </si>
  <si>
    <t>Various granivores combined</t>
  </si>
  <si>
    <t>Sheep, goats and other grazing livestock</t>
  </si>
  <si>
    <t xml:space="preserve">Cattle-dairying, rearing and fattening combined </t>
  </si>
  <si>
    <t>Various permanent crops combined</t>
  </si>
  <si>
    <t>General field cropping</t>
  </si>
  <si>
    <t>Non-classifiable</t>
  </si>
  <si>
    <t>Mixed farming</t>
  </si>
  <si>
    <t>Livestock specialists</t>
  </si>
  <si>
    <t>Crop specialists</t>
  </si>
  <si>
    <t>Poultry</t>
  </si>
  <si>
    <t xml:space="preserve">Pigs </t>
  </si>
  <si>
    <t xml:space="preserve">Cattle-rearing and fattening </t>
  </si>
  <si>
    <t>Dairying</t>
  </si>
  <si>
    <t>Horticulture</t>
  </si>
  <si>
    <t>Vineyards</t>
  </si>
  <si>
    <t>Fruit and citrus fruit</t>
  </si>
  <si>
    <t>Olives</t>
  </si>
  <si>
    <t>Cereals, oilseed 
and protein crops</t>
  </si>
  <si>
    <t>Note: There are some differences in the threshold applied by some Member States, often to exclude the very smallest agricultural holdings which together contribute 2% or less to the total UAA excluding common land, and 2% or less to the total number of farm livestock units.</t>
  </si>
  <si>
    <r>
      <t>Source:</t>
    </r>
    <r>
      <rPr>
        <sz val="9"/>
        <rFont val="Arial"/>
        <family val="2"/>
      </rPr>
      <t xml:space="preserve"> Eurostat (online data code: ef_m_farmleg)</t>
    </r>
  </si>
  <si>
    <t>(share of EU total, %)</t>
  </si>
  <si>
    <t>Czechia</t>
  </si>
  <si>
    <t>Wooded areas</t>
  </si>
  <si>
    <t>Other areas on the farms</t>
  </si>
  <si>
    <t>Hectare</t>
  </si>
  <si>
    <t>Unutilised agricultural area</t>
  </si>
  <si>
    <r>
      <t>Source:</t>
    </r>
    <r>
      <rPr>
        <sz val="9"/>
        <rFont val="Arial"/>
        <family val="2"/>
      </rPr>
      <t xml:space="preserve"> Eurostat (online data codes: ef_lus_main and reg_area3)</t>
    </r>
  </si>
  <si>
    <t>Liechtenstein</t>
  </si>
  <si>
    <t>Land area - Total</t>
  </si>
  <si>
    <t>Number of farms</t>
  </si>
  <si>
    <t>0.0 ha</t>
  </si>
  <si>
    <t>2-4.9 ha</t>
  </si>
  <si>
    <t>5-9.9 ha</t>
  </si>
  <si>
    <t>&gt;0-1.9 ha</t>
  </si>
  <si>
    <t xml:space="preserve">Dataset: </t>
  </si>
  <si>
    <t xml:space="preserve">Last updated: </t>
  </si>
  <si>
    <t>Time frequency</t>
  </si>
  <si>
    <t>Annual</t>
  </si>
  <si>
    <t>Crops</t>
  </si>
  <si>
    <t>Farm type</t>
  </si>
  <si>
    <t>Standardoutput in Euros</t>
  </si>
  <si>
    <t>Unit of measure</t>
  </si>
  <si>
    <t>Holding</t>
  </si>
  <si>
    <t>Time</t>
  </si>
  <si>
    <t>2020</t>
  </si>
  <si>
    <t>AGRAREA (Labels)</t>
  </si>
  <si>
    <t/>
  </si>
  <si>
    <t>GEO (Labels)</t>
  </si>
  <si>
    <t>European Union - 27 countries (from 2020)</t>
  </si>
  <si>
    <t>c</t>
  </si>
  <si>
    <t>North Macedonia</t>
  </si>
  <si>
    <t>Special value</t>
  </si>
  <si>
    <t>Available flags:</t>
  </si>
  <si>
    <t>confidential</t>
  </si>
  <si>
    <t>https://ec.europa.eu/eurostat/databrowser/bookmark/0890b4b0-cd37-4844-9729-981e1140459e?lang=en</t>
  </si>
  <si>
    <t>Figure 1: Distribution of EU farms and utilised agricultural area according to farm size</t>
  </si>
  <si>
    <t>(%, 2020)</t>
  </si>
  <si>
    <r>
      <t>Source:</t>
    </r>
    <r>
      <rPr>
        <sz val="9"/>
        <rFont val="Arial"/>
        <family val="2"/>
      </rPr>
      <t xml:space="preserve"> Eurostat (online data code: ef_lus_main)</t>
    </r>
  </si>
  <si>
    <t>Share of EU total</t>
  </si>
  <si>
    <t>Mean:</t>
  </si>
  <si>
    <r>
      <rPr>
        <sz val="9"/>
        <rFont val="Calibri"/>
        <family val="2"/>
      </rPr>
      <t>≥</t>
    </r>
    <r>
      <rPr>
        <sz val="9"/>
        <rFont val="Arial"/>
        <family val="2"/>
      </rPr>
      <t xml:space="preserve"> 50 ha</t>
    </r>
  </si>
  <si>
    <t>Agricultural area</t>
  </si>
  <si>
    <t>SO_EUR (Labels)</t>
  </si>
  <si>
    <t>FARMTYPE (Labels)</t>
  </si>
  <si>
    <t>Specialist cereals, oilseed and protein crops (calculated with Standard Output)</t>
  </si>
  <si>
    <t>General field cropping (calculated with Standard Output)</t>
  </si>
  <si>
    <t>Specialist horticulture indoor (calculated with Standard Output)</t>
  </si>
  <si>
    <t>Specialist horticulture outdoor (calculated with Standard Output)</t>
  </si>
  <si>
    <t>Other horticulture (calculated with Standard Output)</t>
  </si>
  <si>
    <t>Specialist vineyards (calculated with Standard Output)</t>
  </si>
  <si>
    <t>Specialist fruit and citrus fruit (calculated with Standard Output)</t>
  </si>
  <si>
    <t>Specialist olives (calculated with Standard Output)</t>
  </si>
  <si>
    <t>Various permanent crops combined (calculated with Standard Output)</t>
  </si>
  <si>
    <t>Specialist dairying (calculated with Standard Output)</t>
  </si>
  <si>
    <t>Specialist cattle-rearing and fattening (calculated with Standard Output)</t>
  </si>
  <si>
    <t>Cattle-dairying, rearing and fattening combined (calculated with Standard Output)</t>
  </si>
  <si>
    <t>Sheep, goats and other grazing livestock (calculated with Standard Output)</t>
  </si>
  <si>
    <t>Specialist pigs (calculated with Standard Output)</t>
  </si>
  <si>
    <t>Specialist poultry (calculated with Standard Output)</t>
  </si>
  <si>
    <t>Various granivores combined (calculated with Standard Output)</t>
  </si>
  <si>
    <t>Mixed cropping (calculated with Standard Output)</t>
  </si>
  <si>
    <t>Mixed livestock, mainly grazing livestock (calculated with Standard Output)</t>
  </si>
  <si>
    <t>Mixed livestock, mainly granivores (calculated with Standard Output)</t>
  </si>
  <si>
    <t>Field crops-grazing livestock combined (calculated with Standard Output)</t>
  </si>
  <si>
    <t>Various crops and livestock combined (calculated with Standard Output)</t>
  </si>
  <si>
    <t>Non-classified farms (calculated with Standard Output)</t>
  </si>
  <si>
    <t>CROPS (Labels)</t>
  </si>
  <si>
    <t>https://ec.europa.eu/eurostat/databrowser/bookmark/630964bb-a909-4719-a684-30c53a93d3a0?lang=en</t>
  </si>
  <si>
    <t>Area by NUTS 3 region [REG_AREA3__custom_3543245]</t>
  </si>
  <si>
    <t>Land use</t>
  </si>
  <si>
    <t>Square kilometre</t>
  </si>
  <si>
    <t>Albania</t>
  </si>
  <si>
    <t>e</t>
  </si>
  <si>
    <t>estimated</t>
  </si>
  <si>
    <t>km2</t>
  </si>
  <si>
    <t>2013</t>
  </si>
  <si>
    <t>EU</t>
  </si>
  <si>
    <t>UNIT (Labels)</t>
  </si>
  <si>
    <t>(%, EU, 2005-2020)</t>
  </si>
  <si>
    <t>2005</t>
  </si>
  <si>
    <t>2007</t>
  </si>
  <si>
    <t>2010</t>
  </si>
  <si>
    <t>Last update</t>
  </si>
  <si>
    <t>Extracted on</t>
  </si>
  <si>
    <t>Source of data</t>
  </si>
  <si>
    <t>Eurostat</t>
  </si>
  <si>
    <t>Special value:</t>
  </si>
  <si>
    <t>Share of consumed production</t>
  </si>
  <si>
    <t>LEG_FORM (Labels)</t>
  </si>
  <si>
    <t>Legal person</t>
  </si>
  <si>
    <t>Group holding</t>
  </si>
  <si>
    <t>Legal form</t>
  </si>
  <si>
    <t>Euro</t>
  </si>
  <si>
    <t>% share of EU total</t>
  </si>
  <si>
    <t>EUR</t>
  </si>
  <si>
    <t>Holdings</t>
  </si>
  <si>
    <t>Figure 2: Farms and standard output, 2020</t>
  </si>
  <si>
    <t>Figure 5: Development in the number of farms and utilised agricultural area by size class</t>
  </si>
  <si>
    <t>Note: Although the sharpest decreases were recorded for the smallest size classes, the precise rates themselves may also reflect changes in survey thresholds. Furthermore, the EU- figure for 2005 includes 2007 data for Croatia. By definition, the size class of farms with 0 hectare of utilised agricultural area has no change in area. The change of 0.9 % in EU's total utilised agricultural area during the period 2005-2020 is not missing from this graphic but due to its small size is barely visible.</t>
  </si>
  <si>
    <t>Farm indicators by agricultural area, type of farm, standard output, legal form and NUTS 2 regions [ef_m_farmleg]</t>
  </si>
  <si>
    <t>FARMTYPE</t>
  </si>
  <si>
    <t>SO_EUR</t>
  </si>
  <si>
    <t>AGRAREA</t>
  </si>
  <si>
    <t>INDIC_AGR</t>
  </si>
  <si>
    <t>Farm - number</t>
  </si>
  <si>
    <t>GEO/LEG_FORM</t>
  </si>
  <si>
    <t>https://intragate.ec.europa.eu/eurostat/staging/databrowser/bookmark/bf76395d-3b25-45f9-a725-40332e794c58?lang=en&amp;preview=1</t>
  </si>
  <si>
    <t>Data extracted on 27/10/2022 17:13:28 from [ESTAT]</t>
  </si>
  <si>
    <t>Main farm indicators by agricultural area, type and economic size of the farm, share of consumed production, legal status of the holding and NUTS2 region [EF_M_FARMLEG__custom_2674]</t>
  </si>
  <si>
    <t>27/10/2022 14:12</t>
  </si>
  <si>
    <t>Data extracted on 27/10/2022 17:14:43 from [ESTAT]</t>
  </si>
  <si>
    <t>Main farm indicators by agricultural area, type and economic size of the farm, share of consumed production, legal status of the holding and NUTS2 region [EF_M_FARMLEG__custom_2675]</t>
  </si>
  <si>
    <t>https://webgate.acceptance.ec.europa.eu/eurostat/databrowser/bookmark/e10be9b0-5e2f-4fe0-8c34-671d88c18230?lang=en&amp;preview=1</t>
  </si>
  <si>
    <t>Data extracted on 27/10/2022 17:24:16 from [ESTAT]</t>
  </si>
  <si>
    <t>Main farm land use by NUTS 2 regions [EF_LUS_MAIN__custom_2329]</t>
  </si>
  <si>
    <t>26/10/2022 23:00</t>
  </si>
  <si>
    <t>Crop</t>
  </si>
  <si>
    <t>Serbia</t>
  </si>
  <si>
    <t>https://intragate.ec.europa.eu/eurostat/staging/databrowser/bookmark/8e5355ba-3e29-4999-a9c3-2d9bdac22b78?lang=en&amp;preview=1</t>
  </si>
  <si>
    <t>Data extracted on 27/10/2022 17:28:00 from [ESTAT]</t>
  </si>
  <si>
    <t>Main farm indicators by agricultural area, type and economic size of the farm, share of consumed production, legal status of the holding and NUTS2 region [EF_M_FARMLEG__custom_2676]</t>
  </si>
  <si>
    <t>https://intragate.ec.europa.eu/eurostat/staging/databrowser/bookmark/4e62a91f-a9fc-42b0-b45b-c2323437f135?lang=en&amp;preview=1</t>
  </si>
  <si>
    <t>Data extracted on 27/10/2022 17:34:55 from [ESTAT]</t>
  </si>
  <si>
    <t>Main farm indicators by agricultural area, type and economic size of the farm, share of consumed production, legal status of the holding and NUTS2 region [EF_M_FARMLEG__custom_2677]</t>
  </si>
  <si>
    <t>https://webgate.acceptance.ec.europa.eu/eurostat/databrowser/bookmark/190ed72c-4f4d-438e-95e5-51f5b6ddfdbc?lang=en&amp;preview=1</t>
  </si>
  <si>
    <t>Data extracted on 27/10/2022 17:45:30 from [ESTAT]</t>
  </si>
  <si>
    <t>Main farm land use by NUTS 2 regions [EF_LUS_MAIN__custom_2330]</t>
  </si>
  <si>
    <t>Data extracted on 27/10/2022 17:46:37 from [ESTAT]</t>
  </si>
  <si>
    <t>21/10/2022 23:00</t>
  </si>
  <si>
    <t>Türkiye</t>
  </si>
  <si>
    <t>https://webgate.acceptance.ec.europa.eu/eurostat/databrowser/bookmark/1b43ac0f-4078-4303-993d-5ea5d5fde00e?lang=en&amp;preview=1</t>
  </si>
  <si>
    <t>Data extracted on 27/10/2022 18:16:42 from [ESTAT]</t>
  </si>
  <si>
    <t>Main farm land use by NUTS 2 regions [EF_LUS_MAIN__custom_2336]</t>
  </si>
  <si>
    <t>Geopolitical entity (reporting)</t>
  </si>
  <si>
    <t>https://intragate.ec.europa.eu/eurostat/staging/databrowser/bookmark/a6548b6b-2638-4119-82e2-2276632cf66e?lang=en&amp;preview=1</t>
  </si>
  <si>
    <t>Data extracted on 27/10/2022 18:25:30 from [ESTAT]</t>
  </si>
  <si>
    <t>Main farm indicators by agricultural area, type and economic size of the farm, share of consumed production, legal status of the holding and NUTS2 region [EF_M_FARMLEG__custom_2681]</t>
  </si>
  <si>
    <t>% losses</t>
  </si>
  <si>
    <t>Abs losses</t>
  </si>
  <si>
    <t>https://webgate.acceptance.ec.europa.eu/eurostat/databrowser/bookmark/1a3c0c90-99a4-4af2-840f-95ac431d1578?lang=en&amp;preview=1</t>
  </si>
  <si>
    <t>Data extracted on 28/10/2022 08:36:24 from [ESTAT]</t>
  </si>
  <si>
    <t>Main farm land use by NUTS 2 regions [EF_LUS_MAIN__custom_2337]</t>
  </si>
  <si>
    <t>u</t>
  </si>
  <si>
    <t>low reliability</t>
  </si>
  <si>
    <t>% change</t>
  </si>
  <si>
    <t>absolute</t>
  </si>
  <si>
    <t>Specialist cropping</t>
  </si>
  <si>
    <t>Specialist livestock</t>
  </si>
  <si>
    <t>Mixed</t>
  </si>
  <si>
    <t>Figure 4: Land belonging to farms by type of land</t>
  </si>
  <si>
    <t>(% share of total land area,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</si>
</sst>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\.mm\.yy"/>
  </numFmts>
  <fonts count="25" x14ac:knownFonts="1">
    <font>
      <sz val="11"/>
      <name val="Arial"/>
      <charset val="238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u/>
      <sz val="9"/>
      <color theme="10"/>
      <name val="Arial"/>
      <family val="2"/>
    </font>
    <font>
      <b/>
      <sz val="9"/>
      <color rgb="FF000000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sz val="9"/>
      <color theme="1"/>
      <name val="Arial"/>
      <family val="2"/>
    </font>
    <font>
      <i/>
      <sz val="9"/>
      <name val="Arial"/>
      <family val="2"/>
    </font>
    <font>
      <b/>
      <sz val="9"/>
      <color indexed="9"/>
      <name val="Arial"/>
      <family val="2"/>
    </font>
    <font>
      <sz val="9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color indexed="9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rgb="FFF6F6F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/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8">
    <xf numFmtId="0" fontId="0" fillId="0" borderId="0"/>
    <xf numFmtId="0" fontId="7" fillId="0" borderId="0" applyNumberFormat="0" applyFill="0" applyBorder="0" applyAlignment="0" applyProtection="0"/>
    <xf numFmtId="0" fontId="3" fillId="0" borderId="0"/>
    <xf numFmtId="0" fontId="6" fillId="0" borderId="0"/>
    <xf numFmtId="0" fontId="2" fillId="0" borderId="0"/>
    <xf numFmtId="0" fontId="1" fillId="0" borderId="0"/>
    <xf numFmtId="0" fontId="12" fillId="0" borderId="0"/>
    <xf numFmtId="0" fontId="2" fillId="0" borderId="0"/>
  </cellStyleXfs>
  <cellXfs count="109">
    <xf numFmtId="0" fontId="0" fillId="0" borderId="0" xfId="0"/>
    <xf numFmtId="0" fontId="5" fillId="3" borderId="0" xfId="0" applyFont="1" applyFill="1"/>
    <xf numFmtId="0" fontId="4" fillId="3" borderId="0" xfId="0" applyFont="1" applyFill="1"/>
    <xf numFmtId="0" fontId="5" fillId="3" borderId="1" xfId="0" applyFont="1" applyFill="1" applyBorder="1" applyAlignment="1">
      <alignment horizontal="centerContinuous" wrapText="1"/>
    </xf>
    <xf numFmtId="164" fontId="4" fillId="3" borderId="0" xfId="0" applyNumberFormat="1" applyFont="1" applyFill="1"/>
    <xf numFmtId="2" fontId="4" fillId="3" borderId="0" xfId="0" applyNumberFormat="1" applyFont="1" applyFill="1"/>
    <xf numFmtId="0" fontId="4" fillId="3" borderId="0" xfId="0" applyNumberFormat="1" applyFont="1" applyFill="1"/>
    <xf numFmtId="0" fontId="8" fillId="3" borderId="0" xfId="1" applyFont="1" applyFill="1"/>
    <xf numFmtId="0" fontId="11" fillId="0" borderId="0" xfId="5" applyFont="1"/>
    <xf numFmtId="0" fontId="4" fillId="3" borderId="0" xfId="6" applyFont="1" applyFill="1"/>
    <xf numFmtId="0" fontId="4" fillId="0" borderId="0" xfId="7" applyNumberFormat="1" applyFont="1" applyFill="1" applyBorder="1" applyAlignment="1"/>
    <xf numFmtId="0" fontId="4" fillId="0" borderId="0" xfId="7" applyFont="1"/>
    <xf numFmtId="0" fontId="11" fillId="0" borderId="0" xfId="5" applyFont="1" applyAlignment="1">
      <alignment wrapText="1"/>
    </xf>
    <xf numFmtId="164" fontId="11" fillId="0" borderId="0" xfId="5" applyNumberFormat="1" applyFont="1"/>
    <xf numFmtId="0" fontId="13" fillId="0" borderId="0" xfId="5" applyFont="1" applyFill="1" applyBorder="1"/>
    <xf numFmtId="0" fontId="11" fillId="0" borderId="0" xfId="5" applyFont="1" applyFill="1" applyBorder="1"/>
    <xf numFmtId="0" fontId="5" fillId="3" borderId="0" xfId="6" applyFont="1" applyFill="1"/>
    <xf numFmtId="3" fontId="4" fillId="3" borderId="0" xfId="6" applyNumberFormat="1" applyFont="1" applyFill="1"/>
    <xf numFmtId="0" fontId="13" fillId="0" borderId="0" xfId="5" applyFont="1" applyFill="1" applyBorder="1" applyAlignment="1">
      <alignment wrapText="1"/>
    </xf>
    <xf numFmtId="0" fontId="14" fillId="0" borderId="0" xfId="5" applyFont="1" applyAlignment="1"/>
    <xf numFmtId="0" fontId="14" fillId="0" borderId="0" xfId="5" applyFont="1" applyAlignment="1">
      <alignment horizontal="left"/>
    </xf>
    <xf numFmtId="0" fontId="11" fillId="0" borderId="0" xfId="6" applyFont="1" applyAlignment="1"/>
    <xf numFmtId="164" fontId="13" fillId="0" borderId="0" xfId="5" applyNumberFormat="1" applyFont="1"/>
    <xf numFmtId="0" fontId="10" fillId="0" borderId="0" xfId="5" applyFont="1" applyFill="1"/>
    <xf numFmtId="0" fontId="11" fillId="0" borderId="0" xfId="5" applyFont="1" applyFill="1"/>
    <xf numFmtId="0" fontId="10" fillId="0" borderId="0" xfId="5" applyFont="1"/>
    <xf numFmtId="0" fontId="11" fillId="0" borderId="0" xfId="5" applyFont="1" applyAlignment="1">
      <alignment horizontal="right"/>
    </xf>
    <xf numFmtId="0" fontId="11" fillId="0" borderId="0" xfId="5" applyFont="1" applyAlignment="1">
      <alignment vertical="center"/>
    </xf>
    <xf numFmtId="0" fontId="4" fillId="0" borderId="0" xfId="6" applyFont="1" applyAlignment="1">
      <alignment horizontal="left" vertical="center"/>
    </xf>
    <xf numFmtId="0" fontId="14" fillId="3" borderId="0" xfId="0" applyNumberFormat="1" applyFont="1" applyFill="1" applyAlignment="1"/>
    <xf numFmtId="0" fontId="5" fillId="0" borderId="0" xfId="7" applyFont="1"/>
    <xf numFmtId="0" fontId="8" fillId="0" borderId="0" xfId="1" applyNumberFormat="1" applyFont="1" applyFill="1"/>
    <xf numFmtId="0" fontId="4" fillId="3" borderId="0" xfId="0" applyFont="1" applyFill="1" applyBorder="1"/>
    <xf numFmtId="0" fontId="11" fillId="0" borderId="0" xfId="6" applyFont="1" applyAlignment="1">
      <alignment horizontal="left"/>
    </xf>
    <xf numFmtId="0" fontId="11" fillId="0" borderId="0" xfId="5" applyFont="1" applyAlignment="1">
      <alignment horizontal="left" vertical="center"/>
    </xf>
    <xf numFmtId="164" fontId="4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5" fillId="4" borderId="3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left" vertical="center"/>
    </xf>
    <xf numFmtId="3" fontId="4" fillId="8" borderId="0" xfId="0" applyNumberFormat="1" applyFont="1" applyFill="1" applyAlignment="1">
      <alignment horizontal="right" vertical="center" shrinkToFit="1"/>
    </xf>
    <xf numFmtId="3" fontId="4" fillId="0" borderId="0" xfId="0" applyNumberFormat="1" applyFont="1" applyAlignment="1">
      <alignment horizontal="right" vertical="center" shrinkToFit="1"/>
    </xf>
    <xf numFmtId="0" fontId="5" fillId="0" borderId="0" xfId="6" applyFont="1" applyAlignment="1">
      <alignment vertical="top"/>
    </xf>
    <xf numFmtId="3" fontId="4" fillId="9" borderId="0" xfId="0" applyNumberFormat="1" applyFont="1" applyFill="1" applyAlignment="1">
      <alignment horizontal="right" vertical="center" shrinkToFit="1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4" borderId="3" xfId="0" applyFont="1" applyFill="1" applyBorder="1" applyAlignment="1">
      <alignment horizontal="right" vertical="center"/>
    </xf>
    <xf numFmtId="0" fontId="19" fillId="4" borderId="3" xfId="0" applyFont="1" applyFill="1" applyBorder="1" applyAlignment="1">
      <alignment horizontal="left" vertical="center"/>
    </xf>
    <xf numFmtId="0" fontId="18" fillId="5" borderId="3" xfId="0" applyFont="1" applyFill="1" applyBorder="1" applyAlignment="1">
      <alignment horizontal="left" vertical="center"/>
    </xf>
    <xf numFmtId="0" fontId="0" fillId="6" borderId="0" xfId="0" applyFill="1"/>
    <xf numFmtId="0" fontId="18" fillId="7" borderId="3" xfId="0" applyFont="1" applyFill="1" applyBorder="1" applyAlignment="1">
      <alignment horizontal="left" vertical="center"/>
    </xf>
    <xf numFmtId="3" fontId="17" fillId="8" borderId="0" xfId="0" applyNumberFormat="1" applyFont="1" applyFill="1" applyAlignment="1">
      <alignment horizontal="right" vertical="center" shrinkToFit="1"/>
    </xf>
    <xf numFmtId="3" fontId="17" fillId="0" borderId="0" xfId="0" applyNumberFormat="1" applyFont="1" applyAlignment="1">
      <alignment horizontal="right" vertical="center" shrinkToFit="1"/>
    </xf>
    <xf numFmtId="0" fontId="0" fillId="0" borderId="0" xfId="0" applyFill="1"/>
    <xf numFmtId="3" fontId="11" fillId="0" borderId="0" xfId="5" applyNumberFormat="1" applyFont="1" applyFill="1" applyBorder="1"/>
    <xf numFmtId="3" fontId="13" fillId="0" borderId="0" xfId="5" applyNumberFormat="1" applyFont="1" applyFill="1" applyBorder="1"/>
    <xf numFmtId="3" fontId="4" fillId="3" borderId="0" xfId="0" applyNumberFormat="1" applyFont="1" applyFill="1"/>
    <xf numFmtId="0" fontId="4" fillId="3" borderId="0" xfId="0" applyNumberFormat="1" applyFont="1" applyFill="1" applyBorder="1" applyAlignment="1"/>
    <xf numFmtId="3" fontId="4" fillId="3" borderId="0" xfId="0" applyNumberFormat="1" applyFont="1" applyFill="1" applyBorder="1" applyAlignment="1"/>
    <xf numFmtId="164" fontId="4" fillId="0" borderId="0" xfId="7" applyNumberFormat="1" applyFont="1"/>
    <xf numFmtId="3" fontId="0" fillId="0" borderId="0" xfId="0" applyNumberFormat="1"/>
    <xf numFmtId="0" fontId="5" fillId="3" borderId="0" xfId="0" applyFont="1" applyFill="1" applyBorder="1" applyAlignment="1">
      <alignment horizontal="left" vertical="center"/>
    </xf>
    <xf numFmtId="0" fontId="20" fillId="0" borderId="0" xfId="0" applyFont="1"/>
    <xf numFmtId="164" fontId="20" fillId="0" borderId="0" xfId="0" applyNumberFormat="1" applyFont="1"/>
    <xf numFmtId="0" fontId="21" fillId="0" borderId="0" xfId="0" applyNumberFormat="1" applyFont="1" applyFill="1" applyBorder="1" applyAlignment="1"/>
    <xf numFmtId="165" fontId="21" fillId="0" borderId="0" xfId="0" applyNumberFormat="1" applyFont="1" applyFill="1" applyBorder="1" applyAlignment="1"/>
    <xf numFmtId="0" fontId="21" fillId="2" borderId="2" xfId="0" applyNumberFormat="1" applyFont="1" applyFill="1" applyBorder="1" applyAlignment="1"/>
    <xf numFmtId="3" fontId="21" fillId="0" borderId="2" xfId="0" applyNumberFormat="1" applyFont="1" applyFill="1" applyBorder="1" applyAlignment="1"/>
    <xf numFmtId="0" fontId="21" fillId="0" borderId="2" xfId="0" applyNumberFormat="1" applyFont="1" applyFill="1" applyBorder="1" applyAlignment="1"/>
    <xf numFmtId="3" fontId="20" fillId="0" borderId="0" xfId="0" applyNumberFormat="1" applyFont="1"/>
    <xf numFmtId="3" fontId="21" fillId="9" borderId="2" xfId="0" applyNumberFormat="1" applyFont="1" applyFill="1" applyBorder="1" applyAlignment="1"/>
    <xf numFmtId="0" fontId="14" fillId="10" borderId="0" xfId="0" applyNumberFormat="1" applyFont="1" applyFill="1" applyAlignment="1"/>
    <xf numFmtId="0" fontId="4" fillId="10" borderId="0" xfId="7" applyFont="1" applyFill="1"/>
    <xf numFmtId="0" fontId="19" fillId="4" borderId="3" xfId="0" applyFont="1" applyFill="1" applyBorder="1" applyAlignment="1">
      <alignment horizontal="left" vertical="center"/>
    </xf>
    <xf numFmtId="0" fontId="15" fillId="4" borderId="3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left" vertical="center"/>
    </xf>
    <xf numFmtId="0" fontId="15" fillId="4" borderId="3" xfId="0" applyFont="1" applyFill="1" applyBorder="1" applyAlignment="1">
      <alignment horizontal="right" vertical="center"/>
    </xf>
    <xf numFmtId="0" fontId="18" fillId="7" borderId="4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left" vertical="center"/>
    </xf>
    <xf numFmtId="0" fontId="4" fillId="3" borderId="0" xfId="7" applyFont="1" applyFill="1"/>
    <xf numFmtId="3" fontId="4" fillId="0" borderId="0" xfId="7" applyNumberFormat="1" applyFont="1"/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5" borderId="3" xfId="0" applyFont="1" applyFill="1" applyBorder="1" applyAlignment="1">
      <alignment horizontal="left" vertical="center"/>
    </xf>
    <xf numFmtId="0" fontId="23" fillId="7" borderId="3" xfId="0" applyFont="1" applyFill="1" applyBorder="1" applyAlignment="1">
      <alignment horizontal="left" vertical="center"/>
    </xf>
    <xf numFmtId="3" fontId="22" fillId="0" borderId="0" xfId="0" applyNumberFormat="1" applyFont="1" applyAlignment="1">
      <alignment horizontal="right" vertical="center" shrinkToFit="1"/>
    </xf>
    <xf numFmtId="3" fontId="22" fillId="8" borderId="0" xfId="0" applyNumberFormat="1" applyFont="1" applyFill="1" applyAlignment="1">
      <alignment horizontal="right" vertical="center" shrinkToFit="1"/>
    </xf>
    <xf numFmtId="2" fontId="11" fillId="0" borderId="0" xfId="5" applyNumberFormat="1" applyFont="1"/>
    <xf numFmtId="0" fontId="5" fillId="0" borderId="0" xfId="6" applyFont="1" applyAlignment="1">
      <alignment horizontal="left" vertical="top"/>
    </xf>
    <xf numFmtId="3" fontId="11" fillId="9" borderId="0" xfId="0" applyNumberFormat="1" applyFont="1" applyFill="1"/>
    <xf numFmtId="0" fontId="4" fillId="3" borderId="0" xfId="0" applyNumberFormat="1" applyFont="1" applyFill="1" applyAlignment="1">
      <alignment horizontal="left" wrapText="1"/>
    </xf>
    <xf numFmtId="0" fontId="5" fillId="0" borderId="0" xfId="6" applyFont="1" applyAlignment="1">
      <alignment horizontal="left" vertical="top"/>
    </xf>
    <xf numFmtId="0" fontId="19" fillId="4" borderId="3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center" vertical="center"/>
    </xf>
    <xf numFmtId="0" fontId="11" fillId="0" borderId="0" xfId="6" applyFont="1" applyAlignment="1">
      <alignment horizontal="left"/>
    </xf>
    <xf numFmtId="0" fontId="11" fillId="0" borderId="0" xfId="5" applyFont="1" applyAlignment="1">
      <alignment horizontal="left" vertical="center"/>
    </xf>
    <xf numFmtId="0" fontId="4" fillId="3" borderId="0" xfId="0" applyFont="1" applyFill="1" applyAlignment="1">
      <alignment horizontal="left" wrapText="1"/>
    </xf>
    <xf numFmtId="0" fontId="4" fillId="0" borderId="0" xfId="7" applyFont="1" applyAlignment="1">
      <alignment horizontal="left" wrapText="1"/>
    </xf>
    <xf numFmtId="0" fontId="15" fillId="4" borderId="3" xfId="0" applyFont="1" applyFill="1" applyBorder="1" applyAlignment="1">
      <alignment horizontal="right" vertical="center"/>
    </xf>
    <xf numFmtId="0" fontId="24" fillId="4" borderId="3" xfId="0" applyFont="1" applyFill="1" applyBorder="1" applyAlignment="1">
      <alignment horizontal="right" vertical="center"/>
    </xf>
    <xf numFmtId="0" fontId="24" fillId="4" borderId="3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left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center" vertical="center"/>
    </xf>
    <xf numFmtId="0" fontId="5" fillId="3" borderId="0" xfId="6" applyFont="1" applyFill="1" applyAlignment="1">
      <alignment horizontal="left" vertical="top"/>
    </xf>
    <xf numFmtId="0" fontId="5" fillId="3" borderId="0" xfId="6" applyFont="1" applyFill="1" applyBorder="1" applyAlignment="1">
      <alignment vertical="top"/>
    </xf>
    <xf numFmtId="3" fontId="17" fillId="3" borderId="0" xfId="0" applyNumberFormat="1" applyFont="1" applyFill="1" applyAlignment="1">
      <alignment horizontal="right" vertical="center" shrinkToFit="1"/>
    </xf>
  </cellXfs>
  <cellStyles count="8">
    <cellStyle name="Hyperlink" xfId="1" builtinId="8"/>
    <cellStyle name="Normal" xfId="0" builtinId="0"/>
    <cellStyle name="Normal 2" xfId="2"/>
    <cellStyle name="Normal 2 2" xfId="7"/>
    <cellStyle name="Normal 2 3" xfId="3"/>
    <cellStyle name="Normal 2 3 2" xfId="5"/>
    <cellStyle name="Normal 3" xfId="4"/>
    <cellStyle name="Normal 4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Distribution of EU farms and utilised agricultural area according to farm size</a:t>
            </a:r>
          </a:p>
          <a:p>
            <a:pPr algn="l">
              <a:defRPr sz="1800" b="1"/>
            </a:pPr>
            <a:r>
              <a:rPr lang="en-US" sz="1600" b="0"/>
              <a:t>(%, 2020)</a:t>
            </a:r>
          </a:p>
        </c:rich>
      </c:tx>
      <c:layout>
        <c:manualLayout>
          <c:xMode val="edge"/>
          <c:yMode val="edge"/>
          <c:x val="5.3333333333333332E-3"/>
          <c:y val="7.92989597318945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1.4666666666666666E-2"/>
          <c:y val="0.15820142466512971"/>
          <c:w val="0.97066666666666668"/>
          <c:h val="0.6309925935083812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'Figure 1'!$C$172</c:f>
              <c:strCache>
                <c:ptCount val="1"/>
                <c:pt idx="0">
                  <c:v>Farms</c:v>
                </c:pt>
              </c:strCache>
            </c:strRef>
          </c:tx>
          <c:spPr>
            <a:solidFill>
              <a:srgbClr val="5FB441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solidFill>
                    <a:srgbClr val="5FB441"/>
                  </a:solidFill>
                </a14:hiddenLine>
              </a:ext>
            </a:extLst>
          </c:spPr>
          <c:invertIfNegative val="0"/>
          <c:cat>
            <c:strRef>
              <c:f>'Figure 1'!$D$170:$J$170</c:f>
              <c:strCache>
                <c:ptCount val="7"/>
                <c:pt idx="0">
                  <c:v>0-4.9 ha</c:v>
                </c:pt>
                <c:pt idx="1">
                  <c:v>5-9.9 ha</c:v>
                </c:pt>
                <c:pt idx="2">
                  <c:v>10-19.9 ha</c:v>
                </c:pt>
                <c:pt idx="3">
                  <c:v>20-29.9 ha</c:v>
                </c:pt>
                <c:pt idx="4">
                  <c:v>30-49.9 ha</c:v>
                </c:pt>
                <c:pt idx="5">
                  <c:v>50-99.9 ha</c:v>
                </c:pt>
                <c:pt idx="6">
                  <c:v>≥100 ha</c:v>
                </c:pt>
              </c:strCache>
            </c:strRef>
          </c:cat>
          <c:val>
            <c:numRef>
              <c:f>'Figure 1'!$D$172:$J$172</c:f>
              <c:numCache>
                <c:formatCode>0.0</c:formatCode>
                <c:ptCount val="7"/>
                <c:pt idx="0">
                  <c:v>63.788106453885305</c:v>
                </c:pt>
                <c:pt idx="1">
                  <c:v>12.367034617025523</c:v>
                </c:pt>
                <c:pt idx="2">
                  <c:v>8.703038374065839</c:v>
                </c:pt>
                <c:pt idx="3">
                  <c:v>3.7693873973786705</c:v>
                </c:pt>
                <c:pt idx="4">
                  <c:v>3.9010160986090794</c:v>
                </c:pt>
                <c:pt idx="5">
                  <c:v>3.8596754261120916</c:v>
                </c:pt>
                <c:pt idx="6">
                  <c:v>3.6117416329234908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6-4F5F-9D19-47E56CE5775F}"/>
            </c:ext>
          </c:extLst>
        </c:ser>
        <c:ser>
          <c:idx val="2"/>
          <c:order val="2"/>
          <c:tx>
            <c:strRef>
              <c:f>'Figure 1'!$C$173</c:f>
              <c:strCache>
                <c:ptCount val="1"/>
                <c:pt idx="0">
                  <c:v>UAA</c:v>
                </c:pt>
              </c:strCache>
            </c:strRef>
          </c:tx>
          <c:spPr>
            <a:solidFill>
              <a:srgbClr val="F06423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solidFill>
                    <a:srgbClr val="F06423"/>
                  </a:solidFill>
                </a14:hiddenLine>
              </a:ext>
            </a:extLst>
          </c:spPr>
          <c:invertIfNegative val="0"/>
          <c:cat>
            <c:strRef>
              <c:f>'Figure 1'!$D$170:$J$170</c:f>
              <c:strCache>
                <c:ptCount val="7"/>
                <c:pt idx="0">
                  <c:v>0-4.9 ha</c:v>
                </c:pt>
                <c:pt idx="1">
                  <c:v>5-9.9 ha</c:v>
                </c:pt>
                <c:pt idx="2">
                  <c:v>10-19.9 ha</c:v>
                </c:pt>
                <c:pt idx="3">
                  <c:v>20-29.9 ha</c:v>
                </c:pt>
                <c:pt idx="4">
                  <c:v>30-49.9 ha</c:v>
                </c:pt>
                <c:pt idx="5">
                  <c:v>50-99.9 ha</c:v>
                </c:pt>
                <c:pt idx="6">
                  <c:v>≥100 ha</c:v>
                </c:pt>
              </c:strCache>
            </c:strRef>
          </c:cat>
          <c:val>
            <c:numRef>
              <c:f>'Figure 1'!$D$173:$J$173</c:f>
              <c:numCache>
                <c:formatCode>0.0</c:formatCode>
                <c:ptCount val="7"/>
                <c:pt idx="0">
                  <c:v>5.780075074539055</c:v>
                </c:pt>
                <c:pt idx="1">
                  <c:v>5.0136653345405762</c:v>
                </c:pt>
                <c:pt idx="2">
                  <c:v>7.0449998774039155</c:v>
                </c:pt>
                <c:pt idx="3">
                  <c:v>5.3064158913999417</c:v>
                </c:pt>
                <c:pt idx="4">
                  <c:v>8.6995833130594562</c:v>
                </c:pt>
                <c:pt idx="5">
                  <c:v>15.65329039633091</c:v>
                </c:pt>
                <c:pt idx="6">
                  <c:v>52.501970112726148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26-4F5F-9D19-47E56CE57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9159752"/>
        <c:axId val="6491571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 1'!$C$171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1'!$D$170:$J$170</c15:sqref>
                        </c15:formulaRef>
                      </c:ext>
                    </c:extLst>
                    <c:strCache>
                      <c:ptCount val="7"/>
                      <c:pt idx="0">
                        <c:v>0-4.9 ha</c:v>
                      </c:pt>
                      <c:pt idx="1">
                        <c:v>5-9.9 ha</c:v>
                      </c:pt>
                      <c:pt idx="2">
                        <c:v>10-19.9 ha</c:v>
                      </c:pt>
                      <c:pt idx="3">
                        <c:v>20-29.9 ha</c:v>
                      </c:pt>
                      <c:pt idx="4">
                        <c:v>30-49.9 ha</c:v>
                      </c:pt>
                      <c:pt idx="5">
                        <c:v>50-99.9 ha</c:v>
                      </c:pt>
                      <c:pt idx="6">
                        <c:v>≥100 ha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1'!$D$171:$J$171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B26-4F5F-9D19-47E56CE5775F}"/>
                  </c:ext>
                </c:extLst>
              </c15:ser>
            </c15:filteredBarSeries>
          </c:ext>
        </c:extLst>
      </c:barChart>
      <c:catAx>
        <c:axId val="649159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157128"/>
        <c:crosses val="autoZero"/>
        <c:auto val="1"/>
        <c:lblAlgn val="ctr"/>
        <c:lblOffset val="100"/>
        <c:tickMarkSkip val="1"/>
        <c:noMultiLvlLbl val="0"/>
      </c:catAx>
      <c:valAx>
        <c:axId val="64915712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15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107737532808399"/>
          <c:y val="0.81100123209978181"/>
          <c:w val="0.13784524934383202"/>
          <c:h val="3.8213981374422688E-2"/>
        </c:manualLayout>
      </c:layout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Farms and standard output, 2020  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(share of EU total, %)</a:t>
            </a:r>
          </a:p>
        </c:rich>
      </c:tx>
      <c:layout>
        <c:manualLayout>
          <c:xMode val="edge"/>
          <c:yMode val="edge"/>
          <c:x val="5.3333333333333332E-3"/>
          <c:y val="9.29067935510526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300938410096"/>
          <c:y val="0.10782603073070184"/>
          <c:w val="0.87142618866594235"/>
          <c:h val="0.745117798920971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2'!$C$62</c:f>
              <c:strCache>
                <c:ptCount val="1"/>
                <c:pt idx="0">
                  <c:v>Farms </c:v>
                </c:pt>
              </c:strCache>
            </c:strRef>
          </c:tx>
          <c:spPr>
            <a:solidFill>
              <a:srgbClr val="5FB441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'Figure 2'!$B$63:$B$89</c:f>
              <c:strCache>
                <c:ptCount val="27"/>
                <c:pt idx="0">
                  <c:v>Romania</c:v>
                </c:pt>
                <c:pt idx="1">
                  <c:v>Poland</c:v>
                </c:pt>
                <c:pt idx="2">
                  <c:v>Italy</c:v>
                </c:pt>
                <c:pt idx="3">
                  <c:v>Spain</c:v>
                </c:pt>
                <c:pt idx="4">
                  <c:v>Greece</c:v>
                </c:pt>
                <c:pt idx="5">
                  <c:v>France</c:v>
                </c:pt>
                <c:pt idx="6">
                  <c:v>Portugal</c:v>
                </c:pt>
                <c:pt idx="7">
                  <c:v>Germany</c:v>
                </c:pt>
                <c:pt idx="8">
                  <c:v>Hungary</c:v>
                </c:pt>
                <c:pt idx="9">
                  <c:v>Croatia</c:v>
                </c:pt>
                <c:pt idx="10">
                  <c:v>Bulgaria</c:v>
                </c:pt>
                <c:pt idx="11">
                  <c:v>Lithuania</c:v>
                </c:pt>
                <c:pt idx="12">
                  <c:v>Ireland</c:v>
                </c:pt>
                <c:pt idx="13">
                  <c:v>Austria</c:v>
                </c:pt>
                <c:pt idx="14">
                  <c:v>Slovenia</c:v>
                </c:pt>
                <c:pt idx="15">
                  <c:v>Latvia</c:v>
                </c:pt>
                <c:pt idx="16">
                  <c:v>Sweden</c:v>
                </c:pt>
                <c:pt idx="17">
                  <c:v>Netherlands</c:v>
                </c:pt>
                <c:pt idx="18">
                  <c:v>Finland</c:v>
                </c:pt>
                <c:pt idx="19">
                  <c:v>Denmark</c:v>
                </c:pt>
                <c:pt idx="20">
                  <c:v>Belgium</c:v>
                </c:pt>
                <c:pt idx="21">
                  <c:v>Cyprus</c:v>
                </c:pt>
                <c:pt idx="22">
                  <c:v>Czechia</c:v>
                </c:pt>
                <c:pt idx="23">
                  <c:v>Slovakia</c:v>
                </c:pt>
                <c:pt idx="24">
                  <c:v>Estonia</c:v>
                </c:pt>
                <c:pt idx="25">
                  <c:v>Malta</c:v>
                </c:pt>
                <c:pt idx="26">
                  <c:v>Luxembourg</c:v>
                </c:pt>
              </c:strCache>
            </c:strRef>
          </c:cat>
          <c:val>
            <c:numRef>
              <c:f>'Figure 2'!$C$63:$C$89</c:f>
              <c:numCache>
                <c:formatCode>0.0</c:formatCode>
                <c:ptCount val="27"/>
                <c:pt idx="0">
                  <c:v>31.827577425567497</c:v>
                </c:pt>
                <c:pt idx="1">
                  <c:v>14.357119470133844</c:v>
                </c:pt>
                <c:pt idx="2">
                  <c:v>12.490615667343183</c:v>
                </c:pt>
                <c:pt idx="3">
                  <c:v>10.085690945951756</c:v>
                </c:pt>
                <c:pt idx="4">
                  <c:v>5.8510831807403179</c:v>
                </c:pt>
                <c:pt idx="5">
                  <c:v>4.3328332030642809</c:v>
                </c:pt>
                <c:pt idx="6">
                  <c:v>3.199547567680193</c:v>
                </c:pt>
                <c:pt idx="7">
                  <c:v>2.8969338450022435</c:v>
                </c:pt>
                <c:pt idx="8">
                  <c:v>2.5582710559069204</c:v>
                </c:pt>
                <c:pt idx="9">
                  <c:v>1.5867101313310483</c:v>
                </c:pt>
                <c:pt idx="10">
                  <c:v>1.4633495646000372</c:v>
                </c:pt>
                <c:pt idx="11">
                  <c:v>1.4560736062405675</c:v>
                </c:pt>
                <c:pt idx="12">
                  <c:v>1.4355686326820616</c:v>
                </c:pt>
                <c:pt idx="13">
                  <c:v>1.2212585864576777</c:v>
                </c:pt>
                <c:pt idx="14">
                  <c:v>0.79892227622845191</c:v>
                </c:pt>
                <c:pt idx="15">
                  <c:v>0.76044789035792204</c:v>
                </c:pt>
                <c:pt idx="16">
                  <c:v>0.64811150295944098</c:v>
                </c:pt>
                <c:pt idx="17">
                  <c:v>0.58031280006438113</c:v>
                </c:pt>
                <c:pt idx="18">
                  <c:v>0.50303330294334558</c:v>
                </c:pt>
                <c:pt idx="19">
                  <c:v>0.40888681144353917</c:v>
                </c:pt>
                <c:pt idx="20">
                  <c:v>0.39687045597108139</c:v>
                </c:pt>
                <c:pt idx="21">
                  <c:v>0.37537330627264781</c:v>
                </c:pt>
                <c:pt idx="22">
                  <c:v>0.31870902450344341</c:v>
                </c:pt>
                <c:pt idx="23">
                  <c:v>0.21640464029756465</c:v>
                </c:pt>
                <c:pt idx="24">
                  <c:v>0.12534491901086653</c:v>
                </c:pt>
                <c:pt idx="25">
                  <c:v>8.433497189385479E-2</c:v>
                </c:pt>
                <c:pt idx="26">
                  <c:v>2.0725457145156473E-2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5-48F8-B731-8CEB7D96A41C}"/>
            </c:ext>
          </c:extLst>
        </c:ser>
        <c:ser>
          <c:idx val="1"/>
          <c:order val="1"/>
          <c:tx>
            <c:strRef>
              <c:f>'Figure 2'!$D$62</c:f>
              <c:strCache>
                <c:ptCount val="1"/>
                <c:pt idx="0">
                  <c:v>Standard Output</c:v>
                </c:pt>
              </c:strCache>
            </c:strRef>
          </c:tx>
          <c:spPr>
            <a:solidFill>
              <a:srgbClr val="F06423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'Figure 2'!$B$63:$B$89</c:f>
              <c:strCache>
                <c:ptCount val="27"/>
                <c:pt idx="0">
                  <c:v>Romania</c:v>
                </c:pt>
                <c:pt idx="1">
                  <c:v>Poland</c:v>
                </c:pt>
                <c:pt idx="2">
                  <c:v>Italy</c:v>
                </c:pt>
                <c:pt idx="3">
                  <c:v>Spain</c:v>
                </c:pt>
                <c:pt idx="4">
                  <c:v>Greece</c:v>
                </c:pt>
                <c:pt idx="5">
                  <c:v>France</c:v>
                </c:pt>
                <c:pt idx="6">
                  <c:v>Portugal</c:v>
                </c:pt>
                <c:pt idx="7">
                  <c:v>Germany</c:v>
                </c:pt>
                <c:pt idx="8">
                  <c:v>Hungary</c:v>
                </c:pt>
                <c:pt idx="9">
                  <c:v>Croatia</c:v>
                </c:pt>
                <c:pt idx="10">
                  <c:v>Bulgaria</c:v>
                </c:pt>
                <c:pt idx="11">
                  <c:v>Lithuania</c:v>
                </c:pt>
                <c:pt idx="12">
                  <c:v>Ireland</c:v>
                </c:pt>
                <c:pt idx="13">
                  <c:v>Austria</c:v>
                </c:pt>
                <c:pt idx="14">
                  <c:v>Slovenia</c:v>
                </c:pt>
                <c:pt idx="15">
                  <c:v>Latvia</c:v>
                </c:pt>
                <c:pt idx="16">
                  <c:v>Sweden</c:v>
                </c:pt>
                <c:pt idx="17">
                  <c:v>Netherlands</c:v>
                </c:pt>
                <c:pt idx="18">
                  <c:v>Finland</c:v>
                </c:pt>
                <c:pt idx="19">
                  <c:v>Denmark</c:v>
                </c:pt>
                <c:pt idx="20">
                  <c:v>Belgium</c:v>
                </c:pt>
                <c:pt idx="21">
                  <c:v>Cyprus</c:v>
                </c:pt>
                <c:pt idx="22">
                  <c:v>Czechia</c:v>
                </c:pt>
                <c:pt idx="23">
                  <c:v>Slovakia</c:v>
                </c:pt>
                <c:pt idx="24">
                  <c:v>Estonia</c:v>
                </c:pt>
                <c:pt idx="25">
                  <c:v>Malta</c:v>
                </c:pt>
                <c:pt idx="26">
                  <c:v>Luxembourg</c:v>
                </c:pt>
              </c:strCache>
            </c:strRef>
          </c:cat>
          <c:val>
            <c:numRef>
              <c:f>'Figure 2'!$D$63:$D$89</c:f>
              <c:numCache>
                <c:formatCode>0.0</c:formatCode>
                <c:ptCount val="27"/>
                <c:pt idx="0">
                  <c:v>3.2730630866663715</c:v>
                </c:pt>
                <c:pt idx="1">
                  <c:v>7.2688966607699257</c:v>
                </c:pt>
                <c:pt idx="2">
                  <c:v>18.105322049585183</c:v>
                </c:pt>
                <c:pt idx="3">
                  <c:v>12.208914625852529</c:v>
                </c:pt>
                <c:pt idx="4">
                  <c:v>2.1229852026530978</c:v>
                </c:pt>
                <c:pt idx="5">
                  <c:v>17.227943406526069</c:v>
                </c:pt>
                <c:pt idx="6">
                  <c:v>1.894785558917667</c:v>
                </c:pt>
                <c:pt idx="7">
                  <c:v>12.617805309534441</c:v>
                </c:pt>
                <c:pt idx="8">
                  <c:v>1.9132385001864312</c:v>
                </c:pt>
                <c:pt idx="9">
                  <c:v>0.5487700807582776</c:v>
                </c:pt>
                <c:pt idx="10">
                  <c:v>1.1066414242252407</c:v>
                </c:pt>
                <c:pt idx="11">
                  <c:v>0.62229729639011033</c:v>
                </c:pt>
                <c:pt idx="12">
                  <c:v>1.8542280749022373</c:v>
                </c:pt>
                <c:pt idx="13">
                  <c:v>1.7933075704102039</c:v>
                </c:pt>
                <c:pt idx="14">
                  <c:v>0.31242227069583733</c:v>
                </c:pt>
                <c:pt idx="15">
                  <c:v>0.36704629667607741</c:v>
                </c:pt>
                <c:pt idx="16">
                  <c:v>1.527704887776806</c:v>
                </c:pt>
                <c:pt idx="17">
                  <c:v>6.7319461264630132</c:v>
                </c:pt>
                <c:pt idx="18">
                  <c:v>0.88010691626321369</c:v>
                </c:pt>
                <c:pt idx="19">
                  <c:v>2.7335391658764889</c:v>
                </c:pt>
                <c:pt idx="20">
                  <c:v>2.2752077471436936</c:v>
                </c:pt>
                <c:pt idx="21">
                  <c:v>0.23728966390205594</c:v>
                </c:pt>
                <c:pt idx="22">
                  <c:v>1.4982589867161378</c:v>
                </c:pt>
                <c:pt idx="23">
                  <c:v>0.53920000621081976</c:v>
                </c:pt>
                <c:pt idx="24">
                  <c:v>0.2281299367269308</c:v>
                </c:pt>
                <c:pt idx="25">
                  <c:v>2.3273791478895758E-2</c:v>
                </c:pt>
                <c:pt idx="26">
                  <c:v>8.7675359398681263E-2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5-48F8-B731-8CEB7D96A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84672"/>
        <c:axId val="144290560"/>
      </c:barChart>
      <c:catAx>
        <c:axId val="1442846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44290560"/>
        <c:crosses val="autoZero"/>
        <c:auto val="1"/>
        <c:lblAlgn val="ctr"/>
        <c:lblOffset val="100"/>
        <c:tickMarkSkip val="1"/>
        <c:noMultiLvlLbl val="0"/>
      </c:catAx>
      <c:valAx>
        <c:axId val="144290560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44284672"/>
        <c:crosses val="max"/>
        <c:crossBetween val="between"/>
        <c:majorUnit val="5"/>
      </c:valAx>
    </c:plotArea>
    <c:legend>
      <c:legendPos val="b"/>
      <c:layout>
        <c:manualLayout>
          <c:xMode val="edge"/>
          <c:yMode val="edge"/>
          <c:x val="0.37769198997135051"/>
          <c:y val="0.92054033424330028"/>
          <c:w val="0.25304566929133859"/>
          <c:h val="3.7048908906272944E-2"/>
        </c:manualLayout>
      </c:layout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/>
              <a:t>Farms by type of specialisation</a:t>
            </a:r>
          </a:p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 sz="1000" b="0"/>
              <a:t>(share of all EU farms, %, 2020)</a:t>
            </a:r>
          </a:p>
        </c:rich>
      </c:tx>
      <c:layout>
        <c:manualLayout>
          <c:xMode val="edge"/>
          <c:yMode val="edge"/>
          <c:x val="7.4065909328163886E-3"/>
          <c:y val="9.473062749343877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582519685039364"/>
          <c:y val="0.14752912966100176"/>
          <c:w val="0.50969548996931802"/>
          <c:h val="0.65190279891708725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3559-49A9-833F-FF2148BDC9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3559-49A9-833F-FF2148BDC987}"/>
              </c:ext>
            </c:extLst>
          </c:dPt>
          <c:dPt>
            <c:idx val="2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5-3559-49A9-833F-FF2148BDC987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3559-49A9-833F-FF2148BDC987}"/>
              </c:ext>
            </c:extLst>
          </c:dPt>
          <c:dLbls>
            <c:dLbl>
              <c:idx val="0"/>
              <c:layout>
                <c:manualLayout>
                  <c:x val="-4.1549808740827055E-3"/>
                  <c:y val="-3.228398931909691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 sz="900">
                        <a:solidFill>
                          <a:schemeClr val="bg1"/>
                        </a:solidFill>
                      </a:rPr>
                      <a:t>Crop</a:t>
                    </a:r>
                  </a:p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 sz="900">
                        <a:solidFill>
                          <a:schemeClr val="bg1"/>
                        </a:solidFill>
                      </a:rPr>
                      <a:t>specialists</a:t>
                    </a:r>
                  </a:p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 sz="900">
                        <a:solidFill>
                          <a:schemeClr val="bg1"/>
                        </a:solidFill>
                      </a:rPr>
                      <a:t>58.3 %</a:t>
                    </a:r>
                    <a:endParaRPr lang="en-US">
                      <a:solidFill>
                        <a:schemeClr val="bg1"/>
                      </a:solidFill>
                    </a:endParaRPr>
                  </a:p>
                </c:rich>
              </c:tx>
              <c:numFmt formatCode="0.0%" sourceLinked="0"/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559-49A9-833F-FF2148BDC987}"/>
                </c:ext>
              </c:extLst>
            </c:dLbl>
            <c:dLbl>
              <c:idx val="1"/>
              <c:layout>
                <c:manualLayout>
                  <c:x val="4.6695056654588677E-3"/>
                  <c:y val="7.2749525288213065E-3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solidFill>
                          <a:schemeClr val="bg1"/>
                        </a:solidFill>
                      </a:rPr>
                      <a:t>Livestock</a:t>
                    </a:r>
                  </a:p>
                  <a:p>
                    <a:r>
                      <a:rPr lang="en-US" sz="900">
                        <a:solidFill>
                          <a:schemeClr val="bg1"/>
                        </a:solidFill>
                      </a:rPr>
                      <a:t>specialists</a:t>
                    </a:r>
                  </a:p>
                  <a:p>
                    <a:r>
                      <a:rPr lang="en-US" sz="900">
                        <a:solidFill>
                          <a:schemeClr val="bg1"/>
                        </a:solidFill>
                      </a:rPr>
                      <a:t>21.6 %</a:t>
                    </a:r>
                    <a:endParaRPr lang="en-US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559-49A9-833F-FF2148BDC987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Mixed </a:t>
                    </a:r>
                  </a:p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farming</a:t>
                    </a:r>
                  </a:p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19.3</a:t>
                    </a:r>
                    <a:r>
                      <a:rPr lang="en-US" baseline="0">
                        <a:solidFill>
                          <a:schemeClr val="bg1"/>
                        </a:solidFill>
                      </a:rPr>
                      <a:t> </a:t>
                    </a:r>
                    <a:r>
                      <a:rPr lang="en-US">
                        <a:solidFill>
                          <a:schemeClr val="bg1"/>
                        </a:solidFill>
                      </a:rPr>
                      <a:t>%</a:t>
                    </a:r>
                  </a:p>
                </c:rich>
              </c:tx>
              <c:numFmt formatCode="0.0%" sourceLinked="0"/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559-49A9-833F-FF2148BDC98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59-49A9-833F-FF2148BDC987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'Figure 3'!$B$58:$B$77</c:f>
              <c:strCache>
                <c:ptCount val="20"/>
                <c:pt idx="0">
                  <c:v>General field cropping</c:v>
                </c:pt>
                <c:pt idx="1">
                  <c:v>Cereals, oilseed 
and protein crops</c:v>
                </c:pt>
                <c:pt idx="2">
                  <c:v>Olives</c:v>
                </c:pt>
                <c:pt idx="3">
                  <c:v>Fruit and citrus fruit</c:v>
                </c:pt>
                <c:pt idx="4">
                  <c:v>Vineyards</c:v>
                </c:pt>
                <c:pt idx="5">
                  <c:v>Various permanent crops combined</c:v>
                </c:pt>
                <c:pt idx="6">
                  <c:v>Horticulture</c:v>
                </c:pt>
                <c:pt idx="7">
                  <c:v>Dairying</c:v>
                </c:pt>
                <c:pt idx="8">
                  <c:v>Cattle-rearing and fattening </c:v>
                </c:pt>
                <c:pt idx="9">
                  <c:v>Sheep, goats and other grazing livestock</c:v>
                </c:pt>
                <c:pt idx="10">
                  <c:v>Pigs </c:v>
                </c:pt>
                <c:pt idx="11">
                  <c:v>Cattle-dairying, rearing and fattening combined </c:v>
                </c:pt>
                <c:pt idx="12">
                  <c:v>Poultry</c:v>
                </c:pt>
                <c:pt idx="13">
                  <c:v>Various granivores combined</c:v>
                </c:pt>
                <c:pt idx="14">
                  <c:v>Various crops and livestock combined </c:v>
                </c:pt>
                <c:pt idx="15">
                  <c:v>Mixed cropping</c:v>
                </c:pt>
                <c:pt idx="16">
                  <c:v>Mixed livestock, mainly grazing livestock</c:v>
                </c:pt>
                <c:pt idx="17">
                  <c:v>Field crops-grazing livestock combined </c:v>
                </c:pt>
                <c:pt idx="18">
                  <c:v>Mixed livestock, mainly granivores</c:v>
                </c:pt>
                <c:pt idx="19">
                  <c:v>Non-classifiable</c:v>
                </c:pt>
              </c:strCache>
            </c:strRef>
          </c:cat>
          <c:val>
            <c:numRef>
              <c:f>'Figure 3'!$C$79:$C$82</c:f>
              <c:numCache>
                <c:formatCode>#,##0</c:formatCode>
                <c:ptCount val="4"/>
                <c:pt idx="0">
                  <c:v>5289440</c:v>
                </c:pt>
                <c:pt idx="1">
                  <c:v>1957060</c:v>
                </c:pt>
                <c:pt idx="2">
                  <c:v>1748840</c:v>
                </c:pt>
                <c:pt idx="3">
                  <c:v>75640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59-49A9-833F-FF2148BDC987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A-3559-49A9-833F-FF2148BDC987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3559-49A9-833F-FF2148BDC987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E-3559-49A9-833F-FF2148BDC987}"/>
              </c:ext>
            </c:extLst>
          </c:dPt>
          <c:dPt>
            <c:idx val="3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3559-49A9-833F-FF2148BDC987}"/>
              </c:ext>
            </c:extLst>
          </c:dPt>
          <c:dPt>
            <c:idx val="4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3559-49A9-833F-FF2148BDC987}"/>
              </c:ext>
            </c:extLst>
          </c:dPt>
          <c:dPt>
            <c:idx val="5"/>
            <c:bubble3D val="0"/>
            <c:spPr>
              <a:solidFill>
                <a:schemeClr val="accent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4-3559-49A9-833F-FF2148BDC987}"/>
              </c:ext>
            </c:extLst>
          </c:dPt>
          <c:dPt>
            <c:idx val="6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6-3559-49A9-833F-FF2148BDC987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18-3559-49A9-833F-FF2148BDC987}"/>
              </c:ext>
            </c:extLst>
          </c:dPt>
          <c:dPt>
            <c:idx val="8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A-3559-49A9-833F-FF2148BDC987}"/>
              </c:ext>
            </c:extLst>
          </c:dPt>
          <c:dPt>
            <c:idx val="9"/>
            <c:bubble3D val="0"/>
            <c:spPr>
              <a:solidFill>
                <a:schemeClr val="accent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C-3559-49A9-833F-FF2148BDC987}"/>
              </c:ext>
            </c:extLst>
          </c:dPt>
          <c:dPt>
            <c:idx val="10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E-3559-49A9-833F-FF2148BDC987}"/>
              </c:ext>
            </c:extLst>
          </c:dPt>
          <c:dPt>
            <c:idx val="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0-3559-49A9-833F-FF2148BDC987}"/>
              </c:ext>
            </c:extLst>
          </c:dPt>
          <c:dPt>
            <c:idx val="1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2-3559-49A9-833F-FF2148BDC98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4-3559-49A9-833F-FF2148BDC98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6-3559-49A9-833F-FF2148BDC987}"/>
              </c:ext>
            </c:extLst>
          </c:dPt>
          <c:dPt>
            <c:idx val="15"/>
            <c:bubble3D val="0"/>
            <c:spPr>
              <a:solidFill>
                <a:schemeClr val="accent3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8-3559-49A9-833F-FF2148BDC987}"/>
              </c:ext>
            </c:extLst>
          </c:dPt>
          <c:dPt>
            <c:idx val="16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A-3559-49A9-833F-FF2148BDC987}"/>
              </c:ext>
            </c:extLst>
          </c:dPt>
          <c:dPt>
            <c:idx val="17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C-3559-49A9-833F-FF2148BDC987}"/>
              </c:ext>
            </c:extLst>
          </c:dPt>
          <c:dPt>
            <c:idx val="1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E-3559-49A9-833F-FF2148BDC987}"/>
              </c:ext>
            </c:extLst>
          </c:dPt>
          <c:dPt>
            <c:idx val="19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0-3559-49A9-833F-FF2148BDC987}"/>
              </c:ext>
            </c:extLst>
          </c:dPt>
          <c:dLbls>
            <c:dLbl>
              <c:idx val="0"/>
              <c:layout>
                <c:manualLayout>
                  <c:x val="0.15829225721784776"/>
                  <c:y val="-4.27061584733454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3559-49A9-833F-FF2148BDC987}"/>
                </c:ext>
              </c:extLst>
            </c:dLbl>
            <c:dLbl>
              <c:idx val="1"/>
              <c:layout>
                <c:manualLayout>
                  <c:x val="0.17658756194271963"/>
                  <c:y val="-2.72074658687382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3559-49A9-833F-FF2148BDC987}"/>
                </c:ext>
              </c:extLst>
            </c:dLbl>
            <c:dLbl>
              <c:idx val="2"/>
              <c:layout>
                <c:manualLayout>
                  <c:x val="9.8145275590551181E-2"/>
                  <c:y val="6.81840269134751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3559-49A9-833F-FF2148BDC987}"/>
                </c:ext>
              </c:extLst>
            </c:dLbl>
            <c:dLbl>
              <c:idx val="3"/>
              <c:layout>
                <c:manualLayout>
                  <c:x val="0.120848687664042"/>
                  <c:y val="0.135687093083154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3559-49A9-833F-FF2148BDC987}"/>
                </c:ext>
              </c:extLst>
            </c:dLbl>
            <c:dLbl>
              <c:idx val="4"/>
              <c:layout>
                <c:manualLayout>
                  <c:x val="4.0763779527559054E-3"/>
                  <c:y val="0.1070345410077849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3559-49A9-833F-FF2148BDC987}"/>
                </c:ext>
              </c:extLst>
            </c:dLbl>
            <c:dLbl>
              <c:idx val="5"/>
              <c:layout>
                <c:manualLayout>
                  <c:x val="-3.0833333333333303E-2"/>
                  <c:y val="0.2099698896850307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118333333333334"/>
                      <c:h val="9.166198229904902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4-3559-49A9-833F-FF2148BDC987}"/>
                </c:ext>
              </c:extLst>
            </c:dLbl>
            <c:dLbl>
              <c:idx val="6"/>
              <c:layout>
                <c:manualLayout>
                  <c:x val="-7.578937007874019E-2"/>
                  <c:y val="0.1441968364279253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3559-49A9-833F-FF2148BDC987}"/>
                </c:ext>
              </c:extLst>
            </c:dLbl>
            <c:dLbl>
              <c:idx val="7"/>
              <c:layout>
                <c:manualLayout>
                  <c:x val="-7.0541338582677193E-2"/>
                  <c:y val="0.1170512268119605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3559-49A9-833F-FF2148BDC987}"/>
                </c:ext>
              </c:extLst>
            </c:dLbl>
            <c:dLbl>
              <c:idx val="8"/>
              <c:layout>
                <c:manualLayout>
                  <c:x val="-0.10036194225721785"/>
                  <c:y val="0.115748052245819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838333333333335"/>
                      <c:h val="7.993777526079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A-3559-49A9-833F-FF2148BDC987}"/>
                </c:ext>
              </c:extLst>
            </c:dLbl>
            <c:dLbl>
              <c:idx val="9"/>
              <c:layout>
                <c:manualLayout>
                  <c:x val="-0.19264895013123359"/>
                  <c:y val="8.596084534470091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3559-49A9-833F-FF2148BDC987}"/>
                </c:ext>
              </c:extLst>
            </c:dLbl>
            <c:dLbl>
              <c:idx val="10"/>
              <c:layout>
                <c:manualLayout>
                  <c:x val="-8.6303805774278208E-2"/>
                  <c:y val="4.49120214496759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3559-49A9-833F-FF2148BDC987}"/>
                </c:ext>
              </c:extLst>
            </c:dLbl>
            <c:dLbl>
              <c:idx val="11"/>
              <c:layout>
                <c:manualLayout>
                  <c:x val="-0.23044632545931759"/>
                  <c:y val="6.125373651401475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533377189682794"/>
                      <c:h val="0.106303374243308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0-3559-49A9-833F-FF2148BDC987}"/>
                </c:ext>
              </c:extLst>
            </c:dLbl>
            <c:dLbl>
              <c:idx val="12"/>
              <c:layout>
                <c:manualLayout>
                  <c:x val="-0.13264317585301838"/>
                  <c:y val="-2.035849385649880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3559-49A9-833F-FF2148BDC987}"/>
                </c:ext>
              </c:extLst>
            </c:dLbl>
            <c:dLbl>
              <c:idx val="13"/>
              <c:layout>
                <c:manualLayout>
                  <c:x val="-0.18844714697534073"/>
                  <c:y val="-3.773678408663837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4-3559-49A9-833F-FF2148BDC987}"/>
                </c:ext>
              </c:extLst>
            </c:dLbl>
            <c:dLbl>
              <c:idx val="14"/>
              <c:layout>
                <c:manualLayout>
                  <c:x val="-0.14666194225721785"/>
                  <c:y val="-3.7582503756865629E-2"/>
                </c:manualLayout>
              </c:layout>
              <c:numFmt formatCode="0.0\ %" sourceLinked="0"/>
              <c:spPr>
                <a:noFill/>
                <a:ln w="12700">
                  <a:noFill/>
                </a:ln>
              </c:spPr>
              <c:txPr>
                <a:bodyPr/>
                <a:lstStyle/>
                <a:p>
                  <a:pPr>
                    <a:defRPr sz="1000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078333333333332"/>
                      <c:h val="8.5266960278185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6-3559-49A9-833F-FF2148BDC987}"/>
                </c:ext>
              </c:extLst>
            </c:dLbl>
            <c:dLbl>
              <c:idx val="15"/>
              <c:layout>
                <c:manualLayout>
                  <c:x val="-0.14090800524934385"/>
                  <c:y val="-2.35774894553472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3559-49A9-833F-FF2148BDC987}"/>
                </c:ext>
              </c:extLst>
            </c:dLbl>
            <c:dLbl>
              <c:idx val="16"/>
              <c:layout>
                <c:manualLayout>
                  <c:x val="-0.26833333333333331"/>
                  <c:y val="-6.181854620168422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A-3559-49A9-833F-FF2148BDC987}"/>
                </c:ext>
              </c:extLst>
            </c:dLbl>
            <c:dLbl>
              <c:idx val="17"/>
              <c:layout>
                <c:manualLayout>
                  <c:x val="-0.11166666666666666"/>
                  <c:y val="-0.1001886783268675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3559-49A9-833F-FF2148BDC987}"/>
                </c:ext>
              </c:extLst>
            </c:dLbl>
            <c:dLbl>
              <c:idx val="18"/>
              <c:layout>
                <c:manualLayout>
                  <c:x val="1.5562204724409449E-2"/>
                  <c:y val="-0.120341390109938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E-3559-49A9-833F-FF2148BDC987}"/>
                </c:ext>
              </c:extLst>
            </c:dLbl>
            <c:dLbl>
              <c:idx val="19"/>
              <c:layout>
                <c:manualLayout>
                  <c:x val="0.12610249343832014"/>
                  <c:y val="-8.908248890228691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0-3559-49A9-833F-FF2148BDC987}"/>
                </c:ext>
              </c:extLst>
            </c:dLbl>
            <c:numFmt formatCode="0.0\ %" sourceLinked="0"/>
            <c:spPr>
              <a:noFill/>
              <a:ln w="12700">
                <a:noFill/>
              </a:ln>
            </c:sp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'Figure 3'!$B$58:$B$77</c:f>
              <c:strCache>
                <c:ptCount val="20"/>
                <c:pt idx="0">
                  <c:v>General field cropping</c:v>
                </c:pt>
                <c:pt idx="1">
                  <c:v>Cereals, oilseed 
and protein crops</c:v>
                </c:pt>
                <c:pt idx="2">
                  <c:v>Olives</c:v>
                </c:pt>
                <c:pt idx="3">
                  <c:v>Fruit and citrus fruit</c:v>
                </c:pt>
                <c:pt idx="4">
                  <c:v>Vineyards</c:v>
                </c:pt>
                <c:pt idx="5">
                  <c:v>Various permanent crops combined</c:v>
                </c:pt>
                <c:pt idx="6">
                  <c:v>Horticulture</c:v>
                </c:pt>
                <c:pt idx="7">
                  <c:v>Dairying</c:v>
                </c:pt>
                <c:pt idx="8">
                  <c:v>Cattle-rearing and fattening </c:v>
                </c:pt>
                <c:pt idx="9">
                  <c:v>Sheep, goats and other grazing livestock</c:v>
                </c:pt>
                <c:pt idx="10">
                  <c:v>Pigs </c:v>
                </c:pt>
                <c:pt idx="11">
                  <c:v>Cattle-dairying, rearing and fattening combined </c:v>
                </c:pt>
                <c:pt idx="12">
                  <c:v>Poultry</c:v>
                </c:pt>
                <c:pt idx="13">
                  <c:v>Various granivores combined</c:v>
                </c:pt>
                <c:pt idx="14">
                  <c:v>Various crops and livestock combined </c:v>
                </c:pt>
                <c:pt idx="15">
                  <c:v>Mixed cropping</c:v>
                </c:pt>
                <c:pt idx="16">
                  <c:v>Mixed livestock, mainly grazing livestock</c:v>
                </c:pt>
                <c:pt idx="17">
                  <c:v>Field crops-grazing livestock combined </c:v>
                </c:pt>
                <c:pt idx="18">
                  <c:v>Mixed livestock, mainly granivores</c:v>
                </c:pt>
                <c:pt idx="19">
                  <c:v>Non-classifiable</c:v>
                </c:pt>
              </c:strCache>
            </c:strRef>
          </c:cat>
          <c:val>
            <c:numRef>
              <c:f>'Figure 3'!$C$58:$C$77</c:f>
              <c:numCache>
                <c:formatCode>#,##0</c:formatCode>
                <c:ptCount val="20"/>
                <c:pt idx="0">
                  <c:v>1659640</c:v>
                </c:pt>
                <c:pt idx="1">
                  <c:v>1422810</c:v>
                </c:pt>
                <c:pt idx="2">
                  <c:v>883820</c:v>
                </c:pt>
                <c:pt idx="3">
                  <c:v>496490</c:v>
                </c:pt>
                <c:pt idx="4">
                  <c:v>407560</c:v>
                </c:pt>
                <c:pt idx="5">
                  <c:v>214690</c:v>
                </c:pt>
                <c:pt idx="6">
                  <c:v>204430</c:v>
                </c:pt>
                <c:pt idx="7">
                  <c:v>466310</c:v>
                </c:pt>
                <c:pt idx="8">
                  <c:v>384970</c:v>
                </c:pt>
                <c:pt idx="9">
                  <c:v>327520</c:v>
                </c:pt>
                <c:pt idx="10">
                  <c:v>137350</c:v>
                </c:pt>
                <c:pt idx="11">
                  <c:v>65900</c:v>
                </c:pt>
                <c:pt idx="12">
                  <c:v>350440</c:v>
                </c:pt>
                <c:pt idx="13">
                  <c:v>224570</c:v>
                </c:pt>
                <c:pt idx="14">
                  <c:v>894840</c:v>
                </c:pt>
                <c:pt idx="15">
                  <c:v>463950</c:v>
                </c:pt>
                <c:pt idx="16">
                  <c:v>154600</c:v>
                </c:pt>
                <c:pt idx="17">
                  <c:v>181290</c:v>
                </c:pt>
                <c:pt idx="18">
                  <c:v>54160</c:v>
                </c:pt>
                <c:pt idx="19">
                  <c:v>75640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559-49A9-833F-FF2148BDC9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25"/>
      </c:doughnutChart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Land belonging to farms by type of land  </a:t>
            </a:r>
          </a:p>
          <a:p>
            <a:pPr algn="l">
              <a:defRPr sz="1800" b="1"/>
            </a:pPr>
            <a:r>
              <a:rPr lang="en-US" sz="1600" b="0"/>
              <a:t>(% share of total land area, 2020)</a:t>
            </a:r>
          </a:p>
        </c:rich>
      </c:tx>
      <c:layout>
        <c:manualLayout>
          <c:xMode val="edge"/>
          <c:yMode val="edge"/>
          <c:x val="5.3333333333333332E-3"/>
          <c:y val="9.2622609178900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495958005249347E-2"/>
          <c:y val="0.16603496102374965"/>
          <c:w val="0.93741333333333332"/>
          <c:h val="0.506711310278083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4'!$AC$64</c:f>
              <c:strCache>
                <c:ptCount val="1"/>
                <c:pt idx="0">
                  <c:v>Utilised agricultural area</c:v>
                </c:pt>
              </c:strCache>
            </c:strRef>
          </c:tx>
          <c:spPr>
            <a:solidFill>
              <a:srgbClr val="5FB441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'Figure 4'!$Z$66:$Z$97</c:f>
              <c:strCache>
                <c:ptCount val="32"/>
                <c:pt idx="0">
                  <c:v>EU</c:v>
                </c:pt>
                <c:pt idx="2">
                  <c:v>Ireland</c:v>
                </c:pt>
                <c:pt idx="3">
                  <c:v>Denmark</c:v>
                </c:pt>
                <c:pt idx="4">
                  <c:v>Hungary</c:v>
                </c:pt>
                <c:pt idx="5">
                  <c:v>Czechia</c:v>
                </c:pt>
                <c:pt idx="6">
                  <c:v>Slovakia</c:v>
                </c:pt>
                <c:pt idx="7">
                  <c:v>Romania</c:v>
                </c:pt>
                <c:pt idx="8">
                  <c:v>Austria</c:v>
                </c:pt>
                <c:pt idx="9">
                  <c:v>Spain</c:v>
                </c:pt>
                <c:pt idx="10">
                  <c:v>Netherlands</c:v>
                </c:pt>
                <c:pt idx="11">
                  <c:v>Portugal</c:v>
                </c:pt>
                <c:pt idx="12">
                  <c:v>Italy</c:v>
                </c:pt>
                <c:pt idx="13">
                  <c:v>Poland</c:v>
                </c:pt>
                <c:pt idx="14">
                  <c:v>Luxembourg</c:v>
                </c:pt>
                <c:pt idx="15">
                  <c:v>Germany</c:v>
                </c:pt>
                <c:pt idx="16">
                  <c:v>Lithuania</c:v>
                </c:pt>
                <c:pt idx="17">
                  <c:v>France</c:v>
                </c:pt>
                <c:pt idx="18">
                  <c:v>Belgium</c:v>
                </c:pt>
                <c:pt idx="19">
                  <c:v>Slovenia</c:v>
                </c:pt>
                <c:pt idx="20">
                  <c:v>Latvia</c:v>
                </c:pt>
                <c:pt idx="21">
                  <c:v>Bulgaria</c:v>
                </c:pt>
                <c:pt idx="22">
                  <c:v>Malta</c:v>
                </c:pt>
                <c:pt idx="23">
                  <c:v>Greece</c:v>
                </c:pt>
                <c:pt idx="24">
                  <c:v>Croatia</c:v>
                </c:pt>
                <c:pt idx="25">
                  <c:v>Estonia</c:v>
                </c:pt>
                <c:pt idx="26">
                  <c:v>Finland</c:v>
                </c:pt>
                <c:pt idx="27">
                  <c:v>Sweden</c:v>
                </c:pt>
                <c:pt idx="28">
                  <c:v>Cyprus</c:v>
                </c:pt>
                <c:pt idx="30">
                  <c:v>Switzerland</c:v>
                </c:pt>
                <c:pt idx="31">
                  <c:v>Norway</c:v>
                </c:pt>
              </c:strCache>
            </c:strRef>
          </c:cat>
          <c:val>
            <c:numRef>
              <c:f>'Figure 4'!$AC$66:$AC$97</c:f>
              <c:numCache>
                <c:formatCode>0.0</c:formatCode>
                <c:ptCount val="32"/>
                <c:pt idx="0">
                  <c:v>38.359658546676677</c:v>
                </c:pt>
                <c:pt idx="2">
                  <c:v>71.666593838759013</c:v>
                </c:pt>
                <c:pt idx="3">
                  <c:v>62.636768523590632</c:v>
                </c:pt>
                <c:pt idx="4">
                  <c:v>53.938058916359807</c:v>
                </c:pt>
                <c:pt idx="5">
                  <c:v>45.233512925451997</c:v>
                </c:pt>
                <c:pt idx="6">
                  <c:v>38.245862592911998</c:v>
                </c:pt>
                <c:pt idx="7">
                  <c:v>54.479147991633589</c:v>
                </c:pt>
                <c:pt idx="8">
                  <c:v>31.540251336055942</c:v>
                </c:pt>
                <c:pt idx="9">
                  <c:v>47.574832787563608</c:v>
                </c:pt>
                <c:pt idx="10">
                  <c:v>53.173628173628174</c:v>
                </c:pt>
                <c:pt idx="11">
                  <c:v>43.561695019561306</c:v>
                </c:pt>
                <c:pt idx="12">
                  <c:v>42.089683538991018</c:v>
                </c:pt>
                <c:pt idx="13">
                  <c:v>48.11975159161036</c:v>
                </c:pt>
                <c:pt idx="14">
                  <c:v>51.098221191028614</c:v>
                </c:pt>
                <c:pt idx="15">
                  <c:v>46.972000815180479</c:v>
                </c:pt>
                <c:pt idx="16">
                  <c:v>46.526347716424823</c:v>
                </c:pt>
                <c:pt idx="17">
                  <c:v>43.169639335779621</c:v>
                </c:pt>
                <c:pt idx="18">
                  <c:v>44.927098384342571</c:v>
                </c:pt>
                <c:pt idx="19">
                  <c:v>23.998014395631671</c:v>
                </c:pt>
                <c:pt idx="20">
                  <c:v>31.11012798230368</c:v>
                </c:pt>
                <c:pt idx="21">
                  <c:v>41.491895528222472</c:v>
                </c:pt>
                <c:pt idx="22">
                  <c:v>31.309904153354633</c:v>
                </c:pt>
                <c:pt idx="23">
                  <c:v>30.116879921259844</c:v>
                </c:pt>
                <c:pt idx="24">
                  <c:v>26.932696436238729</c:v>
                </c:pt>
                <c:pt idx="25">
                  <c:v>22.623985154256555</c:v>
                </c:pt>
                <c:pt idx="26">
                  <c:v>7.4978312017770996</c:v>
                </c:pt>
                <c:pt idx="27">
                  <c:v>7.3798428676651113</c:v>
                </c:pt>
                <c:pt idx="28">
                  <c:v>14.559861065885164</c:v>
                </c:pt>
                <c:pt idx="30">
                  <c:v>26.014049172102361</c:v>
                </c:pt>
                <c:pt idx="31">
                  <c:v>2.7071626032553042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8-4A00-B231-273903C356B0}"/>
            </c:ext>
          </c:extLst>
        </c:ser>
        <c:ser>
          <c:idx val="1"/>
          <c:order val="1"/>
          <c:tx>
            <c:strRef>
              <c:f>'Figure 4'!$AD$64</c:f>
              <c:strCache>
                <c:ptCount val="1"/>
                <c:pt idx="0">
                  <c:v>Wooded areas</c:v>
                </c:pt>
              </c:strCache>
            </c:strRef>
          </c:tx>
          <c:spPr>
            <a:solidFill>
              <a:srgbClr val="F06423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'Figure 4'!$Z$66:$Z$97</c:f>
              <c:strCache>
                <c:ptCount val="32"/>
                <c:pt idx="0">
                  <c:v>EU</c:v>
                </c:pt>
                <c:pt idx="2">
                  <c:v>Ireland</c:v>
                </c:pt>
                <c:pt idx="3">
                  <c:v>Denmark</c:v>
                </c:pt>
                <c:pt idx="4">
                  <c:v>Hungary</c:v>
                </c:pt>
                <c:pt idx="5">
                  <c:v>Czechia</c:v>
                </c:pt>
                <c:pt idx="6">
                  <c:v>Slovakia</c:v>
                </c:pt>
                <c:pt idx="7">
                  <c:v>Romania</c:v>
                </c:pt>
                <c:pt idx="8">
                  <c:v>Austria</c:v>
                </c:pt>
                <c:pt idx="9">
                  <c:v>Spain</c:v>
                </c:pt>
                <c:pt idx="10">
                  <c:v>Netherlands</c:v>
                </c:pt>
                <c:pt idx="11">
                  <c:v>Portugal</c:v>
                </c:pt>
                <c:pt idx="12">
                  <c:v>Italy</c:v>
                </c:pt>
                <c:pt idx="13">
                  <c:v>Poland</c:v>
                </c:pt>
                <c:pt idx="14">
                  <c:v>Luxembourg</c:v>
                </c:pt>
                <c:pt idx="15">
                  <c:v>Germany</c:v>
                </c:pt>
                <c:pt idx="16">
                  <c:v>Lithuania</c:v>
                </c:pt>
                <c:pt idx="17">
                  <c:v>France</c:v>
                </c:pt>
                <c:pt idx="18">
                  <c:v>Belgium</c:v>
                </c:pt>
                <c:pt idx="19">
                  <c:v>Slovenia</c:v>
                </c:pt>
                <c:pt idx="20">
                  <c:v>Latvia</c:v>
                </c:pt>
                <c:pt idx="21">
                  <c:v>Bulgaria</c:v>
                </c:pt>
                <c:pt idx="22">
                  <c:v>Malta</c:v>
                </c:pt>
                <c:pt idx="23">
                  <c:v>Greece</c:v>
                </c:pt>
                <c:pt idx="24">
                  <c:v>Croatia</c:v>
                </c:pt>
                <c:pt idx="25">
                  <c:v>Estonia</c:v>
                </c:pt>
                <c:pt idx="26">
                  <c:v>Finland</c:v>
                </c:pt>
                <c:pt idx="27">
                  <c:v>Sweden</c:v>
                </c:pt>
                <c:pt idx="28">
                  <c:v>Cyprus</c:v>
                </c:pt>
                <c:pt idx="30">
                  <c:v>Switzerland</c:v>
                </c:pt>
                <c:pt idx="31">
                  <c:v>Norway</c:v>
                </c:pt>
              </c:strCache>
            </c:strRef>
          </c:cat>
          <c:val>
            <c:numRef>
              <c:f>'Figure 4'!$AD$66:$AD$97</c:f>
              <c:numCache>
                <c:formatCode>0.0</c:formatCode>
                <c:ptCount val="32"/>
                <c:pt idx="0">
                  <c:v>5.8704791218880574</c:v>
                </c:pt>
                <c:pt idx="2">
                  <c:v>2.1842546063651587</c:v>
                </c:pt>
                <c:pt idx="3">
                  <c:v>5.5552909233810466</c:v>
                </c:pt>
                <c:pt idx="4">
                  <c:v>15.143564790461161</c:v>
                </c:pt>
                <c:pt idx="5">
                  <c:v>16.948013262187224</c:v>
                </c:pt>
                <c:pt idx="6">
                  <c:v>22.775245369800011</c:v>
                </c:pt>
                <c:pt idx="7">
                  <c:v>3.4037648866692276</c:v>
                </c:pt>
                <c:pt idx="8">
                  <c:v>22.221791345023568</c:v>
                </c:pt>
                <c:pt idx="9">
                  <c:v>4.2585356925439761</c:v>
                </c:pt>
                <c:pt idx="10">
                  <c:v>0.18837018837018837</c:v>
                </c:pt>
                <c:pt idx="11">
                  <c:v>10.616730405732119</c:v>
                </c:pt>
                <c:pt idx="12">
                  <c:v>9.9071602451103828</c:v>
                </c:pt>
                <c:pt idx="13">
                  <c:v>3.1143160306734887</c:v>
                </c:pt>
                <c:pt idx="14">
                  <c:v>2.1075019334880123</c:v>
                </c:pt>
                <c:pt idx="15">
                  <c:v>3.9775146053167885</c:v>
                </c:pt>
                <c:pt idx="16">
                  <c:v>1.7701898057245025</c:v>
                </c:pt>
                <c:pt idx="17">
                  <c:v>1.9970310118854178</c:v>
                </c:pt>
                <c:pt idx="18">
                  <c:v>6.1736503349533699E-2</c:v>
                </c:pt>
                <c:pt idx="19">
                  <c:v>18.366344005956815</c:v>
                </c:pt>
                <c:pt idx="20">
                  <c:v>9.8941380944857009</c:v>
                </c:pt>
                <c:pt idx="21">
                  <c:v>2.751702257252207</c:v>
                </c:pt>
                <c:pt idx="22">
                  <c:v>0</c:v>
                </c:pt>
                <c:pt idx="23">
                  <c:v>0.17739603838582677</c:v>
                </c:pt>
                <c:pt idx="24">
                  <c:v>1.4727350794332332</c:v>
                </c:pt>
                <c:pt idx="25">
                  <c:v>4.2477383437717471</c:v>
                </c:pt>
                <c:pt idx="26">
                  <c:v>7.9384915679753938</c:v>
                </c:pt>
                <c:pt idx="27">
                  <c:v>8.5068008838693832</c:v>
                </c:pt>
                <c:pt idx="28">
                  <c:v>5.8612829697167058E-2</c:v>
                </c:pt>
                <c:pt idx="30">
                  <c:v>0.13146011038635222</c:v>
                </c:pt>
                <c:pt idx="31">
                  <c:v>7.3764299264001405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8-4A00-B231-273903C356B0}"/>
            </c:ext>
          </c:extLst>
        </c:ser>
        <c:ser>
          <c:idx val="2"/>
          <c:order val="2"/>
          <c:tx>
            <c:strRef>
              <c:f>'Figure 4'!$AE$64</c:f>
              <c:strCache>
                <c:ptCount val="1"/>
                <c:pt idx="0">
                  <c:v>Other areas on the farms</c:v>
                </c:pt>
              </c:strCache>
            </c:strRef>
          </c:tx>
          <c:spPr>
            <a:solidFill>
              <a:srgbClr val="286EB4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'Figure 4'!$Z$66:$Z$97</c:f>
              <c:strCache>
                <c:ptCount val="32"/>
                <c:pt idx="0">
                  <c:v>EU</c:v>
                </c:pt>
                <c:pt idx="2">
                  <c:v>Ireland</c:v>
                </c:pt>
                <c:pt idx="3">
                  <c:v>Denmark</c:v>
                </c:pt>
                <c:pt idx="4">
                  <c:v>Hungary</c:v>
                </c:pt>
                <c:pt idx="5">
                  <c:v>Czechia</c:v>
                </c:pt>
                <c:pt idx="6">
                  <c:v>Slovakia</c:v>
                </c:pt>
                <c:pt idx="7">
                  <c:v>Romania</c:v>
                </c:pt>
                <c:pt idx="8">
                  <c:v>Austria</c:v>
                </c:pt>
                <c:pt idx="9">
                  <c:v>Spain</c:v>
                </c:pt>
                <c:pt idx="10">
                  <c:v>Netherlands</c:v>
                </c:pt>
                <c:pt idx="11">
                  <c:v>Portugal</c:v>
                </c:pt>
                <c:pt idx="12">
                  <c:v>Italy</c:v>
                </c:pt>
                <c:pt idx="13">
                  <c:v>Poland</c:v>
                </c:pt>
                <c:pt idx="14">
                  <c:v>Luxembourg</c:v>
                </c:pt>
                <c:pt idx="15">
                  <c:v>Germany</c:v>
                </c:pt>
                <c:pt idx="16">
                  <c:v>Lithuania</c:v>
                </c:pt>
                <c:pt idx="17">
                  <c:v>France</c:v>
                </c:pt>
                <c:pt idx="18">
                  <c:v>Belgium</c:v>
                </c:pt>
                <c:pt idx="19">
                  <c:v>Slovenia</c:v>
                </c:pt>
                <c:pt idx="20">
                  <c:v>Latvia</c:v>
                </c:pt>
                <c:pt idx="21">
                  <c:v>Bulgaria</c:v>
                </c:pt>
                <c:pt idx="22">
                  <c:v>Malta</c:v>
                </c:pt>
                <c:pt idx="23">
                  <c:v>Greece</c:v>
                </c:pt>
                <c:pt idx="24">
                  <c:v>Croatia</c:v>
                </c:pt>
                <c:pt idx="25">
                  <c:v>Estonia</c:v>
                </c:pt>
                <c:pt idx="26">
                  <c:v>Finland</c:v>
                </c:pt>
                <c:pt idx="27">
                  <c:v>Sweden</c:v>
                </c:pt>
                <c:pt idx="28">
                  <c:v>Cyprus</c:v>
                </c:pt>
                <c:pt idx="30">
                  <c:v>Switzerland</c:v>
                </c:pt>
                <c:pt idx="31">
                  <c:v>Norway</c:v>
                </c:pt>
              </c:strCache>
            </c:strRef>
          </c:cat>
          <c:val>
            <c:numRef>
              <c:f>'Figure 4'!$AE$66:$AE$97</c:f>
              <c:numCache>
                <c:formatCode>0.0</c:formatCode>
                <c:ptCount val="32"/>
                <c:pt idx="0">
                  <c:v>2.1620706888204078</c:v>
                </c:pt>
                <c:pt idx="2">
                  <c:v>2.1079309591435438</c:v>
                </c:pt>
                <c:pt idx="3">
                  <c:v>6.8718889179984286</c:v>
                </c:pt>
                <c:pt idx="4">
                  <c:v>1.4798132561809574</c:v>
                </c:pt>
                <c:pt idx="5">
                  <c:v>1.5796767341863958</c:v>
                </c:pt>
                <c:pt idx="6">
                  <c:v>0.91125621124389133</c:v>
                </c:pt>
                <c:pt idx="7">
                  <c:v>0.96918085969180856</c:v>
                </c:pt>
                <c:pt idx="8">
                  <c:v>4.3826270313503555</c:v>
                </c:pt>
                <c:pt idx="9">
                  <c:v>5.7202966653005847</c:v>
                </c:pt>
                <c:pt idx="10">
                  <c:v>3.5901485901485906</c:v>
                </c:pt>
                <c:pt idx="11">
                  <c:v>2.1032792650226386</c:v>
                </c:pt>
                <c:pt idx="12">
                  <c:v>3.3173843700159487</c:v>
                </c:pt>
                <c:pt idx="13">
                  <c:v>2.9982814513924154</c:v>
                </c:pt>
                <c:pt idx="14">
                  <c:v>0.32095901005413768</c:v>
                </c:pt>
                <c:pt idx="15">
                  <c:v>0.88916942167474289</c:v>
                </c:pt>
                <c:pt idx="16">
                  <c:v>0.96467282856823577</c:v>
                </c:pt>
                <c:pt idx="17">
                  <c:v>1.35819374461654</c:v>
                </c:pt>
                <c:pt idx="18">
                  <c:v>0.70635754630237757</c:v>
                </c:pt>
                <c:pt idx="19">
                  <c:v>2.6413502109704643</c:v>
                </c:pt>
                <c:pt idx="20">
                  <c:v>3.712434823826829</c:v>
                </c:pt>
                <c:pt idx="21">
                  <c:v>0.36063308515377135</c:v>
                </c:pt>
                <c:pt idx="22">
                  <c:v>2.3322683706070286</c:v>
                </c:pt>
                <c:pt idx="23">
                  <c:v>0.96871924212598415</c:v>
                </c:pt>
                <c:pt idx="24">
                  <c:v>1.0676971518534422</c:v>
                </c:pt>
                <c:pt idx="25">
                  <c:v>1.2078404082579446</c:v>
                </c:pt>
                <c:pt idx="26">
                  <c:v>1.9971345574994415</c:v>
                </c:pt>
                <c:pt idx="27">
                  <c:v>1.8708568622636878E-2</c:v>
                </c:pt>
                <c:pt idx="28">
                  <c:v>1.2612612612612613</c:v>
                </c:pt>
                <c:pt idx="30">
                  <c:v>3.7341772151898738</c:v>
                </c:pt>
                <c:pt idx="31">
                  <c:v>15.550223992035839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E8-4A00-B231-273903C35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953152"/>
        <c:axId val="145954688"/>
      </c:barChart>
      <c:catAx>
        <c:axId val="14595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54688"/>
        <c:crosses val="autoZero"/>
        <c:auto val="1"/>
        <c:lblAlgn val="ctr"/>
        <c:lblOffset val="100"/>
        <c:tickMarkSkip val="1"/>
        <c:noMultiLvlLbl val="0"/>
      </c:catAx>
      <c:valAx>
        <c:axId val="145954688"/>
        <c:scaling>
          <c:orientation val="minMax"/>
          <c:max val="100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5315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71296587926508"/>
          <c:y val="0.85601213720836189"/>
          <c:w val="0.64057406824146979"/>
          <c:h val="4.4634616569747203E-2"/>
        </c:manualLayout>
      </c:layout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Development in the number of farms and </a:t>
            </a:r>
            <a:br>
              <a:rPr lang="en-US"/>
            </a:br>
            <a:r>
              <a:rPr lang="en-US"/>
              <a:t>utilised agricultural area by size class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(%, EU, 2005-2020)</a:t>
            </a:r>
          </a:p>
        </c:rich>
      </c:tx>
      <c:layout>
        <c:manualLayout>
          <c:xMode val="edge"/>
          <c:yMode val="edge"/>
          <c:x val="5.3333333333333332E-3"/>
          <c:y val="4.22278973117288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562414698162732E-2"/>
          <c:y val="0.153280899738205"/>
          <c:w val="0.93177091863517059"/>
          <c:h val="0.606987462540146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5'!$B$58</c:f>
              <c:strCache>
                <c:ptCount val="1"/>
                <c:pt idx="0">
                  <c:v>Number of farms</c:v>
                </c:pt>
              </c:strCache>
            </c:strRef>
          </c:tx>
          <c:spPr>
            <a:solidFill>
              <a:srgbClr val="5FB441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5'!$C$57:$L$57</c:f>
              <c:strCache>
                <c:ptCount val="10"/>
                <c:pt idx="0">
                  <c:v>Total</c:v>
                </c:pt>
                <c:pt idx="1">
                  <c:v>0.0 ha</c:v>
                </c:pt>
                <c:pt idx="2">
                  <c:v>&gt;0-1.9 ha</c:v>
                </c:pt>
                <c:pt idx="3">
                  <c:v>2-4.9 ha</c:v>
                </c:pt>
                <c:pt idx="4">
                  <c:v>5-9.9 ha</c:v>
                </c:pt>
                <c:pt idx="5">
                  <c:v>10-19.9 ha</c:v>
                </c:pt>
                <c:pt idx="6">
                  <c:v>20-29.9 ha</c:v>
                </c:pt>
                <c:pt idx="7">
                  <c:v>30-49.9 ha</c:v>
                </c:pt>
                <c:pt idx="8">
                  <c:v>50-99.9 ha</c:v>
                </c:pt>
                <c:pt idx="9">
                  <c:v>≥100 ha</c:v>
                </c:pt>
              </c:strCache>
            </c:strRef>
          </c:cat>
          <c:val>
            <c:numRef>
              <c:f>'Figure 5'!$C$58:$L$58</c:f>
              <c:numCache>
                <c:formatCode>0.0</c:formatCode>
                <c:ptCount val="10"/>
                <c:pt idx="0">
                  <c:v>-36.70986494896863</c:v>
                </c:pt>
                <c:pt idx="1">
                  <c:v>-40.95407020164302</c:v>
                </c:pt>
                <c:pt idx="2">
                  <c:v>-47.002774879885308</c:v>
                </c:pt>
                <c:pt idx="3">
                  <c:v>-37.434701250097454</c:v>
                </c:pt>
                <c:pt idx="4">
                  <c:v>-29.022277619249483</c:v>
                </c:pt>
                <c:pt idx="5">
                  <c:v>-21.877628571145834</c:v>
                </c:pt>
                <c:pt idx="6">
                  <c:v>-13.05276541640178</c:v>
                </c:pt>
                <c:pt idx="7">
                  <c:v>-9.5380525091392503</c:v>
                </c:pt>
                <c:pt idx="8">
                  <c:v>-3.9320601470749672</c:v>
                </c:pt>
                <c:pt idx="9">
                  <c:v>28.619660804020096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7-49F1-9881-033E92911071}"/>
            </c:ext>
          </c:extLst>
        </c:ser>
        <c:ser>
          <c:idx val="1"/>
          <c:order val="1"/>
          <c:tx>
            <c:strRef>
              <c:f>'Figure 5'!$B$59</c:f>
              <c:strCache>
                <c:ptCount val="1"/>
                <c:pt idx="0">
                  <c:v>Utilised agricultural area</c:v>
                </c:pt>
              </c:strCache>
            </c:strRef>
          </c:tx>
          <c:spPr>
            <a:solidFill>
              <a:srgbClr val="F06423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5'!$C$57:$L$57</c:f>
              <c:strCache>
                <c:ptCount val="10"/>
                <c:pt idx="0">
                  <c:v>Total</c:v>
                </c:pt>
                <c:pt idx="1">
                  <c:v>0.0 ha</c:v>
                </c:pt>
                <c:pt idx="2">
                  <c:v>&gt;0-1.9 ha</c:v>
                </c:pt>
                <c:pt idx="3">
                  <c:v>2-4.9 ha</c:v>
                </c:pt>
                <c:pt idx="4">
                  <c:v>5-9.9 ha</c:v>
                </c:pt>
                <c:pt idx="5">
                  <c:v>10-19.9 ha</c:v>
                </c:pt>
                <c:pt idx="6">
                  <c:v>20-29.9 ha</c:v>
                </c:pt>
                <c:pt idx="7">
                  <c:v>30-49.9 ha</c:v>
                </c:pt>
                <c:pt idx="8">
                  <c:v>50-99.9 ha</c:v>
                </c:pt>
                <c:pt idx="9">
                  <c:v>≥100 ha</c:v>
                </c:pt>
              </c:strCache>
            </c:strRef>
          </c:cat>
          <c:val>
            <c:numRef>
              <c:f>'Figure 5'!$C$59:$L$59</c:f>
              <c:numCache>
                <c:formatCode>0.0</c:formatCode>
                <c:ptCount val="10"/>
                <c:pt idx="0">
                  <c:v>0.26088106764381447</c:v>
                </c:pt>
                <c:pt idx="2">
                  <c:v>-41.322693981032266</c:v>
                </c:pt>
                <c:pt idx="3">
                  <c:v>-36.461605766426395</c:v>
                </c:pt>
                <c:pt idx="4">
                  <c:v>-27.274042377535256</c:v>
                </c:pt>
                <c:pt idx="5">
                  <c:v>-20.53563432020411</c:v>
                </c:pt>
                <c:pt idx="6">
                  <c:v>-12.053556858893177</c:v>
                </c:pt>
                <c:pt idx="7">
                  <c:v>-8.6481662317703716</c:v>
                </c:pt>
                <c:pt idx="8">
                  <c:v>-2.7131262677745016</c:v>
                </c:pt>
                <c:pt idx="9">
                  <c:v>23.923440026136312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D7-49F1-9881-033E92911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43104"/>
        <c:axId val="146144640"/>
      </c:barChart>
      <c:catAx>
        <c:axId val="14614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46144640"/>
        <c:crosses val="autoZero"/>
        <c:auto val="1"/>
        <c:lblAlgn val="ctr"/>
        <c:lblOffset val="100"/>
        <c:tickMarkSkip val="1"/>
        <c:noMultiLvlLbl val="0"/>
      </c:catAx>
      <c:valAx>
        <c:axId val="14614464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46143104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28648734908136481"/>
          <c:y val="0.81070751782493955"/>
          <c:w val="0.41635863517060367"/>
          <c:h val="2.85357561286470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654050</xdr:colOff>
      <xdr:row>7</xdr:row>
      <xdr:rowOff>127000</xdr:rowOff>
    </xdr:from>
    <xdr:to>
      <xdr:col>14</xdr:col>
      <xdr:colOff>234950</xdr:colOff>
      <xdr:row>48</xdr:row>
      <xdr:rowOff>81537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absSizeAnchor xmlns:cdr="http://schemas.openxmlformats.org/drawingml/2006/chartDrawing">
    <cdr:from>
      <cdr:x>0.00533</cdr:x>
      <cdr:y>0.8564</cdr:y>
    </cdr:from>
    <cdr:ext cx="7994650" cy="1231899"/>
    <cdr:sp macro="" textlink="">
      <cdr:nvSpPr>
        <cdr:cNvPr id="4" name="FootonotesShape"/>
        <cdr:cNvSpPr txBox="1"/>
      </cdr:nvSpPr>
      <cdr:spPr>
        <a:xfrm xmlns:a="http://schemas.openxmlformats.org/drawingml/2006/main">
          <a:off x="50768" y="7346952"/>
          <a:ext cx="7994650" cy="1231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noAutofit/>
        </a:bodyPr>
        <a:lstStyle xmlns:a="http://schemas.openxmlformats.org/drawingml/2006/main"/>
        <a:p xmlns:a="http://schemas.openxmlformats.org/drawingml/2006/main">
          <a:r>
            <a:rPr lang="en-GB" sz="1200">
              <a:latin typeface="Arial" panose="020B0604020202020204" pitchFamily="34" charset="0"/>
            </a:rPr>
            <a:t>Note: Although the sharpest decreases were recorded for the smallest size classes, the precise rates themselves may also reflect changes in survey thresholds. Furthermore, the EU- figure for 2005 includes 2007 data for Croatia. By definition, the size class of farms with 0 hectare of utilised agricultural area has no change in area. </a:t>
          </a:r>
        </a:p>
        <a:p xmlns:a="http://schemas.openxmlformats.org/drawingml/2006/main">
          <a:endParaRPr lang="en-GB" sz="1200" i="1">
            <a:latin typeface="Arial" panose="020B0604020202020204" pitchFamily="34" charset="0"/>
          </a:endParaRPr>
        </a:p>
        <a:p xmlns:a="http://schemas.openxmlformats.org/drawingml/2006/main">
          <a:r>
            <a:rPr lang="en-GB" sz="1200" i="1">
              <a:latin typeface="Arial" panose="020B0604020202020204" pitchFamily="34" charset="0"/>
            </a:rPr>
            <a:t>Source:</a:t>
          </a:r>
          <a:r>
            <a:rPr lang="en-GB" sz="1200">
              <a:latin typeface="Arial" panose="020B0604020202020204" pitchFamily="34" charset="0"/>
            </a:rPr>
            <a:t> Eurostat (online data code: ef_lus_main)</a:t>
          </a:r>
        </a:p>
      </cdr:txBody>
    </cdr:sp>
  </cdr:absSizeAnchor>
  <cdr:absSizeAnchor xmlns:cdr="http://schemas.openxmlformats.org/drawingml/2006/chartDrawing">
    <cdr:from>
      <cdr:x>0.83933</cdr:x>
      <cdr:y>0.95041</cdr:y>
    </cdr:from>
    <cdr:ext cx="1530358" cy="425450"/>
    <cdr:pic>
      <cdr:nvPicPr>
        <cdr:cNvPr id="5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8153401"/>
          <a:ext cx="1530358" cy="425450"/>
        </a:xfrm>
        <a:prstGeom xmlns:a="http://schemas.openxmlformats.org/drawingml/2006/main" prst="rect">
          <a:avLst/>
        </a:prstGeom>
      </cdr:spPr>
    </cdr:pic>
  </cdr:absSizeAnchor>
</c:userShapes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0.00533</cdr:x>
      <cdr:y>0.86904</cdr:y>
    </cdr:from>
    <cdr:ext cx="7994650" cy="838948"/>
    <cdr:sp macro="" textlink="">
      <cdr:nvSpPr>
        <cdr:cNvPr id="4" name="FootonotesShape"/>
        <cdr:cNvSpPr txBox="1"/>
      </cdr:nvSpPr>
      <cdr:spPr>
        <a:xfrm xmlns:a="http://schemas.openxmlformats.org/drawingml/2006/main">
          <a:off x="50800" y="5567189"/>
          <a:ext cx="7994650" cy="838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GB" sz="1200">
              <a:latin typeface="Arial" panose="020B0604020202020204" pitchFamily="34" charset="0"/>
            </a:rPr>
            <a:t>Note: There are some differences in the threshold applied by some Member States, often to exclude the very smallest agricultural holdings which together contribute 2% or less to the total UAA excluding common land, and 2% or less to the total number of farm livestock units.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 panose="020B0604020202020204" pitchFamily="34" charset="0"/>
            </a:rPr>
            <a:t>Source:</a:t>
          </a:r>
          <a:r>
            <a:rPr lang="en-GB" sz="1200">
              <a:latin typeface="Arial" panose="020B0604020202020204" pitchFamily="34" charset="0"/>
            </a:rPr>
            <a:t> Eurostat (online data code: ef_m_farmleg)</a:t>
          </a:r>
        </a:p>
      </cdr:txBody>
    </cdr:sp>
  </cdr:absSizeAnchor>
  <cdr:absSizeAnchor xmlns:cdr="http://schemas.openxmlformats.org/drawingml/2006/chartDrawing">
    <cdr:from>
      <cdr:x>0.83933</cdr:x>
      <cdr:y>0.93476</cdr:y>
    </cdr:from>
    <cdr:ext cx="1530358" cy="417915"/>
    <cdr:pic>
      <cdr:nvPicPr>
        <cdr:cNvPr id="5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5988222"/>
          <a:ext cx="1530358" cy="417915"/>
        </a:xfrm>
        <a:prstGeom xmlns:a="http://schemas.openxmlformats.org/drawingml/2006/main" prst="rect">
          <a:avLst/>
        </a:prstGeom>
      </cdr:spPr>
    </cdr:pic>
  </cdr:abs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615950</xdr:colOff>
      <xdr:row>5</xdr:row>
      <xdr:rowOff>6350</xdr:rowOff>
    </xdr:from>
    <xdr:to>
      <xdr:col>13</xdr:col>
      <xdr:colOff>492125</xdr:colOff>
      <xdr:row>48</xdr:row>
      <xdr:rowOff>124240</xdr:rowOff>
    </xdr:to>
    <xdr:graphicFrame macro="">
      <xdr:nvGraphicFramePr>
        <xdr:cNvPr id="28378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absSizeAnchor xmlns:cdr="http://schemas.openxmlformats.org/drawingml/2006/chartDrawing">
    <cdr:from>
      <cdr:x>0.00533</cdr:x>
      <cdr:y>0.95923</cdr:y>
    </cdr:from>
    <cdr:ext cx="7994650" cy="269369"/>
    <cdr:sp macro="" textlink="">
      <cdr:nvSpPr>
        <cdr:cNvPr id="2" name="FootonotesShape"/>
        <cdr:cNvSpPr txBox="1"/>
      </cdr:nvSpPr>
      <cdr:spPr>
        <a:xfrm xmlns:a="http://schemas.openxmlformats.org/drawingml/2006/main">
          <a:off x="50800" y="6338221"/>
          <a:ext cx="7994650" cy="269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 panose="020B0604020202020204" pitchFamily="34" charset="0"/>
            </a:rPr>
            <a:t>Source:</a:t>
          </a:r>
          <a:r>
            <a:rPr lang="en-GB" sz="1200">
              <a:latin typeface="Arial" panose="020B0604020202020204" pitchFamily="34" charset="0"/>
            </a:rPr>
            <a:t> Eurostat (online data code: ef_m_farmleg)</a:t>
          </a:r>
        </a:p>
      </cdr:txBody>
    </cdr:sp>
  </cdr:absSizeAnchor>
  <cdr:absSizeAnchor xmlns:cdr="http://schemas.openxmlformats.org/drawingml/2006/chartDrawing">
    <cdr:from>
      <cdr:x>0.83933</cdr:x>
      <cdr:y>0.93675</cdr:y>
    </cdr:from>
    <cdr:ext cx="1530358" cy="417916"/>
    <cdr:pic>
      <cdr:nvPicPr>
        <cdr:cNvPr id="3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6189674"/>
          <a:ext cx="1530358" cy="417916"/>
        </a:xfrm>
        <a:prstGeom xmlns:a="http://schemas.openxmlformats.org/drawingml/2006/main" prst="rect">
          <a:avLst/>
        </a:prstGeom>
      </cdr:spPr>
    </cdr:pic>
  </cdr:abs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2932944" y="628651"/>
    <xdr:ext cx="7620000" cy="5957759"/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3</xdr:col>
      <xdr:colOff>774700</xdr:colOff>
      <xdr:row>21</xdr:row>
      <xdr:rowOff>53975</xdr:rowOff>
    </xdr:from>
    <xdr:to>
      <xdr:col>5</xdr:col>
      <xdr:colOff>50800</xdr:colOff>
      <xdr:row>25</xdr:row>
      <xdr:rowOff>12700</xdr:rowOff>
    </xdr:to>
    <xdr:sp macro="" textlink="">
      <xdr:nvSpPr>
        <xdr:cNvPr id="4" name="TextBox 3"/>
        <xdr:cNvSpPr txBox="1"/>
      </xdr:nvSpPr>
      <xdr:spPr>
        <a:xfrm>
          <a:off x="6623050" y="3254375"/>
          <a:ext cx="714375" cy="5683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900" b="1">
              <a:latin typeface="Arial" panose="020B0604020202020204" pitchFamily="34" charset="0"/>
              <a:cs typeface="Arial" panose="020B0604020202020204" pitchFamily="34" charset="0"/>
            </a:rPr>
            <a:t>EU total:</a:t>
          </a:r>
          <a:br>
            <a:rPr lang="en-GB" sz="900" b="1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GB" sz="900" b="0">
              <a:latin typeface="Arial" panose="020B0604020202020204" pitchFamily="34" charset="0"/>
              <a:cs typeface="Arial" panose="020B0604020202020204" pitchFamily="34" charset="0"/>
            </a:rPr>
            <a:t>9.1 million farms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0.06538</cdr:x>
      <cdr:y>0.21572</cdr:y>
    </cdr:from>
    <cdr:to>
      <cdr:x>0.19037</cdr:x>
      <cdr:y>0.30756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448431" y="962025"/>
          <a:ext cx="857250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0.46811</cdr:x>
      <cdr:y>0.92269</cdr:y>
    </cdr:from>
    <cdr:to>
      <cdr:x>0.56255</cdr:x>
      <cdr:y>0.98677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210681" y="4114800"/>
          <a:ext cx="6477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39687</xdr:colOff>
      <xdr:row>6</xdr:row>
      <xdr:rowOff>117474</xdr:rowOff>
    </xdr:from>
    <xdr:to>
      <xdr:col>13</xdr:col>
      <xdr:colOff>84137</xdr:colOff>
      <xdr:row>42</xdr:row>
      <xdr:rowOff>122046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absSizeAnchor xmlns:cdr="http://schemas.openxmlformats.org/drawingml/2006/chartDrawing">
    <cdr:from>
      <cdr:x>0.00533</cdr:x>
      <cdr:y>0.95089</cdr:y>
    </cdr:from>
    <cdr:ext cx="7994650" cy="269368"/>
    <cdr:sp macro="" textlink="">
      <cdr:nvSpPr>
        <cdr:cNvPr id="2" name="FootonotesShape"/>
        <cdr:cNvSpPr txBox="1"/>
      </cdr:nvSpPr>
      <cdr:spPr>
        <a:xfrm xmlns:a="http://schemas.openxmlformats.org/drawingml/2006/main">
          <a:off x="50800" y="5215254"/>
          <a:ext cx="7994650" cy="269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 panose="020B0604020202020204" pitchFamily="34" charset="0"/>
            </a:rPr>
            <a:t>Source:</a:t>
          </a:r>
          <a:r>
            <a:rPr lang="en-GB" sz="1200">
              <a:latin typeface="Arial" panose="020B0604020202020204" pitchFamily="34" charset="0"/>
            </a:rPr>
            <a:t> Eurostat (online data codes: ef_lus_main and reg_area3)</a:t>
          </a:r>
        </a:p>
      </cdr:txBody>
    </cdr:sp>
  </cdr:absSizeAnchor>
  <cdr:absSizeAnchor xmlns:cdr="http://schemas.openxmlformats.org/drawingml/2006/chartDrawing">
    <cdr:from>
      <cdr:x>0.83933</cdr:x>
      <cdr:y>0.9238</cdr:y>
    </cdr:from>
    <cdr:ext cx="1530358" cy="417915"/>
    <cdr:pic>
      <cdr:nvPicPr>
        <cdr:cNvPr id="3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5066707"/>
          <a:ext cx="1530358" cy="417915"/>
        </a:xfrm>
        <a:prstGeom xmlns:a="http://schemas.openxmlformats.org/drawingml/2006/main" prst="rect">
          <a:avLst/>
        </a:prstGeom>
      </cdr:spPr>
    </cdr:pic>
  </cdr:abs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1476374</xdr:colOff>
      <xdr:row>9</xdr:row>
      <xdr:rowOff>133349</xdr:rowOff>
    </xdr:from>
    <xdr:to>
      <xdr:col>16</xdr:col>
      <xdr:colOff>79374</xdr:colOff>
      <xdr:row>51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ortiro\AppData\Local\Microsoft\Windows\Temporary%20Internet%20Files\Content.Outlook\ON0SFKBY\EAA\3_ESTIMATES\2_SITUATION_2015\EAA_FIRST_ESTIMATES_FULL_v1_20160401_1446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ETUP"/>
      <sheetName val="GDP"/>
      <sheetName val="EUR"/>
      <sheetName val="DATA"/>
      <sheetName val="OVERVIEW"/>
      <sheetName val="OVERVIEW_2"/>
      <sheetName val="INDICATOR_A"/>
      <sheetName val="CHART"/>
      <sheetName val="MAP"/>
      <sheetName val="OUTPUT"/>
      <sheetName val="OUTPUT_2"/>
      <sheetName val="INPUT"/>
      <sheetName val="INPUT_2"/>
      <sheetName val="INDICES"/>
      <sheetName val="INDICES_2"/>
      <sheetName val="SUBSIDIES"/>
      <sheetName val="TOP_COUNTRIES"/>
      <sheetName val="IMPACT"/>
      <sheetName val="IMPACT_2"/>
      <sheetName val="COUNTRIES"/>
      <sheetName val="ITEMS"/>
      <sheetName val="INDIC"/>
      <sheetName val="UNIT"/>
      <sheetName val="BASE"/>
      <sheetName val="EAA_FIRST_ESTIMATES_FULL_v1_201"/>
    </sheetNames>
    <sheetDataSet>
      <sheetData sheetId="0"/>
      <sheetData sheetId="1">
        <row r="4">
          <cell r="C4" t="str">
            <v>COSAEA_AGR2_A</v>
          </cell>
        </row>
        <row r="5">
          <cell r="C5">
            <v>2015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Output of the Agricultural Industry</v>
          </cell>
        </row>
      </sheetData>
      <sheetData sheetId="11"/>
      <sheetData sheetId="12"/>
      <sheetData sheetId="13"/>
      <sheetData sheetId="14">
        <row r="56">
          <cell r="D56">
            <v>418545.70906369598</v>
          </cell>
        </row>
        <row r="57">
          <cell r="D57">
            <v>252269.015686536</v>
          </cell>
        </row>
      </sheetData>
      <sheetData sheetId="15"/>
      <sheetData sheetId="16"/>
      <sheetData sheetId="17"/>
      <sheetData sheetId="18">
        <row r="3">
          <cell r="AF3">
            <v>418545.70906369598</v>
          </cell>
        </row>
      </sheetData>
      <sheetData sheetId="19">
        <row r="3">
          <cell r="AF3">
            <v>252269.015686536</v>
          </cell>
        </row>
      </sheetData>
      <sheetData sheetId="20">
        <row r="5">
          <cell r="B5" t="str">
            <v>AT</v>
          </cell>
        </row>
        <row r="6">
          <cell r="B6" t="str">
            <v>BE</v>
          </cell>
        </row>
        <row r="7">
          <cell r="B7" t="str">
            <v>BG</v>
          </cell>
        </row>
        <row r="8">
          <cell r="B8" t="str">
            <v>CY</v>
          </cell>
        </row>
        <row r="9">
          <cell r="B9" t="str">
            <v>CZ</v>
          </cell>
        </row>
        <row r="10">
          <cell r="B10" t="str">
            <v>DE</v>
          </cell>
        </row>
        <row r="11">
          <cell r="B11" t="str">
            <v>DK</v>
          </cell>
        </row>
        <row r="12">
          <cell r="B12" t="str">
            <v>EE</v>
          </cell>
        </row>
        <row r="13">
          <cell r="B13" t="str">
            <v>EL</v>
          </cell>
        </row>
        <row r="14">
          <cell r="B14" t="str">
            <v>ES</v>
          </cell>
        </row>
        <row r="15">
          <cell r="B15" t="str">
            <v>FI</v>
          </cell>
        </row>
        <row r="16">
          <cell r="B16" t="str">
            <v>FR</v>
          </cell>
        </row>
        <row r="17">
          <cell r="B17" t="str">
            <v>HR</v>
          </cell>
        </row>
        <row r="18">
          <cell r="B18" t="str">
            <v>HU</v>
          </cell>
        </row>
        <row r="19">
          <cell r="B19" t="str">
            <v>IE</v>
          </cell>
        </row>
        <row r="20">
          <cell r="B20" t="str">
            <v>IT</v>
          </cell>
        </row>
        <row r="21">
          <cell r="B21" t="str">
            <v>LT</v>
          </cell>
        </row>
        <row r="22">
          <cell r="B22" t="str">
            <v>LU</v>
          </cell>
        </row>
        <row r="23">
          <cell r="B23" t="str">
            <v>LV</v>
          </cell>
        </row>
        <row r="24">
          <cell r="B24" t="str">
            <v>MT</v>
          </cell>
        </row>
        <row r="25">
          <cell r="B25" t="str">
            <v>NL</v>
          </cell>
        </row>
        <row r="26">
          <cell r="B26" t="str">
            <v>PL</v>
          </cell>
        </row>
        <row r="27">
          <cell r="B27" t="str">
            <v>PT</v>
          </cell>
        </row>
        <row r="28">
          <cell r="B28" t="str">
            <v>RO</v>
          </cell>
        </row>
        <row r="29">
          <cell r="B29" t="str">
            <v>SE</v>
          </cell>
        </row>
        <row r="30">
          <cell r="B30" t="str">
            <v>SI</v>
          </cell>
        </row>
        <row r="31">
          <cell r="B31" t="str">
            <v>SK</v>
          </cell>
        </row>
        <row r="32">
          <cell r="B32" t="str">
            <v>UK</v>
          </cell>
        </row>
      </sheetData>
      <sheetData sheetId="21"/>
      <sheetData sheetId="22"/>
      <sheetData sheetId="23"/>
      <sheetData sheetId="24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5 Agriculture and fisherie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FB441"/>
      </a:accent1>
      <a:accent2>
        <a:srgbClr val="F06423"/>
      </a:accent2>
      <a:accent3>
        <a:srgbClr val="286EB4"/>
      </a:accent3>
      <a:accent4>
        <a:srgbClr val="FAA519"/>
      </a:accent4>
      <a:accent5>
        <a:srgbClr val="B9C31E"/>
      </a:accent5>
      <a:accent6>
        <a:srgbClr val="32AFAF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59999389629810485"/>
  </sheetPr>
  <dimension ref="B2:Z234"/>
  <sheetViews>
    <sheetView tabSelected="1" zoomScaleNormal="100" workbookViewId="0"/>
  </sheetViews>
  <sheetFormatPr defaultColWidth="9" defaultRowHeight="12" x14ac:dyDescent="0.2"/>
  <cols>
    <col min="1" max="2" width="9" style="6"/>
    <col min="3" max="3" width="9.875" style="6" bestFit="1" customWidth="1"/>
    <col min="4" max="12" width="9" style="6"/>
    <col min="13" max="14" width="10.875" style="6" customWidth="1"/>
    <col min="15" max="16384" width="9" style="6"/>
  </cols>
  <sheetData>
    <row r="2" spans="2:13" x14ac:dyDescent="0.2">
      <c r="B2" s="89" t="s">
        <v>130</v>
      </c>
      <c r="C2" s="89"/>
      <c r="D2" s="89"/>
      <c r="E2" s="89"/>
      <c r="F2" s="89"/>
      <c r="G2" s="89"/>
    </row>
    <row r="3" spans="2:13" x14ac:dyDescent="0.2">
      <c r="B3" s="6" t="s">
        <v>131</v>
      </c>
    </row>
    <row r="5" spans="2:13" x14ac:dyDescent="0.2">
      <c r="B5" s="91" t="s">
        <v>93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</row>
    <row r="6" spans="2:13" x14ac:dyDescent="0.2">
      <c r="B6" s="29" t="s">
        <v>94</v>
      </c>
    </row>
    <row r="25" spans="2:13" ht="27.75" customHeight="1" x14ac:dyDescent="0.2"/>
    <row r="27" spans="2:13" ht="26.25" customHeight="1" x14ac:dyDescent="0.2"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</row>
    <row r="28" spans="2:13" ht="17.25" customHeight="1" x14ac:dyDescent="0.2">
      <c r="B28" s="29"/>
    </row>
    <row r="39" ht="12" customHeight="1" x14ac:dyDescent="0.2"/>
    <row r="53" spans="2:22" x14ac:dyDescent="0.2">
      <c r="B53" s="6" t="s">
        <v>36</v>
      </c>
    </row>
    <row r="54" spans="2:22" x14ac:dyDescent="0.2">
      <c r="B54" s="31" t="s">
        <v>201</v>
      </c>
    </row>
    <row r="56" spans="2:22" ht="14.25" x14ac:dyDescent="0.2">
      <c r="B56" s="45" t="s">
        <v>202</v>
      </c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2:22" ht="14.25" x14ac:dyDescent="0.2">
      <c r="B57" s="45" t="s">
        <v>109</v>
      </c>
      <c r="C57" s="46" t="s">
        <v>203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2:22" ht="14.25" x14ac:dyDescent="0.2">
      <c r="B58" s="45" t="s">
        <v>110</v>
      </c>
      <c r="C58" s="45" t="s">
        <v>204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2:22" ht="14.25" x14ac:dyDescent="0.2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2:22" ht="14.25" x14ac:dyDescent="0.2">
      <c r="B60" s="46" t="s">
        <v>111</v>
      </c>
      <c r="C60"/>
      <c r="D60" s="45" t="s">
        <v>112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2:22" ht="14.25" x14ac:dyDescent="0.2">
      <c r="B61" s="46" t="s">
        <v>182</v>
      </c>
      <c r="C61"/>
      <c r="D61" s="45" t="s">
        <v>37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2:22" ht="14.25" x14ac:dyDescent="0.2">
      <c r="B62" s="46" t="s">
        <v>113</v>
      </c>
      <c r="C62"/>
      <c r="D62" s="45" t="s">
        <v>68</v>
      </c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2:22" ht="14.25" x14ac:dyDescent="0.2">
      <c r="B63" s="46" t="s">
        <v>114</v>
      </c>
      <c r="C63"/>
      <c r="D63" s="45" t="s">
        <v>37</v>
      </c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2:22" ht="14.25" x14ac:dyDescent="0.2">
      <c r="B64" s="46" t="s">
        <v>186</v>
      </c>
      <c r="C64"/>
      <c r="D64" s="45" t="s">
        <v>37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2:26" ht="14.25" x14ac:dyDescent="0.2">
      <c r="B65" s="46" t="s">
        <v>115</v>
      </c>
      <c r="C65"/>
      <c r="D65" s="45" t="s">
        <v>37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2:26" ht="14.25" x14ac:dyDescent="0.2">
      <c r="B66" s="46" t="s">
        <v>116</v>
      </c>
      <c r="C66"/>
      <c r="D66" s="45" t="s">
        <v>117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2:26" ht="14.25" x14ac:dyDescent="0.2">
      <c r="B67" s="46" t="s">
        <v>118</v>
      </c>
      <c r="C67"/>
      <c r="D67" s="45" t="s">
        <v>119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2:26" ht="14.25" x14ac:dyDescent="0.2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Z68" s="6" t="s">
        <v>133</v>
      </c>
    </row>
    <row r="69" spans="2:26" x14ac:dyDescent="0.2">
      <c r="B69" s="47" t="s">
        <v>120</v>
      </c>
      <c r="C69" s="93" t="s">
        <v>37</v>
      </c>
      <c r="D69" s="93" t="s">
        <v>121</v>
      </c>
      <c r="E69" s="93" t="s">
        <v>40</v>
      </c>
      <c r="F69" s="93" t="s">
        <v>121</v>
      </c>
      <c r="G69" s="93" t="s">
        <v>41</v>
      </c>
      <c r="H69" s="93" t="s">
        <v>121</v>
      </c>
      <c r="I69" s="93" t="s">
        <v>42</v>
      </c>
      <c r="J69" s="93" t="s">
        <v>121</v>
      </c>
      <c r="K69" s="93" t="s">
        <v>43</v>
      </c>
      <c r="L69" s="93" t="s">
        <v>121</v>
      </c>
      <c r="M69" s="93" t="s">
        <v>44</v>
      </c>
      <c r="N69" s="93" t="s">
        <v>121</v>
      </c>
      <c r="O69" s="93" t="s">
        <v>45</v>
      </c>
      <c r="P69" s="93" t="s">
        <v>121</v>
      </c>
      <c r="Q69" s="93" t="s">
        <v>46</v>
      </c>
      <c r="R69" s="93" t="s">
        <v>121</v>
      </c>
      <c r="S69" s="93" t="s">
        <v>47</v>
      </c>
      <c r="T69" s="93" t="s">
        <v>121</v>
      </c>
      <c r="U69" s="93" t="s">
        <v>48</v>
      </c>
      <c r="V69" s="93" t="s">
        <v>121</v>
      </c>
      <c r="Y69" s="40" t="s">
        <v>123</v>
      </c>
    </row>
    <row r="70" spans="2:26" ht="14.25" x14ac:dyDescent="0.2">
      <c r="B70" s="49" t="s">
        <v>122</v>
      </c>
      <c r="C70" s="50" t="s">
        <v>121</v>
      </c>
      <c r="D70" s="50" t="s">
        <v>121</v>
      </c>
      <c r="E70" s="50" t="s">
        <v>121</v>
      </c>
      <c r="F70" s="50" t="s">
        <v>121</v>
      </c>
      <c r="G70" s="50" t="s">
        <v>121</v>
      </c>
      <c r="H70" s="50" t="s">
        <v>121</v>
      </c>
      <c r="I70" s="50" t="s">
        <v>121</v>
      </c>
      <c r="J70" s="50" t="s">
        <v>121</v>
      </c>
      <c r="K70" s="50" t="s">
        <v>121</v>
      </c>
      <c r="L70" s="50" t="s">
        <v>121</v>
      </c>
      <c r="M70" s="50" t="s">
        <v>121</v>
      </c>
      <c r="N70" s="50" t="s">
        <v>121</v>
      </c>
      <c r="O70" s="50" t="s">
        <v>121</v>
      </c>
      <c r="P70" s="50" t="s">
        <v>121</v>
      </c>
      <c r="Q70" s="50" t="s">
        <v>121</v>
      </c>
      <c r="R70" s="50" t="s">
        <v>121</v>
      </c>
      <c r="S70" s="50" t="s">
        <v>121</v>
      </c>
      <c r="T70" s="50" t="s">
        <v>121</v>
      </c>
      <c r="U70" s="50" t="s">
        <v>121</v>
      </c>
      <c r="V70" s="50" t="s">
        <v>121</v>
      </c>
      <c r="Y70" s="40" t="s">
        <v>0</v>
      </c>
      <c r="Z70" s="5">
        <f>+C72/C$71*100</f>
        <v>0.39687045597108139</v>
      </c>
    </row>
    <row r="71" spans="2:26" x14ac:dyDescent="0.2">
      <c r="B71" s="51" t="s">
        <v>123</v>
      </c>
      <c r="C71" s="52">
        <v>9070970</v>
      </c>
      <c r="D71" s="52" t="s">
        <v>121</v>
      </c>
      <c r="E71" s="52">
        <v>126500</v>
      </c>
      <c r="F71" s="52" t="s">
        <v>121</v>
      </c>
      <c r="G71" s="52">
        <v>3733840</v>
      </c>
      <c r="H71" s="52" t="s">
        <v>121</v>
      </c>
      <c r="I71" s="52">
        <v>1925860</v>
      </c>
      <c r="J71" s="52" t="s">
        <v>121</v>
      </c>
      <c r="K71" s="52">
        <v>1121810</v>
      </c>
      <c r="L71" s="52" t="s">
        <v>121</v>
      </c>
      <c r="M71" s="52">
        <v>789450</v>
      </c>
      <c r="N71" s="52" t="s">
        <v>121</v>
      </c>
      <c r="O71" s="52">
        <v>341920</v>
      </c>
      <c r="P71" s="52" t="s">
        <v>121</v>
      </c>
      <c r="Q71" s="52">
        <v>353860</v>
      </c>
      <c r="R71" s="52" t="s">
        <v>121</v>
      </c>
      <c r="S71" s="52">
        <v>350110</v>
      </c>
      <c r="T71" s="52" t="s">
        <v>121</v>
      </c>
      <c r="U71" s="52">
        <v>327620</v>
      </c>
      <c r="V71" s="52" t="s">
        <v>121</v>
      </c>
      <c r="Y71" s="40" t="s">
        <v>1</v>
      </c>
      <c r="Z71" s="5">
        <f t="shared" ref="Z71:Z96" si="0">+C73/C$71*100</f>
        <v>1.4633495646000372</v>
      </c>
    </row>
    <row r="72" spans="2:26" x14ac:dyDescent="0.2">
      <c r="B72" s="51" t="s">
        <v>0</v>
      </c>
      <c r="C72" s="53">
        <v>36000</v>
      </c>
      <c r="D72" s="53" t="s">
        <v>121</v>
      </c>
      <c r="E72" s="53">
        <v>700</v>
      </c>
      <c r="F72" s="53" t="s">
        <v>121</v>
      </c>
      <c r="G72" s="53">
        <v>1180</v>
      </c>
      <c r="H72" s="53" t="s">
        <v>121</v>
      </c>
      <c r="I72" s="53">
        <v>2990</v>
      </c>
      <c r="J72" s="53" t="s">
        <v>121</v>
      </c>
      <c r="K72" s="53">
        <v>4680</v>
      </c>
      <c r="L72" s="53" t="s">
        <v>121</v>
      </c>
      <c r="M72" s="53">
        <v>6310</v>
      </c>
      <c r="N72" s="53" t="s">
        <v>121</v>
      </c>
      <c r="O72" s="53">
        <v>4480</v>
      </c>
      <c r="P72" s="53" t="s">
        <v>121</v>
      </c>
      <c r="Q72" s="53">
        <v>6150</v>
      </c>
      <c r="R72" s="53" t="s">
        <v>121</v>
      </c>
      <c r="S72" s="53">
        <v>6790</v>
      </c>
      <c r="T72" s="53" t="s">
        <v>121</v>
      </c>
      <c r="U72" s="53">
        <v>2720</v>
      </c>
      <c r="V72" s="53" t="s">
        <v>121</v>
      </c>
      <c r="Y72" s="40" t="s">
        <v>96</v>
      </c>
      <c r="Z72" s="5">
        <f t="shared" si="0"/>
        <v>0.31870902450344341</v>
      </c>
    </row>
    <row r="73" spans="2:26" x14ac:dyDescent="0.2">
      <c r="B73" s="51" t="s">
        <v>1</v>
      </c>
      <c r="C73" s="52">
        <v>132740</v>
      </c>
      <c r="D73" s="52" t="s">
        <v>121</v>
      </c>
      <c r="E73" s="52">
        <v>5460</v>
      </c>
      <c r="F73" s="52" t="s">
        <v>121</v>
      </c>
      <c r="G73" s="52">
        <v>57250</v>
      </c>
      <c r="H73" s="52" t="s">
        <v>121</v>
      </c>
      <c r="I73" s="52">
        <v>22280</v>
      </c>
      <c r="J73" s="52" t="s">
        <v>121</v>
      </c>
      <c r="K73" s="52">
        <v>12230</v>
      </c>
      <c r="L73" s="52" t="s">
        <v>121</v>
      </c>
      <c r="M73" s="52">
        <v>9810</v>
      </c>
      <c r="N73" s="52" t="s">
        <v>121</v>
      </c>
      <c r="O73" s="52">
        <v>5690</v>
      </c>
      <c r="P73" s="52" t="s">
        <v>121</v>
      </c>
      <c r="Q73" s="52">
        <v>6650</v>
      </c>
      <c r="R73" s="52" t="s">
        <v>121</v>
      </c>
      <c r="S73" s="52">
        <v>5740</v>
      </c>
      <c r="T73" s="52" t="s">
        <v>121</v>
      </c>
      <c r="U73" s="52">
        <v>7630</v>
      </c>
      <c r="V73" s="52" t="s">
        <v>121</v>
      </c>
      <c r="Y73" s="40" t="s">
        <v>2</v>
      </c>
      <c r="Z73" s="5">
        <f t="shared" si="0"/>
        <v>0.40888681144353917</v>
      </c>
    </row>
    <row r="74" spans="2:26" x14ac:dyDescent="0.2">
      <c r="B74" s="51" t="s">
        <v>96</v>
      </c>
      <c r="C74" s="53">
        <v>28910</v>
      </c>
      <c r="D74" s="53" t="s">
        <v>121</v>
      </c>
      <c r="E74" s="53">
        <v>470</v>
      </c>
      <c r="F74" s="53" t="s">
        <v>121</v>
      </c>
      <c r="G74" s="53">
        <v>4110</v>
      </c>
      <c r="H74" s="53" t="s">
        <v>121</v>
      </c>
      <c r="I74" s="53">
        <v>2720</v>
      </c>
      <c r="J74" s="53" t="s">
        <v>121</v>
      </c>
      <c r="K74" s="53">
        <v>4390</v>
      </c>
      <c r="L74" s="53" t="s">
        <v>121</v>
      </c>
      <c r="M74" s="53">
        <v>4300</v>
      </c>
      <c r="N74" s="53" t="s">
        <v>121</v>
      </c>
      <c r="O74" s="53">
        <v>2320</v>
      </c>
      <c r="P74" s="53" t="s">
        <v>121</v>
      </c>
      <c r="Q74" s="53">
        <v>2570</v>
      </c>
      <c r="R74" s="53" t="s">
        <v>121</v>
      </c>
      <c r="S74" s="53">
        <v>3030</v>
      </c>
      <c r="T74" s="53" t="s">
        <v>121</v>
      </c>
      <c r="U74" s="53">
        <v>5000</v>
      </c>
      <c r="V74" s="53" t="s">
        <v>121</v>
      </c>
      <c r="Y74" s="40" t="s">
        <v>49</v>
      </c>
      <c r="Z74" s="5">
        <f t="shared" si="0"/>
        <v>2.8969338450022435</v>
      </c>
    </row>
    <row r="75" spans="2:26" x14ac:dyDescent="0.2">
      <c r="B75" s="51" t="s">
        <v>2</v>
      </c>
      <c r="C75" s="52">
        <v>37090</v>
      </c>
      <c r="D75" s="52" t="s">
        <v>121</v>
      </c>
      <c r="E75" s="52">
        <v>1000</v>
      </c>
      <c r="F75" s="52" t="s">
        <v>121</v>
      </c>
      <c r="G75" s="52">
        <v>1510</v>
      </c>
      <c r="H75" s="52" t="s">
        <v>121</v>
      </c>
      <c r="I75" s="52">
        <v>4430</v>
      </c>
      <c r="J75" s="52" t="s">
        <v>121</v>
      </c>
      <c r="K75" s="52">
        <v>6890</v>
      </c>
      <c r="L75" s="52" t="s">
        <v>121</v>
      </c>
      <c r="M75" s="52">
        <v>5490</v>
      </c>
      <c r="N75" s="52" t="s">
        <v>121</v>
      </c>
      <c r="O75" s="52">
        <v>2970</v>
      </c>
      <c r="P75" s="52" t="s">
        <v>121</v>
      </c>
      <c r="Q75" s="52">
        <v>3340</v>
      </c>
      <c r="R75" s="52" t="s">
        <v>121</v>
      </c>
      <c r="S75" s="52">
        <v>4160</v>
      </c>
      <c r="T75" s="52" t="s">
        <v>121</v>
      </c>
      <c r="U75" s="52">
        <v>7300</v>
      </c>
      <c r="V75" s="52" t="s">
        <v>121</v>
      </c>
      <c r="Y75" s="40" t="s">
        <v>3</v>
      </c>
      <c r="Z75" s="5">
        <f t="shared" si="0"/>
        <v>0.12534491901086653</v>
      </c>
    </row>
    <row r="76" spans="2:26" x14ac:dyDescent="0.2">
      <c r="B76" s="51" t="s">
        <v>49</v>
      </c>
      <c r="C76" s="53">
        <v>262780</v>
      </c>
      <c r="D76" s="53" t="s">
        <v>121</v>
      </c>
      <c r="E76" s="53">
        <v>3920</v>
      </c>
      <c r="F76" s="53" t="s">
        <v>121</v>
      </c>
      <c r="G76" s="53">
        <v>9570</v>
      </c>
      <c r="H76" s="53" t="s">
        <v>121</v>
      </c>
      <c r="I76" s="53">
        <v>7990</v>
      </c>
      <c r="J76" s="53" t="s">
        <v>121</v>
      </c>
      <c r="K76" s="53">
        <v>44770</v>
      </c>
      <c r="L76" s="53" t="s">
        <v>121</v>
      </c>
      <c r="M76" s="53">
        <v>52570</v>
      </c>
      <c r="N76" s="53" t="s">
        <v>121</v>
      </c>
      <c r="O76" s="53">
        <v>25050</v>
      </c>
      <c r="P76" s="53" t="s">
        <v>121</v>
      </c>
      <c r="Q76" s="53">
        <v>36010</v>
      </c>
      <c r="R76" s="53" t="s">
        <v>121</v>
      </c>
      <c r="S76" s="53">
        <v>44740</v>
      </c>
      <c r="T76" s="53" t="s">
        <v>121</v>
      </c>
      <c r="U76" s="53">
        <v>38150</v>
      </c>
      <c r="V76" s="53" t="s">
        <v>121</v>
      </c>
      <c r="Y76" s="40" t="s">
        <v>4</v>
      </c>
      <c r="Z76" s="5">
        <f t="shared" si="0"/>
        <v>1.4355686326820616</v>
      </c>
    </row>
    <row r="77" spans="2:26" x14ac:dyDescent="0.2">
      <c r="B77" s="51" t="s">
        <v>3</v>
      </c>
      <c r="C77" s="52">
        <v>11370</v>
      </c>
      <c r="D77" s="52" t="s">
        <v>121</v>
      </c>
      <c r="E77" s="52">
        <v>240</v>
      </c>
      <c r="F77" s="52" t="s">
        <v>121</v>
      </c>
      <c r="G77" s="52">
        <v>220</v>
      </c>
      <c r="H77" s="52" t="s">
        <v>121</v>
      </c>
      <c r="I77" s="52">
        <v>720</v>
      </c>
      <c r="J77" s="52" t="s">
        <v>121</v>
      </c>
      <c r="K77" s="52">
        <v>2910</v>
      </c>
      <c r="L77" s="52" t="s">
        <v>121</v>
      </c>
      <c r="M77" s="52">
        <v>2260</v>
      </c>
      <c r="N77" s="52" t="s">
        <v>121</v>
      </c>
      <c r="O77" s="52">
        <v>1000</v>
      </c>
      <c r="P77" s="52" t="s">
        <v>121</v>
      </c>
      <c r="Q77" s="52">
        <v>1040</v>
      </c>
      <c r="R77" s="52" t="s">
        <v>121</v>
      </c>
      <c r="S77" s="52">
        <v>1040</v>
      </c>
      <c r="T77" s="52" t="s">
        <v>121</v>
      </c>
      <c r="U77" s="52">
        <v>1930</v>
      </c>
      <c r="V77" s="52" t="s">
        <v>121</v>
      </c>
      <c r="Y77" s="40" t="s">
        <v>5</v>
      </c>
      <c r="Z77" s="5">
        <f t="shared" si="0"/>
        <v>5.8510831807403179</v>
      </c>
    </row>
    <row r="78" spans="2:26" x14ac:dyDescent="0.2">
      <c r="B78" s="51" t="s">
        <v>4</v>
      </c>
      <c r="C78" s="53">
        <v>130220</v>
      </c>
      <c r="D78" s="53" t="s">
        <v>121</v>
      </c>
      <c r="E78" s="53" t="s">
        <v>50</v>
      </c>
      <c r="F78" s="53" t="s">
        <v>121</v>
      </c>
      <c r="G78" s="53">
        <v>1280</v>
      </c>
      <c r="H78" s="53" t="s">
        <v>121</v>
      </c>
      <c r="I78" s="53">
        <v>6090</v>
      </c>
      <c r="J78" s="53" t="s">
        <v>121</v>
      </c>
      <c r="K78" s="53">
        <v>15920</v>
      </c>
      <c r="L78" s="53" t="s">
        <v>121</v>
      </c>
      <c r="M78" s="53">
        <v>30870</v>
      </c>
      <c r="N78" s="53" t="s">
        <v>121</v>
      </c>
      <c r="O78" s="53">
        <v>23000</v>
      </c>
      <c r="P78" s="53" t="s">
        <v>121</v>
      </c>
      <c r="Q78" s="53">
        <v>27390</v>
      </c>
      <c r="R78" s="53" t="s">
        <v>121</v>
      </c>
      <c r="S78" s="53">
        <v>19760</v>
      </c>
      <c r="T78" s="53" t="s">
        <v>121</v>
      </c>
      <c r="U78" s="53">
        <v>5900</v>
      </c>
      <c r="V78" s="53" t="s">
        <v>121</v>
      </c>
      <c r="Y78" s="40" t="s">
        <v>6</v>
      </c>
      <c r="Z78" s="5">
        <f t="shared" si="0"/>
        <v>10.085690945951756</v>
      </c>
    </row>
    <row r="79" spans="2:26" x14ac:dyDescent="0.2">
      <c r="B79" s="51" t="s">
        <v>5</v>
      </c>
      <c r="C79" s="52">
        <v>530750</v>
      </c>
      <c r="D79" s="52" t="s">
        <v>121</v>
      </c>
      <c r="E79" s="52">
        <v>5390</v>
      </c>
      <c r="F79" s="52" t="s">
        <v>121</v>
      </c>
      <c r="G79" s="52">
        <v>247340</v>
      </c>
      <c r="H79" s="52" t="s">
        <v>121</v>
      </c>
      <c r="I79" s="52">
        <v>140230</v>
      </c>
      <c r="J79" s="52" t="s">
        <v>121</v>
      </c>
      <c r="K79" s="52">
        <v>71080</v>
      </c>
      <c r="L79" s="52" t="s">
        <v>121</v>
      </c>
      <c r="M79" s="52">
        <v>37250</v>
      </c>
      <c r="N79" s="52" t="s">
        <v>121</v>
      </c>
      <c r="O79" s="52">
        <v>13460</v>
      </c>
      <c r="P79" s="52" t="s">
        <v>121</v>
      </c>
      <c r="Q79" s="52">
        <v>10180</v>
      </c>
      <c r="R79" s="52" t="s">
        <v>121</v>
      </c>
      <c r="S79" s="52">
        <v>4760</v>
      </c>
      <c r="T79" s="52" t="s">
        <v>121</v>
      </c>
      <c r="U79" s="52">
        <v>1070</v>
      </c>
      <c r="V79" s="52" t="s">
        <v>121</v>
      </c>
      <c r="Y79" s="40" t="s">
        <v>7</v>
      </c>
      <c r="Z79" s="5">
        <f t="shared" si="0"/>
        <v>4.3328332030642809</v>
      </c>
    </row>
    <row r="80" spans="2:26" x14ac:dyDescent="0.2">
      <c r="B80" s="51" t="s">
        <v>6</v>
      </c>
      <c r="C80" s="53">
        <v>914870</v>
      </c>
      <c r="D80" s="53" t="s">
        <v>121</v>
      </c>
      <c r="E80" s="53">
        <v>7960</v>
      </c>
      <c r="F80" s="53" t="s">
        <v>121</v>
      </c>
      <c r="G80" s="53">
        <v>262840</v>
      </c>
      <c r="H80" s="53" t="s">
        <v>121</v>
      </c>
      <c r="I80" s="53">
        <v>200830</v>
      </c>
      <c r="J80" s="53" t="s">
        <v>121</v>
      </c>
      <c r="K80" s="53">
        <v>131900</v>
      </c>
      <c r="L80" s="53" t="s">
        <v>121</v>
      </c>
      <c r="M80" s="53">
        <v>103590</v>
      </c>
      <c r="N80" s="53" t="s">
        <v>121</v>
      </c>
      <c r="O80" s="53">
        <v>50450</v>
      </c>
      <c r="P80" s="53" t="s">
        <v>121</v>
      </c>
      <c r="Q80" s="53">
        <v>51030</v>
      </c>
      <c r="R80" s="53" t="s">
        <v>121</v>
      </c>
      <c r="S80" s="53">
        <v>50490</v>
      </c>
      <c r="T80" s="53" t="s">
        <v>121</v>
      </c>
      <c r="U80" s="53">
        <v>55780</v>
      </c>
      <c r="V80" s="53" t="s">
        <v>121</v>
      </c>
      <c r="Y80" s="40" t="s">
        <v>8</v>
      </c>
      <c r="Z80" s="5">
        <f t="shared" si="0"/>
        <v>1.5867101313310483</v>
      </c>
    </row>
    <row r="81" spans="2:26" x14ac:dyDescent="0.2">
      <c r="B81" s="51" t="s">
        <v>7</v>
      </c>
      <c r="C81" s="52">
        <v>393030</v>
      </c>
      <c r="D81" s="52" t="s">
        <v>121</v>
      </c>
      <c r="E81" s="52">
        <v>4500</v>
      </c>
      <c r="F81" s="52" t="s">
        <v>121</v>
      </c>
      <c r="G81" s="52">
        <v>38220</v>
      </c>
      <c r="H81" s="52" t="s">
        <v>121</v>
      </c>
      <c r="I81" s="52">
        <v>34500</v>
      </c>
      <c r="J81" s="52" t="s">
        <v>121</v>
      </c>
      <c r="K81" s="52">
        <v>34280</v>
      </c>
      <c r="L81" s="52" t="s">
        <v>121</v>
      </c>
      <c r="M81" s="52">
        <v>36990</v>
      </c>
      <c r="N81" s="52" t="s">
        <v>121</v>
      </c>
      <c r="O81" s="52">
        <v>24170</v>
      </c>
      <c r="P81" s="52" t="s">
        <v>121</v>
      </c>
      <c r="Q81" s="52">
        <v>39750</v>
      </c>
      <c r="R81" s="52" t="s">
        <v>121</v>
      </c>
      <c r="S81" s="52">
        <v>77880</v>
      </c>
      <c r="T81" s="52" t="s">
        <v>121</v>
      </c>
      <c r="U81" s="52">
        <v>102740</v>
      </c>
      <c r="V81" s="52" t="s">
        <v>121</v>
      </c>
      <c r="Y81" s="40" t="s">
        <v>9</v>
      </c>
      <c r="Z81" s="5">
        <f t="shared" si="0"/>
        <v>12.490615667343183</v>
      </c>
    </row>
    <row r="82" spans="2:26" x14ac:dyDescent="0.2">
      <c r="B82" s="51" t="s">
        <v>8</v>
      </c>
      <c r="C82" s="53">
        <v>143930</v>
      </c>
      <c r="D82" s="53" t="s">
        <v>121</v>
      </c>
      <c r="E82" s="53">
        <v>2990</v>
      </c>
      <c r="F82" s="53" t="s">
        <v>121</v>
      </c>
      <c r="G82" s="53">
        <v>55870</v>
      </c>
      <c r="H82" s="53" t="s">
        <v>121</v>
      </c>
      <c r="I82" s="53">
        <v>42770</v>
      </c>
      <c r="J82" s="53" t="s">
        <v>121</v>
      </c>
      <c r="K82" s="53">
        <v>21340</v>
      </c>
      <c r="L82" s="53" t="s">
        <v>121</v>
      </c>
      <c r="M82" s="53">
        <v>10210</v>
      </c>
      <c r="N82" s="53" t="s">
        <v>121</v>
      </c>
      <c r="O82" s="53">
        <v>3500</v>
      </c>
      <c r="P82" s="53" t="s">
        <v>121</v>
      </c>
      <c r="Q82" s="53">
        <v>3190</v>
      </c>
      <c r="R82" s="53" t="s">
        <v>121</v>
      </c>
      <c r="S82" s="53">
        <v>2570</v>
      </c>
      <c r="T82" s="53" t="s">
        <v>121</v>
      </c>
      <c r="U82" s="53">
        <v>1500</v>
      </c>
      <c r="V82" s="53" t="s">
        <v>121</v>
      </c>
      <c r="Y82" s="40" t="s">
        <v>10</v>
      </c>
      <c r="Z82" s="5">
        <f t="shared" si="0"/>
        <v>0.37537330627264781</v>
      </c>
    </row>
    <row r="83" spans="2:26" x14ac:dyDescent="0.2">
      <c r="B83" s="51" t="s">
        <v>9</v>
      </c>
      <c r="C83" s="52">
        <v>1133020</v>
      </c>
      <c r="D83" s="52" t="s">
        <v>121</v>
      </c>
      <c r="E83" s="52">
        <v>12500</v>
      </c>
      <c r="F83" s="52" t="s">
        <v>121</v>
      </c>
      <c r="G83" s="52">
        <v>438140</v>
      </c>
      <c r="H83" s="52" t="s">
        <v>121</v>
      </c>
      <c r="I83" s="52">
        <v>275700</v>
      </c>
      <c r="J83" s="52" t="s">
        <v>121</v>
      </c>
      <c r="K83" s="52">
        <v>160130</v>
      </c>
      <c r="L83" s="52" t="s">
        <v>121</v>
      </c>
      <c r="M83" s="52">
        <v>109550</v>
      </c>
      <c r="N83" s="52" t="s">
        <v>121</v>
      </c>
      <c r="O83" s="52">
        <v>45120</v>
      </c>
      <c r="P83" s="52" t="s">
        <v>121</v>
      </c>
      <c r="Q83" s="52">
        <v>41170</v>
      </c>
      <c r="R83" s="52" t="s">
        <v>121</v>
      </c>
      <c r="S83" s="52">
        <v>32490</v>
      </c>
      <c r="T83" s="52" t="s">
        <v>121</v>
      </c>
      <c r="U83" s="52">
        <v>18230</v>
      </c>
      <c r="V83" s="52" t="s">
        <v>121</v>
      </c>
      <c r="Y83" s="40" t="s">
        <v>11</v>
      </c>
      <c r="Z83" s="5">
        <f t="shared" si="0"/>
        <v>0.76044789035792204</v>
      </c>
    </row>
    <row r="84" spans="2:26" x14ac:dyDescent="0.2">
      <c r="B84" s="51" t="s">
        <v>10</v>
      </c>
      <c r="C84" s="53">
        <v>34050</v>
      </c>
      <c r="D84" s="53" t="s">
        <v>121</v>
      </c>
      <c r="E84" s="53">
        <v>390</v>
      </c>
      <c r="F84" s="53" t="s">
        <v>121</v>
      </c>
      <c r="G84" s="53">
        <v>24000</v>
      </c>
      <c r="H84" s="53" t="s">
        <v>121</v>
      </c>
      <c r="I84" s="53">
        <v>5410</v>
      </c>
      <c r="J84" s="53" t="s">
        <v>121</v>
      </c>
      <c r="K84" s="53">
        <v>2010</v>
      </c>
      <c r="L84" s="53" t="s">
        <v>121</v>
      </c>
      <c r="M84" s="53">
        <v>1040</v>
      </c>
      <c r="N84" s="53" t="s">
        <v>121</v>
      </c>
      <c r="O84" s="53">
        <v>400</v>
      </c>
      <c r="P84" s="53" t="s">
        <v>121</v>
      </c>
      <c r="Q84" s="53">
        <v>360</v>
      </c>
      <c r="R84" s="53" t="s">
        <v>121</v>
      </c>
      <c r="S84" s="53">
        <v>300</v>
      </c>
      <c r="T84" s="53" t="s">
        <v>121</v>
      </c>
      <c r="U84" s="53">
        <v>160</v>
      </c>
      <c r="V84" s="53" t="s">
        <v>121</v>
      </c>
      <c r="Y84" s="40" t="s">
        <v>12</v>
      </c>
      <c r="Z84" s="5">
        <f t="shared" si="0"/>
        <v>1.4560736062405675</v>
      </c>
    </row>
    <row r="85" spans="2:26" x14ac:dyDescent="0.2">
      <c r="B85" s="51" t="s">
        <v>11</v>
      </c>
      <c r="C85" s="52">
        <v>68980</v>
      </c>
      <c r="D85" s="52" t="s">
        <v>121</v>
      </c>
      <c r="E85" s="52">
        <v>1720</v>
      </c>
      <c r="F85" s="52" t="s">
        <v>121</v>
      </c>
      <c r="G85" s="52">
        <v>13790</v>
      </c>
      <c r="H85" s="52" t="s">
        <v>121</v>
      </c>
      <c r="I85" s="52">
        <v>16880</v>
      </c>
      <c r="J85" s="52" t="s">
        <v>121</v>
      </c>
      <c r="K85" s="52">
        <v>13190</v>
      </c>
      <c r="L85" s="52" t="s">
        <v>121</v>
      </c>
      <c r="M85" s="52">
        <v>9910</v>
      </c>
      <c r="N85" s="52" t="s">
        <v>121</v>
      </c>
      <c r="O85" s="52">
        <v>3690</v>
      </c>
      <c r="P85" s="52" t="s">
        <v>121</v>
      </c>
      <c r="Q85" s="52">
        <v>3260</v>
      </c>
      <c r="R85" s="52" t="s">
        <v>121</v>
      </c>
      <c r="S85" s="52">
        <v>2800</v>
      </c>
      <c r="T85" s="52" t="s">
        <v>121</v>
      </c>
      <c r="U85" s="52">
        <v>3740</v>
      </c>
      <c r="V85" s="52" t="s">
        <v>121</v>
      </c>
      <c r="Y85" s="40" t="s">
        <v>13</v>
      </c>
      <c r="Z85" s="5">
        <f t="shared" si="0"/>
        <v>2.0725457145156473E-2</v>
      </c>
    </row>
    <row r="86" spans="2:26" x14ac:dyDescent="0.2">
      <c r="B86" s="51" t="s">
        <v>12</v>
      </c>
      <c r="C86" s="53">
        <v>132080</v>
      </c>
      <c r="D86" s="53" t="s">
        <v>121</v>
      </c>
      <c r="E86" s="53">
        <v>1690</v>
      </c>
      <c r="F86" s="53" t="s">
        <v>121</v>
      </c>
      <c r="G86" s="53">
        <v>24010</v>
      </c>
      <c r="H86" s="53" t="s">
        <v>121</v>
      </c>
      <c r="I86" s="53">
        <v>40560</v>
      </c>
      <c r="J86" s="53" t="s">
        <v>121</v>
      </c>
      <c r="K86" s="53">
        <v>26290</v>
      </c>
      <c r="L86" s="53" t="s">
        <v>121</v>
      </c>
      <c r="M86" s="53">
        <v>17070</v>
      </c>
      <c r="N86" s="53" t="s">
        <v>121</v>
      </c>
      <c r="O86" s="53">
        <v>6160</v>
      </c>
      <c r="P86" s="53" t="s">
        <v>121</v>
      </c>
      <c r="Q86" s="53">
        <v>5100</v>
      </c>
      <c r="R86" s="53" t="s">
        <v>121</v>
      </c>
      <c r="S86" s="53">
        <v>5420</v>
      </c>
      <c r="T86" s="53" t="s">
        <v>121</v>
      </c>
      <c r="U86" s="53">
        <v>5790</v>
      </c>
      <c r="V86" s="53" t="s">
        <v>121</v>
      </c>
      <c r="Y86" s="40" t="s">
        <v>14</v>
      </c>
      <c r="Z86" s="5">
        <f t="shared" si="0"/>
        <v>2.5582710559069204</v>
      </c>
    </row>
    <row r="87" spans="2:26" x14ac:dyDescent="0.2">
      <c r="B87" s="51" t="s">
        <v>13</v>
      </c>
      <c r="C87" s="52">
        <v>1880</v>
      </c>
      <c r="D87" s="52" t="s">
        <v>121</v>
      </c>
      <c r="E87" s="52">
        <v>50</v>
      </c>
      <c r="F87" s="52" t="s">
        <v>121</v>
      </c>
      <c r="G87" s="52">
        <v>140</v>
      </c>
      <c r="H87" s="52" t="s">
        <v>121</v>
      </c>
      <c r="I87" s="52">
        <v>120</v>
      </c>
      <c r="J87" s="52" t="s">
        <v>121</v>
      </c>
      <c r="K87" s="52">
        <v>160</v>
      </c>
      <c r="L87" s="52" t="s">
        <v>121</v>
      </c>
      <c r="M87" s="52">
        <v>160</v>
      </c>
      <c r="N87" s="52" t="s">
        <v>121</v>
      </c>
      <c r="O87" s="52">
        <v>100</v>
      </c>
      <c r="P87" s="52" t="s">
        <v>121</v>
      </c>
      <c r="Q87" s="52">
        <v>170</v>
      </c>
      <c r="R87" s="52" t="s">
        <v>121</v>
      </c>
      <c r="S87" s="52">
        <v>470</v>
      </c>
      <c r="T87" s="52" t="s">
        <v>121</v>
      </c>
      <c r="U87" s="52">
        <v>520</v>
      </c>
      <c r="V87" s="52" t="s">
        <v>121</v>
      </c>
      <c r="Y87" s="40" t="s">
        <v>15</v>
      </c>
      <c r="Z87" s="5">
        <f t="shared" si="0"/>
        <v>8.433497189385479E-2</v>
      </c>
    </row>
    <row r="88" spans="2:26" x14ac:dyDescent="0.2">
      <c r="B88" s="51" t="s">
        <v>14</v>
      </c>
      <c r="C88" s="53">
        <v>232060</v>
      </c>
      <c r="D88" s="53" t="s">
        <v>121</v>
      </c>
      <c r="E88" s="53">
        <v>18270</v>
      </c>
      <c r="F88" s="53" t="s">
        <v>121</v>
      </c>
      <c r="G88" s="53">
        <v>90850</v>
      </c>
      <c r="H88" s="53" t="s">
        <v>121</v>
      </c>
      <c r="I88" s="53">
        <v>41470</v>
      </c>
      <c r="J88" s="53" t="s">
        <v>121</v>
      </c>
      <c r="K88" s="53">
        <v>27420</v>
      </c>
      <c r="L88" s="53" t="s">
        <v>121</v>
      </c>
      <c r="M88" s="53">
        <v>19540</v>
      </c>
      <c r="N88" s="53" t="s">
        <v>121</v>
      </c>
      <c r="O88" s="53">
        <v>8240</v>
      </c>
      <c r="P88" s="53" t="s">
        <v>121</v>
      </c>
      <c r="Q88" s="53">
        <v>8070</v>
      </c>
      <c r="R88" s="53" t="s">
        <v>121</v>
      </c>
      <c r="S88" s="53">
        <v>7980</v>
      </c>
      <c r="T88" s="53" t="s">
        <v>121</v>
      </c>
      <c r="U88" s="53">
        <v>10230</v>
      </c>
      <c r="V88" s="53" t="s">
        <v>121</v>
      </c>
      <c r="Y88" s="40" t="s">
        <v>16</v>
      </c>
      <c r="Z88" s="5">
        <f t="shared" si="0"/>
        <v>0.58031280006438113</v>
      </c>
    </row>
    <row r="89" spans="2:26" x14ac:dyDescent="0.2">
      <c r="B89" s="51" t="s">
        <v>15</v>
      </c>
      <c r="C89" s="52">
        <v>7650</v>
      </c>
      <c r="D89" s="52" t="s">
        <v>121</v>
      </c>
      <c r="E89" s="52">
        <v>290</v>
      </c>
      <c r="F89" s="52" t="s">
        <v>121</v>
      </c>
      <c r="G89" s="52">
        <v>6030</v>
      </c>
      <c r="H89" s="52" t="s">
        <v>121</v>
      </c>
      <c r="I89" s="52">
        <v>1070</v>
      </c>
      <c r="J89" s="52" t="s">
        <v>121</v>
      </c>
      <c r="K89" s="52">
        <v>220</v>
      </c>
      <c r="L89" s="52" t="s">
        <v>121</v>
      </c>
      <c r="M89" s="52">
        <v>40</v>
      </c>
      <c r="N89" s="52" t="s">
        <v>121</v>
      </c>
      <c r="O89" s="52" t="s">
        <v>50</v>
      </c>
      <c r="P89" s="52" t="s">
        <v>124</v>
      </c>
      <c r="Q89" s="52" t="s">
        <v>50</v>
      </c>
      <c r="R89" s="52" t="s">
        <v>124</v>
      </c>
      <c r="S89" s="52" t="s">
        <v>50</v>
      </c>
      <c r="T89" s="52" t="s">
        <v>121</v>
      </c>
      <c r="U89" s="52" t="s">
        <v>50</v>
      </c>
      <c r="V89" s="52" t="s">
        <v>121</v>
      </c>
      <c r="Y89" s="40" t="s">
        <v>17</v>
      </c>
      <c r="Z89" s="5">
        <f t="shared" si="0"/>
        <v>1.2212585864576777</v>
      </c>
    </row>
    <row r="90" spans="2:26" x14ac:dyDescent="0.2">
      <c r="B90" s="51" t="s">
        <v>16</v>
      </c>
      <c r="C90" s="53">
        <v>52640</v>
      </c>
      <c r="D90" s="53" t="s">
        <v>121</v>
      </c>
      <c r="E90" s="53">
        <v>1360</v>
      </c>
      <c r="F90" s="53" t="s">
        <v>121</v>
      </c>
      <c r="G90" s="53">
        <v>3790</v>
      </c>
      <c r="H90" s="53" t="s">
        <v>121</v>
      </c>
      <c r="I90" s="53">
        <v>5350</v>
      </c>
      <c r="J90" s="53" t="s">
        <v>121</v>
      </c>
      <c r="K90" s="53">
        <v>6890</v>
      </c>
      <c r="L90" s="53" t="s">
        <v>121</v>
      </c>
      <c r="M90" s="53">
        <v>8100</v>
      </c>
      <c r="N90" s="53" t="s">
        <v>121</v>
      </c>
      <c r="O90" s="53">
        <v>5600</v>
      </c>
      <c r="P90" s="53" t="s">
        <v>121</v>
      </c>
      <c r="Q90" s="53">
        <v>9020</v>
      </c>
      <c r="R90" s="53" t="s">
        <v>121</v>
      </c>
      <c r="S90" s="53">
        <v>9460</v>
      </c>
      <c r="T90" s="53" t="s">
        <v>121</v>
      </c>
      <c r="U90" s="53">
        <v>3080</v>
      </c>
      <c r="V90" s="53" t="s">
        <v>121</v>
      </c>
      <c r="Y90" s="40" t="s">
        <v>18</v>
      </c>
      <c r="Z90" s="5">
        <f t="shared" si="0"/>
        <v>14.357119470133844</v>
      </c>
    </row>
    <row r="91" spans="2:26" x14ac:dyDescent="0.2">
      <c r="B91" s="51" t="s">
        <v>17</v>
      </c>
      <c r="C91" s="52">
        <v>110780</v>
      </c>
      <c r="D91" s="52" t="s">
        <v>121</v>
      </c>
      <c r="E91" s="52">
        <v>540</v>
      </c>
      <c r="F91" s="52" t="s">
        <v>121</v>
      </c>
      <c r="G91" s="52">
        <v>7300</v>
      </c>
      <c r="H91" s="52" t="s">
        <v>121</v>
      </c>
      <c r="I91" s="52">
        <v>15210</v>
      </c>
      <c r="J91" s="52" t="s">
        <v>121</v>
      </c>
      <c r="K91" s="52">
        <v>18830</v>
      </c>
      <c r="L91" s="52" t="s">
        <v>121</v>
      </c>
      <c r="M91" s="52">
        <v>25480</v>
      </c>
      <c r="N91" s="52" t="s">
        <v>121</v>
      </c>
      <c r="O91" s="52">
        <v>15190</v>
      </c>
      <c r="P91" s="52" t="s">
        <v>121</v>
      </c>
      <c r="Q91" s="52">
        <v>16080</v>
      </c>
      <c r="R91" s="52" t="s">
        <v>121</v>
      </c>
      <c r="S91" s="52">
        <v>9760</v>
      </c>
      <c r="T91" s="52" t="s">
        <v>121</v>
      </c>
      <c r="U91" s="52">
        <v>2400</v>
      </c>
      <c r="V91" s="52" t="s">
        <v>121</v>
      </c>
      <c r="Y91" s="40" t="s">
        <v>19</v>
      </c>
      <c r="Z91" s="5">
        <f t="shared" si="0"/>
        <v>3.199547567680193</v>
      </c>
    </row>
    <row r="92" spans="2:26" x14ac:dyDescent="0.2">
      <c r="B92" s="51" t="s">
        <v>18</v>
      </c>
      <c r="C92" s="53">
        <v>1302330</v>
      </c>
      <c r="D92" s="53" t="s">
        <v>121</v>
      </c>
      <c r="E92" s="53">
        <v>4190</v>
      </c>
      <c r="F92" s="53" t="s">
        <v>121</v>
      </c>
      <c r="G92" s="53">
        <v>242430</v>
      </c>
      <c r="H92" s="53" t="s">
        <v>121</v>
      </c>
      <c r="I92" s="53">
        <v>434350</v>
      </c>
      <c r="J92" s="53" t="s">
        <v>121</v>
      </c>
      <c r="K92" s="53">
        <v>282560</v>
      </c>
      <c r="L92" s="53" t="s">
        <v>121</v>
      </c>
      <c r="M92" s="53">
        <v>192640</v>
      </c>
      <c r="N92" s="53" t="s">
        <v>121</v>
      </c>
      <c r="O92" s="53">
        <v>61340</v>
      </c>
      <c r="P92" s="53" t="s">
        <v>121</v>
      </c>
      <c r="Q92" s="53">
        <v>44350</v>
      </c>
      <c r="R92" s="53" t="s">
        <v>121</v>
      </c>
      <c r="S92" s="53">
        <v>26420</v>
      </c>
      <c r="T92" s="53" t="s">
        <v>121</v>
      </c>
      <c r="U92" s="53">
        <v>14050</v>
      </c>
      <c r="V92" s="53" t="s">
        <v>121</v>
      </c>
      <c r="Y92" s="40" t="s">
        <v>20</v>
      </c>
      <c r="Z92" s="5">
        <f t="shared" si="0"/>
        <v>31.827577425567497</v>
      </c>
    </row>
    <row r="93" spans="2:26" x14ac:dyDescent="0.2">
      <c r="B93" s="51" t="s">
        <v>19</v>
      </c>
      <c r="C93" s="52">
        <v>290230</v>
      </c>
      <c r="D93" s="52" t="s">
        <v>121</v>
      </c>
      <c r="E93" s="52">
        <v>4040</v>
      </c>
      <c r="F93" s="52" t="s">
        <v>121</v>
      </c>
      <c r="G93" s="52">
        <v>136210</v>
      </c>
      <c r="H93" s="52" t="s">
        <v>121</v>
      </c>
      <c r="I93" s="52">
        <v>72760</v>
      </c>
      <c r="J93" s="52" t="s">
        <v>121</v>
      </c>
      <c r="K93" s="52">
        <v>32490</v>
      </c>
      <c r="L93" s="52" t="s">
        <v>121</v>
      </c>
      <c r="M93" s="52">
        <v>18980</v>
      </c>
      <c r="N93" s="52" t="s">
        <v>121</v>
      </c>
      <c r="O93" s="52">
        <v>7000</v>
      </c>
      <c r="P93" s="52" t="s">
        <v>121</v>
      </c>
      <c r="Q93" s="52">
        <v>6140</v>
      </c>
      <c r="R93" s="52" t="s">
        <v>121</v>
      </c>
      <c r="S93" s="52">
        <v>5550</v>
      </c>
      <c r="T93" s="52" t="s">
        <v>121</v>
      </c>
      <c r="U93" s="52">
        <v>7070</v>
      </c>
      <c r="V93" s="52" t="s">
        <v>121</v>
      </c>
      <c r="Y93" s="40" t="s">
        <v>21</v>
      </c>
      <c r="Z93" s="5">
        <f t="shared" si="0"/>
        <v>0.79892227622845191</v>
      </c>
    </row>
    <row r="94" spans="2:26" x14ac:dyDescent="0.2">
      <c r="B94" s="51" t="s">
        <v>20</v>
      </c>
      <c r="C94" s="53">
        <v>2887070</v>
      </c>
      <c r="D94" s="53" t="s">
        <v>121</v>
      </c>
      <c r="E94" s="53">
        <v>45570</v>
      </c>
      <c r="F94" s="53" t="s">
        <v>121</v>
      </c>
      <c r="G94" s="53">
        <v>2042630</v>
      </c>
      <c r="H94" s="53" t="s">
        <v>121</v>
      </c>
      <c r="I94" s="53">
        <v>519440</v>
      </c>
      <c r="J94" s="53" t="s">
        <v>121</v>
      </c>
      <c r="K94" s="53">
        <v>161020</v>
      </c>
      <c r="L94" s="53" t="s">
        <v>121</v>
      </c>
      <c r="M94" s="53">
        <v>56200</v>
      </c>
      <c r="N94" s="53" t="s">
        <v>121</v>
      </c>
      <c r="O94" s="53">
        <v>18160</v>
      </c>
      <c r="P94" s="53" t="s">
        <v>121</v>
      </c>
      <c r="Q94" s="53">
        <v>16890</v>
      </c>
      <c r="R94" s="53" t="s">
        <v>121</v>
      </c>
      <c r="S94" s="53">
        <v>11150</v>
      </c>
      <c r="T94" s="53" t="s">
        <v>121</v>
      </c>
      <c r="U94" s="53">
        <v>16010</v>
      </c>
      <c r="V94" s="53" t="s">
        <v>121</v>
      </c>
      <c r="Y94" s="40" t="s">
        <v>22</v>
      </c>
      <c r="Z94" s="5">
        <f t="shared" si="0"/>
        <v>0.21640464029756465</v>
      </c>
    </row>
    <row r="95" spans="2:26" x14ac:dyDescent="0.2">
      <c r="B95" s="51" t="s">
        <v>21</v>
      </c>
      <c r="C95" s="52">
        <v>72470</v>
      </c>
      <c r="D95" s="52" t="s">
        <v>121</v>
      </c>
      <c r="E95" s="52">
        <v>860</v>
      </c>
      <c r="F95" s="52" t="s">
        <v>121</v>
      </c>
      <c r="G95" s="52">
        <v>21120</v>
      </c>
      <c r="H95" s="52" t="s">
        <v>121</v>
      </c>
      <c r="I95" s="52">
        <v>22910</v>
      </c>
      <c r="J95" s="52" t="s">
        <v>121</v>
      </c>
      <c r="K95" s="52">
        <v>15640</v>
      </c>
      <c r="L95" s="52" t="s">
        <v>121</v>
      </c>
      <c r="M95" s="52">
        <v>7950</v>
      </c>
      <c r="N95" s="52" t="s">
        <v>121</v>
      </c>
      <c r="O95" s="52">
        <v>2120</v>
      </c>
      <c r="P95" s="52" t="s">
        <v>121</v>
      </c>
      <c r="Q95" s="52">
        <v>1200</v>
      </c>
      <c r="R95" s="52" t="s">
        <v>121</v>
      </c>
      <c r="S95" s="52">
        <v>550</v>
      </c>
      <c r="T95" s="52" t="s">
        <v>121</v>
      </c>
      <c r="U95" s="52">
        <v>140</v>
      </c>
      <c r="V95" s="52" t="s">
        <v>121</v>
      </c>
      <c r="Y95" s="40" t="s">
        <v>23</v>
      </c>
      <c r="Z95" s="5">
        <f t="shared" si="0"/>
        <v>0.50303330294334558</v>
      </c>
    </row>
    <row r="96" spans="2:26" x14ac:dyDescent="0.2">
      <c r="B96" s="51" t="s">
        <v>22</v>
      </c>
      <c r="C96" s="53">
        <v>19630</v>
      </c>
      <c r="D96" s="53" t="s">
        <v>121</v>
      </c>
      <c r="E96" s="53">
        <v>1660</v>
      </c>
      <c r="F96" s="53" t="s">
        <v>121</v>
      </c>
      <c r="G96" s="53">
        <v>2690</v>
      </c>
      <c r="H96" s="53" t="s">
        <v>121</v>
      </c>
      <c r="I96" s="53">
        <v>3490</v>
      </c>
      <c r="J96" s="53" t="s">
        <v>121</v>
      </c>
      <c r="K96" s="53">
        <v>3650</v>
      </c>
      <c r="L96" s="53" t="s">
        <v>121</v>
      </c>
      <c r="M96" s="53">
        <v>2480</v>
      </c>
      <c r="N96" s="53" t="s">
        <v>121</v>
      </c>
      <c r="O96" s="53">
        <v>1100</v>
      </c>
      <c r="P96" s="53" t="s">
        <v>121</v>
      </c>
      <c r="Q96" s="53">
        <v>1060</v>
      </c>
      <c r="R96" s="53" t="s">
        <v>121</v>
      </c>
      <c r="S96" s="53">
        <v>1020</v>
      </c>
      <c r="T96" s="53" t="s">
        <v>121</v>
      </c>
      <c r="U96" s="53">
        <v>2490</v>
      </c>
      <c r="V96" s="53" t="s">
        <v>121</v>
      </c>
      <c r="Y96" s="40" t="s">
        <v>24</v>
      </c>
      <c r="Z96" s="5">
        <f t="shared" si="0"/>
        <v>0.64811150295944098</v>
      </c>
    </row>
    <row r="97" spans="2:22" x14ac:dyDescent="0.2">
      <c r="B97" s="51" t="s">
        <v>23</v>
      </c>
      <c r="C97" s="52">
        <v>45630</v>
      </c>
      <c r="D97" s="52" t="s">
        <v>121</v>
      </c>
      <c r="E97" s="52">
        <v>250</v>
      </c>
      <c r="F97" s="52" t="s">
        <v>121</v>
      </c>
      <c r="G97" s="52">
        <v>590</v>
      </c>
      <c r="H97" s="52" t="s">
        <v>121</v>
      </c>
      <c r="I97" s="52">
        <v>560</v>
      </c>
      <c r="J97" s="52" t="s">
        <v>121</v>
      </c>
      <c r="K97" s="52">
        <v>6140</v>
      </c>
      <c r="L97" s="52" t="s">
        <v>121</v>
      </c>
      <c r="M97" s="52">
        <v>8810</v>
      </c>
      <c r="N97" s="52" t="s">
        <v>121</v>
      </c>
      <c r="O97" s="52">
        <v>6150</v>
      </c>
      <c r="P97" s="52" t="s">
        <v>121</v>
      </c>
      <c r="Q97" s="52">
        <v>7940</v>
      </c>
      <c r="R97" s="52" t="s">
        <v>121</v>
      </c>
      <c r="S97" s="52">
        <v>9250</v>
      </c>
      <c r="T97" s="52" t="s">
        <v>121</v>
      </c>
      <c r="U97" s="52">
        <v>5950</v>
      </c>
      <c r="V97" s="52" t="s">
        <v>121</v>
      </c>
    </row>
    <row r="98" spans="2:22" x14ac:dyDescent="0.2">
      <c r="B98" s="51" t="s">
        <v>24</v>
      </c>
      <c r="C98" s="53">
        <v>58790</v>
      </c>
      <c r="D98" s="53" t="s">
        <v>121</v>
      </c>
      <c r="E98" s="53">
        <v>520</v>
      </c>
      <c r="F98" s="53" t="s">
        <v>121</v>
      </c>
      <c r="G98" s="53">
        <v>750</v>
      </c>
      <c r="H98" s="53" t="s">
        <v>121</v>
      </c>
      <c r="I98" s="53">
        <v>5050</v>
      </c>
      <c r="J98" s="53" t="s">
        <v>121</v>
      </c>
      <c r="K98" s="53">
        <v>14800</v>
      </c>
      <c r="L98" s="53" t="s">
        <v>121</v>
      </c>
      <c r="M98" s="53">
        <v>11890</v>
      </c>
      <c r="N98" s="53" t="s">
        <v>121</v>
      </c>
      <c r="O98" s="53">
        <v>5450</v>
      </c>
      <c r="P98" s="53" t="s">
        <v>121</v>
      </c>
      <c r="Q98" s="53">
        <v>5750</v>
      </c>
      <c r="R98" s="53" t="s">
        <v>121</v>
      </c>
      <c r="S98" s="53">
        <v>6560</v>
      </c>
      <c r="T98" s="53" t="s">
        <v>121</v>
      </c>
      <c r="U98" s="53">
        <v>8040</v>
      </c>
      <c r="V98" s="53" t="s">
        <v>121</v>
      </c>
    </row>
    <row r="99" spans="2:22" x14ac:dyDescent="0.2">
      <c r="B99" s="51" t="s">
        <v>51</v>
      </c>
      <c r="C99" s="52">
        <v>2100</v>
      </c>
      <c r="D99" s="52" t="s">
        <v>121</v>
      </c>
      <c r="E99" s="52" t="s">
        <v>50</v>
      </c>
      <c r="F99" s="52" t="s">
        <v>124</v>
      </c>
      <c r="G99" s="52">
        <v>30</v>
      </c>
      <c r="H99" s="52" t="s">
        <v>121</v>
      </c>
      <c r="I99" s="52" t="s">
        <v>50</v>
      </c>
      <c r="J99" s="52" t="s">
        <v>124</v>
      </c>
      <c r="K99" s="52">
        <v>10</v>
      </c>
      <c r="L99" s="52" t="s">
        <v>121</v>
      </c>
      <c r="M99" s="52">
        <v>70</v>
      </c>
      <c r="N99" s="52" t="s">
        <v>121</v>
      </c>
      <c r="O99" s="52">
        <v>90</v>
      </c>
      <c r="P99" s="52" t="s">
        <v>121</v>
      </c>
      <c r="Q99" s="52">
        <v>160</v>
      </c>
      <c r="R99" s="52" t="s">
        <v>121</v>
      </c>
      <c r="S99" s="52">
        <v>220</v>
      </c>
      <c r="T99" s="52" t="s">
        <v>121</v>
      </c>
      <c r="U99" s="52">
        <v>1500</v>
      </c>
      <c r="V99" s="52" t="s">
        <v>121</v>
      </c>
    </row>
    <row r="100" spans="2:22" x14ac:dyDescent="0.2">
      <c r="B100" s="51" t="s">
        <v>52</v>
      </c>
      <c r="C100" s="53">
        <v>38710</v>
      </c>
      <c r="D100" s="53" t="s">
        <v>121</v>
      </c>
      <c r="E100" s="53">
        <v>1190</v>
      </c>
      <c r="F100" s="53" t="s">
        <v>121</v>
      </c>
      <c r="G100" s="53">
        <v>1110</v>
      </c>
      <c r="H100" s="53" t="s">
        <v>121</v>
      </c>
      <c r="I100" s="53">
        <v>3200</v>
      </c>
      <c r="J100" s="53" t="s">
        <v>121</v>
      </c>
      <c r="K100" s="53">
        <v>6360</v>
      </c>
      <c r="L100" s="53" t="s">
        <v>121</v>
      </c>
      <c r="M100" s="53">
        <v>9770</v>
      </c>
      <c r="N100" s="53" t="s">
        <v>121</v>
      </c>
      <c r="O100" s="53">
        <v>6120</v>
      </c>
      <c r="P100" s="53" t="s">
        <v>121</v>
      </c>
      <c r="Q100" s="53">
        <v>6030</v>
      </c>
      <c r="R100" s="53" t="s">
        <v>121</v>
      </c>
      <c r="S100" s="53">
        <v>3990</v>
      </c>
      <c r="T100" s="53" t="s">
        <v>121</v>
      </c>
      <c r="U100" s="53">
        <v>950</v>
      </c>
      <c r="V100" s="53" t="s">
        <v>121</v>
      </c>
    </row>
    <row r="101" spans="2:22" x14ac:dyDescent="0.2">
      <c r="B101" s="51" t="s">
        <v>53</v>
      </c>
      <c r="C101" s="52">
        <v>49360</v>
      </c>
      <c r="D101" s="52" t="s">
        <v>121</v>
      </c>
      <c r="E101" s="52">
        <v>860</v>
      </c>
      <c r="F101" s="52" t="s">
        <v>121</v>
      </c>
      <c r="G101" s="52">
        <v>3200</v>
      </c>
      <c r="H101" s="52" t="s">
        <v>121</v>
      </c>
      <c r="I101" s="52">
        <v>3630</v>
      </c>
      <c r="J101" s="52" t="s">
        <v>121</v>
      </c>
      <c r="K101" s="52">
        <v>6320</v>
      </c>
      <c r="L101" s="52" t="s">
        <v>121</v>
      </c>
      <c r="M101" s="52">
        <v>14060</v>
      </c>
      <c r="N101" s="52" t="s">
        <v>121</v>
      </c>
      <c r="O101" s="52">
        <v>10260</v>
      </c>
      <c r="P101" s="52" t="s">
        <v>121</v>
      </c>
      <c r="Q101" s="52">
        <v>8040</v>
      </c>
      <c r="R101" s="52" t="s">
        <v>121</v>
      </c>
      <c r="S101" s="52">
        <v>2760</v>
      </c>
      <c r="T101" s="52" t="s">
        <v>121</v>
      </c>
      <c r="U101" s="52">
        <v>240</v>
      </c>
      <c r="V101" s="52" t="s">
        <v>121</v>
      </c>
    </row>
    <row r="102" spans="2:22" ht="14.25" x14ac:dyDescent="0.2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</row>
    <row r="103" spans="2:22" ht="14.25" x14ac:dyDescent="0.2">
      <c r="B103" s="46" t="s">
        <v>126</v>
      </c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</row>
    <row r="104" spans="2:22" ht="14.25" x14ac:dyDescent="0.2">
      <c r="B104" s="46" t="s">
        <v>50</v>
      </c>
      <c r="C104" s="45" t="s">
        <v>55</v>
      </c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</row>
    <row r="105" spans="2:22" ht="14.25" x14ac:dyDescent="0.2">
      <c r="B105" s="46" t="s">
        <v>127</v>
      </c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</row>
    <row r="106" spans="2:22" ht="14.25" x14ac:dyDescent="0.2">
      <c r="B106" s="46" t="s">
        <v>124</v>
      </c>
      <c r="C106" s="45" t="s">
        <v>128</v>
      </c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</row>
    <row r="109" spans="2:22" x14ac:dyDescent="0.2">
      <c r="B109" s="6" t="s">
        <v>129</v>
      </c>
    </row>
    <row r="111" spans="2:22" ht="14.25" x14ac:dyDescent="0.2">
      <c r="B111" s="45" t="s">
        <v>205</v>
      </c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</row>
    <row r="112" spans="2:22" ht="14.25" x14ac:dyDescent="0.2">
      <c r="B112" s="45" t="s">
        <v>109</v>
      </c>
      <c r="C112" s="46" t="s">
        <v>206</v>
      </c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</row>
    <row r="113" spans="2:22" ht="14.25" x14ac:dyDescent="0.2">
      <c r="B113" s="45" t="s">
        <v>110</v>
      </c>
      <c r="C113" s="45" t="s">
        <v>204</v>
      </c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</row>
    <row r="114" spans="2:22" ht="14.25" x14ac:dyDescent="0.2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</row>
    <row r="115" spans="2:22" ht="14.25" x14ac:dyDescent="0.2">
      <c r="B115" s="46" t="s">
        <v>111</v>
      </c>
      <c r="C115"/>
      <c r="D115" s="45" t="s">
        <v>112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</row>
    <row r="116" spans="2:22" ht="14.25" x14ac:dyDescent="0.2">
      <c r="B116" s="46" t="s">
        <v>182</v>
      </c>
      <c r="C116"/>
      <c r="D116" s="45" t="s">
        <v>37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</row>
    <row r="117" spans="2:22" ht="14.25" x14ac:dyDescent="0.2">
      <c r="B117" s="46" t="s">
        <v>113</v>
      </c>
      <c r="C117"/>
      <c r="D117" s="45" t="s">
        <v>68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</row>
    <row r="118" spans="2:22" ht="14.25" x14ac:dyDescent="0.2">
      <c r="B118" s="46" t="s">
        <v>114</v>
      </c>
      <c r="C118"/>
      <c r="D118" s="45" t="s">
        <v>37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</row>
    <row r="119" spans="2:22" ht="14.25" x14ac:dyDescent="0.2">
      <c r="B119" s="46" t="s">
        <v>186</v>
      </c>
      <c r="C119"/>
      <c r="D119" s="45" t="s">
        <v>37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</row>
    <row r="120" spans="2:22" ht="14.25" x14ac:dyDescent="0.2">
      <c r="B120" s="46" t="s">
        <v>115</v>
      </c>
      <c r="C120"/>
      <c r="D120" s="45" t="s">
        <v>37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</row>
    <row r="121" spans="2:22" ht="14.25" x14ac:dyDescent="0.2">
      <c r="B121" s="46" t="s">
        <v>116</v>
      </c>
      <c r="C121"/>
      <c r="D121" s="45" t="s">
        <v>99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</row>
    <row r="122" spans="2:22" ht="14.25" x14ac:dyDescent="0.2">
      <c r="B122" s="46" t="s">
        <v>118</v>
      </c>
      <c r="C122"/>
      <c r="D122" s="45" t="s">
        <v>119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</row>
    <row r="123" spans="2:22" ht="14.25" x14ac:dyDescent="0.2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</row>
    <row r="124" spans="2:22" x14ac:dyDescent="0.2">
      <c r="B124" s="47" t="s">
        <v>120</v>
      </c>
      <c r="C124" s="93" t="s">
        <v>37</v>
      </c>
      <c r="D124" s="93" t="s">
        <v>121</v>
      </c>
      <c r="E124" s="93" t="s">
        <v>40</v>
      </c>
      <c r="F124" s="93" t="s">
        <v>121</v>
      </c>
      <c r="G124" s="93" t="s">
        <v>41</v>
      </c>
      <c r="H124" s="93" t="s">
        <v>121</v>
      </c>
      <c r="I124" s="93" t="s">
        <v>42</v>
      </c>
      <c r="J124" s="93" t="s">
        <v>121</v>
      </c>
      <c r="K124" s="93" t="s">
        <v>43</v>
      </c>
      <c r="L124" s="93" t="s">
        <v>121</v>
      </c>
      <c r="M124" s="93" t="s">
        <v>44</v>
      </c>
      <c r="N124" s="93" t="s">
        <v>121</v>
      </c>
      <c r="O124" s="93" t="s">
        <v>45</v>
      </c>
      <c r="P124" s="93" t="s">
        <v>121</v>
      </c>
      <c r="Q124" s="93" t="s">
        <v>46</v>
      </c>
      <c r="R124" s="93" t="s">
        <v>121</v>
      </c>
      <c r="S124" s="93" t="s">
        <v>47</v>
      </c>
      <c r="T124" s="93" t="s">
        <v>121</v>
      </c>
      <c r="U124" s="93" t="s">
        <v>48</v>
      </c>
      <c r="V124" s="93" t="s">
        <v>121</v>
      </c>
    </row>
    <row r="125" spans="2:22" ht="14.25" x14ac:dyDescent="0.2">
      <c r="B125" s="49" t="s">
        <v>122</v>
      </c>
      <c r="C125" s="50" t="s">
        <v>121</v>
      </c>
      <c r="D125" s="50" t="s">
        <v>121</v>
      </c>
      <c r="E125" s="50" t="s">
        <v>121</v>
      </c>
      <c r="F125" s="50" t="s">
        <v>121</v>
      </c>
      <c r="G125" s="50" t="s">
        <v>121</v>
      </c>
      <c r="H125" s="50" t="s">
        <v>121</v>
      </c>
      <c r="I125" s="50" t="s">
        <v>121</v>
      </c>
      <c r="J125" s="50" t="s">
        <v>121</v>
      </c>
      <c r="K125" s="50" t="s">
        <v>121</v>
      </c>
      <c r="L125" s="50" t="s">
        <v>121</v>
      </c>
      <c r="M125" s="50" t="s">
        <v>121</v>
      </c>
      <c r="N125" s="50" t="s">
        <v>121</v>
      </c>
      <c r="O125" s="50" t="s">
        <v>121</v>
      </c>
      <c r="P125" s="50" t="s">
        <v>121</v>
      </c>
      <c r="Q125" s="50" t="s">
        <v>121</v>
      </c>
      <c r="R125" s="50" t="s">
        <v>121</v>
      </c>
      <c r="S125" s="50" t="s">
        <v>121</v>
      </c>
      <c r="T125" s="50" t="s">
        <v>121</v>
      </c>
      <c r="U125" s="50" t="s">
        <v>121</v>
      </c>
      <c r="V125" s="50" t="s">
        <v>121</v>
      </c>
    </row>
    <row r="126" spans="2:22" x14ac:dyDescent="0.2">
      <c r="B126" s="51" t="s">
        <v>123</v>
      </c>
      <c r="C126" s="52">
        <v>157427540</v>
      </c>
      <c r="D126" s="52" t="s">
        <v>121</v>
      </c>
      <c r="E126" s="52">
        <v>0</v>
      </c>
      <c r="F126" s="52" t="s">
        <v>121</v>
      </c>
      <c r="G126" s="52">
        <v>2999490</v>
      </c>
      <c r="H126" s="52" t="s">
        <v>121</v>
      </c>
      <c r="I126" s="52">
        <v>6099940</v>
      </c>
      <c r="J126" s="52" t="s">
        <v>121</v>
      </c>
      <c r="K126" s="52">
        <v>7892890</v>
      </c>
      <c r="L126" s="52" t="s">
        <v>121</v>
      </c>
      <c r="M126" s="52">
        <v>11090770</v>
      </c>
      <c r="N126" s="52" t="s">
        <v>121</v>
      </c>
      <c r="O126" s="52">
        <v>8353760</v>
      </c>
      <c r="P126" s="52" t="s">
        <v>121</v>
      </c>
      <c r="Q126" s="52">
        <v>13695540</v>
      </c>
      <c r="R126" s="52" t="s">
        <v>121</v>
      </c>
      <c r="S126" s="52">
        <v>24642590</v>
      </c>
      <c r="T126" s="52" t="s">
        <v>121</v>
      </c>
      <c r="U126" s="52">
        <v>82652560</v>
      </c>
      <c r="V126" s="52" t="s">
        <v>121</v>
      </c>
    </row>
    <row r="127" spans="2:22" x14ac:dyDescent="0.2">
      <c r="B127" s="51" t="s">
        <v>0</v>
      </c>
      <c r="C127" s="53">
        <v>1368120</v>
      </c>
      <c r="D127" s="53" t="s">
        <v>121</v>
      </c>
      <c r="E127" s="53">
        <v>0</v>
      </c>
      <c r="F127" s="53" t="s">
        <v>121</v>
      </c>
      <c r="G127" s="53">
        <v>1290</v>
      </c>
      <c r="H127" s="53" t="s">
        <v>121</v>
      </c>
      <c r="I127" s="53">
        <v>10460</v>
      </c>
      <c r="J127" s="53" t="s">
        <v>121</v>
      </c>
      <c r="K127" s="53">
        <v>34690</v>
      </c>
      <c r="L127" s="53" t="s">
        <v>121</v>
      </c>
      <c r="M127" s="53">
        <v>92240</v>
      </c>
      <c r="N127" s="53" t="s">
        <v>121</v>
      </c>
      <c r="O127" s="53">
        <v>111260</v>
      </c>
      <c r="P127" s="53" t="s">
        <v>121</v>
      </c>
      <c r="Q127" s="53">
        <v>240630</v>
      </c>
      <c r="R127" s="53" t="s">
        <v>121</v>
      </c>
      <c r="S127" s="53">
        <v>474480</v>
      </c>
      <c r="T127" s="53" t="s">
        <v>121</v>
      </c>
      <c r="U127" s="53">
        <v>403060</v>
      </c>
      <c r="V127" s="53" t="s">
        <v>121</v>
      </c>
    </row>
    <row r="128" spans="2:22" x14ac:dyDescent="0.2">
      <c r="B128" s="51" t="s">
        <v>1</v>
      </c>
      <c r="C128" s="52">
        <v>4564150</v>
      </c>
      <c r="D128" s="52" t="s">
        <v>121</v>
      </c>
      <c r="E128" s="52">
        <v>0</v>
      </c>
      <c r="F128" s="52" t="s">
        <v>121</v>
      </c>
      <c r="G128" s="52">
        <v>44340</v>
      </c>
      <c r="H128" s="52" t="s">
        <v>121</v>
      </c>
      <c r="I128" s="52">
        <v>70100</v>
      </c>
      <c r="J128" s="52" t="s">
        <v>121</v>
      </c>
      <c r="K128" s="52">
        <v>86950</v>
      </c>
      <c r="L128" s="52" t="s">
        <v>121</v>
      </c>
      <c r="M128" s="52">
        <v>139370</v>
      </c>
      <c r="N128" s="52" t="s">
        <v>121</v>
      </c>
      <c r="O128" s="52">
        <v>141180</v>
      </c>
      <c r="P128" s="52" t="s">
        <v>121</v>
      </c>
      <c r="Q128" s="52">
        <v>256270</v>
      </c>
      <c r="R128" s="52" t="s">
        <v>121</v>
      </c>
      <c r="S128" s="52">
        <v>399030</v>
      </c>
      <c r="T128" s="52" t="s">
        <v>121</v>
      </c>
      <c r="U128" s="52">
        <v>3426910</v>
      </c>
      <c r="V128" s="52" t="s">
        <v>121</v>
      </c>
    </row>
    <row r="129" spans="2:22" x14ac:dyDescent="0.2">
      <c r="B129" s="51" t="s">
        <v>96</v>
      </c>
      <c r="C129" s="53">
        <v>3492570</v>
      </c>
      <c r="D129" s="53" t="s">
        <v>121</v>
      </c>
      <c r="E129" s="53">
        <v>0</v>
      </c>
      <c r="F129" s="53" t="s">
        <v>121</v>
      </c>
      <c r="G129" s="53">
        <v>2490</v>
      </c>
      <c r="H129" s="53" t="s">
        <v>121</v>
      </c>
      <c r="I129" s="53">
        <v>8900</v>
      </c>
      <c r="J129" s="53" t="s">
        <v>121</v>
      </c>
      <c r="K129" s="53">
        <v>31660</v>
      </c>
      <c r="L129" s="53" t="s">
        <v>121</v>
      </c>
      <c r="M129" s="53">
        <v>60720</v>
      </c>
      <c r="N129" s="53" t="s">
        <v>121</v>
      </c>
      <c r="O129" s="53">
        <v>56410</v>
      </c>
      <c r="P129" s="53" t="s">
        <v>121</v>
      </c>
      <c r="Q129" s="53">
        <v>99130</v>
      </c>
      <c r="R129" s="53" t="s">
        <v>121</v>
      </c>
      <c r="S129" s="53">
        <v>213960</v>
      </c>
      <c r="T129" s="53" t="s">
        <v>121</v>
      </c>
      <c r="U129" s="53">
        <v>3019300</v>
      </c>
      <c r="V129" s="53" t="s">
        <v>121</v>
      </c>
    </row>
    <row r="130" spans="2:22" x14ac:dyDescent="0.2">
      <c r="B130" s="51" t="s">
        <v>2</v>
      </c>
      <c r="C130" s="52">
        <v>2629930</v>
      </c>
      <c r="D130" s="52" t="s">
        <v>121</v>
      </c>
      <c r="E130" s="52">
        <v>0</v>
      </c>
      <c r="F130" s="52" t="s">
        <v>121</v>
      </c>
      <c r="G130" s="52">
        <v>1190</v>
      </c>
      <c r="H130" s="52" t="s">
        <v>121</v>
      </c>
      <c r="I130" s="52">
        <v>15460</v>
      </c>
      <c r="J130" s="52" t="s">
        <v>121</v>
      </c>
      <c r="K130" s="52">
        <v>49780</v>
      </c>
      <c r="L130" s="52" t="s">
        <v>121</v>
      </c>
      <c r="M130" s="52">
        <v>78550</v>
      </c>
      <c r="N130" s="52" t="s">
        <v>121</v>
      </c>
      <c r="O130" s="52">
        <v>73440</v>
      </c>
      <c r="P130" s="52" t="s">
        <v>121</v>
      </c>
      <c r="Q130" s="52">
        <v>130140</v>
      </c>
      <c r="R130" s="52" t="s">
        <v>121</v>
      </c>
      <c r="S130" s="52">
        <v>301840</v>
      </c>
      <c r="T130" s="52" t="s">
        <v>121</v>
      </c>
      <c r="U130" s="52">
        <v>1979530</v>
      </c>
      <c r="V130" s="52" t="s">
        <v>121</v>
      </c>
    </row>
    <row r="131" spans="2:22" x14ac:dyDescent="0.2">
      <c r="B131" s="51" t="s">
        <v>49</v>
      </c>
      <c r="C131" s="53">
        <v>16595020</v>
      </c>
      <c r="D131" s="53" t="s">
        <v>121</v>
      </c>
      <c r="E131" s="53">
        <v>0</v>
      </c>
      <c r="F131" s="53" t="s">
        <v>121</v>
      </c>
      <c r="G131" s="53">
        <v>9890</v>
      </c>
      <c r="H131" s="53" t="s">
        <v>121</v>
      </c>
      <c r="I131" s="53">
        <v>26710</v>
      </c>
      <c r="J131" s="53" t="s">
        <v>121</v>
      </c>
      <c r="K131" s="53">
        <v>324820</v>
      </c>
      <c r="L131" s="53" t="s">
        <v>121</v>
      </c>
      <c r="M131" s="53">
        <v>781720</v>
      </c>
      <c r="N131" s="53" t="s">
        <v>121</v>
      </c>
      <c r="O131" s="53">
        <v>622160</v>
      </c>
      <c r="P131" s="53" t="s">
        <v>121</v>
      </c>
      <c r="Q131" s="53">
        <v>1412610</v>
      </c>
      <c r="R131" s="53" t="s">
        <v>121</v>
      </c>
      <c r="S131" s="53">
        <v>3171700</v>
      </c>
      <c r="T131" s="53" t="s">
        <v>121</v>
      </c>
      <c r="U131" s="53">
        <v>10245410</v>
      </c>
      <c r="V131" s="53" t="s">
        <v>121</v>
      </c>
    </row>
    <row r="132" spans="2:22" x14ac:dyDescent="0.2">
      <c r="B132" s="51" t="s">
        <v>3</v>
      </c>
      <c r="C132" s="52">
        <v>975320</v>
      </c>
      <c r="D132" s="52" t="s">
        <v>121</v>
      </c>
      <c r="E132" s="52">
        <v>0</v>
      </c>
      <c r="F132" s="52" t="s">
        <v>121</v>
      </c>
      <c r="G132" s="52">
        <v>260</v>
      </c>
      <c r="H132" s="52" t="s">
        <v>121</v>
      </c>
      <c r="I132" s="52">
        <v>2530</v>
      </c>
      <c r="J132" s="52" t="s">
        <v>121</v>
      </c>
      <c r="K132" s="52">
        <v>21240</v>
      </c>
      <c r="L132" s="52" t="s">
        <v>121</v>
      </c>
      <c r="M132" s="52">
        <v>32050</v>
      </c>
      <c r="N132" s="52" t="s">
        <v>121</v>
      </c>
      <c r="O132" s="52">
        <v>24420</v>
      </c>
      <c r="P132" s="52" t="s">
        <v>121</v>
      </c>
      <c r="Q132" s="52">
        <v>40710</v>
      </c>
      <c r="R132" s="52" t="s">
        <v>121</v>
      </c>
      <c r="S132" s="52">
        <v>73390</v>
      </c>
      <c r="T132" s="52" t="s">
        <v>121</v>
      </c>
      <c r="U132" s="52">
        <v>780720</v>
      </c>
      <c r="V132" s="52" t="s">
        <v>121</v>
      </c>
    </row>
    <row r="133" spans="2:22" x14ac:dyDescent="0.2">
      <c r="B133" s="51" t="s">
        <v>4</v>
      </c>
      <c r="C133" s="53">
        <v>4920270</v>
      </c>
      <c r="D133" s="53" t="s">
        <v>121</v>
      </c>
      <c r="E133" s="53" t="s">
        <v>50</v>
      </c>
      <c r="F133" s="53" t="s">
        <v>121</v>
      </c>
      <c r="G133" s="53">
        <v>1560</v>
      </c>
      <c r="H133" s="53" t="s">
        <v>121</v>
      </c>
      <c r="I133" s="53">
        <v>21900</v>
      </c>
      <c r="J133" s="53" t="s">
        <v>121</v>
      </c>
      <c r="K133" s="53">
        <v>119980</v>
      </c>
      <c r="L133" s="53" t="s">
        <v>121</v>
      </c>
      <c r="M133" s="53">
        <v>457060</v>
      </c>
      <c r="N133" s="53" t="s">
        <v>121</v>
      </c>
      <c r="O133" s="53">
        <v>568160</v>
      </c>
      <c r="P133" s="53" t="s">
        <v>121</v>
      </c>
      <c r="Q133" s="53">
        <v>1059280</v>
      </c>
      <c r="R133" s="53" t="s">
        <v>121</v>
      </c>
      <c r="S133" s="53">
        <v>1340040</v>
      </c>
      <c r="T133" s="53" t="s">
        <v>121</v>
      </c>
      <c r="U133" s="53">
        <v>1352280</v>
      </c>
      <c r="V133" s="53" t="s">
        <v>121</v>
      </c>
    </row>
    <row r="134" spans="2:22" x14ac:dyDescent="0.2">
      <c r="B134" s="51" t="s">
        <v>5</v>
      </c>
      <c r="C134" s="52">
        <v>3916640</v>
      </c>
      <c r="D134" s="52" t="s">
        <v>121</v>
      </c>
      <c r="E134" s="52">
        <v>0</v>
      </c>
      <c r="F134" s="52" t="s">
        <v>121</v>
      </c>
      <c r="G134" s="52">
        <v>221050</v>
      </c>
      <c r="H134" s="52" t="s">
        <v>121</v>
      </c>
      <c r="I134" s="52">
        <v>439520</v>
      </c>
      <c r="J134" s="52" t="s">
        <v>121</v>
      </c>
      <c r="K134" s="52">
        <v>489390</v>
      </c>
      <c r="L134" s="52" t="s">
        <v>121</v>
      </c>
      <c r="M134" s="52">
        <v>508680</v>
      </c>
      <c r="N134" s="52" t="s">
        <v>121</v>
      </c>
      <c r="O134" s="52">
        <v>323650</v>
      </c>
      <c r="P134" s="52" t="s">
        <v>121</v>
      </c>
      <c r="Q134" s="52">
        <v>381980</v>
      </c>
      <c r="R134" s="52" t="s">
        <v>121</v>
      </c>
      <c r="S134" s="52">
        <v>308860</v>
      </c>
      <c r="T134" s="52" t="s">
        <v>121</v>
      </c>
      <c r="U134" s="52">
        <v>1243510</v>
      </c>
      <c r="V134" s="52" t="s">
        <v>121</v>
      </c>
    </row>
    <row r="135" spans="2:22" x14ac:dyDescent="0.2">
      <c r="B135" s="51" t="s">
        <v>6</v>
      </c>
      <c r="C135" s="53">
        <v>23913680</v>
      </c>
      <c r="D135" s="53" t="s">
        <v>121</v>
      </c>
      <c r="E135" s="53">
        <v>0</v>
      </c>
      <c r="F135" s="53" t="s">
        <v>121</v>
      </c>
      <c r="G135" s="53">
        <v>261260</v>
      </c>
      <c r="H135" s="53" t="s">
        <v>121</v>
      </c>
      <c r="I135" s="53">
        <v>647380</v>
      </c>
      <c r="J135" s="53" t="s">
        <v>121</v>
      </c>
      <c r="K135" s="53">
        <v>939230</v>
      </c>
      <c r="L135" s="53" t="s">
        <v>121</v>
      </c>
      <c r="M135" s="53">
        <v>1468390</v>
      </c>
      <c r="N135" s="53" t="s">
        <v>121</v>
      </c>
      <c r="O135" s="53">
        <v>1236970</v>
      </c>
      <c r="P135" s="53" t="s">
        <v>121</v>
      </c>
      <c r="Q135" s="53">
        <v>1971800</v>
      </c>
      <c r="R135" s="53" t="s">
        <v>121</v>
      </c>
      <c r="S135" s="53">
        <v>3559510</v>
      </c>
      <c r="T135" s="53" t="s">
        <v>121</v>
      </c>
      <c r="U135" s="53">
        <v>13829140</v>
      </c>
      <c r="V135" s="53" t="s">
        <v>121</v>
      </c>
    </row>
    <row r="136" spans="2:22" x14ac:dyDescent="0.2">
      <c r="B136" s="51" t="s">
        <v>7</v>
      </c>
      <c r="C136" s="52">
        <v>27364630</v>
      </c>
      <c r="D136" s="52" t="s">
        <v>121</v>
      </c>
      <c r="E136" s="52">
        <v>0</v>
      </c>
      <c r="F136" s="52" t="s">
        <v>121</v>
      </c>
      <c r="G136" s="52">
        <v>34430</v>
      </c>
      <c r="H136" s="52" t="s">
        <v>121</v>
      </c>
      <c r="I136" s="52">
        <v>113280</v>
      </c>
      <c r="J136" s="52" t="s">
        <v>121</v>
      </c>
      <c r="K136" s="52">
        <v>247640</v>
      </c>
      <c r="L136" s="52" t="s">
        <v>121</v>
      </c>
      <c r="M136" s="52">
        <v>530560</v>
      </c>
      <c r="N136" s="52" t="s">
        <v>121</v>
      </c>
      <c r="O136" s="52">
        <v>597620</v>
      </c>
      <c r="P136" s="52" t="s">
        <v>121</v>
      </c>
      <c r="Q136" s="52">
        <v>1578310</v>
      </c>
      <c r="R136" s="52" t="s">
        <v>121</v>
      </c>
      <c r="S136" s="52">
        <v>5708590</v>
      </c>
      <c r="T136" s="52" t="s">
        <v>121</v>
      </c>
      <c r="U136" s="52">
        <v>18554200</v>
      </c>
      <c r="V136" s="52" t="s">
        <v>121</v>
      </c>
    </row>
    <row r="137" spans="2:22" x14ac:dyDescent="0.2">
      <c r="B137" s="51" t="s">
        <v>8</v>
      </c>
      <c r="C137" s="53">
        <v>1505430</v>
      </c>
      <c r="D137" s="53" t="s">
        <v>121</v>
      </c>
      <c r="E137" s="53">
        <v>0</v>
      </c>
      <c r="F137" s="53" t="s">
        <v>121</v>
      </c>
      <c r="G137" s="53">
        <v>52640</v>
      </c>
      <c r="H137" s="53" t="s">
        <v>121</v>
      </c>
      <c r="I137" s="53">
        <v>136280</v>
      </c>
      <c r="J137" s="53" t="s">
        <v>121</v>
      </c>
      <c r="K137" s="53">
        <v>146790</v>
      </c>
      <c r="L137" s="53" t="s">
        <v>121</v>
      </c>
      <c r="M137" s="53">
        <v>139260</v>
      </c>
      <c r="N137" s="53" t="s">
        <v>121</v>
      </c>
      <c r="O137" s="53">
        <v>84930</v>
      </c>
      <c r="P137" s="53" t="s">
        <v>121</v>
      </c>
      <c r="Q137" s="53">
        <v>122170</v>
      </c>
      <c r="R137" s="53" t="s">
        <v>121</v>
      </c>
      <c r="S137" s="53">
        <v>177430</v>
      </c>
      <c r="T137" s="53" t="s">
        <v>121</v>
      </c>
      <c r="U137" s="53">
        <v>645940</v>
      </c>
      <c r="V137" s="53" t="s">
        <v>121</v>
      </c>
    </row>
    <row r="138" spans="2:22" x14ac:dyDescent="0.2">
      <c r="B138" s="51" t="s">
        <v>9</v>
      </c>
      <c r="C138" s="52">
        <v>12535360</v>
      </c>
      <c r="D138" s="52" t="s">
        <v>121</v>
      </c>
      <c r="E138" s="52">
        <v>0</v>
      </c>
      <c r="F138" s="52" t="s">
        <v>121</v>
      </c>
      <c r="G138" s="52">
        <v>420450</v>
      </c>
      <c r="H138" s="52" t="s">
        <v>121</v>
      </c>
      <c r="I138" s="52">
        <v>867910</v>
      </c>
      <c r="J138" s="52" t="s">
        <v>121</v>
      </c>
      <c r="K138" s="52">
        <v>1118800</v>
      </c>
      <c r="L138" s="52" t="s">
        <v>121</v>
      </c>
      <c r="M138" s="52">
        <v>1521210</v>
      </c>
      <c r="N138" s="52" t="s">
        <v>121</v>
      </c>
      <c r="O138" s="52">
        <v>1090520</v>
      </c>
      <c r="P138" s="52" t="s">
        <v>121</v>
      </c>
      <c r="Q138" s="52">
        <v>1569340</v>
      </c>
      <c r="R138" s="52" t="s">
        <v>121</v>
      </c>
      <c r="S138" s="52">
        <v>2225610</v>
      </c>
      <c r="T138" s="52" t="s">
        <v>121</v>
      </c>
      <c r="U138" s="52">
        <v>3721530</v>
      </c>
      <c r="V138" s="52" t="s">
        <v>121</v>
      </c>
    </row>
    <row r="139" spans="2:22" x14ac:dyDescent="0.2">
      <c r="B139" s="51" t="s">
        <v>10</v>
      </c>
      <c r="C139" s="53">
        <v>134140</v>
      </c>
      <c r="D139" s="53" t="s">
        <v>121</v>
      </c>
      <c r="E139" s="53">
        <v>0</v>
      </c>
      <c r="F139" s="53" t="s">
        <v>121</v>
      </c>
      <c r="G139" s="53">
        <v>18390</v>
      </c>
      <c r="H139" s="53" t="s">
        <v>121</v>
      </c>
      <c r="I139" s="53">
        <v>16470</v>
      </c>
      <c r="J139" s="53" t="s">
        <v>121</v>
      </c>
      <c r="K139" s="53">
        <v>13880</v>
      </c>
      <c r="L139" s="53" t="s">
        <v>121</v>
      </c>
      <c r="M139" s="53">
        <v>14080</v>
      </c>
      <c r="N139" s="53" t="s">
        <v>121</v>
      </c>
      <c r="O139" s="53">
        <v>9490</v>
      </c>
      <c r="P139" s="53" t="s">
        <v>121</v>
      </c>
      <c r="Q139" s="53">
        <v>13620</v>
      </c>
      <c r="R139" s="53" t="s">
        <v>121</v>
      </c>
      <c r="S139" s="53">
        <v>20380</v>
      </c>
      <c r="T139" s="53" t="s">
        <v>121</v>
      </c>
      <c r="U139" s="53">
        <v>27830</v>
      </c>
      <c r="V139" s="53" t="s">
        <v>121</v>
      </c>
    </row>
    <row r="140" spans="2:22" x14ac:dyDescent="0.2">
      <c r="B140" s="51" t="s">
        <v>11</v>
      </c>
      <c r="C140" s="52">
        <v>1968960</v>
      </c>
      <c r="D140" s="52" t="s">
        <v>121</v>
      </c>
      <c r="E140" s="52">
        <v>0</v>
      </c>
      <c r="F140" s="52" t="s">
        <v>121</v>
      </c>
      <c r="G140" s="52">
        <v>12230</v>
      </c>
      <c r="H140" s="52" t="s">
        <v>121</v>
      </c>
      <c r="I140" s="52">
        <v>57020</v>
      </c>
      <c r="J140" s="52" t="s">
        <v>121</v>
      </c>
      <c r="K140" s="52">
        <v>93340</v>
      </c>
      <c r="L140" s="52" t="s">
        <v>121</v>
      </c>
      <c r="M140" s="52">
        <v>138460</v>
      </c>
      <c r="N140" s="52" t="s">
        <v>121</v>
      </c>
      <c r="O140" s="52">
        <v>89860</v>
      </c>
      <c r="P140" s="52" t="s">
        <v>121</v>
      </c>
      <c r="Q140" s="52">
        <v>124900</v>
      </c>
      <c r="R140" s="52" t="s">
        <v>121</v>
      </c>
      <c r="S140" s="52">
        <v>196720</v>
      </c>
      <c r="T140" s="52" t="s">
        <v>121</v>
      </c>
      <c r="U140" s="52">
        <v>1256430</v>
      </c>
      <c r="V140" s="52" t="s">
        <v>121</v>
      </c>
    </row>
    <row r="141" spans="2:22" x14ac:dyDescent="0.2">
      <c r="B141" s="51" t="s">
        <v>12</v>
      </c>
      <c r="C141" s="53">
        <v>2914550</v>
      </c>
      <c r="D141" s="53" t="s">
        <v>121</v>
      </c>
      <c r="E141" s="53">
        <v>0</v>
      </c>
      <c r="F141" s="53" t="s">
        <v>121</v>
      </c>
      <c r="G141" s="53">
        <v>26190</v>
      </c>
      <c r="H141" s="53" t="s">
        <v>121</v>
      </c>
      <c r="I141" s="53">
        <v>130800</v>
      </c>
      <c r="J141" s="53" t="s">
        <v>121</v>
      </c>
      <c r="K141" s="53">
        <v>185900</v>
      </c>
      <c r="L141" s="53" t="s">
        <v>121</v>
      </c>
      <c r="M141" s="53">
        <v>238950</v>
      </c>
      <c r="N141" s="53" t="s">
        <v>121</v>
      </c>
      <c r="O141" s="53">
        <v>150670</v>
      </c>
      <c r="P141" s="53" t="s">
        <v>121</v>
      </c>
      <c r="Q141" s="53">
        <v>196080</v>
      </c>
      <c r="R141" s="53" t="s">
        <v>121</v>
      </c>
      <c r="S141" s="53">
        <v>384800</v>
      </c>
      <c r="T141" s="53" t="s">
        <v>121</v>
      </c>
      <c r="U141" s="53">
        <v>1601150</v>
      </c>
      <c r="V141" s="53" t="s">
        <v>121</v>
      </c>
    </row>
    <row r="142" spans="2:22" x14ac:dyDescent="0.2">
      <c r="B142" s="51" t="s">
        <v>13</v>
      </c>
      <c r="C142" s="52">
        <v>132140</v>
      </c>
      <c r="D142" s="52" t="s">
        <v>121</v>
      </c>
      <c r="E142" s="52">
        <v>0</v>
      </c>
      <c r="F142" s="52" t="s">
        <v>121</v>
      </c>
      <c r="G142" s="52">
        <v>90</v>
      </c>
      <c r="H142" s="52" t="s">
        <v>121</v>
      </c>
      <c r="I142" s="52">
        <v>460</v>
      </c>
      <c r="J142" s="52" t="s">
        <v>121</v>
      </c>
      <c r="K142" s="52">
        <v>1140</v>
      </c>
      <c r="L142" s="52" t="s">
        <v>121</v>
      </c>
      <c r="M142" s="52">
        <v>2200</v>
      </c>
      <c r="N142" s="52" t="s">
        <v>121</v>
      </c>
      <c r="O142" s="52">
        <v>2510</v>
      </c>
      <c r="P142" s="52" t="s">
        <v>121</v>
      </c>
      <c r="Q142" s="52">
        <v>6820</v>
      </c>
      <c r="R142" s="52" t="s">
        <v>121</v>
      </c>
      <c r="S142" s="52">
        <v>35400</v>
      </c>
      <c r="T142" s="52" t="s">
        <v>121</v>
      </c>
      <c r="U142" s="52">
        <v>83520</v>
      </c>
      <c r="V142" s="52" t="s">
        <v>121</v>
      </c>
    </row>
    <row r="143" spans="2:22" x14ac:dyDescent="0.2">
      <c r="B143" s="51" t="s">
        <v>14</v>
      </c>
      <c r="C143" s="53">
        <v>4921740</v>
      </c>
      <c r="D143" s="53" t="s">
        <v>121</v>
      </c>
      <c r="E143" s="53">
        <v>0</v>
      </c>
      <c r="F143" s="53" t="s">
        <v>121</v>
      </c>
      <c r="G143" s="53">
        <v>61170</v>
      </c>
      <c r="H143" s="53" t="s">
        <v>121</v>
      </c>
      <c r="I143" s="53">
        <v>129690</v>
      </c>
      <c r="J143" s="53" t="s">
        <v>121</v>
      </c>
      <c r="K143" s="53">
        <v>192650</v>
      </c>
      <c r="L143" s="53" t="s">
        <v>121</v>
      </c>
      <c r="M143" s="53">
        <v>270500</v>
      </c>
      <c r="N143" s="53" t="s">
        <v>121</v>
      </c>
      <c r="O143" s="53">
        <v>199280</v>
      </c>
      <c r="P143" s="53" t="s">
        <v>121</v>
      </c>
      <c r="Q143" s="53">
        <v>309990</v>
      </c>
      <c r="R143" s="53" t="s">
        <v>121</v>
      </c>
      <c r="S143" s="53">
        <v>561280</v>
      </c>
      <c r="T143" s="53" t="s">
        <v>121</v>
      </c>
      <c r="U143" s="53">
        <v>3197180</v>
      </c>
      <c r="V143" s="53" t="s">
        <v>121</v>
      </c>
    </row>
    <row r="144" spans="2:22" x14ac:dyDescent="0.2">
      <c r="B144" s="51" t="s">
        <v>15</v>
      </c>
      <c r="C144" s="52">
        <v>9800</v>
      </c>
      <c r="D144" s="52" t="s">
        <v>121</v>
      </c>
      <c r="E144" s="52">
        <v>0</v>
      </c>
      <c r="F144" s="52" t="s">
        <v>121</v>
      </c>
      <c r="G144" s="52">
        <v>4480</v>
      </c>
      <c r="H144" s="52" t="s">
        <v>121</v>
      </c>
      <c r="I144" s="52">
        <v>3240</v>
      </c>
      <c r="J144" s="52" t="s">
        <v>121</v>
      </c>
      <c r="K144" s="52">
        <v>1460</v>
      </c>
      <c r="L144" s="52" t="s">
        <v>121</v>
      </c>
      <c r="M144" s="52">
        <v>500</v>
      </c>
      <c r="N144" s="52" t="s">
        <v>121</v>
      </c>
      <c r="O144" s="52" t="s">
        <v>50</v>
      </c>
      <c r="P144" s="52" t="s">
        <v>124</v>
      </c>
      <c r="Q144" s="52" t="s">
        <v>50</v>
      </c>
      <c r="R144" s="52" t="s">
        <v>124</v>
      </c>
      <c r="S144" s="52" t="s">
        <v>50</v>
      </c>
      <c r="T144" s="52" t="s">
        <v>121</v>
      </c>
      <c r="U144" s="52" t="s">
        <v>50</v>
      </c>
      <c r="V144" s="52" t="s">
        <v>121</v>
      </c>
    </row>
    <row r="145" spans="2:22" x14ac:dyDescent="0.2">
      <c r="B145" s="51" t="s">
        <v>16</v>
      </c>
      <c r="C145" s="53">
        <v>1817900</v>
      </c>
      <c r="D145" s="53" t="s">
        <v>121</v>
      </c>
      <c r="E145" s="53">
        <v>0</v>
      </c>
      <c r="F145" s="53" t="s">
        <v>121</v>
      </c>
      <c r="G145" s="53">
        <v>3910</v>
      </c>
      <c r="H145" s="53" t="s">
        <v>121</v>
      </c>
      <c r="I145" s="53">
        <v>18380</v>
      </c>
      <c r="J145" s="53" t="s">
        <v>121</v>
      </c>
      <c r="K145" s="53">
        <v>50990</v>
      </c>
      <c r="L145" s="53" t="s">
        <v>121</v>
      </c>
      <c r="M145" s="53">
        <v>117850</v>
      </c>
      <c r="N145" s="53" t="s">
        <v>121</v>
      </c>
      <c r="O145" s="53">
        <v>139260</v>
      </c>
      <c r="P145" s="53" t="s">
        <v>121</v>
      </c>
      <c r="Q145" s="53">
        <v>356050</v>
      </c>
      <c r="R145" s="53" t="s">
        <v>121</v>
      </c>
      <c r="S145" s="53">
        <v>646780</v>
      </c>
      <c r="T145" s="53" t="s">
        <v>121</v>
      </c>
      <c r="U145" s="53">
        <v>484690</v>
      </c>
      <c r="V145" s="53" t="s">
        <v>121</v>
      </c>
    </row>
    <row r="146" spans="2:22" x14ac:dyDescent="0.2">
      <c r="B146" s="51" t="s">
        <v>17</v>
      </c>
      <c r="C146" s="52">
        <v>2602670</v>
      </c>
      <c r="D146" s="52" t="s">
        <v>121</v>
      </c>
      <c r="E146" s="52">
        <v>0</v>
      </c>
      <c r="F146" s="52" t="s">
        <v>121</v>
      </c>
      <c r="G146" s="52">
        <v>5810</v>
      </c>
      <c r="H146" s="52" t="s">
        <v>121</v>
      </c>
      <c r="I146" s="52">
        <v>54620</v>
      </c>
      <c r="J146" s="52" t="s">
        <v>121</v>
      </c>
      <c r="K146" s="52">
        <v>138450</v>
      </c>
      <c r="L146" s="52" t="s">
        <v>121</v>
      </c>
      <c r="M146" s="52">
        <v>371350</v>
      </c>
      <c r="N146" s="52" t="s">
        <v>121</v>
      </c>
      <c r="O146" s="52">
        <v>373240</v>
      </c>
      <c r="P146" s="52" t="s">
        <v>121</v>
      </c>
      <c r="Q146" s="52">
        <v>622030</v>
      </c>
      <c r="R146" s="52" t="s">
        <v>121</v>
      </c>
      <c r="S146" s="52">
        <v>642980</v>
      </c>
      <c r="T146" s="52" t="s">
        <v>121</v>
      </c>
      <c r="U146" s="52">
        <v>394190</v>
      </c>
      <c r="V146" s="52" t="s">
        <v>121</v>
      </c>
    </row>
    <row r="147" spans="2:22" x14ac:dyDescent="0.2">
      <c r="B147" s="51" t="s">
        <v>18</v>
      </c>
      <c r="C147" s="53">
        <v>14784120</v>
      </c>
      <c r="D147" s="53" t="s">
        <v>121</v>
      </c>
      <c r="E147" s="53">
        <v>0</v>
      </c>
      <c r="F147" s="53" t="s">
        <v>121</v>
      </c>
      <c r="G147" s="53">
        <v>338340</v>
      </c>
      <c r="H147" s="53" t="s">
        <v>121</v>
      </c>
      <c r="I147" s="53">
        <v>1391890</v>
      </c>
      <c r="J147" s="53" t="s">
        <v>121</v>
      </c>
      <c r="K147" s="53">
        <v>2003790</v>
      </c>
      <c r="L147" s="53" t="s">
        <v>121</v>
      </c>
      <c r="M147" s="53">
        <v>2660440</v>
      </c>
      <c r="N147" s="53" t="s">
        <v>121</v>
      </c>
      <c r="O147" s="53">
        <v>1483970</v>
      </c>
      <c r="P147" s="53" t="s">
        <v>121</v>
      </c>
      <c r="Q147" s="53">
        <v>1684310</v>
      </c>
      <c r="R147" s="53" t="s">
        <v>121</v>
      </c>
      <c r="S147" s="53">
        <v>1791180</v>
      </c>
      <c r="T147" s="53" t="s">
        <v>121</v>
      </c>
      <c r="U147" s="53">
        <v>3430190</v>
      </c>
      <c r="V147" s="53" t="s">
        <v>121</v>
      </c>
    </row>
    <row r="148" spans="2:22" x14ac:dyDescent="0.2">
      <c r="B148" s="51" t="s">
        <v>19</v>
      </c>
      <c r="C148" s="52">
        <v>3963940</v>
      </c>
      <c r="D148" s="52" t="s">
        <v>121</v>
      </c>
      <c r="E148" s="52">
        <v>0</v>
      </c>
      <c r="F148" s="52" t="s">
        <v>121</v>
      </c>
      <c r="G148" s="52">
        <v>139590</v>
      </c>
      <c r="H148" s="52" t="s">
        <v>121</v>
      </c>
      <c r="I148" s="52">
        <v>225970</v>
      </c>
      <c r="J148" s="52" t="s">
        <v>121</v>
      </c>
      <c r="K148" s="52">
        <v>225670</v>
      </c>
      <c r="L148" s="52" t="s">
        <v>121</v>
      </c>
      <c r="M148" s="52">
        <v>262800</v>
      </c>
      <c r="N148" s="52" t="s">
        <v>121</v>
      </c>
      <c r="O148" s="52">
        <v>169650</v>
      </c>
      <c r="P148" s="52" t="s">
        <v>121</v>
      </c>
      <c r="Q148" s="52">
        <v>235390</v>
      </c>
      <c r="R148" s="52" t="s">
        <v>121</v>
      </c>
      <c r="S148" s="52">
        <v>395160</v>
      </c>
      <c r="T148" s="52" t="s">
        <v>121</v>
      </c>
      <c r="U148" s="52">
        <v>2309700</v>
      </c>
      <c r="V148" s="52" t="s">
        <v>121</v>
      </c>
    </row>
    <row r="149" spans="2:22" x14ac:dyDescent="0.2">
      <c r="B149" s="51" t="s">
        <v>20</v>
      </c>
      <c r="C149" s="53">
        <v>12762830</v>
      </c>
      <c r="D149" s="53" t="s">
        <v>121</v>
      </c>
      <c r="E149" s="53">
        <v>0</v>
      </c>
      <c r="F149" s="53" t="s">
        <v>121</v>
      </c>
      <c r="G149" s="53">
        <v>1315820</v>
      </c>
      <c r="H149" s="53" t="s">
        <v>121</v>
      </c>
      <c r="I149" s="53">
        <v>1600300</v>
      </c>
      <c r="J149" s="53" t="s">
        <v>121</v>
      </c>
      <c r="K149" s="53">
        <v>1088170</v>
      </c>
      <c r="L149" s="53" t="s">
        <v>121</v>
      </c>
      <c r="M149" s="53">
        <v>763090</v>
      </c>
      <c r="N149" s="53" t="s">
        <v>121</v>
      </c>
      <c r="O149" s="53">
        <v>442010</v>
      </c>
      <c r="P149" s="53" t="s">
        <v>121</v>
      </c>
      <c r="Q149" s="53">
        <v>664190</v>
      </c>
      <c r="R149" s="53" t="s">
        <v>121</v>
      </c>
      <c r="S149" s="53">
        <v>784390</v>
      </c>
      <c r="T149" s="53" t="s">
        <v>121</v>
      </c>
      <c r="U149" s="53">
        <v>6104850</v>
      </c>
      <c r="V149" s="53" t="s">
        <v>121</v>
      </c>
    </row>
    <row r="150" spans="2:22" x14ac:dyDescent="0.2">
      <c r="B150" s="51" t="s">
        <v>21</v>
      </c>
      <c r="C150" s="52">
        <v>483440</v>
      </c>
      <c r="D150" s="52" t="s">
        <v>121</v>
      </c>
      <c r="E150" s="52">
        <v>0</v>
      </c>
      <c r="F150" s="52" t="s">
        <v>121</v>
      </c>
      <c r="G150" s="52">
        <v>20260</v>
      </c>
      <c r="H150" s="52" t="s">
        <v>121</v>
      </c>
      <c r="I150" s="52">
        <v>76180</v>
      </c>
      <c r="J150" s="52" t="s">
        <v>121</v>
      </c>
      <c r="K150" s="52">
        <v>110270</v>
      </c>
      <c r="L150" s="52" t="s">
        <v>121</v>
      </c>
      <c r="M150" s="52">
        <v>108340</v>
      </c>
      <c r="N150" s="52" t="s">
        <v>121</v>
      </c>
      <c r="O150" s="52">
        <v>51070</v>
      </c>
      <c r="P150" s="52" t="s">
        <v>121</v>
      </c>
      <c r="Q150" s="52">
        <v>45030</v>
      </c>
      <c r="R150" s="52" t="s">
        <v>121</v>
      </c>
      <c r="S150" s="52">
        <v>35720</v>
      </c>
      <c r="T150" s="52" t="s">
        <v>121</v>
      </c>
      <c r="U150" s="52">
        <v>36560</v>
      </c>
      <c r="V150" s="52" t="s">
        <v>121</v>
      </c>
    </row>
    <row r="151" spans="2:22" x14ac:dyDescent="0.2">
      <c r="B151" s="51" t="s">
        <v>22</v>
      </c>
      <c r="C151" s="53">
        <v>1862650</v>
      </c>
      <c r="D151" s="53" t="s">
        <v>121</v>
      </c>
      <c r="E151" s="53">
        <v>0</v>
      </c>
      <c r="F151" s="53" t="s">
        <v>121</v>
      </c>
      <c r="G151" s="53">
        <v>1620</v>
      </c>
      <c r="H151" s="53" t="s">
        <v>121</v>
      </c>
      <c r="I151" s="53">
        <v>11520</v>
      </c>
      <c r="J151" s="53" t="s">
        <v>121</v>
      </c>
      <c r="K151" s="53">
        <v>25900</v>
      </c>
      <c r="L151" s="53" t="s">
        <v>121</v>
      </c>
      <c r="M151" s="53">
        <v>34570</v>
      </c>
      <c r="N151" s="53" t="s">
        <v>121</v>
      </c>
      <c r="O151" s="53">
        <v>27100</v>
      </c>
      <c r="P151" s="53" t="s">
        <v>121</v>
      </c>
      <c r="Q151" s="53">
        <v>40350</v>
      </c>
      <c r="R151" s="53" t="s">
        <v>121</v>
      </c>
      <c r="S151" s="53">
        <v>71700</v>
      </c>
      <c r="T151" s="53" t="s">
        <v>121</v>
      </c>
      <c r="U151" s="53">
        <v>1649900</v>
      </c>
      <c r="V151" s="53" t="s">
        <v>121</v>
      </c>
    </row>
    <row r="152" spans="2:22" x14ac:dyDescent="0.2">
      <c r="B152" s="51" t="s">
        <v>23</v>
      </c>
      <c r="C152" s="52">
        <v>2281710</v>
      </c>
      <c r="D152" s="52" t="s">
        <v>121</v>
      </c>
      <c r="E152" s="52">
        <v>0</v>
      </c>
      <c r="F152" s="52" t="s">
        <v>121</v>
      </c>
      <c r="G152" s="52">
        <v>290</v>
      </c>
      <c r="H152" s="52" t="s">
        <v>121</v>
      </c>
      <c r="I152" s="52">
        <v>2180</v>
      </c>
      <c r="J152" s="52" t="s">
        <v>121</v>
      </c>
      <c r="K152" s="52">
        <v>44850</v>
      </c>
      <c r="L152" s="52" t="s">
        <v>121</v>
      </c>
      <c r="M152" s="52">
        <v>129780</v>
      </c>
      <c r="N152" s="52" t="s">
        <v>121</v>
      </c>
      <c r="O152" s="52">
        <v>152040</v>
      </c>
      <c r="P152" s="52" t="s">
        <v>121</v>
      </c>
      <c r="Q152" s="52">
        <v>310830</v>
      </c>
      <c r="R152" s="52" t="s">
        <v>121</v>
      </c>
      <c r="S152" s="52">
        <v>654550</v>
      </c>
      <c r="T152" s="52" t="s">
        <v>121</v>
      </c>
      <c r="U152" s="52">
        <v>987210</v>
      </c>
      <c r="V152" s="52" t="s">
        <v>121</v>
      </c>
    </row>
    <row r="153" spans="2:22" x14ac:dyDescent="0.2">
      <c r="B153" s="51" t="s">
        <v>24</v>
      </c>
      <c r="C153" s="53">
        <v>3005810</v>
      </c>
      <c r="D153" s="53" t="s">
        <v>121</v>
      </c>
      <c r="E153" s="53">
        <v>0</v>
      </c>
      <c r="F153" s="53" t="s">
        <v>121</v>
      </c>
      <c r="G153" s="53">
        <v>420</v>
      </c>
      <c r="H153" s="53" t="s">
        <v>121</v>
      </c>
      <c r="I153" s="53">
        <v>20800</v>
      </c>
      <c r="J153" s="53" t="s">
        <v>121</v>
      </c>
      <c r="K153" s="53">
        <v>105450</v>
      </c>
      <c r="L153" s="53" t="s">
        <v>121</v>
      </c>
      <c r="M153" s="53">
        <v>168050</v>
      </c>
      <c r="N153" s="53" t="s">
        <v>121</v>
      </c>
      <c r="O153" s="53">
        <v>132870</v>
      </c>
      <c r="P153" s="53" t="s">
        <v>121</v>
      </c>
      <c r="Q153" s="53">
        <v>223500</v>
      </c>
      <c r="R153" s="53" t="s">
        <v>121</v>
      </c>
      <c r="S153" s="53">
        <v>467090</v>
      </c>
      <c r="T153" s="53" t="s">
        <v>121</v>
      </c>
      <c r="U153" s="53">
        <v>1887630</v>
      </c>
      <c r="V153" s="53" t="s">
        <v>121</v>
      </c>
    </row>
    <row r="154" spans="2:22" x14ac:dyDescent="0.2">
      <c r="B154" s="51" t="s">
        <v>51</v>
      </c>
      <c r="C154" s="52">
        <v>17655830</v>
      </c>
      <c r="D154" s="52" t="s">
        <v>121</v>
      </c>
      <c r="E154" s="52">
        <v>0</v>
      </c>
      <c r="F154" s="52" t="s">
        <v>121</v>
      </c>
      <c r="G154" s="52">
        <v>10</v>
      </c>
      <c r="H154" s="52" t="s">
        <v>121</v>
      </c>
      <c r="I154" s="52" t="s">
        <v>50</v>
      </c>
      <c r="J154" s="52" t="s">
        <v>124</v>
      </c>
      <c r="K154" s="52">
        <v>90</v>
      </c>
      <c r="L154" s="52" t="s">
        <v>121</v>
      </c>
      <c r="M154" s="52">
        <v>960</v>
      </c>
      <c r="N154" s="52" t="s">
        <v>121</v>
      </c>
      <c r="O154" s="52">
        <v>2250</v>
      </c>
      <c r="P154" s="52" t="s">
        <v>121</v>
      </c>
      <c r="Q154" s="52">
        <v>6430</v>
      </c>
      <c r="R154" s="52" t="s">
        <v>121</v>
      </c>
      <c r="S154" s="52">
        <v>15510</v>
      </c>
      <c r="T154" s="52" t="s">
        <v>121</v>
      </c>
      <c r="U154" s="52">
        <v>17630570</v>
      </c>
      <c r="V154" s="52" t="s">
        <v>121</v>
      </c>
    </row>
    <row r="155" spans="2:22" x14ac:dyDescent="0.2">
      <c r="B155" s="51" t="s">
        <v>52</v>
      </c>
      <c r="C155" s="53">
        <v>986130</v>
      </c>
      <c r="D155" s="53" t="s">
        <v>121</v>
      </c>
      <c r="E155" s="53">
        <v>0</v>
      </c>
      <c r="F155" s="53" t="s">
        <v>121</v>
      </c>
      <c r="G155" s="53">
        <v>1160</v>
      </c>
      <c r="H155" s="53" t="s">
        <v>121</v>
      </c>
      <c r="I155" s="53">
        <v>11380</v>
      </c>
      <c r="J155" s="53" t="s">
        <v>121</v>
      </c>
      <c r="K155" s="53">
        <v>47260</v>
      </c>
      <c r="L155" s="53" t="s">
        <v>121</v>
      </c>
      <c r="M155" s="53">
        <v>142210</v>
      </c>
      <c r="N155" s="53" t="s">
        <v>121</v>
      </c>
      <c r="O155" s="53">
        <v>150090</v>
      </c>
      <c r="P155" s="53" t="s">
        <v>121</v>
      </c>
      <c r="Q155" s="53">
        <v>231260</v>
      </c>
      <c r="R155" s="53" t="s">
        <v>121</v>
      </c>
      <c r="S155" s="53">
        <v>267960</v>
      </c>
      <c r="T155" s="53" t="s">
        <v>121</v>
      </c>
      <c r="U155" s="53">
        <v>134800</v>
      </c>
      <c r="V155" s="53" t="s">
        <v>121</v>
      </c>
    </row>
    <row r="156" spans="2:22" x14ac:dyDescent="0.2">
      <c r="B156" s="51" t="s">
        <v>53</v>
      </c>
      <c r="C156" s="52">
        <v>1036920</v>
      </c>
      <c r="D156" s="52" t="s">
        <v>121</v>
      </c>
      <c r="E156" s="52">
        <v>0</v>
      </c>
      <c r="F156" s="52" t="s">
        <v>121</v>
      </c>
      <c r="G156" s="52">
        <v>3400</v>
      </c>
      <c r="H156" s="52" t="s">
        <v>121</v>
      </c>
      <c r="I156" s="52">
        <v>12680</v>
      </c>
      <c r="J156" s="52" t="s">
        <v>121</v>
      </c>
      <c r="K156" s="52">
        <v>47510</v>
      </c>
      <c r="L156" s="52" t="s">
        <v>121</v>
      </c>
      <c r="M156" s="52">
        <v>209820</v>
      </c>
      <c r="N156" s="52" t="s">
        <v>121</v>
      </c>
      <c r="O156" s="52">
        <v>251910</v>
      </c>
      <c r="P156" s="52" t="s">
        <v>121</v>
      </c>
      <c r="Q156" s="52">
        <v>302050</v>
      </c>
      <c r="R156" s="52" t="s">
        <v>121</v>
      </c>
      <c r="S156" s="52">
        <v>176500</v>
      </c>
      <c r="T156" s="52" t="s">
        <v>121</v>
      </c>
      <c r="U156" s="52">
        <v>33060</v>
      </c>
      <c r="V156" s="52" t="s">
        <v>121</v>
      </c>
    </row>
    <row r="157" spans="2:22" ht="14.25" x14ac:dyDescent="0.2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</row>
    <row r="158" spans="2:22" ht="14.25" x14ac:dyDescent="0.2">
      <c r="B158" s="46" t="s">
        <v>126</v>
      </c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</row>
    <row r="159" spans="2:22" ht="14.25" x14ac:dyDescent="0.2">
      <c r="B159" s="46" t="s">
        <v>50</v>
      </c>
      <c r="C159" s="45" t="s">
        <v>55</v>
      </c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</row>
    <row r="160" spans="2:22" ht="14.25" x14ac:dyDescent="0.2">
      <c r="B160" s="46" t="s">
        <v>127</v>
      </c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</row>
    <row r="161" spans="2:22" ht="14.25" x14ac:dyDescent="0.2">
      <c r="B161" s="46" t="s">
        <v>124</v>
      </c>
      <c r="C161" s="45" t="s">
        <v>128</v>
      </c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</row>
    <row r="168" spans="2:22" x14ac:dyDescent="0.2">
      <c r="B168" s="2"/>
      <c r="C168" s="2" t="s">
        <v>32</v>
      </c>
      <c r="D168" s="2"/>
      <c r="E168" s="2"/>
      <c r="F168" s="2"/>
      <c r="G168" s="2"/>
      <c r="H168" s="2"/>
      <c r="I168" s="2"/>
      <c r="J168" s="2"/>
    </row>
    <row r="169" spans="2:22" x14ac:dyDescent="0.2">
      <c r="B169" s="2"/>
      <c r="C169" s="2"/>
      <c r="D169" s="2"/>
      <c r="E169" s="2"/>
      <c r="F169" s="2"/>
      <c r="G169" s="2"/>
      <c r="H169" s="2"/>
      <c r="I169" s="2"/>
      <c r="J169" s="2"/>
    </row>
    <row r="170" spans="2:22" x14ac:dyDescent="0.2">
      <c r="B170" s="2"/>
      <c r="C170" s="2"/>
      <c r="D170" s="3" t="s">
        <v>25</v>
      </c>
      <c r="E170" s="3" t="s">
        <v>107</v>
      </c>
      <c r="F170" s="3" t="s">
        <v>26</v>
      </c>
      <c r="G170" s="3" t="s">
        <v>27</v>
      </c>
      <c r="H170" s="3" t="s">
        <v>28</v>
      </c>
      <c r="I170" s="3" t="s">
        <v>29</v>
      </c>
      <c r="J170" s="3" t="s">
        <v>67</v>
      </c>
    </row>
    <row r="171" spans="2:22" x14ac:dyDescent="0.2">
      <c r="B171" s="2"/>
      <c r="C171" s="2"/>
      <c r="D171" s="2"/>
      <c r="E171" s="2"/>
      <c r="F171" s="2"/>
      <c r="G171" s="2"/>
      <c r="H171" s="2"/>
      <c r="I171" s="2"/>
      <c r="J171" s="2"/>
    </row>
    <row r="172" spans="2:22" x14ac:dyDescent="0.2">
      <c r="B172" s="2"/>
      <c r="C172" s="1" t="s">
        <v>30</v>
      </c>
      <c r="D172" s="35">
        <f>+(E71+G71+I71)/C71*100</f>
        <v>63.788106453885305</v>
      </c>
      <c r="E172" s="35">
        <f>+K71/C71*100</f>
        <v>12.367034617025523</v>
      </c>
      <c r="F172" s="35">
        <f>+M71/C71*100</f>
        <v>8.703038374065839</v>
      </c>
      <c r="G172" s="35">
        <f>+O71/C71*100</f>
        <v>3.7693873973786705</v>
      </c>
      <c r="H172" s="35">
        <f>+Q71/C71*100</f>
        <v>3.9010160986090794</v>
      </c>
      <c r="I172" s="35">
        <f>+S71/C71*100</f>
        <v>3.8596754261120916</v>
      </c>
      <c r="J172" s="35">
        <f>+U71/C71*100</f>
        <v>3.6117416329234908</v>
      </c>
    </row>
    <row r="173" spans="2:22" x14ac:dyDescent="0.2">
      <c r="B173" s="2"/>
      <c r="C173" s="1" t="s">
        <v>31</v>
      </c>
      <c r="D173" s="35">
        <f>+(G126+I126)/C126*100</f>
        <v>5.780075074539055</v>
      </c>
      <c r="E173" s="35">
        <f>+SUM(K126)/C126*100</f>
        <v>5.0136653345405762</v>
      </c>
      <c r="F173" s="35">
        <f>+SUM(M126)/C126*100</f>
        <v>7.0449998774039155</v>
      </c>
      <c r="G173" s="35">
        <f>+SUM(O126)/C126*100</f>
        <v>5.3064158913999417</v>
      </c>
      <c r="H173" s="35">
        <f>+SUM(Q126)/C126*100</f>
        <v>8.6995833130594562</v>
      </c>
      <c r="I173" s="35">
        <f>+SUM(S126)/C126*100</f>
        <v>15.65329039633091</v>
      </c>
      <c r="J173" s="35">
        <f>+SUM(U126)/C126*100</f>
        <v>52.501970112726148</v>
      </c>
    </row>
    <row r="174" spans="2:22" x14ac:dyDescent="0.2">
      <c r="B174" s="2"/>
      <c r="C174" s="2"/>
      <c r="D174" s="2"/>
      <c r="E174" s="2"/>
      <c r="F174" s="2"/>
      <c r="G174" s="2"/>
      <c r="H174" s="2"/>
      <c r="I174" s="2"/>
      <c r="J174" s="2"/>
    </row>
    <row r="176" spans="2:22" x14ac:dyDescent="0.2">
      <c r="C176" s="6" t="s">
        <v>134</v>
      </c>
      <c r="D176" s="5">
        <f>+C126/C71</f>
        <v>17.355094328390457</v>
      </c>
    </row>
    <row r="178" spans="3:13" x14ac:dyDescent="0.2">
      <c r="C178" s="1" t="s">
        <v>30</v>
      </c>
    </row>
    <row r="179" spans="3:13" x14ac:dyDescent="0.2">
      <c r="M179" s="6" t="s">
        <v>135</v>
      </c>
    </row>
    <row r="180" spans="3:13" x14ac:dyDescent="0.2">
      <c r="C180" s="6" t="s">
        <v>0</v>
      </c>
      <c r="D180" s="35">
        <f>+(E72+G72+I72)/C72*100</f>
        <v>13.527777777777777</v>
      </c>
      <c r="E180" s="35">
        <f>+K72/C72*100</f>
        <v>13</v>
      </c>
      <c r="F180" s="35">
        <f>+M72/C72*100</f>
        <v>17.527777777777779</v>
      </c>
      <c r="G180" s="35">
        <f>+O72/C72*100</f>
        <v>12.444444444444445</v>
      </c>
      <c r="H180" s="35">
        <f>+Q72/C72*100</f>
        <v>17.083333333333332</v>
      </c>
      <c r="I180" s="35">
        <f>+S72/C72*100</f>
        <v>18.861111111111111</v>
      </c>
      <c r="J180" s="35">
        <f>+U72/C72*100</f>
        <v>7.5555555555555554</v>
      </c>
      <c r="K180" s="4"/>
      <c r="M180" s="4">
        <f>+I180+J180</f>
        <v>26.416666666666664</v>
      </c>
    </row>
    <row r="181" spans="3:13" x14ac:dyDescent="0.2">
      <c r="C181" s="6" t="s">
        <v>1</v>
      </c>
      <c r="D181" s="35">
        <f t="shared" ref="D181:D206" si="1">+(E73+G73+I73)/C73*100</f>
        <v>64.027422028024702</v>
      </c>
      <c r="E181" s="35">
        <f t="shared" ref="E181:E206" si="2">+K73/C73*100</f>
        <v>9.2135000753352418</v>
      </c>
      <c r="F181" s="35">
        <f t="shared" ref="F181:F206" si="3">+M73/C73*100</f>
        <v>7.3903872231429855</v>
      </c>
      <c r="G181" s="35">
        <f t="shared" ref="G181:G206" si="4">+O73/C73*100</f>
        <v>4.2865752599065843</v>
      </c>
      <c r="H181" s="35">
        <f t="shared" ref="H181:H206" si="5">+Q73/C73*100</f>
        <v>5.0097935814373971</v>
      </c>
      <c r="I181" s="35">
        <f t="shared" ref="I181:I206" si="6">+S73/C73*100</f>
        <v>4.3242428808196474</v>
      </c>
      <c r="J181" s="35">
        <f t="shared" ref="J181:J206" si="7">+U73/C73*100</f>
        <v>5.7480789513334338</v>
      </c>
      <c r="K181" s="4"/>
      <c r="M181" s="4">
        <f t="shared" ref="M181:M205" si="8">+I181+J181</f>
        <v>10.072321832153081</v>
      </c>
    </row>
    <row r="182" spans="3:13" x14ac:dyDescent="0.2">
      <c r="C182" s="6" t="s">
        <v>96</v>
      </c>
      <c r="D182" s="35">
        <f t="shared" si="1"/>
        <v>25.25077827741266</v>
      </c>
      <c r="E182" s="35">
        <f t="shared" si="2"/>
        <v>15.185057073676928</v>
      </c>
      <c r="F182" s="35">
        <f t="shared" si="3"/>
        <v>14.873746108612936</v>
      </c>
      <c r="G182" s="35">
        <f t="shared" si="4"/>
        <v>8.0249048772051186</v>
      </c>
      <c r="H182" s="35">
        <f t="shared" si="5"/>
        <v>8.8896575579384294</v>
      </c>
      <c r="I182" s="35">
        <f t="shared" si="6"/>
        <v>10.48080249048772</v>
      </c>
      <c r="J182" s="35">
        <f t="shared" si="7"/>
        <v>17.295053614666205</v>
      </c>
      <c r="K182" s="4"/>
      <c r="M182" s="4">
        <f t="shared" si="8"/>
        <v>27.775856105153927</v>
      </c>
    </row>
    <row r="183" spans="3:13" x14ac:dyDescent="0.2">
      <c r="C183" s="6" t="s">
        <v>2</v>
      </c>
      <c r="D183" s="35">
        <f t="shared" si="1"/>
        <v>18.711242922620652</v>
      </c>
      <c r="E183" s="35">
        <f t="shared" si="2"/>
        <v>18.576435696953357</v>
      </c>
      <c r="F183" s="35">
        <f t="shared" si="3"/>
        <v>14.801833378269075</v>
      </c>
      <c r="G183" s="35">
        <f t="shared" si="4"/>
        <v>8.0075492046373675</v>
      </c>
      <c r="H183" s="35">
        <f t="shared" si="5"/>
        <v>9.0051226745753574</v>
      </c>
      <c r="I183" s="35">
        <f t="shared" si="6"/>
        <v>11.215961175519009</v>
      </c>
      <c r="J183" s="35">
        <f t="shared" si="7"/>
        <v>19.68185494742518</v>
      </c>
      <c r="K183" s="4"/>
      <c r="M183" s="4">
        <f t="shared" si="8"/>
        <v>30.897816122944189</v>
      </c>
    </row>
    <row r="184" spans="3:13" x14ac:dyDescent="0.2">
      <c r="C184" s="6" t="s">
        <v>49</v>
      </c>
      <c r="D184" s="35">
        <f t="shared" si="1"/>
        <v>8.174138062257402</v>
      </c>
      <c r="E184" s="35">
        <f t="shared" si="2"/>
        <v>17.037065225664051</v>
      </c>
      <c r="F184" s="35">
        <f t="shared" si="3"/>
        <v>20.005327650506128</v>
      </c>
      <c r="G184" s="35">
        <f t="shared" si="4"/>
        <v>9.5326889413197353</v>
      </c>
      <c r="H184" s="35">
        <f t="shared" si="5"/>
        <v>13.703478194687571</v>
      </c>
      <c r="I184" s="35">
        <f t="shared" si="6"/>
        <v>17.025648831722354</v>
      </c>
      <c r="J184" s="35">
        <f t="shared" si="7"/>
        <v>14.517847629195524</v>
      </c>
      <c r="K184" s="4"/>
      <c r="M184" s="4">
        <f t="shared" si="8"/>
        <v>31.543496460917879</v>
      </c>
    </row>
    <row r="185" spans="3:13" x14ac:dyDescent="0.2">
      <c r="C185" s="6" t="s">
        <v>3</v>
      </c>
      <c r="D185" s="35">
        <f t="shared" si="1"/>
        <v>10.378188214599824</v>
      </c>
      <c r="E185" s="35">
        <f t="shared" si="2"/>
        <v>25.593667546174142</v>
      </c>
      <c r="F185" s="35">
        <f t="shared" si="3"/>
        <v>19.876868953386104</v>
      </c>
      <c r="G185" s="35">
        <f t="shared" si="4"/>
        <v>8.7950747581354438</v>
      </c>
      <c r="H185" s="35">
        <f t="shared" si="5"/>
        <v>9.1468777484608612</v>
      </c>
      <c r="I185" s="35">
        <f t="shared" si="6"/>
        <v>9.1468777484608612</v>
      </c>
      <c r="J185" s="35">
        <f t="shared" si="7"/>
        <v>16.974494283201409</v>
      </c>
      <c r="K185" s="4"/>
      <c r="M185" s="4">
        <f t="shared" si="8"/>
        <v>26.121372031662268</v>
      </c>
    </row>
    <row r="186" spans="3:13" x14ac:dyDescent="0.2">
      <c r="C186" s="6" t="s">
        <v>4</v>
      </c>
      <c r="D186" s="35"/>
      <c r="E186" s="35">
        <f t="shared" si="2"/>
        <v>12.225464598371987</v>
      </c>
      <c r="F186" s="35">
        <f t="shared" si="3"/>
        <v>23.706035939179852</v>
      </c>
      <c r="G186" s="35">
        <f t="shared" si="4"/>
        <v>17.662417447396713</v>
      </c>
      <c r="H186" s="35">
        <f t="shared" si="5"/>
        <v>21.033635386269388</v>
      </c>
      <c r="I186" s="35">
        <f t="shared" si="6"/>
        <v>15.174320380893871</v>
      </c>
      <c r="J186" s="35">
        <f t="shared" si="7"/>
        <v>4.5307940408539391</v>
      </c>
      <c r="K186" s="4"/>
      <c r="M186" s="4">
        <f t="shared" si="8"/>
        <v>19.705114421747808</v>
      </c>
    </row>
    <row r="187" spans="3:13" x14ac:dyDescent="0.2">
      <c r="C187" s="6" t="s">
        <v>5</v>
      </c>
      <c r="D187" s="35">
        <f t="shared" si="1"/>
        <v>74.038624587847394</v>
      </c>
      <c r="E187" s="35">
        <f t="shared" si="2"/>
        <v>13.392369288742344</v>
      </c>
      <c r="F187" s="35">
        <f t="shared" si="3"/>
        <v>7.0183702308054636</v>
      </c>
      <c r="G187" s="35">
        <f t="shared" si="4"/>
        <v>2.5360339142722563</v>
      </c>
      <c r="H187" s="35">
        <f t="shared" si="5"/>
        <v>1.9180405087140837</v>
      </c>
      <c r="I187" s="35">
        <f t="shared" si="6"/>
        <v>0.89684408855393305</v>
      </c>
      <c r="J187" s="35">
        <f t="shared" si="7"/>
        <v>0.20160150730098919</v>
      </c>
      <c r="K187" s="4"/>
      <c r="M187" s="4">
        <f t="shared" si="8"/>
        <v>1.0984455958549222</v>
      </c>
    </row>
    <row r="188" spans="3:13" x14ac:dyDescent="0.2">
      <c r="C188" s="6" t="s">
        <v>6</v>
      </c>
      <c r="D188" s="35">
        <f t="shared" si="1"/>
        <v>51.551586564211306</v>
      </c>
      <c r="E188" s="35">
        <f t="shared" si="2"/>
        <v>14.417348912960312</v>
      </c>
      <c r="F188" s="35">
        <f t="shared" si="3"/>
        <v>11.322920196312044</v>
      </c>
      <c r="G188" s="35">
        <f t="shared" si="4"/>
        <v>5.5144446751997558</v>
      </c>
      <c r="H188" s="35">
        <f t="shared" si="5"/>
        <v>5.5778416605637959</v>
      </c>
      <c r="I188" s="35">
        <f t="shared" si="6"/>
        <v>5.5188168810869307</v>
      </c>
      <c r="J188" s="35">
        <f t="shared" si="7"/>
        <v>6.0970411096658541</v>
      </c>
      <c r="K188" s="4"/>
      <c r="M188" s="4">
        <f t="shared" si="8"/>
        <v>11.615857990752785</v>
      </c>
    </row>
    <row r="189" spans="3:13" x14ac:dyDescent="0.2">
      <c r="C189" s="6" t="s">
        <v>7</v>
      </c>
      <c r="D189" s="35">
        <f t="shared" si="1"/>
        <v>19.647355163727958</v>
      </c>
      <c r="E189" s="35">
        <f t="shared" si="2"/>
        <v>8.7219805103936086</v>
      </c>
      <c r="F189" s="35">
        <f t="shared" si="3"/>
        <v>9.4114953057018536</v>
      </c>
      <c r="G189" s="35">
        <f t="shared" si="4"/>
        <v>6.1496577869373841</v>
      </c>
      <c r="H189" s="35">
        <f t="shared" si="5"/>
        <v>10.113731776200289</v>
      </c>
      <c r="I189" s="35">
        <f t="shared" si="6"/>
        <v>19.815281276238455</v>
      </c>
      <c r="J189" s="35">
        <f t="shared" si="7"/>
        <v>26.140498180800449</v>
      </c>
      <c r="K189" s="4"/>
      <c r="M189" s="4">
        <f t="shared" si="8"/>
        <v>45.955779457038901</v>
      </c>
    </row>
    <row r="190" spans="3:13" x14ac:dyDescent="0.2">
      <c r="C190" s="6" t="s">
        <v>8</v>
      </c>
      <c r="D190" s="35">
        <f t="shared" si="1"/>
        <v>70.610713541304804</v>
      </c>
      <c r="E190" s="35">
        <f t="shared" si="2"/>
        <v>14.826651844646705</v>
      </c>
      <c r="F190" s="35">
        <f t="shared" si="3"/>
        <v>7.0937261168623627</v>
      </c>
      <c r="G190" s="35">
        <f t="shared" si="4"/>
        <v>2.4317376502466477</v>
      </c>
      <c r="H190" s="35">
        <f t="shared" si="5"/>
        <v>2.2163551726533735</v>
      </c>
      <c r="I190" s="35">
        <f t="shared" si="6"/>
        <v>1.7855902174668241</v>
      </c>
      <c r="J190" s="35">
        <f t="shared" si="7"/>
        <v>1.0421732786771347</v>
      </c>
      <c r="K190" s="4"/>
      <c r="M190" s="4">
        <f t="shared" si="8"/>
        <v>2.8277634961439588</v>
      </c>
    </row>
    <row r="191" spans="3:13" x14ac:dyDescent="0.2">
      <c r="C191" s="6" t="s">
        <v>9</v>
      </c>
      <c r="D191" s="35">
        <f t="shared" si="1"/>
        <v>64.106547104199393</v>
      </c>
      <c r="E191" s="35">
        <f t="shared" si="2"/>
        <v>14.133025012797656</v>
      </c>
      <c r="F191" s="35">
        <f t="shared" si="3"/>
        <v>9.6688496231311003</v>
      </c>
      <c r="G191" s="35">
        <f t="shared" si="4"/>
        <v>3.9822774531782317</v>
      </c>
      <c r="H191" s="35">
        <f t="shared" si="5"/>
        <v>3.633651656634481</v>
      </c>
      <c r="I191" s="35">
        <f t="shared" si="6"/>
        <v>2.8675575011915058</v>
      </c>
      <c r="J191" s="35">
        <f t="shared" si="7"/>
        <v>1.6089742458209033</v>
      </c>
      <c r="K191" s="4"/>
      <c r="M191" s="4">
        <f t="shared" si="8"/>
        <v>4.4765317470124089</v>
      </c>
    </row>
    <row r="192" spans="3:13" x14ac:dyDescent="0.2">
      <c r="C192" s="6" t="s">
        <v>10</v>
      </c>
      <c r="D192" s="35">
        <f t="shared" si="1"/>
        <v>87.518355359765053</v>
      </c>
      <c r="E192" s="35">
        <f t="shared" si="2"/>
        <v>5.9030837004405283</v>
      </c>
      <c r="F192" s="35">
        <f t="shared" si="3"/>
        <v>3.0543318649045523</v>
      </c>
      <c r="G192" s="35">
        <f t="shared" si="4"/>
        <v>1.1747430249632893</v>
      </c>
      <c r="H192" s="35">
        <f t="shared" si="5"/>
        <v>1.0572687224669604</v>
      </c>
      <c r="I192" s="35">
        <f t="shared" si="6"/>
        <v>0.88105726872246704</v>
      </c>
      <c r="J192" s="35">
        <f t="shared" si="7"/>
        <v>0.4698972099853157</v>
      </c>
      <c r="K192" s="4"/>
      <c r="M192" s="4">
        <f t="shared" si="8"/>
        <v>1.3509544787077827</v>
      </c>
    </row>
    <row r="193" spans="3:13" x14ac:dyDescent="0.2">
      <c r="C193" s="6" t="s">
        <v>11</v>
      </c>
      <c r="D193" s="35">
        <f t="shared" si="1"/>
        <v>46.955639315743689</v>
      </c>
      <c r="E193" s="35">
        <f t="shared" si="2"/>
        <v>19.121484488257465</v>
      </c>
      <c r="F193" s="35">
        <f t="shared" si="3"/>
        <v>14.366483038561903</v>
      </c>
      <c r="G193" s="35">
        <f t="shared" si="4"/>
        <v>5.3493766309075097</v>
      </c>
      <c r="H193" s="35">
        <f t="shared" si="5"/>
        <v>4.7260075384169324</v>
      </c>
      <c r="I193" s="35">
        <f t="shared" si="6"/>
        <v>4.0591475790084086</v>
      </c>
      <c r="J193" s="35">
        <f t="shared" si="7"/>
        <v>5.4218614091040882</v>
      </c>
      <c r="K193" s="4"/>
      <c r="M193" s="4">
        <f t="shared" si="8"/>
        <v>9.4810089881124959</v>
      </c>
    </row>
    <row r="194" spans="3:13" x14ac:dyDescent="0.2">
      <c r="C194" s="6" t="s">
        <v>12</v>
      </c>
      <c r="D194" s="35">
        <f t="shared" si="1"/>
        <v>50.166565717746828</v>
      </c>
      <c r="E194" s="35">
        <f t="shared" si="2"/>
        <v>19.904603270745003</v>
      </c>
      <c r="F194" s="35">
        <f t="shared" si="3"/>
        <v>12.923985463355542</v>
      </c>
      <c r="G194" s="35">
        <f t="shared" si="4"/>
        <v>4.6638400969109632</v>
      </c>
      <c r="H194" s="35">
        <f t="shared" si="5"/>
        <v>3.8612961841308295</v>
      </c>
      <c r="I194" s="35">
        <f t="shared" si="6"/>
        <v>4.1035735917625678</v>
      </c>
      <c r="J194" s="35">
        <f t="shared" si="7"/>
        <v>4.3837068443367659</v>
      </c>
      <c r="K194" s="4"/>
      <c r="M194" s="4">
        <f t="shared" si="8"/>
        <v>8.4872804360993328</v>
      </c>
    </row>
    <row r="195" spans="3:13" x14ac:dyDescent="0.2">
      <c r="C195" s="6" t="s">
        <v>13</v>
      </c>
      <c r="D195" s="35">
        <f t="shared" si="1"/>
        <v>16.48936170212766</v>
      </c>
      <c r="E195" s="35">
        <f t="shared" si="2"/>
        <v>8.5106382978723403</v>
      </c>
      <c r="F195" s="35">
        <f t="shared" si="3"/>
        <v>8.5106382978723403</v>
      </c>
      <c r="G195" s="35">
        <f t="shared" si="4"/>
        <v>5.3191489361702127</v>
      </c>
      <c r="H195" s="35">
        <f t="shared" si="5"/>
        <v>9.0425531914893629</v>
      </c>
      <c r="I195" s="35">
        <f t="shared" si="6"/>
        <v>25</v>
      </c>
      <c r="J195" s="35">
        <f t="shared" si="7"/>
        <v>27.659574468085108</v>
      </c>
      <c r="K195" s="4"/>
      <c r="M195" s="4">
        <f t="shared" si="8"/>
        <v>52.659574468085111</v>
      </c>
    </row>
    <row r="196" spans="3:13" x14ac:dyDescent="0.2">
      <c r="C196" s="6" t="s">
        <v>14</v>
      </c>
      <c r="D196" s="35">
        <f t="shared" si="1"/>
        <v>64.892700163750746</v>
      </c>
      <c r="E196" s="35">
        <f t="shared" si="2"/>
        <v>11.815909678531414</v>
      </c>
      <c r="F196" s="35">
        <f t="shared" si="3"/>
        <v>8.4202361458243562</v>
      </c>
      <c r="G196" s="35">
        <f t="shared" si="4"/>
        <v>3.5508058260794626</v>
      </c>
      <c r="H196" s="35">
        <f t="shared" si="5"/>
        <v>3.4775489097647161</v>
      </c>
      <c r="I196" s="35">
        <f t="shared" si="6"/>
        <v>3.4387658364216152</v>
      </c>
      <c r="J196" s="35">
        <f t="shared" si="7"/>
        <v>4.4083426699991382</v>
      </c>
      <c r="K196" s="4"/>
      <c r="M196" s="4">
        <f t="shared" si="8"/>
        <v>7.8471085064207529</v>
      </c>
    </row>
    <row r="197" spans="3:13" x14ac:dyDescent="0.2">
      <c r="C197" s="6" t="s">
        <v>15</v>
      </c>
      <c r="D197" s="35">
        <f t="shared" si="1"/>
        <v>96.601307189542482</v>
      </c>
      <c r="E197" s="35">
        <f t="shared" si="2"/>
        <v>2.8758169934640523</v>
      </c>
      <c r="F197" s="35">
        <f t="shared" si="3"/>
        <v>0.52287581699346397</v>
      </c>
      <c r="G197" s="35"/>
      <c r="H197" s="35"/>
      <c r="I197" s="35"/>
      <c r="J197" s="35"/>
      <c r="K197" s="4"/>
      <c r="M197" s="4">
        <f t="shared" si="8"/>
        <v>0</v>
      </c>
    </row>
    <row r="198" spans="3:13" x14ac:dyDescent="0.2">
      <c r="C198" s="6" t="s">
        <v>16</v>
      </c>
      <c r="D198" s="35">
        <f t="shared" si="1"/>
        <v>19.946808510638299</v>
      </c>
      <c r="E198" s="35">
        <f t="shared" si="2"/>
        <v>13.088905775075988</v>
      </c>
      <c r="F198" s="35">
        <f t="shared" si="3"/>
        <v>15.387537993920972</v>
      </c>
      <c r="G198" s="35">
        <f t="shared" si="4"/>
        <v>10.638297872340425</v>
      </c>
      <c r="H198" s="35">
        <f t="shared" si="5"/>
        <v>17.135258358662615</v>
      </c>
      <c r="I198" s="35">
        <f t="shared" si="6"/>
        <v>17.971124620060792</v>
      </c>
      <c r="J198" s="35">
        <f t="shared" si="7"/>
        <v>5.8510638297872344</v>
      </c>
      <c r="K198" s="4"/>
      <c r="M198" s="4">
        <f t="shared" si="8"/>
        <v>23.822188449848028</v>
      </c>
    </row>
    <row r="199" spans="3:13" x14ac:dyDescent="0.2">
      <c r="C199" s="6" t="s">
        <v>17</v>
      </c>
      <c r="D199" s="35">
        <f t="shared" si="1"/>
        <v>20.80700487452609</v>
      </c>
      <c r="E199" s="35">
        <f t="shared" si="2"/>
        <v>16.997653005957755</v>
      </c>
      <c r="F199" s="35">
        <f t="shared" si="3"/>
        <v>23.000541614009748</v>
      </c>
      <c r="G199" s="35">
        <f t="shared" si="4"/>
        <v>13.711861346813503</v>
      </c>
      <c r="H199" s="35">
        <f t="shared" si="5"/>
        <v>14.515255461274599</v>
      </c>
      <c r="I199" s="35">
        <f t="shared" si="6"/>
        <v>8.8102545585845817</v>
      </c>
      <c r="J199" s="35">
        <f t="shared" si="7"/>
        <v>2.1664560389962086</v>
      </c>
      <c r="K199" s="4"/>
      <c r="M199" s="4">
        <f t="shared" si="8"/>
        <v>10.976710597580791</v>
      </c>
    </row>
    <row r="200" spans="3:13" x14ac:dyDescent="0.2">
      <c r="C200" s="6" t="s">
        <v>18</v>
      </c>
      <c r="D200" s="35">
        <f t="shared" si="1"/>
        <v>52.288590449425264</v>
      </c>
      <c r="E200" s="35">
        <f t="shared" si="2"/>
        <v>21.696497815453842</v>
      </c>
      <c r="F200" s="35">
        <f t="shared" si="3"/>
        <v>14.791949813027419</v>
      </c>
      <c r="G200" s="35">
        <f t="shared" si="4"/>
        <v>4.7100197338616177</v>
      </c>
      <c r="H200" s="35">
        <f t="shared" si="5"/>
        <v>3.4054348744173901</v>
      </c>
      <c r="I200" s="35">
        <f t="shared" si="6"/>
        <v>2.0286716884353426</v>
      </c>
      <c r="J200" s="35">
        <f t="shared" si="7"/>
        <v>1.0788356253791282</v>
      </c>
      <c r="K200" s="4"/>
      <c r="M200" s="4">
        <f t="shared" si="8"/>
        <v>3.1075073138144709</v>
      </c>
    </row>
    <row r="201" spans="3:13" x14ac:dyDescent="0.2">
      <c r="C201" s="6" t="s">
        <v>19</v>
      </c>
      <c r="D201" s="35">
        <f t="shared" si="1"/>
        <v>73.393515487716641</v>
      </c>
      <c r="E201" s="35">
        <f t="shared" si="2"/>
        <v>11.194569823932742</v>
      </c>
      <c r="F201" s="35">
        <f t="shared" si="3"/>
        <v>6.5396409743996147</v>
      </c>
      <c r="G201" s="35">
        <f t="shared" si="4"/>
        <v>2.4118802329187194</v>
      </c>
      <c r="H201" s="35">
        <f t="shared" si="5"/>
        <v>2.1155635185887056</v>
      </c>
      <c r="I201" s="35">
        <f t="shared" si="6"/>
        <v>1.9122764703855564</v>
      </c>
      <c r="J201" s="35">
        <f t="shared" si="7"/>
        <v>2.4359990352479066</v>
      </c>
      <c r="K201" s="4"/>
      <c r="M201" s="4">
        <f t="shared" si="8"/>
        <v>4.3482755056334632</v>
      </c>
    </row>
    <row r="202" spans="3:13" x14ac:dyDescent="0.2">
      <c r="C202" s="6" t="s">
        <v>20</v>
      </c>
      <c r="D202" s="35">
        <f t="shared" si="1"/>
        <v>90.321329236908014</v>
      </c>
      <c r="E202" s="35">
        <f t="shared" si="2"/>
        <v>5.5772807725479465</v>
      </c>
      <c r="F202" s="35">
        <f t="shared" si="3"/>
        <v>1.946610231133987</v>
      </c>
      <c r="G202" s="35">
        <f t="shared" si="4"/>
        <v>0.62901141988244136</v>
      </c>
      <c r="H202" s="35">
        <f t="shared" si="5"/>
        <v>0.58502218512194026</v>
      </c>
      <c r="I202" s="35">
        <f t="shared" si="6"/>
        <v>0.38620469888156506</v>
      </c>
      <c r="J202" s="35">
        <f t="shared" si="7"/>
        <v>0.55454145552411271</v>
      </c>
      <c r="K202" s="4"/>
      <c r="M202" s="4">
        <f t="shared" si="8"/>
        <v>0.94074615440567777</v>
      </c>
    </row>
    <row r="203" spans="3:13" x14ac:dyDescent="0.2">
      <c r="C203" s="6" t="s">
        <v>21</v>
      </c>
      <c r="D203" s="35">
        <f t="shared" si="1"/>
        <v>61.942872912929495</v>
      </c>
      <c r="E203" s="35">
        <f t="shared" si="2"/>
        <v>21.58134400441562</v>
      </c>
      <c r="F203" s="35">
        <f t="shared" si="3"/>
        <v>10.970056575134539</v>
      </c>
      <c r="G203" s="35">
        <f t="shared" si="4"/>
        <v>2.9253484200358768</v>
      </c>
      <c r="H203" s="35">
        <f t="shared" si="5"/>
        <v>1.6558575962467226</v>
      </c>
      <c r="I203" s="35">
        <f t="shared" si="6"/>
        <v>0.75893473161308134</v>
      </c>
      <c r="J203" s="35">
        <f t="shared" si="7"/>
        <v>0.19318338622878434</v>
      </c>
      <c r="K203" s="4"/>
      <c r="M203" s="4">
        <f t="shared" si="8"/>
        <v>0.95211811784186562</v>
      </c>
    </row>
    <row r="204" spans="3:13" x14ac:dyDescent="0.2">
      <c r="C204" s="6" t="s">
        <v>22</v>
      </c>
      <c r="D204" s="35">
        <f t="shared" si="1"/>
        <v>39.938869077941924</v>
      </c>
      <c r="E204" s="35">
        <f t="shared" si="2"/>
        <v>18.593988792664291</v>
      </c>
      <c r="F204" s="35">
        <f t="shared" si="3"/>
        <v>12.633723892002038</v>
      </c>
      <c r="G204" s="35">
        <f t="shared" si="4"/>
        <v>5.6036678553234847</v>
      </c>
      <c r="H204" s="35">
        <f t="shared" si="5"/>
        <v>5.3998981151299033</v>
      </c>
      <c r="I204" s="35">
        <f t="shared" si="6"/>
        <v>5.1961283749363218</v>
      </c>
      <c r="J204" s="35">
        <f t="shared" si="7"/>
        <v>12.684666327050435</v>
      </c>
      <c r="K204" s="4"/>
      <c r="M204" s="4">
        <f t="shared" si="8"/>
        <v>17.880794701986758</v>
      </c>
    </row>
    <row r="205" spans="3:13" x14ac:dyDescent="0.2">
      <c r="C205" s="6" t="s">
        <v>23</v>
      </c>
      <c r="D205" s="35">
        <f t="shared" si="1"/>
        <v>3.0681569143107605</v>
      </c>
      <c r="E205" s="35">
        <f t="shared" si="2"/>
        <v>13.456059609905763</v>
      </c>
      <c r="F205" s="35">
        <f t="shared" si="3"/>
        <v>19.307473153627001</v>
      </c>
      <c r="G205" s="35">
        <f t="shared" si="4"/>
        <v>13.477975016436556</v>
      </c>
      <c r="H205" s="35">
        <f t="shared" si="5"/>
        <v>17.40083278544817</v>
      </c>
      <c r="I205" s="35">
        <f t="shared" si="6"/>
        <v>20.271751040981812</v>
      </c>
      <c r="J205" s="35">
        <f t="shared" si="7"/>
        <v>13.039666885820733</v>
      </c>
      <c r="K205" s="4"/>
      <c r="M205" s="4">
        <f t="shared" si="8"/>
        <v>33.311417926802548</v>
      </c>
    </row>
    <row r="206" spans="3:13" x14ac:dyDescent="0.2">
      <c r="C206" s="6" t="s">
        <v>24</v>
      </c>
      <c r="D206" s="35">
        <f t="shared" si="1"/>
        <v>10.750127572716449</v>
      </c>
      <c r="E206" s="35">
        <f t="shared" si="2"/>
        <v>25.174349379146115</v>
      </c>
      <c r="F206" s="35">
        <f t="shared" si="3"/>
        <v>20.224527980949141</v>
      </c>
      <c r="G206" s="35">
        <f t="shared" si="4"/>
        <v>9.2702840619152926</v>
      </c>
      <c r="H206" s="35">
        <f t="shared" si="5"/>
        <v>9.780574927708793</v>
      </c>
      <c r="I206" s="35">
        <f t="shared" si="6"/>
        <v>11.15836026535125</v>
      </c>
      <c r="J206" s="35">
        <f t="shared" si="7"/>
        <v>13.675795203265862</v>
      </c>
      <c r="K206" s="4"/>
      <c r="M206" s="4">
        <f>+I206+J206</f>
        <v>24.834155468617112</v>
      </c>
    </row>
    <row r="207" spans="3:13" x14ac:dyDescent="0.2">
      <c r="C207" s="1" t="s">
        <v>31</v>
      </c>
    </row>
    <row r="208" spans="3:13" x14ac:dyDescent="0.2">
      <c r="C208" s="6" t="s">
        <v>0</v>
      </c>
      <c r="D208" s="35">
        <f>+(G127+I127)/C127*100</f>
        <v>0.85884279156799115</v>
      </c>
      <c r="E208" s="35">
        <f>+SUM(K127)/C127*100</f>
        <v>2.5355962927228606</v>
      </c>
      <c r="F208" s="35">
        <f>+SUM(M127)/C127*100</f>
        <v>6.7420986463175749</v>
      </c>
      <c r="G208" s="35">
        <f>+SUM(O127)/C127*100</f>
        <v>8.1323275736046536</v>
      </c>
      <c r="H208" s="35">
        <f>+SUM(Q127)/C127*100</f>
        <v>17.588369441277081</v>
      </c>
      <c r="I208" s="35">
        <f>+SUM(S127)/C127*100</f>
        <v>34.681168318568545</v>
      </c>
      <c r="J208" s="35">
        <f>+SUM(U127)/C127*100</f>
        <v>29.460866005905917</v>
      </c>
      <c r="K208" s="4"/>
      <c r="M208" s="4">
        <f t="shared" ref="M208:M234" si="9">+I208+J208</f>
        <v>64.142034324474466</v>
      </c>
    </row>
    <row r="209" spans="3:13" x14ac:dyDescent="0.2">
      <c r="C209" s="6" t="s">
        <v>1</v>
      </c>
      <c r="D209" s="35">
        <f t="shared" ref="D209:D234" si="10">+(G128+I128)/C128*100</f>
        <v>2.5073671987116986</v>
      </c>
      <c r="E209" s="35">
        <f t="shared" ref="E209:E234" si="11">+SUM(K128)/C128*100</f>
        <v>1.9050644698355663</v>
      </c>
      <c r="F209" s="35">
        <f t="shared" ref="F209:F234" si="12">+SUM(M128)/C128*100</f>
        <v>3.0535806228980205</v>
      </c>
      <c r="G209" s="35">
        <f t="shared" ref="G209:G234" si="13">+SUM(O128)/C128*100</f>
        <v>3.0932375141044881</v>
      </c>
      <c r="H209" s="35">
        <f t="shared" ref="H209:H234" si="14">+SUM(Q128)/C128*100</f>
        <v>5.6148461378350838</v>
      </c>
      <c r="I209" s="35">
        <f t="shared" ref="I209:I234" si="15">+SUM(S128)/C128*100</f>
        <v>8.7427012696778146</v>
      </c>
      <c r="J209" s="35">
        <f t="shared" ref="J209:J234" si="16">+SUM(U128)/C128*100</f>
        <v>75.083202786937335</v>
      </c>
      <c r="K209" s="4"/>
      <c r="M209" s="4">
        <f t="shared" si="9"/>
        <v>83.825904056615144</v>
      </c>
    </row>
    <row r="210" spans="3:13" x14ac:dyDescent="0.2">
      <c r="C210" s="6" t="s">
        <v>96</v>
      </c>
      <c r="D210" s="35">
        <f t="shared" si="10"/>
        <v>0.32612087946698276</v>
      </c>
      <c r="E210" s="35">
        <f t="shared" si="11"/>
        <v>0.90649578963342192</v>
      </c>
      <c r="F210" s="35">
        <f t="shared" si="12"/>
        <v>1.7385478315395255</v>
      </c>
      <c r="G210" s="35">
        <f t="shared" si="13"/>
        <v>1.6151430035761631</v>
      </c>
      <c r="H210" s="35">
        <f t="shared" si="14"/>
        <v>2.8383110431573311</v>
      </c>
      <c r="I210" s="35">
        <f t="shared" si="15"/>
        <v>6.1261477937450071</v>
      </c>
      <c r="J210" s="35">
        <f t="shared" si="16"/>
        <v>86.449233658881568</v>
      </c>
      <c r="K210" s="4"/>
      <c r="M210" s="4">
        <f t="shared" si="9"/>
        <v>92.575381452626573</v>
      </c>
    </row>
    <row r="211" spans="3:13" x14ac:dyDescent="0.2">
      <c r="C211" s="6" t="s">
        <v>2</v>
      </c>
      <c r="D211" s="35">
        <f t="shared" si="10"/>
        <v>0.63309669839121196</v>
      </c>
      <c r="E211" s="35">
        <f t="shared" si="11"/>
        <v>1.8928260447996714</v>
      </c>
      <c r="F211" s="35">
        <f t="shared" si="12"/>
        <v>2.9867715110288109</v>
      </c>
      <c r="G211" s="35">
        <f t="shared" si="13"/>
        <v>2.7924697615525891</v>
      </c>
      <c r="H211" s="35">
        <f t="shared" si="14"/>
        <v>4.9484206803983373</v>
      </c>
      <c r="I211" s="35">
        <f t="shared" si="15"/>
        <v>11.477111558102306</v>
      </c>
      <c r="J211" s="35">
        <f t="shared" si="16"/>
        <v>75.269303745727072</v>
      </c>
      <c r="K211" s="4"/>
      <c r="M211" s="4">
        <f t="shared" si="9"/>
        <v>86.74641530382938</v>
      </c>
    </row>
    <row r="212" spans="3:13" x14ac:dyDescent="0.2">
      <c r="C212" s="6" t="s">
        <v>49</v>
      </c>
      <c r="D212" s="35">
        <f t="shared" si="10"/>
        <v>0.22054809213848492</v>
      </c>
      <c r="E212" s="35">
        <f t="shared" si="11"/>
        <v>1.9573341882082695</v>
      </c>
      <c r="F212" s="35">
        <f t="shared" si="12"/>
        <v>4.7105697974452578</v>
      </c>
      <c r="G212" s="35">
        <f t="shared" si="13"/>
        <v>3.7490765301879718</v>
      </c>
      <c r="H212" s="35">
        <f t="shared" si="14"/>
        <v>8.5122524709220002</v>
      </c>
      <c r="I212" s="35">
        <f t="shared" si="15"/>
        <v>19.112360214088323</v>
      </c>
      <c r="J212" s="35">
        <f t="shared" si="16"/>
        <v>61.737858707009693</v>
      </c>
      <c r="K212" s="4"/>
      <c r="M212" s="4">
        <f t="shared" si="9"/>
        <v>80.850218921098019</v>
      </c>
    </row>
    <row r="213" spans="3:13" x14ac:dyDescent="0.2">
      <c r="C213" s="6" t="s">
        <v>3</v>
      </c>
      <c r="D213" s="35">
        <f t="shared" si="10"/>
        <v>0.28605995980806298</v>
      </c>
      <c r="E213" s="35">
        <f t="shared" si="11"/>
        <v>2.1777467907968666</v>
      </c>
      <c r="F213" s="35">
        <f t="shared" si="12"/>
        <v>3.2861009719886805</v>
      </c>
      <c r="G213" s="35">
        <f t="shared" si="13"/>
        <v>2.5037936267071319</v>
      </c>
      <c r="H213" s="35">
        <f t="shared" si="14"/>
        <v>4.174014682360661</v>
      </c>
      <c r="I213" s="35">
        <f t="shared" si="15"/>
        <v>7.5247098388221296</v>
      </c>
      <c r="J213" s="35">
        <f t="shared" si="16"/>
        <v>80.047574129516462</v>
      </c>
      <c r="K213" s="4"/>
      <c r="M213" s="4">
        <f t="shared" si="9"/>
        <v>87.572283968338596</v>
      </c>
    </row>
    <row r="214" spans="3:13" x14ac:dyDescent="0.2">
      <c r="C214" s="6" t="s">
        <v>4</v>
      </c>
      <c r="D214" s="35">
        <f t="shared" si="10"/>
        <v>0.47680310226877792</v>
      </c>
      <c r="E214" s="35">
        <f t="shared" si="11"/>
        <v>2.4384840669312862</v>
      </c>
      <c r="F214" s="35">
        <f t="shared" si="12"/>
        <v>9.2893276181998132</v>
      </c>
      <c r="G214" s="35">
        <f t="shared" si="13"/>
        <v>11.547333784528085</v>
      </c>
      <c r="H214" s="35">
        <f t="shared" si="14"/>
        <v>21.528899836797574</v>
      </c>
      <c r="I214" s="35">
        <f t="shared" si="15"/>
        <v>27.235090757214543</v>
      </c>
      <c r="J214" s="35">
        <f t="shared" si="16"/>
        <v>27.483857593180861</v>
      </c>
      <c r="K214" s="4"/>
      <c r="M214" s="4">
        <f t="shared" si="9"/>
        <v>54.718948350395408</v>
      </c>
    </row>
    <row r="215" spans="3:13" x14ac:dyDescent="0.2">
      <c r="C215" s="6" t="s">
        <v>5</v>
      </c>
      <c r="D215" s="35">
        <f t="shared" si="10"/>
        <v>16.865731851791331</v>
      </c>
      <c r="E215" s="35">
        <f t="shared" si="11"/>
        <v>12.495148903141468</v>
      </c>
      <c r="F215" s="35">
        <f t="shared" si="12"/>
        <v>12.987662894726093</v>
      </c>
      <c r="G215" s="35">
        <f t="shared" si="13"/>
        <v>8.2634605171779896</v>
      </c>
      <c r="H215" s="35">
        <f t="shared" si="14"/>
        <v>9.7527472527472536</v>
      </c>
      <c r="I215" s="35">
        <f t="shared" si="15"/>
        <v>7.8858409248743824</v>
      </c>
      <c r="J215" s="35">
        <f t="shared" si="16"/>
        <v>31.749407655541482</v>
      </c>
      <c r="K215" s="4"/>
      <c r="M215" s="4">
        <f t="shared" si="9"/>
        <v>39.635248580415862</v>
      </c>
    </row>
    <row r="216" spans="3:13" x14ac:dyDescent="0.2">
      <c r="C216" s="6" t="s">
        <v>6</v>
      </c>
      <c r="D216" s="35">
        <f t="shared" si="10"/>
        <v>3.799666132523309</v>
      </c>
      <c r="E216" s="35">
        <f t="shared" si="11"/>
        <v>3.9275845457495464</v>
      </c>
      <c r="F216" s="35">
        <f t="shared" si="12"/>
        <v>6.1403765543404445</v>
      </c>
      <c r="G216" s="35">
        <f t="shared" si="13"/>
        <v>5.1726459499332602</v>
      </c>
      <c r="H216" s="35">
        <f t="shared" si="14"/>
        <v>8.2454896109674465</v>
      </c>
      <c r="I216" s="35">
        <f t="shared" si="15"/>
        <v>14.88482742932079</v>
      </c>
      <c r="J216" s="35">
        <f t="shared" si="16"/>
        <v>57.82940977716521</v>
      </c>
      <c r="K216" s="4"/>
      <c r="M216" s="4">
        <f t="shared" si="9"/>
        <v>72.714237206486004</v>
      </c>
    </row>
    <row r="217" spans="3:13" x14ac:dyDescent="0.2">
      <c r="C217" s="6" t="s">
        <v>7</v>
      </c>
      <c r="D217" s="35">
        <f t="shared" si="10"/>
        <v>0.53978438590253186</v>
      </c>
      <c r="E217" s="35">
        <f t="shared" si="11"/>
        <v>0.90496381643018742</v>
      </c>
      <c r="F217" s="35">
        <f t="shared" si="12"/>
        <v>1.9388531838362149</v>
      </c>
      <c r="G217" s="35">
        <f t="shared" si="13"/>
        <v>2.1839140525561644</v>
      </c>
      <c r="H217" s="35">
        <f t="shared" si="14"/>
        <v>5.7677008605634361</v>
      </c>
      <c r="I217" s="35">
        <f t="shared" si="15"/>
        <v>20.86119929266356</v>
      </c>
      <c r="J217" s="35">
        <f t="shared" si="16"/>
        <v>67.803584408047911</v>
      </c>
      <c r="K217" s="4"/>
      <c r="M217" s="4">
        <f t="shared" si="9"/>
        <v>88.664783700711467</v>
      </c>
    </row>
    <row r="218" spans="3:13" x14ac:dyDescent="0.2">
      <c r="C218" s="6" t="s">
        <v>8</v>
      </c>
      <c r="D218" s="35">
        <f t="shared" si="10"/>
        <v>12.54923842357333</v>
      </c>
      <c r="E218" s="35">
        <f t="shared" si="11"/>
        <v>9.7507024571052785</v>
      </c>
      <c r="F218" s="35">
        <f t="shared" si="12"/>
        <v>9.250513142424424</v>
      </c>
      <c r="G218" s="35">
        <f t="shared" si="13"/>
        <v>5.6415774894880535</v>
      </c>
      <c r="H218" s="35">
        <f t="shared" si="14"/>
        <v>8.1152893193306905</v>
      </c>
      <c r="I218" s="35">
        <f t="shared" si="15"/>
        <v>11.786001341809317</v>
      </c>
      <c r="J218" s="35">
        <f t="shared" si="16"/>
        <v>42.90734208830699</v>
      </c>
      <c r="K218" s="4"/>
      <c r="M218" s="4">
        <f t="shared" si="9"/>
        <v>54.693343430116308</v>
      </c>
    </row>
    <row r="219" spans="3:13" x14ac:dyDescent="0.2">
      <c r="C219" s="6" t="s">
        <v>9</v>
      </c>
      <c r="D219" s="35">
        <f t="shared" si="10"/>
        <v>10.277806141985552</v>
      </c>
      <c r="E219" s="35">
        <f t="shared" si="11"/>
        <v>8.9251525285273026</v>
      </c>
      <c r="F219" s="35">
        <f t="shared" si="12"/>
        <v>12.135351517626937</v>
      </c>
      <c r="G219" s="35">
        <f t="shared" si="13"/>
        <v>8.6995507109488681</v>
      </c>
      <c r="H219" s="35">
        <f t="shared" si="14"/>
        <v>12.519305388915836</v>
      </c>
      <c r="I219" s="35">
        <f t="shared" si="15"/>
        <v>17.754655630153422</v>
      </c>
      <c r="J219" s="35">
        <f t="shared" si="16"/>
        <v>29.688257856176449</v>
      </c>
      <c r="K219" s="4"/>
      <c r="M219" s="4">
        <f t="shared" si="9"/>
        <v>47.442913486329871</v>
      </c>
    </row>
    <row r="220" spans="3:13" x14ac:dyDescent="0.2">
      <c r="C220" s="6" t="s">
        <v>10</v>
      </c>
      <c r="D220" s="35">
        <f t="shared" si="10"/>
        <v>25.987773967496647</v>
      </c>
      <c r="E220" s="35">
        <f t="shared" si="11"/>
        <v>10.347398240644102</v>
      </c>
      <c r="F220" s="35">
        <f t="shared" si="12"/>
        <v>10.496496198002088</v>
      </c>
      <c r="G220" s="35">
        <f t="shared" si="13"/>
        <v>7.0746980766363503</v>
      </c>
      <c r="H220" s="35">
        <f t="shared" si="14"/>
        <v>10.153570896078724</v>
      </c>
      <c r="I220" s="35">
        <f t="shared" si="15"/>
        <v>15.19308185477859</v>
      </c>
      <c r="J220" s="35">
        <f t="shared" si="16"/>
        <v>20.746980766363503</v>
      </c>
      <c r="K220" s="4"/>
      <c r="M220" s="4">
        <f t="shared" si="9"/>
        <v>35.94006262114209</v>
      </c>
    </row>
    <row r="221" spans="3:13" x14ac:dyDescent="0.2">
      <c r="C221" s="6" t="s">
        <v>11</v>
      </c>
      <c r="D221" s="35">
        <f t="shared" si="10"/>
        <v>3.5170851617097347</v>
      </c>
      <c r="E221" s="35">
        <f t="shared" si="11"/>
        <v>4.7405737038842846</v>
      </c>
      <c r="F221" s="35">
        <f t="shared" si="12"/>
        <v>7.0321387940841866</v>
      </c>
      <c r="G221" s="35">
        <f t="shared" si="13"/>
        <v>4.5638306517146106</v>
      </c>
      <c r="H221" s="35">
        <f t="shared" si="14"/>
        <v>6.343450349423045</v>
      </c>
      <c r="I221" s="35">
        <f t="shared" si="15"/>
        <v>9.9910612709247513</v>
      </c>
      <c r="J221" s="35">
        <f t="shared" si="16"/>
        <v>63.811860068259385</v>
      </c>
      <c r="K221" s="4"/>
      <c r="M221" s="4">
        <f t="shared" si="9"/>
        <v>73.802921339184138</v>
      </c>
    </row>
    <row r="222" spans="3:13" x14ac:dyDescent="0.2">
      <c r="C222" s="6" t="s">
        <v>12</v>
      </c>
      <c r="D222" s="35">
        <f t="shared" si="10"/>
        <v>5.3864232900447755</v>
      </c>
      <c r="E222" s="35">
        <f t="shared" si="11"/>
        <v>6.3783431404504984</v>
      </c>
      <c r="F222" s="35">
        <f t="shared" si="12"/>
        <v>8.1985212125370985</v>
      </c>
      <c r="G222" s="35">
        <f t="shared" si="13"/>
        <v>5.1695802096378518</v>
      </c>
      <c r="H222" s="35">
        <f t="shared" si="14"/>
        <v>6.7276251908527902</v>
      </c>
      <c r="I222" s="35">
        <f t="shared" si="15"/>
        <v>13.202724262750682</v>
      </c>
      <c r="J222" s="35">
        <f t="shared" si="16"/>
        <v>54.936439587586413</v>
      </c>
      <c r="K222" s="4"/>
      <c r="M222" s="4">
        <f t="shared" si="9"/>
        <v>68.139163850337098</v>
      </c>
    </row>
    <row r="223" spans="3:13" x14ac:dyDescent="0.2">
      <c r="C223" s="6" t="s">
        <v>13</v>
      </c>
      <c r="D223" s="35">
        <f t="shared" si="10"/>
        <v>0.41622521568033904</v>
      </c>
      <c r="E223" s="35">
        <f t="shared" si="11"/>
        <v>0.86272135613742995</v>
      </c>
      <c r="F223" s="35">
        <f t="shared" si="12"/>
        <v>1.6649008627213562</v>
      </c>
      <c r="G223" s="35">
        <f t="shared" si="13"/>
        <v>1.8995005297411838</v>
      </c>
      <c r="H223" s="35">
        <f t="shared" si="14"/>
        <v>5.1611926744362036</v>
      </c>
      <c r="I223" s="35">
        <f t="shared" si="15"/>
        <v>26.789768427425457</v>
      </c>
      <c r="J223" s="35">
        <f t="shared" si="16"/>
        <v>63.20569093385803</v>
      </c>
      <c r="K223" s="4"/>
      <c r="M223" s="4">
        <f t="shared" si="9"/>
        <v>89.99545936128348</v>
      </c>
    </row>
    <row r="224" spans="3:13" x14ac:dyDescent="0.2">
      <c r="C224" s="6" t="s">
        <v>14</v>
      </c>
      <c r="D224" s="35">
        <f t="shared" si="10"/>
        <v>3.8778968413609824</v>
      </c>
      <c r="E224" s="35">
        <f t="shared" si="11"/>
        <v>3.9142660928858493</v>
      </c>
      <c r="F224" s="35">
        <f t="shared" si="12"/>
        <v>5.4960237639533984</v>
      </c>
      <c r="G224" s="35">
        <f t="shared" si="13"/>
        <v>4.0489745496511391</v>
      </c>
      <c r="H224" s="35">
        <f t="shared" si="14"/>
        <v>6.2983822794377602</v>
      </c>
      <c r="I224" s="35">
        <f t="shared" si="15"/>
        <v>11.404096925071215</v>
      </c>
      <c r="J224" s="35">
        <f t="shared" si="16"/>
        <v>64.960359547639655</v>
      </c>
      <c r="K224" s="4"/>
      <c r="M224" s="4">
        <f t="shared" si="9"/>
        <v>76.36445647271087</v>
      </c>
    </row>
    <row r="225" spans="3:13" x14ac:dyDescent="0.2">
      <c r="C225" s="6" t="s">
        <v>15</v>
      </c>
      <c r="D225" s="35">
        <f t="shared" si="10"/>
        <v>78.775510204081627</v>
      </c>
      <c r="E225" s="35">
        <f t="shared" si="11"/>
        <v>14.897959183673471</v>
      </c>
      <c r="F225" s="35">
        <f t="shared" si="12"/>
        <v>5.1020408163265305</v>
      </c>
      <c r="G225" s="35">
        <f t="shared" si="13"/>
        <v>0</v>
      </c>
      <c r="H225" s="35">
        <f t="shared" si="14"/>
        <v>0</v>
      </c>
      <c r="I225" s="35">
        <f t="shared" si="15"/>
        <v>0</v>
      </c>
      <c r="J225" s="35">
        <f t="shared" si="16"/>
        <v>0</v>
      </c>
      <c r="K225" s="4"/>
      <c r="M225" s="4">
        <f t="shared" si="9"/>
        <v>0</v>
      </c>
    </row>
    <row r="226" spans="3:13" x14ac:dyDescent="0.2">
      <c r="C226" s="6" t="s">
        <v>16</v>
      </c>
      <c r="D226" s="35">
        <f t="shared" si="10"/>
        <v>1.2261400517080148</v>
      </c>
      <c r="E226" s="35">
        <f t="shared" si="11"/>
        <v>2.8048847571373563</v>
      </c>
      <c r="F226" s="35">
        <f t="shared" si="12"/>
        <v>6.4827548269981845</v>
      </c>
      <c r="G226" s="35">
        <f t="shared" si="13"/>
        <v>7.6604873755432097</v>
      </c>
      <c r="H226" s="35">
        <f t="shared" si="14"/>
        <v>19.585785796798504</v>
      </c>
      <c r="I226" s="35">
        <f t="shared" si="15"/>
        <v>35.578414654271413</v>
      </c>
      <c r="J226" s="35">
        <f t="shared" si="16"/>
        <v>26.662082622806537</v>
      </c>
      <c r="K226" s="4"/>
      <c r="M226" s="4">
        <f t="shared" si="9"/>
        <v>62.240497277077949</v>
      </c>
    </row>
    <row r="227" spans="3:13" x14ac:dyDescent="0.2">
      <c r="C227" s="6" t="s">
        <v>17</v>
      </c>
      <c r="D227" s="35">
        <f t="shared" si="10"/>
        <v>2.3218464115696573</v>
      </c>
      <c r="E227" s="35">
        <f t="shared" si="11"/>
        <v>5.3195372444451277</v>
      </c>
      <c r="F227" s="35">
        <f t="shared" si="12"/>
        <v>14.268040128022378</v>
      </c>
      <c r="G227" s="35">
        <f t="shared" si="13"/>
        <v>14.340657862886957</v>
      </c>
      <c r="H227" s="35">
        <f t="shared" si="14"/>
        <v>23.899687628473838</v>
      </c>
      <c r="I227" s="35">
        <f t="shared" si="15"/>
        <v>24.70463024509446</v>
      </c>
      <c r="J227" s="35">
        <f t="shared" si="16"/>
        <v>15.145600479507582</v>
      </c>
      <c r="K227" s="4"/>
      <c r="M227" s="4">
        <f t="shared" si="9"/>
        <v>39.850230724602042</v>
      </c>
    </row>
    <row r="228" spans="3:13" x14ac:dyDescent="0.2">
      <c r="C228" s="6" t="s">
        <v>18</v>
      </c>
      <c r="D228" s="35">
        <f t="shared" si="10"/>
        <v>11.703300568447766</v>
      </c>
      <c r="E228" s="35">
        <f t="shared" si="11"/>
        <v>13.55366433714012</v>
      </c>
      <c r="F228" s="35">
        <f t="shared" si="12"/>
        <v>17.995254367524076</v>
      </c>
      <c r="G228" s="35">
        <f t="shared" si="13"/>
        <v>10.037594391820413</v>
      </c>
      <c r="H228" s="35">
        <f t="shared" si="14"/>
        <v>11.392697028974332</v>
      </c>
      <c r="I228" s="35">
        <f t="shared" si="15"/>
        <v>12.115567243772372</v>
      </c>
      <c r="J228" s="35">
        <f t="shared" si="16"/>
        <v>23.201854422177309</v>
      </c>
      <c r="K228" s="4"/>
      <c r="M228" s="4">
        <f t="shared" si="9"/>
        <v>35.317421665949681</v>
      </c>
    </row>
    <row r="229" spans="3:13" x14ac:dyDescent="0.2">
      <c r="C229" s="6" t="s">
        <v>19</v>
      </c>
      <c r="D229" s="35">
        <f t="shared" si="10"/>
        <v>9.2221375701953097</v>
      </c>
      <c r="E229" s="35">
        <f t="shared" si="11"/>
        <v>5.6930730535780061</v>
      </c>
      <c r="F229" s="35">
        <f t="shared" si="12"/>
        <v>6.6297673526844498</v>
      </c>
      <c r="G229" s="35">
        <f t="shared" si="13"/>
        <v>4.2798326917158178</v>
      </c>
      <c r="H229" s="35">
        <f t="shared" si="14"/>
        <v>5.9382836268964718</v>
      </c>
      <c r="I229" s="35">
        <f t="shared" si="15"/>
        <v>9.9688693572556595</v>
      </c>
      <c r="J229" s="35">
        <f t="shared" si="16"/>
        <v>58.2677840734219</v>
      </c>
      <c r="K229" s="4"/>
      <c r="M229" s="4">
        <f t="shared" si="9"/>
        <v>68.236653430677563</v>
      </c>
    </row>
    <row r="230" spans="3:13" x14ac:dyDescent="0.2">
      <c r="C230" s="6" t="s">
        <v>20</v>
      </c>
      <c r="D230" s="35">
        <f t="shared" si="10"/>
        <v>22.848537510881208</v>
      </c>
      <c r="E230" s="35">
        <f t="shared" si="11"/>
        <v>8.5260870825671109</v>
      </c>
      <c r="F230" s="35">
        <f t="shared" si="12"/>
        <v>5.9790030894401953</v>
      </c>
      <c r="G230" s="35">
        <f t="shared" si="13"/>
        <v>3.4632601076720446</v>
      </c>
      <c r="H230" s="35">
        <f t="shared" si="14"/>
        <v>5.204096583594704</v>
      </c>
      <c r="I230" s="35">
        <f t="shared" si="15"/>
        <v>6.1458939749256238</v>
      </c>
      <c r="J230" s="35">
        <f t="shared" si="16"/>
        <v>47.833043298390713</v>
      </c>
      <c r="K230" s="4"/>
      <c r="M230" s="4">
        <f t="shared" si="9"/>
        <v>53.978937273316333</v>
      </c>
    </row>
    <row r="231" spans="3:13" x14ac:dyDescent="0.2">
      <c r="C231" s="6" t="s">
        <v>21</v>
      </c>
      <c r="D231" s="35">
        <f t="shared" si="10"/>
        <v>19.948700976336255</v>
      </c>
      <c r="E231" s="35">
        <f t="shared" si="11"/>
        <v>22.809448949197421</v>
      </c>
      <c r="F231" s="35">
        <f t="shared" si="12"/>
        <v>22.41022670858845</v>
      </c>
      <c r="G231" s="35">
        <f t="shared" si="13"/>
        <v>10.563875558497434</v>
      </c>
      <c r="H231" s="35">
        <f t="shared" si="14"/>
        <v>9.3144961112030451</v>
      </c>
      <c r="I231" s="35">
        <f t="shared" si="15"/>
        <v>7.3887142147939757</v>
      </c>
      <c r="J231" s="35">
        <f t="shared" si="16"/>
        <v>7.5624689723647194</v>
      </c>
      <c r="K231" s="4"/>
      <c r="M231" s="4">
        <f t="shared" si="9"/>
        <v>14.951183187158694</v>
      </c>
    </row>
    <row r="232" spans="3:13" x14ac:dyDescent="0.2">
      <c r="C232" s="6" t="s">
        <v>22</v>
      </c>
      <c r="D232" s="35">
        <f t="shared" si="10"/>
        <v>0.70544654121815698</v>
      </c>
      <c r="E232" s="35">
        <f t="shared" si="11"/>
        <v>1.390492040909457</v>
      </c>
      <c r="F232" s="35">
        <f t="shared" si="12"/>
        <v>1.8559579094301129</v>
      </c>
      <c r="G232" s="35">
        <f t="shared" si="13"/>
        <v>1.4549163825732156</v>
      </c>
      <c r="H232" s="35">
        <f t="shared" si="14"/>
        <v>2.1662684884438836</v>
      </c>
      <c r="I232" s="35">
        <f t="shared" si="15"/>
        <v>3.8493544144095773</v>
      </c>
      <c r="J232" s="35">
        <f t="shared" si="16"/>
        <v>88.578101092529465</v>
      </c>
      <c r="K232" s="4"/>
      <c r="M232" s="4">
        <f t="shared" si="9"/>
        <v>92.42745550693904</v>
      </c>
    </row>
    <row r="233" spans="3:13" x14ac:dyDescent="0.2">
      <c r="C233" s="6" t="s">
        <v>23</v>
      </c>
      <c r="D233" s="35">
        <f t="shared" si="10"/>
        <v>0.10825214422516445</v>
      </c>
      <c r="E233" s="35">
        <f t="shared" si="11"/>
        <v>1.9656310398779864</v>
      </c>
      <c r="F233" s="35">
        <f t="shared" si="12"/>
        <v>5.6878393836201795</v>
      </c>
      <c r="G233" s="35">
        <f t="shared" si="13"/>
        <v>6.6634234850178151</v>
      </c>
      <c r="H233" s="35">
        <f t="shared" si="14"/>
        <v>13.622677728545696</v>
      </c>
      <c r="I233" s="35">
        <f t="shared" si="15"/>
        <v>28.686818219668581</v>
      </c>
      <c r="J233" s="35">
        <f t="shared" si="16"/>
        <v>43.266234534625347</v>
      </c>
      <c r="K233" s="4"/>
      <c r="M233" s="4">
        <f t="shared" si="9"/>
        <v>71.953052754293935</v>
      </c>
    </row>
    <row r="234" spans="3:13" x14ac:dyDescent="0.2">
      <c r="C234" s="6" t="s">
        <v>24</v>
      </c>
      <c r="D234" s="35">
        <f t="shared" si="10"/>
        <v>0.70596611229585371</v>
      </c>
      <c r="E234" s="35">
        <f t="shared" si="11"/>
        <v>3.5082057748161062</v>
      </c>
      <c r="F234" s="35">
        <f t="shared" si="12"/>
        <v>5.5908390749914334</v>
      </c>
      <c r="G234" s="35">
        <f t="shared" si="13"/>
        <v>4.4204390829759701</v>
      </c>
      <c r="H234" s="35">
        <f t="shared" si="14"/>
        <v>7.4355997218719745</v>
      </c>
      <c r="I234" s="35">
        <f t="shared" si="15"/>
        <v>15.53957169614846</v>
      </c>
      <c r="J234" s="35">
        <f t="shared" si="16"/>
        <v>62.799378536900207</v>
      </c>
      <c r="K234" s="4"/>
      <c r="M234" s="4">
        <f t="shared" si="9"/>
        <v>78.338950233048664</v>
      </c>
    </row>
  </sheetData>
  <mergeCells count="22">
    <mergeCell ref="O69:P69"/>
    <mergeCell ref="Q69:R69"/>
    <mergeCell ref="S69:T69"/>
    <mergeCell ref="U69:V69"/>
    <mergeCell ref="C124:D124"/>
    <mergeCell ref="E124:F124"/>
    <mergeCell ref="G124:H124"/>
    <mergeCell ref="I124:J124"/>
    <mergeCell ref="K124:L124"/>
    <mergeCell ref="M124:N124"/>
    <mergeCell ref="O124:P124"/>
    <mergeCell ref="Q124:R124"/>
    <mergeCell ref="S124:T124"/>
    <mergeCell ref="U124:V124"/>
    <mergeCell ref="B27:M27"/>
    <mergeCell ref="B5:M5"/>
    <mergeCell ref="C69:D69"/>
    <mergeCell ref="E69:F69"/>
    <mergeCell ref="G69:H69"/>
    <mergeCell ref="I69:J69"/>
    <mergeCell ref="K69:L69"/>
    <mergeCell ref="M69:N6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6"/>
  <sheetViews>
    <sheetView workbookViewId="0"/>
  </sheetViews>
  <sheetFormatPr defaultRowHeight="14.25" x14ac:dyDescent="0.2"/>
  <cols>
    <col min="2" max="2" width="10.25" bestFit="1" customWidth="1"/>
  </cols>
  <sheetData>
    <row r="2" spans="2:26" x14ac:dyDescent="0.2">
      <c r="B2" t="s">
        <v>207</v>
      </c>
    </row>
    <row r="4" spans="2:26" x14ac:dyDescent="0.2">
      <c r="B4" s="45" t="s">
        <v>208</v>
      </c>
    </row>
    <row r="5" spans="2:26" x14ac:dyDescent="0.2">
      <c r="B5" s="45" t="s">
        <v>109</v>
      </c>
      <c r="C5" s="46" t="s">
        <v>209</v>
      </c>
    </row>
    <row r="6" spans="2:26" x14ac:dyDescent="0.2">
      <c r="B6" s="45" t="s">
        <v>110</v>
      </c>
      <c r="C6" s="45" t="s">
        <v>210</v>
      </c>
    </row>
    <row r="8" spans="2:26" x14ac:dyDescent="0.2">
      <c r="B8" s="46" t="s">
        <v>111</v>
      </c>
      <c r="D8" s="45" t="s">
        <v>112</v>
      </c>
    </row>
    <row r="9" spans="2:26" x14ac:dyDescent="0.2">
      <c r="B9" s="46" t="s">
        <v>211</v>
      </c>
      <c r="D9" s="45" t="s">
        <v>68</v>
      </c>
    </row>
    <row r="10" spans="2:26" x14ac:dyDescent="0.2">
      <c r="B10" s="46" t="s">
        <v>114</v>
      </c>
      <c r="D10" s="45" t="s">
        <v>37</v>
      </c>
    </row>
    <row r="11" spans="2:26" x14ac:dyDescent="0.2">
      <c r="B11" s="46" t="s">
        <v>116</v>
      </c>
      <c r="D11" s="45" t="s">
        <v>117</v>
      </c>
    </row>
    <row r="12" spans="2:26" x14ac:dyDescent="0.2">
      <c r="B12" s="46" t="s">
        <v>136</v>
      </c>
      <c r="D12" s="45" t="s">
        <v>37</v>
      </c>
    </row>
    <row r="13" spans="2:26" x14ac:dyDescent="0.2">
      <c r="B13" s="46" t="s">
        <v>118</v>
      </c>
      <c r="D13" s="45" t="s">
        <v>119</v>
      </c>
    </row>
    <row r="15" spans="2:26" x14ac:dyDescent="0.2">
      <c r="B15" s="47" t="s">
        <v>137</v>
      </c>
      <c r="C15" s="93" t="s">
        <v>37</v>
      </c>
      <c r="D15" s="93" t="s">
        <v>121</v>
      </c>
      <c r="E15" s="93" t="s">
        <v>56</v>
      </c>
      <c r="F15" s="93" t="s">
        <v>121</v>
      </c>
      <c r="G15" s="93" t="s">
        <v>57</v>
      </c>
      <c r="H15" s="93" t="s">
        <v>121</v>
      </c>
      <c r="I15" s="93" t="s">
        <v>58</v>
      </c>
      <c r="J15" s="93" t="s">
        <v>121</v>
      </c>
      <c r="K15" s="93" t="s">
        <v>59</v>
      </c>
      <c r="L15" s="93" t="s">
        <v>121</v>
      </c>
      <c r="M15" s="93" t="s">
        <v>60</v>
      </c>
      <c r="N15" s="93" t="s">
        <v>121</v>
      </c>
      <c r="O15" s="93" t="s">
        <v>61</v>
      </c>
      <c r="P15" s="93" t="s">
        <v>121</v>
      </c>
      <c r="Q15" s="93" t="s">
        <v>62</v>
      </c>
      <c r="R15" s="93" t="s">
        <v>121</v>
      </c>
      <c r="S15" s="93" t="s">
        <v>63</v>
      </c>
      <c r="T15" s="93" t="s">
        <v>121</v>
      </c>
      <c r="U15" s="93" t="s">
        <v>64</v>
      </c>
      <c r="V15" s="93" t="s">
        <v>121</v>
      </c>
      <c r="W15" s="93" t="s">
        <v>65</v>
      </c>
      <c r="X15" s="93" t="s">
        <v>121</v>
      </c>
      <c r="Y15" s="93" t="s">
        <v>66</v>
      </c>
      <c r="Z15" s="93" t="s">
        <v>121</v>
      </c>
    </row>
    <row r="16" spans="2:26" x14ac:dyDescent="0.2">
      <c r="B16" s="49" t="s">
        <v>122</v>
      </c>
      <c r="C16" s="50" t="s">
        <v>121</v>
      </c>
      <c r="D16" s="50" t="s">
        <v>121</v>
      </c>
      <c r="E16" s="50" t="s">
        <v>121</v>
      </c>
      <c r="F16" s="50" t="s">
        <v>121</v>
      </c>
      <c r="G16" s="50" t="s">
        <v>121</v>
      </c>
      <c r="H16" s="50" t="s">
        <v>121</v>
      </c>
      <c r="I16" s="50" t="s">
        <v>121</v>
      </c>
      <c r="J16" s="50" t="s">
        <v>121</v>
      </c>
      <c r="K16" s="50" t="s">
        <v>121</v>
      </c>
      <c r="L16" s="50" t="s">
        <v>121</v>
      </c>
      <c r="M16" s="50" t="s">
        <v>121</v>
      </c>
      <c r="N16" s="50" t="s">
        <v>121</v>
      </c>
      <c r="O16" s="50" t="s">
        <v>121</v>
      </c>
      <c r="P16" s="50" t="s">
        <v>121</v>
      </c>
      <c r="Q16" s="50" t="s">
        <v>121</v>
      </c>
      <c r="R16" s="50" t="s">
        <v>121</v>
      </c>
      <c r="S16" s="50" t="s">
        <v>121</v>
      </c>
      <c r="T16" s="50" t="s">
        <v>121</v>
      </c>
      <c r="U16" s="50" t="s">
        <v>121</v>
      </c>
      <c r="V16" s="50" t="s">
        <v>121</v>
      </c>
      <c r="W16" s="50" t="s">
        <v>121</v>
      </c>
      <c r="X16" s="50" t="s">
        <v>121</v>
      </c>
      <c r="Y16" s="50" t="s">
        <v>121</v>
      </c>
      <c r="Z16" s="50" t="s">
        <v>121</v>
      </c>
    </row>
    <row r="17" spans="2:26" x14ac:dyDescent="0.2">
      <c r="B17" s="51" t="s">
        <v>123</v>
      </c>
      <c r="C17" s="52">
        <v>9070970</v>
      </c>
      <c r="D17" s="52" t="s">
        <v>121</v>
      </c>
      <c r="E17" s="52">
        <v>75640</v>
      </c>
      <c r="F17" s="52" t="s">
        <v>121</v>
      </c>
      <c r="G17" s="52">
        <v>3238930</v>
      </c>
      <c r="H17" s="52" t="s">
        <v>121</v>
      </c>
      <c r="I17" s="52">
        <v>1287090</v>
      </c>
      <c r="J17" s="52" t="s">
        <v>121</v>
      </c>
      <c r="K17" s="52">
        <v>1173500</v>
      </c>
      <c r="L17" s="52" t="s">
        <v>121</v>
      </c>
      <c r="M17" s="52">
        <v>899600</v>
      </c>
      <c r="N17" s="52" t="s">
        <v>121</v>
      </c>
      <c r="O17" s="52">
        <v>591360</v>
      </c>
      <c r="P17" s="52" t="s">
        <v>121</v>
      </c>
      <c r="Q17" s="52">
        <v>630410</v>
      </c>
      <c r="R17" s="52" t="s">
        <v>121</v>
      </c>
      <c r="S17" s="52">
        <v>464300</v>
      </c>
      <c r="T17" s="52" t="s">
        <v>121</v>
      </c>
      <c r="U17" s="52">
        <v>410720</v>
      </c>
      <c r="V17" s="52" t="s">
        <v>121</v>
      </c>
      <c r="W17" s="52">
        <v>178520</v>
      </c>
      <c r="X17" s="52" t="s">
        <v>121</v>
      </c>
      <c r="Y17" s="52">
        <v>120900</v>
      </c>
      <c r="Z17" s="52" t="s">
        <v>121</v>
      </c>
    </row>
    <row r="18" spans="2:26" x14ac:dyDescent="0.2">
      <c r="B18" s="51" t="s">
        <v>0</v>
      </c>
      <c r="C18" s="53">
        <v>36000</v>
      </c>
      <c r="D18" s="53" t="s">
        <v>121</v>
      </c>
      <c r="E18" s="53">
        <v>60</v>
      </c>
      <c r="F18" s="53" t="s">
        <v>121</v>
      </c>
      <c r="G18" s="53">
        <v>250</v>
      </c>
      <c r="H18" s="53" t="s">
        <v>121</v>
      </c>
      <c r="I18" s="53">
        <v>510</v>
      </c>
      <c r="J18" s="53" t="s">
        <v>121</v>
      </c>
      <c r="K18" s="53">
        <v>1430</v>
      </c>
      <c r="L18" s="53" t="s">
        <v>121</v>
      </c>
      <c r="M18" s="53">
        <v>2490</v>
      </c>
      <c r="N18" s="53" t="s">
        <v>121</v>
      </c>
      <c r="O18" s="53">
        <v>2650</v>
      </c>
      <c r="P18" s="53" t="s">
        <v>121</v>
      </c>
      <c r="Q18" s="53">
        <v>4460</v>
      </c>
      <c r="R18" s="53" t="s">
        <v>121</v>
      </c>
      <c r="S18" s="53">
        <v>5090</v>
      </c>
      <c r="T18" s="53" t="s">
        <v>121</v>
      </c>
      <c r="U18" s="53">
        <v>8210</v>
      </c>
      <c r="V18" s="53" t="s">
        <v>121</v>
      </c>
      <c r="W18" s="53">
        <v>6570</v>
      </c>
      <c r="X18" s="53" t="s">
        <v>121</v>
      </c>
      <c r="Y18" s="53">
        <v>4290</v>
      </c>
      <c r="Z18" s="53" t="s">
        <v>121</v>
      </c>
    </row>
    <row r="19" spans="2:26" x14ac:dyDescent="0.2">
      <c r="B19" s="51" t="s">
        <v>1</v>
      </c>
      <c r="C19" s="52">
        <v>132740</v>
      </c>
      <c r="D19" s="52" t="s">
        <v>121</v>
      </c>
      <c r="E19" s="52">
        <v>240</v>
      </c>
      <c r="F19" s="52" t="s">
        <v>121</v>
      </c>
      <c r="G19" s="52">
        <v>48810</v>
      </c>
      <c r="H19" s="52" t="s">
        <v>121</v>
      </c>
      <c r="I19" s="52">
        <v>21980</v>
      </c>
      <c r="J19" s="52" t="s">
        <v>121</v>
      </c>
      <c r="K19" s="52">
        <v>18260</v>
      </c>
      <c r="L19" s="52" t="s">
        <v>121</v>
      </c>
      <c r="M19" s="52">
        <v>14780</v>
      </c>
      <c r="N19" s="52" t="s">
        <v>121</v>
      </c>
      <c r="O19" s="52">
        <v>9230</v>
      </c>
      <c r="P19" s="52" t="s">
        <v>121</v>
      </c>
      <c r="Q19" s="52">
        <v>8440</v>
      </c>
      <c r="R19" s="52" t="s">
        <v>121</v>
      </c>
      <c r="S19" s="52">
        <v>4680</v>
      </c>
      <c r="T19" s="52" t="s">
        <v>121</v>
      </c>
      <c r="U19" s="52">
        <v>3140</v>
      </c>
      <c r="V19" s="52" t="s">
        <v>121</v>
      </c>
      <c r="W19" s="52">
        <v>1610</v>
      </c>
      <c r="X19" s="52" t="s">
        <v>121</v>
      </c>
      <c r="Y19" s="52">
        <v>1580</v>
      </c>
      <c r="Z19" s="52" t="s">
        <v>121</v>
      </c>
    </row>
    <row r="20" spans="2:26" x14ac:dyDescent="0.2">
      <c r="B20" s="51" t="s">
        <v>96</v>
      </c>
      <c r="C20" s="53">
        <v>28910</v>
      </c>
      <c r="D20" s="53" t="s">
        <v>121</v>
      </c>
      <c r="E20" s="53">
        <v>20</v>
      </c>
      <c r="F20" s="53" t="s">
        <v>121</v>
      </c>
      <c r="G20" s="53">
        <v>3730</v>
      </c>
      <c r="H20" s="53" t="s">
        <v>121</v>
      </c>
      <c r="I20" s="53">
        <v>3270</v>
      </c>
      <c r="J20" s="53" t="s">
        <v>121</v>
      </c>
      <c r="K20" s="53">
        <v>4050</v>
      </c>
      <c r="L20" s="53" t="s">
        <v>121</v>
      </c>
      <c r="M20" s="53">
        <v>3730</v>
      </c>
      <c r="N20" s="53" t="s">
        <v>121</v>
      </c>
      <c r="O20" s="53">
        <v>2890</v>
      </c>
      <c r="P20" s="53" t="s">
        <v>121</v>
      </c>
      <c r="Q20" s="53">
        <v>3320</v>
      </c>
      <c r="R20" s="53" t="s">
        <v>121</v>
      </c>
      <c r="S20" s="53">
        <v>2600</v>
      </c>
      <c r="T20" s="53" t="s">
        <v>121</v>
      </c>
      <c r="U20" s="53">
        <v>2360</v>
      </c>
      <c r="V20" s="53" t="s">
        <v>121</v>
      </c>
      <c r="W20" s="53">
        <v>1000</v>
      </c>
      <c r="X20" s="53" t="s">
        <v>121</v>
      </c>
      <c r="Y20" s="53">
        <v>1920</v>
      </c>
      <c r="Z20" s="53" t="s">
        <v>121</v>
      </c>
    </row>
    <row r="21" spans="2:26" x14ac:dyDescent="0.2">
      <c r="B21" s="51" t="s">
        <v>2</v>
      </c>
      <c r="C21" s="52">
        <v>37090</v>
      </c>
      <c r="D21" s="52" t="s">
        <v>121</v>
      </c>
      <c r="E21" s="52">
        <v>540</v>
      </c>
      <c r="F21" s="52" t="s">
        <v>121</v>
      </c>
      <c r="G21" s="52">
        <v>2430</v>
      </c>
      <c r="H21" s="52" t="s">
        <v>121</v>
      </c>
      <c r="I21" s="52">
        <v>3750</v>
      </c>
      <c r="J21" s="52" t="s">
        <v>121</v>
      </c>
      <c r="K21" s="52">
        <v>4590</v>
      </c>
      <c r="L21" s="52" t="s">
        <v>121</v>
      </c>
      <c r="M21" s="52">
        <v>4340</v>
      </c>
      <c r="N21" s="52" t="s">
        <v>121</v>
      </c>
      <c r="O21" s="52">
        <v>3320</v>
      </c>
      <c r="P21" s="52" t="s">
        <v>121</v>
      </c>
      <c r="Q21" s="52">
        <v>4360</v>
      </c>
      <c r="R21" s="52" t="s">
        <v>121</v>
      </c>
      <c r="S21" s="52">
        <v>3480</v>
      </c>
      <c r="T21" s="52" t="s">
        <v>121</v>
      </c>
      <c r="U21" s="52">
        <v>3260</v>
      </c>
      <c r="V21" s="52" t="s">
        <v>121</v>
      </c>
      <c r="W21" s="52">
        <v>1810</v>
      </c>
      <c r="X21" s="52" t="s">
        <v>121</v>
      </c>
      <c r="Y21" s="52">
        <v>5200</v>
      </c>
      <c r="Z21" s="52" t="s">
        <v>121</v>
      </c>
    </row>
    <row r="22" spans="2:26" x14ac:dyDescent="0.2">
      <c r="B22" s="51" t="s">
        <v>49</v>
      </c>
      <c r="C22" s="53">
        <v>262780</v>
      </c>
      <c r="D22" s="53" t="s">
        <v>121</v>
      </c>
      <c r="E22" s="53">
        <v>120</v>
      </c>
      <c r="F22" s="53" t="s">
        <v>121</v>
      </c>
      <c r="G22" s="53">
        <v>1410</v>
      </c>
      <c r="H22" s="53" t="s">
        <v>121</v>
      </c>
      <c r="I22" s="53">
        <v>12260</v>
      </c>
      <c r="J22" s="53" t="s">
        <v>121</v>
      </c>
      <c r="K22" s="53">
        <v>27730</v>
      </c>
      <c r="L22" s="53" t="s">
        <v>121</v>
      </c>
      <c r="M22" s="53">
        <v>33440</v>
      </c>
      <c r="N22" s="53" t="s">
        <v>121</v>
      </c>
      <c r="O22" s="53">
        <v>26270</v>
      </c>
      <c r="P22" s="53" t="s">
        <v>121</v>
      </c>
      <c r="Q22" s="53">
        <v>32700</v>
      </c>
      <c r="R22" s="53" t="s">
        <v>121</v>
      </c>
      <c r="S22" s="53">
        <v>32890</v>
      </c>
      <c r="T22" s="53" t="s">
        <v>121</v>
      </c>
      <c r="U22" s="53">
        <v>46200</v>
      </c>
      <c r="V22" s="53" t="s">
        <v>121</v>
      </c>
      <c r="W22" s="53">
        <v>29580</v>
      </c>
      <c r="X22" s="53" t="s">
        <v>121</v>
      </c>
      <c r="Y22" s="53">
        <v>20160</v>
      </c>
      <c r="Z22" s="53" t="s">
        <v>121</v>
      </c>
    </row>
    <row r="23" spans="2:26" x14ac:dyDescent="0.2">
      <c r="B23" s="51" t="s">
        <v>3</v>
      </c>
      <c r="C23" s="52">
        <v>11370</v>
      </c>
      <c r="D23" s="52" t="s">
        <v>121</v>
      </c>
      <c r="E23" s="52">
        <v>10</v>
      </c>
      <c r="F23" s="52" t="s">
        <v>121</v>
      </c>
      <c r="G23" s="52">
        <v>2820</v>
      </c>
      <c r="H23" s="52" t="s">
        <v>121</v>
      </c>
      <c r="I23" s="52">
        <v>1750</v>
      </c>
      <c r="J23" s="52" t="s">
        <v>121</v>
      </c>
      <c r="K23" s="52">
        <v>1510</v>
      </c>
      <c r="L23" s="52" t="s">
        <v>121</v>
      </c>
      <c r="M23" s="52">
        <v>1220</v>
      </c>
      <c r="N23" s="52" t="s">
        <v>121</v>
      </c>
      <c r="O23" s="52">
        <v>870</v>
      </c>
      <c r="P23" s="52" t="s">
        <v>121</v>
      </c>
      <c r="Q23" s="52">
        <v>1040</v>
      </c>
      <c r="R23" s="52" t="s">
        <v>121</v>
      </c>
      <c r="S23" s="52">
        <v>780</v>
      </c>
      <c r="T23" s="52" t="s">
        <v>121</v>
      </c>
      <c r="U23" s="52">
        <v>750</v>
      </c>
      <c r="V23" s="52" t="s">
        <v>121</v>
      </c>
      <c r="W23" s="52">
        <v>310</v>
      </c>
      <c r="X23" s="52" t="s">
        <v>121</v>
      </c>
      <c r="Y23" s="52">
        <v>290</v>
      </c>
      <c r="Z23" s="52" t="s">
        <v>121</v>
      </c>
    </row>
    <row r="24" spans="2:26" x14ac:dyDescent="0.2">
      <c r="B24" s="51" t="s">
        <v>4</v>
      </c>
      <c r="C24" s="53">
        <v>130220</v>
      </c>
      <c r="D24" s="53" t="s">
        <v>121</v>
      </c>
      <c r="E24" s="53">
        <v>10</v>
      </c>
      <c r="F24" s="53" t="s">
        <v>121</v>
      </c>
      <c r="G24" s="53">
        <v>9290</v>
      </c>
      <c r="H24" s="53" t="s">
        <v>121</v>
      </c>
      <c r="I24" s="53">
        <v>10530</v>
      </c>
      <c r="J24" s="53" t="s">
        <v>121</v>
      </c>
      <c r="K24" s="53">
        <v>18930</v>
      </c>
      <c r="L24" s="53" t="s">
        <v>121</v>
      </c>
      <c r="M24" s="53">
        <v>23590</v>
      </c>
      <c r="N24" s="53" t="s">
        <v>121</v>
      </c>
      <c r="O24" s="53">
        <v>19730</v>
      </c>
      <c r="P24" s="53" t="s">
        <v>121</v>
      </c>
      <c r="Q24" s="53">
        <v>19720</v>
      </c>
      <c r="R24" s="53" t="s">
        <v>121</v>
      </c>
      <c r="S24" s="53">
        <v>11130</v>
      </c>
      <c r="T24" s="53" t="s">
        <v>121</v>
      </c>
      <c r="U24" s="53">
        <v>11720</v>
      </c>
      <c r="V24" s="53" t="s">
        <v>121</v>
      </c>
      <c r="W24" s="53">
        <v>4260</v>
      </c>
      <c r="X24" s="53" t="s">
        <v>121</v>
      </c>
      <c r="Y24" s="53">
        <v>1320</v>
      </c>
      <c r="Z24" s="53" t="s">
        <v>121</v>
      </c>
    </row>
    <row r="25" spans="2:26" x14ac:dyDescent="0.2">
      <c r="B25" s="51" t="s">
        <v>5</v>
      </c>
      <c r="C25" s="52">
        <v>530750</v>
      </c>
      <c r="D25" s="52" t="s">
        <v>121</v>
      </c>
      <c r="E25" s="52">
        <v>5690</v>
      </c>
      <c r="F25" s="52" t="s">
        <v>121</v>
      </c>
      <c r="G25" s="52">
        <v>143000</v>
      </c>
      <c r="H25" s="52" t="s">
        <v>121</v>
      </c>
      <c r="I25" s="52">
        <v>95070</v>
      </c>
      <c r="J25" s="52" t="s">
        <v>121</v>
      </c>
      <c r="K25" s="52">
        <v>91960</v>
      </c>
      <c r="L25" s="52" t="s">
        <v>121</v>
      </c>
      <c r="M25" s="52">
        <v>70590</v>
      </c>
      <c r="N25" s="52" t="s">
        <v>121</v>
      </c>
      <c r="O25" s="52">
        <v>48160</v>
      </c>
      <c r="P25" s="52" t="s">
        <v>121</v>
      </c>
      <c r="Q25" s="52">
        <v>47080</v>
      </c>
      <c r="R25" s="52" t="s">
        <v>121</v>
      </c>
      <c r="S25" s="52">
        <v>21190</v>
      </c>
      <c r="T25" s="52" t="s">
        <v>121</v>
      </c>
      <c r="U25" s="52">
        <v>6350</v>
      </c>
      <c r="V25" s="52" t="s">
        <v>121</v>
      </c>
      <c r="W25" s="52">
        <v>1030</v>
      </c>
      <c r="X25" s="52" t="s">
        <v>121</v>
      </c>
      <c r="Y25" s="52">
        <v>640</v>
      </c>
      <c r="Z25" s="52" t="s">
        <v>121</v>
      </c>
    </row>
    <row r="26" spans="2:26" x14ac:dyDescent="0.2">
      <c r="B26" s="51" t="s">
        <v>6</v>
      </c>
      <c r="C26" s="53">
        <v>914870</v>
      </c>
      <c r="D26" s="53" t="s">
        <v>121</v>
      </c>
      <c r="E26" s="53">
        <v>5400</v>
      </c>
      <c r="F26" s="53" t="s">
        <v>121</v>
      </c>
      <c r="G26" s="53">
        <v>156980</v>
      </c>
      <c r="H26" s="53" t="s">
        <v>121</v>
      </c>
      <c r="I26" s="53">
        <v>134770</v>
      </c>
      <c r="J26" s="53" t="s">
        <v>121</v>
      </c>
      <c r="K26" s="53">
        <v>152220</v>
      </c>
      <c r="L26" s="53" t="s">
        <v>121</v>
      </c>
      <c r="M26" s="53">
        <v>127250</v>
      </c>
      <c r="N26" s="53" t="s">
        <v>121</v>
      </c>
      <c r="O26" s="53">
        <v>85030</v>
      </c>
      <c r="P26" s="53" t="s">
        <v>121</v>
      </c>
      <c r="Q26" s="53">
        <v>92800</v>
      </c>
      <c r="R26" s="53" t="s">
        <v>121</v>
      </c>
      <c r="S26" s="53">
        <v>74030</v>
      </c>
      <c r="T26" s="53" t="s">
        <v>121</v>
      </c>
      <c r="U26" s="53">
        <v>55070</v>
      </c>
      <c r="V26" s="53" t="s">
        <v>121</v>
      </c>
      <c r="W26" s="53">
        <v>17680</v>
      </c>
      <c r="X26" s="53" t="s">
        <v>121</v>
      </c>
      <c r="Y26" s="53">
        <v>13650</v>
      </c>
      <c r="Z26" s="53" t="s">
        <v>121</v>
      </c>
    </row>
    <row r="27" spans="2:26" x14ac:dyDescent="0.2">
      <c r="B27" s="51" t="s">
        <v>7</v>
      </c>
      <c r="C27" s="52">
        <v>393030</v>
      </c>
      <c r="D27" s="52" t="s">
        <v>121</v>
      </c>
      <c r="E27" s="52">
        <v>670</v>
      </c>
      <c r="F27" s="52" t="s">
        <v>121</v>
      </c>
      <c r="G27" s="52">
        <v>21630</v>
      </c>
      <c r="H27" s="52" t="s">
        <v>121</v>
      </c>
      <c r="I27" s="52">
        <v>13370</v>
      </c>
      <c r="J27" s="52" t="s">
        <v>121</v>
      </c>
      <c r="K27" s="52">
        <v>20170</v>
      </c>
      <c r="L27" s="52" t="s">
        <v>121</v>
      </c>
      <c r="M27" s="52">
        <v>27260</v>
      </c>
      <c r="N27" s="52" t="s">
        <v>121</v>
      </c>
      <c r="O27" s="52">
        <v>26500</v>
      </c>
      <c r="P27" s="52" t="s">
        <v>121</v>
      </c>
      <c r="Q27" s="52">
        <v>44650</v>
      </c>
      <c r="R27" s="52" t="s">
        <v>121</v>
      </c>
      <c r="S27" s="52">
        <v>60340</v>
      </c>
      <c r="T27" s="52" t="s">
        <v>121</v>
      </c>
      <c r="U27" s="52">
        <v>101060</v>
      </c>
      <c r="V27" s="52" t="s">
        <v>121</v>
      </c>
      <c r="W27" s="52">
        <v>53130</v>
      </c>
      <c r="X27" s="52" t="s">
        <v>121</v>
      </c>
      <c r="Y27" s="52">
        <v>24240</v>
      </c>
      <c r="Z27" s="52" t="s">
        <v>121</v>
      </c>
    </row>
    <row r="28" spans="2:26" x14ac:dyDescent="0.2">
      <c r="B28" s="51" t="s">
        <v>8</v>
      </c>
      <c r="C28" s="53">
        <v>143930</v>
      </c>
      <c r="D28" s="53" t="s">
        <v>121</v>
      </c>
      <c r="E28" s="53">
        <v>450</v>
      </c>
      <c r="F28" s="53" t="s">
        <v>121</v>
      </c>
      <c r="G28" s="53">
        <v>38600</v>
      </c>
      <c r="H28" s="53" t="s">
        <v>121</v>
      </c>
      <c r="I28" s="53">
        <v>34610</v>
      </c>
      <c r="J28" s="53" t="s">
        <v>121</v>
      </c>
      <c r="K28" s="53">
        <v>31480</v>
      </c>
      <c r="L28" s="53" t="s">
        <v>121</v>
      </c>
      <c r="M28" s="53">
        <v>17540</v>
      </c>
      <c r="N28" s="53" t="s">
        <v>121</v>
      </c>
      <c r="O28" s="53">
        <v>8020</v>
      </c>
      <c r="P28" s="53" t="s">
        <v>121</v>
      </c>
      <c r="Q28" s="53">
        <v>6650</v>
      </c>
      <c r="R28" s="53" t="s">
        <v>121</v>
      </c>
      <c r="S28" s="53">
        <v>4060</v>
      </c>
      <c r="T28" s="53" t="s">
        <v>121</v>
      </c>
      <c r="U28" s="53">
        <v>1930</v>
      </c>
      <c r="V28" s="53" t="s">
        <v>121</v>
      </c>
      <c r="W28" s="53">
        <v>360</v>
      </c>
      <c r="X28" s="53" t="s">
        <v>121</v>
      </c>
      <c r="Y28" s="53">
        <v>240</v>
      </c>
      <c r="Z28" s="53" t="s">
        <v>121</v>
      </c>
    </row>
    <row r="29" spans="2:26" x14ac:dyDescent="0.2">
      <c r="B29" s="51" t="s">
        <v>9</v>
      </c>
      <c r="C29" s="52">
        <v>1133020</v>
      </c>
      <c r="D29" s="52" t="s">
        <v>121</v>
      </c>
      <c r="E29" s="52">
        <v>16240</v>
      </c>
      <c r="F29" s="52" t="s">
        <v>121</v>
      </c>
      <c r="G29" s="52">
        <v>95880</v>
      </c>
      <c r="H29" s="52" t="s">
        <v>121</v>
      </c>
      <c r="I29" s="52">
        <v>119610</v>
      </c>
      <c r="J29" s="52" t="s">
        <v>121</v>
      </c>
      <c r="K29" s="52">
        <v>184360</v>
      </c>
      <c r="L29" s="52" t="s">
        <v>121</v>
      </c>
      <c r="M29" s="52">
        <v>199090</v>
      </c>
      <c r="N29" s="52" t="s">
        <v>121</v>
      </c>
      <c r="O29" s="52">
        <v>142350</v>
      </c>
      <c r="P29" s="52" t="s">
        <v>121</v>
      </c>
      <c r="Q29" s="52">
        <v>151420</v>
      </c>
      <c r="R29" s="52" t="s">
        <v>121</v>
      </c>
      <c r="S29" s="52">
        <v>104890</v>
      </c>
      <c r="T29" s="52" t="s">
        <v>121</v>
      </c>
      <c r="U29" s="52">
        <v>77640</v>
      </c>
      <c r="V29" s="52" t="s">
        <v>121</v>
      </c>
      <c r="W29" s="52">
        <v>24120</v>
      </c>
      <c r="X29" s="52" t="s">
        <v>121</v>
      </c>
      <c r="Y29" s="52">
        <v>17430</v>
      </c>
      <c r="Z29" s="52" t="s">
        <v>121</v>
      </c>
    </row>
    <row r="30" spans="2:26" x14ac:dyDescent="0.2">
      <c r="B30" s="51" t="s">
        <v>10</v>
      </c>
      <c r="C30" s="53">
        <v>34050</v>
      </c>
      <c r="D30" s="53" t="s">
        <v>121</v>
      </c>
      <c r="E30" s="53">
        <v>310</v>
      </c>
      <c r="F30" s="53" t="s">
        <v>121</v>
      </c>
      <c r="G30" s="53">
        <v>15740</v>
      </c>
      <c r="H30" s="53" t="s">
        <v>121</v>
      </c>
      <c r="I30" s="53">
        <v>6400</v>
      </c>
      <c r="J30" s="53" t="s">
        <v>121</v>
      </c>
      <c r="K30" s="53">
        <v>4530</v>
      </c>
      <c r="L30" s="53" t="s">
        <v>121</v>
      </c>
      <c r="M30" s="53">
        <v>2490</v>
      </c>
      <c r="N30" s="53" t="s">
        <v>121</v>
      </c>
      <c r="O30" s="53">
        <v>1230</v>
      </c>
      <c r="P30" s="53" t="s">
        <v>121</v>
      </c>
      <c r="Q30" s="53">
        <v>1140</v>
      </c>
      <c r="R30" s="53" t="s">
        <v>121</v>
      </c>
      <c r="S30" s="53">
        <v>820</v>
      </c>
      <c r="T30" s="53" t="s">
        <v>121</v>
      </c>
      <c r="U30" s="53">
        <v>790</v>
      </c>
      <c r="V30" s="53" t="s">
        <v>121</v>
      </c>
      <c r="W30" s="53">
        <v>280</v>
      </c>
      <c r="X30" s="53" t="s">
        <v>121</v>
      </c>
      <c r="Y30" s="53">
        <v>310</v>
      </c>
      <c r="Z30" s="53" t="s">
        <v>121</v>
      </c>
    </row>
    <row r="31" spans="2:26" x14ac:dyDescent="0.2">
      <c r="B31" s="51" t="s">
        <v>11</v>
      </c>
      <c r="C31" s="52">
        <v>68980</v>
      </c>
      <c r="D31" s="52" t="s">
        <v>121</v>
      </c>
      <c r="E31" s="52">
        <v>500</v>
      </c>
      <c r="F31" s="52" t="s">
        <v>121</v>
      </c>
      <c r="G31" s="52">
        <v>35560</v>
      </c>
      <c r="H31" s="52" t="s">
        <v>121</v>
      </c>
      <c r="I31" s="52">
        <v>9780</v>
      </c>
      <c r="J31" s="52" t="s">
        <v>121</v>
      </c>
      <c r="K31" s="52">
        <v>7840</v>
      </c>
      <c r="L31" s="52" t="s">
        <v>121</v>
      </c>
      <c r="M31" s="52">
        <v>4920</v>
      </c>
      <c r="N31" s="52" t="s">
        <v>121</v>
      </c>
      <c r="O31" s="52">
        <v>3050</v>
      </c>
      <c r="P31" s="52" t="s">
        <v>121</v>
      </c>
      <c r="Q31" s="52">
        <v>3080</v>
      </c>
      <c r="R31" s="52" t="s">
        <v>121</v>
      </c>
      <c r="S31" s="52">
        <v>1930</v>
      </c>
      <c r="T31" s="52" t="s">
        <v>121</v>
      </c>
      <c r="U31" s="52">
        <v>1420</v>
      </c>
      <c r="V31" s="52" t="s">
        <v>121</v>
      </c>
      <c r="W31" s="52">
        <v>520</v>
      </c>
      <c r="X31" s="52" t="s">
        <v>121</v>
      </c>
      <c r="Y31" s="52">
        <v>380</v>
      </c>
      <c r="Z31" s="52" t="s">
        <v>121</v>
      </c>
    </row>
    <row r="32" spans="2:26" x14ac:dyDescent="0.2">
      <c r="B32" s="51" t="s">
        <v>12</v>
      </c>
      <c r="C32" s="53">
        <v>132080</v>
      </c>
      <c r="D32" s="53" t="s">
        <v>121</v>
      </c>
      <c r="E32" s="53">
        <v>70</v>
      </c>
      <c r="F32" s="53" t="s">
        <v>121</v>
      </c>
      <c r="G32" s="53">
        <v>51670</v>
      </c>
      <c r="H32" s="53" t="s">
        <v>121</v>
      </c>
      <c r="I32" s="53">
        <v>25480</v>
      </c>
      <c r="J32" s="53" t="s">
        <v>121</v>
      </c>
      <c r="K32" s="53">
        <v>21880</v>
      </c>
      <c r="L32" s="53" t="s">
        <v>121</v>
      </c>
      <c r="M32" s="53">
        <v>13800</v>
      </c>
      <c r="N32" s="53" t="s">
        <v>121</v>
      </c>
      <c r="O32" s="53">
        <v>5540</v>
      </c>
      <c r="P32" s="53" t="s">
        <v>121</v>
      </c>
      <c r="Q32" s="53">
        <v>5520</v>
      </c>
      <c r="R32" s="53" t="s">
        <v>121</v>
      </c>
      <c r="S32" s="53">
        <v>4100</v>
      </c>
      <c r="T32" s="53" t="s">
        <v>121</v>
      </c>
      <c r="U32" s="53">
        <v>2790</v>
      </c>
      <c r="V32" s="53" t="s">
        <v>121</v>
      </c>
      <c r="W32" s="53">
        <v>760</v>
      </c>
      <c r="X32" s="53" t="s">
        <v>121</v>
      </c>
      <c r="Y32" s="53">
        <v>450</v>
      </c>
      <c r="Z32" s="53" t="s">
        <v>121</v>
      </c>
    </row>
    <row r="33" spans="2:26" x14ac:dyDescent="0.2">
      <c r="B33" s="51" t="s">
        <v>13</v>
      </c>
      <c r="C33" s="52">
        <v>1880</v>
      </c>
      <c r="D33" s="52" t="s">
        <v>121</v>
      </c>
      <c r="E33" s="52" t="s">
        <v>50</v>
      </c>
      <c r="F33" s="52" t="s">
        <v>121</v>
      </c>
      <c r="G33" s="52">
        <v>40</v>
      </c>
      <c r="H33" s="52" t="s">
        <v>121</v>
      </c>
      <c r="I33" s="52">
        <v>80</v>
      </c>
      <c r="J33" s="52" t="s">
        <v>121</v>
      </c>
      <c r="K33" s="52">
        <v>140</v>
      </c>
      <c r="L33" s="52" t="s">
        <v>121</v>
      </c>
      <c r="M33" s="52">
        <v>120</v>
      </c>
      <c r="N33" s="52" t="s">
        <v>121</v>
      </c>
      <c r="O33" s="52">
        <v>120</v>
      </c>
      <c r="P33" s="52" t="s">
        <v>121</v>
      </c>
      <c r="Q33" s="52">
        <v>190</v>
      </c>
      <c r="R33" s="52" t="s">
        <v>121</v>
      </c>
      <c r="S33" s="52">
        <v>240</v>
      </c>
      <c r="T33" s="52" t="s">
        <v>121</v>
      </c>
      <c r="U33" s="52">
        <v>460</v>
      </c>
      <c r="V33" s="52" t="s">
        <v>121</v>
      </c>
      <c r="W33" s="52">
        <v>360</v>
      </c>
      <c r="X33" s="52" t="s">
        <v>121</v>
      </c>
      <c r="Y33" s="52">
        <v>120</v>
      </c>
      <c r="Z33" s="52" t="s">
        <v>121</v>
      </c>
    </row>
    <row r="34" spans="2:26" x14ac:dyDescent="0.2">
      <c r="B34" s="51" t="s">
        <v>14</v>
      </c>
      <c r="C34" s="53">
        <v>232060</v>
      </c>
      <c r="D34" s="53" t="s">
        <v>121</v>
      </c>
      <c r="E34" s="53">
        <v>2750</v>
      </c>
      <c r="F34" s="53" t="s">
        <v>121</v>
      </c>
      <c r="G34" s="53">
        <v>86270</v>
      </c>
      <c r="H34" s="53" t="s">
        <v>121</v>
      </c>
      <c r="I34" s="53">
        <v>36870</v>
      </c>
      <c r="J34" s="53" t="s">
        <v>121</v>
      </c>
      <c r="K34" s="53">
        <v>31780</v>
      </c>
      <c r="L34" s="53" t="s">
        <v>121</v>
      </c>
      <c r="M34" s="53">
        <v>24190</v>
      </c>
      <c r="N34" s="53" t="s">
        <v>121</v>
      </c>
      <c r="O34" s="53">
        <v>14700</v>
      </c>
      <c r="P34" s="53" t="s">
        <v>121</v>
      </c>
      <c r="Q34" s="53">
        <v>14850</v>
      </c>
      <c r="R34" s="53" t="s">
        <v>121</v>
      </c>
      <c r="S34" s="53">
        <v>9570</v>
      </c>
      <c r="T34" s="53" t="s">
        <v>121</v>
      </c>
      <c r="U34" s="53">
        <v>6900</v>
      </c>
      <c r="V34" s="53" t="s">
        <v>121</v>
      </c>
      <c r="W34" s="53">
        <v>2200</v>
      </c>
      <c r="X34" s="53" t="s">
        <v>121</v>
      </c>
      <c r="Y34" s="53">
        <v>1970</v>
      </c>
      <c r="Z34" s="53" t="s">
        <v>121</v>
      </c>
    </row>
    <row r="35" spans="2:26" x14ac:dyDescent="0.2">
      <c r="B35" s="51" t="s">
        <v>15</v>
      </c>
      <c r="C35" s="52">
        <v>7650</v>
      </c>
      <c r="D35" s="52" t="s">
        <v>121</v>
      </c>
      <c r="E35" s="52">
        <v>700</v>
      </c>
      <c r="F35" s="52" t="s">
        <v>121</v>
      </c>
      <c r="G35" s="52">
        <v>3890</v>
      </c>
      <c r="H35" s="52" t="s">
        <v>121</v>
      </c>
      <c r="I35" s="52">
        <v>870</v>
      </c>
      <c r="J35" s="52" t="s">
        <v>121</v>
      </c>
      <c r="K35" s="52">
        <v>780</v>
      </c>
      <c r="L35" s="52" t="s">
        <v>121</v>
      </c>
      <c r="M35" s="52">
        <v>530</v>
      </c>
      <c r="N35" s="52" t="s">
        <v>121</v>
      </c>
      <c r="O35" s="52">
        <v>320</v>
      </c>
      <c r="P35" s="52" t="s">
        <v>121</v>
      </c>
      <c r="Q35" s="52">
        <v>260</v>
      </c>
      <c r="R35" s="52" t="s">
        <v>121</v>
      </c>
      <c r="S35" s="52">
        <v>130</v>
      </c>
      <c r="T35" s="52" t="s">
        <v>121</v>
      </c>
      <c r="U35" s="52">
        <v>100</v>
      </c>
      <c r="V35" s="52" t="s">
        <v>121</v>
      </c>
      <c r="W35" s="52">
        <v>40</v>
      </c>
      <c r="X35" s="52" t="s">
        <v>121</v>
      </c>
      <c r="Y35" s="52">
        <v>20</v>
      </c>
      <c r="Z35" s="52" t="s">
        <v>121</v>
      </c>
    </row>
    <row r="36" spans="2:26" x14ac:dyDescent="0.2">
      <c r="B36" s="51" t="s">
        <v>16</v>
      </c>
      <c r="C36" s="53">
        <v>52640</v>
      </c>
      <c r="D36" s="53" t="s">
        <v>121</v>
      </c>
      <c r="E36" s="53">
        <v>150</v>
      </c>
      <c r="F36" s="53" t="s">
        <v>121</v>
      </c>
      <c r="G36" s="53">
        <v>230</v>
      </c>
      <c r="H36" s="53" t="s">
        <v>121</v>
      </c>
      <c r="I36" s="53">
        <v>680</v>
      </c>
      <c r="J36" s="53" t="s">
        <v>121</v>
      </c>
      <c r="K36" s="53">
        <v>2090</v>
      </c>
      <c r="L36" s="53" t="s">
        <v>121</v>
      </c>
      <c r="M36" s="53">
        <v>3240</v>
      </c>
      <c r="N36" s="53" t="s">
        <v>121</v>
      </c>
      <c r="O36" s="53">
        <v>3200</v>
      </c>
      <c r="P36" s="53" t="s">
        <v>121</v>
      </c>
      <c r="Q36" s="53">
        <v>4520</v>
      </c>
      <c r="R36" s="53" t="s">
        <v>121</v>
      </c>
      <c r="S36" s="53">
        <v>4680</v>
      </c>
      <c r="T36" s="53" t="s">
        <v>121</v>
      </c>
      <c r="U36" s="53">
        <v>8030</v>
      </c>
      <c r="V36" s="53" t="s">
        <v>121</v>
      </c>
      <c r="W36" s="53">
        <v>12150</v>
      </c>
      <c r="X36" s="53" t="s">
        <v>121</v>
      </c>
      <c r="Y36" s="53">
        <v>13680</v>
      </c>
      <c r="Z36" s="53" t="s">
        <v>121</v>
      </c>
    </row>
    <row r="37" spans="2:26" x14ac:dyDescent="0.2">
      <c r="B37" s="51" t="s">
        <v>17</v>
      </c>
      <c r="C37" s="52">
        <v>110780</v>
      </c>
      <c r="D37" s="52" t="s">
        <v>121</v>
      </c>
      <c r="E37" s="52">
        <v>40</v>
      </c>
      <c r="F37" s="52" t="s">
        <v>121</v>
      </c>
      <c r="G37" s="52">
        <v>4020</v>
      </c>
      <c r="H37" s="52" t="s">
        <v>121</v>
      </c>
      <c r="I37" s="52">
        <v>9120</v>
      </c>
      <c r="J37" s="52" t="s">
        <v>121</v>
      </c>
      <c r="K37" s="52">
        <v>13980</v>
      </c>
      <c r="L37" s="52" t="s">
        <v>121</v>
      </c>
      <c r="M37" s="52">
        <v>15310</v>
      </c>
      <c r="N37" s="52" t="s">
        <v>121</v>
      </c>
      <c r="O37" s="52">
        <v>13430</v>
      </c>
      <c r="P37" s="52" t="s">
        <v>121</v>
      </c>
      <c r="Q37" s="52">
        <v>18430</v>
      </c>
      <c r="R37" s="52" t="s">
        <v>121</v>
      </c>
      <c r="S37" s="52">
        <v>18280</v>
      </c>
      <c r="T37" s="52" t="s">
        <v>121</v>
      </c>
      <c r="U37" s="52">
        <v>14840</v>
      </c>
      <c r="V37" s="52" t="s">
        <v>121</v>
      </c>
      <c r="W37" s="52">
        <v>2630</v>
      </c>
      <c r="X37" s="52" t="s">
        <v>121</v>
      </c>
      <c r="Y37" s="52">
        <v>710</v>
      </c>
      <c r="Z37" s="52" t="s">
        <v>121</v>
      </c>
    </row>
    <row r="38" spans="2:26" x14ac:dyDescent="0.2">
      <c r="B38" s="51" t="s">
        <v>18</v>
      </c>
      <c r="C38" s="53">
        <v>1302330</v>
      </c>
      <c r="D38" s="53" t="s">
        <v>121</v>
      </c>
      <c r="E38" s="53">
        <v>8650</v>
      </c>
      <c r="F38" s="53" t="s">
        <v>121</v>
      </c>
      <c r="G38" s="53">
        <v>338650</v>
      </c>
      <c r="H38" s="53" t="s">
        <v>121</v>
      </c>
      <c r="I38" s="53">
        <v>255890</v>
      </c>
      <c r="J38" s="53" t="s">
        <v>121</v>
      </c>
      <c r="K38" s="53">
        <v>229080</v>
      </c>
      <c r="L38" s="53" t="s">
        <v>121</v>
      </c>
      <c r="M38" s="53">
        <v>160410</v>
      </c>
      <c r="N38" s="53" t="s">
        <v>121</v>
      </c>
      <c r="O38" s="53">
        <v>101890</v>
      </c>
      <c r="P38" s="53" t="s">
        <v>121</v>
      </c>
      <c r="Q38" s="53">
        <v>102920</v>
      </c>
      <c r="R38" s="53" t="s">
        <v>121</v>
      </c>
      <c r="S38" s="53">
        <v>62670</v>
      </c>
      <c r="T38" s="53" t="s">
        <v>121</v>
      </c>
      <c r="U38" s="53">
        <v>30400</v>
      </c>
      <c r="V38" s="53" t="s">
        <v>121</v>
      </c>
      <c r="W38" s="53">
        <v>7420</v>
      </c>
      <c r="X38" s="53" t="s">
        <v>121</v>
      </c>
      <c r="Y38" s="53">
        <v>4360</v>
      </c>
      <c r="Z38" s="53" t="s">
        <v>121</v>
      </c>
    </row>
    <row r="39" spans="2:26" x14ac:dyDescent="0.2">
      <c r="B39" s="51" t="s">
        <v>19</v>
      </c>
      <c r="C39" s="52">
        <v>290230</v>
      </c>
      <c r="D39" s="52" t="s">
        <v>121</v>
      </c>
      <c r="E39" s="52">
        <v>3150</v>
      </c>
      <c r="F39" s="52" t="s">
        <v>121</v>
      </c>
      <c r="G39" s="52">
        <v>93250</v>
      </c>
      <c r="H39" s="52" t="s">
        <v>121</v>
      </c>
      <c r="I39" s="52">
        <v>62600</v>
      </c>
      <c r="J39" s="52" t="s">
        <v>121</v>
      </c>
      <c r="K39" s="52">
        <v>49590</v>
      </c>
      <c r="L39" s="52" t="s">
        <v>121</v>
      </c>
      <c r="M39" s="52">
        <v>29300</v>
      </c>
      <c r="N39" s="52" t="s">
        <v>121</v>
      </c>
      <c r="O39" s="52">
        <v>16150</v>
      </c>
      <c r="P39" s="52" t="s">
        <v>121</v>
      </c>
      <c r="Q39" s="52">
        <v>14760</v>
      </c>
      <c r="R39" s="52" t="s">
        <v>121</v>
      </c>
      <c r="S39" s="52">
        <v>9530</v>
      </c>
      <c r="T39" s="52" t="s">
        <v>121</v>
      </c>
      <c r="U39" s="52">
        <v>7450</v>
      </c>
      <c r="V39" s="52" t="s">
        <v>121</v>
      </c>
      <c r="W39" s="52">
        <v>2760</v>
      </c>
      <c r="X39" s="52" t="s">
        <v>121</v>
      </c>
      <c r="Y39" s="52">
        <v>1680</v>
      </c>
      <c r="Z39" s="52" t="s">
        <v>121</v>
      </c>
    </row>
    <row r="40" spans="2:26" x14ac:dyDescent="0.2">
      <c r="B40" s="51" t="s">
        <v>20</v>
      </c>
      <c r="C40" s="53">
        <v>2887070</v>
      </c>
      <c r="D40" s="53" t="s">
        <v>121</v>
      </c>
      <c r="E40" s="53">
        <v>28280</v>
      </c>
      <c r="F40" s="53" t="s">
        <v>121</v>
      </c>
      <c r="G40" s="53">
        <v>2064190</v>
      </c>
      <c r="H40" s="53" t="s">
        <v>121</v>
      </c>
      <c r="I40" s="53">
        <v>395910</v>
      </c>
      <c r="J40" s="53" t="s">
        <v>121</v>
      </c>
      <c r="K40" s="53">
        <v>215800</v>
      </c>
      <c r="L40" s="53" t="s">
        <v>121</v>
      </c>
      <c r="M40" s="53">
        <v>90140</v>
      </c>
      <c r="N40" s="53" t="s">
        <v>121</v>
      </c>
      <c r="O40" s="53">
        <v>38630</v>
      </c>
      <c r="P40" s="53" t="s">
        <v>121</v>
      </c>
      <c r="Q40" s="53">
        <v>29260</v>
      </c>
      <c r="R40" s="53" t="s">
        <v>121</v>
      </c>
      <c r="S40" s="53">
        <v>12910</v>
      </c>
      <c r="T40" s="53" t="s">
        <v>121</v>
      </c>
      <c r="U40" s="53">
        <v>7510</v>
      </c>
      <c r="V40" s="53" t="s">
        <v>121</v>
      </c>
      <c r="W40" s="53">
        <v>2560</v>
      </c>
      <c r="X40" s="53" t="s">
        <v>121</v>
      </c>
      <c r="Y40" s="53">
        <v>1860</v>
      </c>
      <c r="Z40" s="53" t="s">
        <v>121</v>
      </c>
    </row>
    <row r="41" spans="2:26" x14ac:dyDescent="0.2">
      <c r="B41" s="51" t="s">
        <v>21</v>
      </c>
      <c r="C41" s="52">
        <v>72470</v>
      </c>
      <c r="D41" s="52" t="s">
        <v>121</v>
      </c>
      <c r="E41" s="52">
        <v>10</v>
      </c>
      <c r="F41" s="52" t="s">
        <v>121</v>
      </c>
      <c r="G41" s="52">
        <v>15750</v>
      </c>
      <c r="H41" s="52" t="s">
        <v>121</v>
      </c>
      <c r="I41" s="52">
        <v>15450</v>
      </c>
      <c r="J41" s="52" t="s">
        <v>121</v>
      </c>
      <c r="K41" s="52">
        <v>15960</v>
      </c>
      <c r="L41" s="52" t="s">
        <v>121</v>
      </c>
      <c r="M41" s="52">
        <v>10700</v>
      </c>
      <c r="N41" s="52" t="s">
        <v>121</v>
      </c>
      <c r="O41" s="52">
        <v>5350</v>
      </c>
      <c r="P41" s="52" t="s">
        <v>121</v>
      </c>
      <c r="Q41" s="52">
        <v>4710</v>
      </c>
      <c r="R41" s="52" t="s">
        <v>121</v>
      </c>
      <c r="S41" s="52">
        <v>2850</v>
      </c>
      <c r="T41" s="52" t="s">
        <v>121</v>
      </c>
      <c r="U41" s="52">
        <v>1410</v>
      </c>
      <c r="V41" s="52" t="s">
        <v>121</v>
      </c>
      <c r="W41" s="52">
        <v>220</v>
      </c>
      <c r="X41" s="52" t="s">
        <v>121</v>
      </c>
      <c r="Y41" s="52">
        <v>80</v>
      </c>
      <c r="Z41" s="52" t="s">
        <v>121</v>
      </c>
    </row>
    <row r="42" spans="2:26" x14ac:dyDescent="0.2">
      <c r="B42" s="51" t="s">
        <v>22</v>
      </c>
      <c r="C42" s="53">
        <v>19630</v>
      </c>
      <c r="D42" s="53" t="s">
        <v>121</v>
      </c>
      <c r="E42" s="53">
        <v>60</v>
      </c>
      <c r="F42" s="53" t="s">
        <v>121</v>
      </c>
      <c r="G42" s="53">
        <v>3630</v>
      </c>
      <c r="H42" s="53" t="s">
        <v>121</v>
      </c>
      <c r="I42" s="53">
        <v>3930</v>
      </c>
      <c r="J42" s="53" t="s">
        <v>121</v>
      </c>
      <c r="K42" s="53">
        <v>3820</v>
      </c>
      <c r="L42" s="53" t="s">
        <v>121</v>
      </c>
      <c r="M42" s="53">
        <v>2370</v>
      </c>
      <c r="N42" s="53" t="s">
        <v>121</v>
      </c>
      <c r="O42" s="53">
        <v>1340</v>
      </c>
      <c r="P42" s="53" t="s">
        <v>121</v>
      </c>
      <c r="Q42" s="53">
        <v>1300</v>
      </c>
      <c r="R42" s="53" t="s">
        <v>121</v>
      </c>
      <c r="S42" s="53">
        <v>900</v>
      </c>
      <c r="T42" s="53" t="s">
        <v>121</v>
      </c>
      <c r="U42" s="53">
        <v>900</v>
      </c>
      <c r="V42" s="53" t="s">
        <v>121</v>
      </c>
      <c r="W42" s="53">
        <v>500</v>
      </c>
      <c r="X42" s="53" t="s">
        <v>121</v>
      </c>
      <c r="Y42" s="53">
        <v>880</v>
      </c>
      <c r="Z42" s="53" t="s">
        <v>121</v>
      </c>
    </row>
    <row r="43" spans="2:26" x14ac:dyDescent="0.2">
      <c r="B43" s="51" t="s">
        <v>23</v>
      </c>
      <c r="C43" s="52">
        <v>45630</v>
      </c>
      <c r="D43" s="52" t="s">
        <v>121</v>
      </c>
      <c r="E43" s="52" t="s">
        <v>50</v>
      </c>
      <c r="F43" s="52" t="s">
        <v>124</v>
      </c>
      <c r="G43" s="52">
        <v>250</v>
      </c>
      <c r="H43" s="52" t="s">
        <v>121</v>
      </c>
      <c r="I43" s="52">
        <v>4850</v>
      </c>
      <c r="J43" s="52" t="s">
        <v>121</v>
      </c>
      <c r="K43" s="52">
        <v>7360</v>
      </c>
      <c r="L43" s="52" t="s">
        <v>121</v>
      </c>
      <c r="M43" s="52">
        <v>7590</v>
      </c>
      <c r="N43" s="52" t="s">
        <v>121</v>
      </c>
      <c r="O43" s="52">
        <v>5660</v>
      </c>
      <c r="P43" s="52" t="s">
        <v>121</v>
      </c>
      <c r="Q43" s="52">
        <v>6550</v>
      </c>
      <c r="R43" s="52" t="s">
        <v>121</v>
      </c>
      <c r="S43" s="52">
        <v>5260</v>
      </c>
      <c r="T43" s="52" t="s">
        <v>121</v>
      </c>
      <c r="U43" s="52">
        <v>5180</v>
      </c>
      <c r="V43" s="52" t="s">
        <v>121</v>
      </c>
      <c r="W43" s="52">
        <v>1990</v>
      </c>
      <c r="X43" s="52" t="s">
        <v>121</v>
      </c>
      <c r="Y43" s="52">
        <v>950</v>
      </c>
      <c r="Z43" s="52" t="s">
        <v>121</v>
      </c>
    </row>
    <row r="44" spans="2:26" x14ac:dyDescent="0.2">
      <c r="B44" s="51" t="s">
        <v>24</v>
      </c>
      <c r="C44" s="53">
        <v>58790</v>
      </c>
      <c r="D44" s="53" t="s">
        <v>121</v>
      </c>
      <c r="E44" s="53">
        <v>1530</v>
      </c>
      <c r="F44" s="53" t="s">
        <v>121</v>
      </c>
      <c r="G44" s="53">
        <v>980</v>
      </c>
      <c r="H44" s="53" t="s">
        <v>121</v>
      </c>
      <c r="I44" s="53">
        <v>7670</v>
      </c>
      <c r="J44" s="53" t="s">
        <v>121</v>
      </c>
      <c r="K44" s="53">
        <v>12190</v>
      </c>
      <c r="L44" s="53" t="s">
        <v>121</v>
      </c>
      <c r="M44" s="53">
        <v>9180</v>
      </c>
      <c r="N44" s="53" t="s">
        <v>121</v>
      </c>
      <c r="O44" s="53">
        <v>5730</v>
      </c>
      <c r="P44" s="53" t="s">
        <v>121</v>
      </c>
      <c r="Q44" s="53">
        <v>6280</v>
      </c>
      <c r="R44" s="53" t="s">
        <v>121</v>
      </c>
      <c r="S44" s="53">
        <v>5270</v>
      </c>
      <c r="T44" s="53" t="s">
        <v>121</v>
      </c>
      <c r="U44" s="53">
        <v>4840</v>
      </c>
      <c r="V44" s="53" t="s">
        <v>121</v>
      </c>
      <c r="W44" s="53">
        <v>2660</v>
      </c>
      <c r="X44" s="53" t="s">
        <v>121</v>
      </c>
      <c r="Y44" s="53">
        <v>2470</v>
      </c>
      <c r="Z44" s="53" t="s">
        <v>121</v>
      </c>
    </row>
    <row r="45" spans="2:26" x14ac:dyDescent="0.2">
      <c r="B45" s="51" t="s">
        <v>51</v>
      </c>
      <c r="C45" s="52">
        <v>2100</v>
      </c>
      <c r="D45" s="52" t="s">
        <v>121</v>
      </c>
      <c r="E45" s="52" t="s">
        <v>50</v>
      </c>
      <c r="F45" s="52" t="s">
        <v>121</v>
      </c>
      <c r="G45" s="52">
        <v>10</v>
      </c>
      <c r="H45" s="52" t="s">
        <v>121</v>
      </c>
      <c r="I45" s="52">
        <v>20</v>
      </c>
      <c r="J45" s="52" t="s">
        <v>121</v>
      </c>
      <c r="K45" s="52">
        <v>80</v>
      </c>
      <c r="L45" s="52" t="s">
        <v>121</v>
      </c>
      <c r="M45" s="52">
        <v>170</v>
      </c>
      <c r="N45" s="52" t="s">
        <v>121</v>
      </c>
      <c r="O45" s="52">
        <v>390</v>
      </c>
      <c r="P45" s="52" t="s">
        <v>121</v>
      </c>
      <c r="Q45" s="52">
        <v>430</v>
      </c>
      <c r="R45" s="52" t="s">
        <v>121</v>
      </c>
      <c r="S45" s="52">
        <v>360</v>
      </c>
      <c r="T45" s="52" t="s">
        <v>121</v>
      </c>
      <c r="U45" s="52">
        <v>340</v>
      </c>
      <c r="V45" s="52" t="s">
        <v>121</v>
      </c>
      <c r="W45" s="52">
        <v>230</v>
      </c>
      <c r="X45" s="52" t="s">
        <v>121</v>
      </c>
      <c r="Y45" s="52">
        <v>90</v>
      </c>
      <c r="Z45" s="52" t="s">
        <v>121</v>
      </c>
    </row>
    <row r="46" spans="2:26" x14ac:dyDescent="0.2">
      <c r="B46" s="51" t="s">
        <v>52</v>
      </c>
      <c r="C46" s="53">
        <v>38710</v>
      </c>
      <c r="D46" s="53" t="s">
        <v>121</v>
      </c>
      <c r="E46" s="53">
        <v>30</v>
      </c>
      <c r="F46" s="53" t="s">
        <v>121</v>
      </c>
      <c r="G46" s="53">
        <v>320</v>
      </c>
      <c r="H46" s="53" t="s">
        <v>121</v>
      </c>
      <c r="I46" s="53">
        <v>1200</v>
      </c>
      <c r="J46" s="53" t="s">
        <v>121</v>
      </c>
      <c r="K46" s="53">
        <v>3710</v>
      </c>
      <c r="L46" s="53" t="s">
        <v>121</v>
      </c>
      <c r="M46" s="53">
        <v>6010</v>
      </c>
      <c r="N46" s="53" t="s">
        <v>121</v>
      </c>
      <c r="O46" s="53">
        <v>5710</v>
      </c>
      <c r="P46" s="53" t="s">
        <v>121</v>
      </c>
      <c r="Q46" s="53">
        <v>6710</v>
      </c>
      <c r="R46" s="53" t="s">
        <v>121</v>
      </c>
      <c r="S46" s="53">
        <v>5010</v>
      </c>
      <c r="T46" s="53" t="s">
        <v>121</v>
      </c>
      <c r="U46" s="53">
        <v>6120</v>
      </c>
      <c r="V46" s="53" t="s">
        <v>121</v>
      </c>
      <c r="W46" s="53">
        <v>2880</v>
      </c>
      <c r="X46" s="53" t="s">
        <v>121</v>
      </c>
      <c r="Y46" s="53">
        <v>1010</v>
      </c>
      <c r="Z46" s="53" t="s">
        <v>121</v>
      </c>
    </row>
    <row r="47" spans="2:26" x14ac:dyDescent="0.2">
      <c r="B47" s="51" t="s">
        <v>53</v>
      </c>
      <c r="C47" s="52">
        <v>49360</v>
      </c>
      <c r="D47" s="52" t="s">
        <v>121</v>
      </c>
      <c r="E47" s="52">
        <v>20</v>
      </c>
      <c r="F47" s="52" t="s">
        <v>121</v>
      </c>
      <c r="G47" s="52">
        <v>1260</v>
      </c>
      <c r="H47" s="52" t="s">
        <v>121</v>
      </c>
      <c r="I47" s="52">
        <v>840</v>
      </c>
      <c r="J47" s="52" t="s">
        <v>121</v>
      </c>
      <c r="K47" s="52">
        <v>1200</v>
      </c>
      <c r="L47" s="52" t="s">
        <v>121</v>
      </c>
      <c r="M47" s="52">
        <v>1990</v>
      </c>
      <c r="N47" s="52" t="s">
        <v>121</v>
      </c>
      <c r="O47" s="52">
        <v>3130</v>
      </c>
      <c r="P47" s="52" t="s">
        <v>121</v>
      </c>
      <c r="Q47" s="52">
        <v>6550</v>
      </c>
      <c r="R47" s="52" t="s">
        <v>121</v>
      </c>
      <c r="S47" s="52">
        <v>9840</v>
      </c>
      <c r="T47" s="52" t="s">
        <v>121</v>
      </c>
      <c r="U47" s="52">
        <v>15450</v>
      </c>
      <c r="V47" s="52" t="s">
        <v>121</v>
      </c>
      <c r="W47" s="52">
        <v>6220</v>
      </c>
      <c r="X47" s="52" t="s">
        <v>121</v>
      </c>
      <c r="Y47" s="52">
        <v>2880</v>
      </c>
      <c r="Z47" s="52" t="s">
        <v>121</v>
      </c>
    </row>
    <row r="48" spans="2:26" x14ac:dyDescent="0.2">
      <c r="B48" s="51" t="s">
        <v>54</v>
      </c>
      <c r="C48" s="53" t="s">
        <v>50</v>
      </c>
      <c r="D48" s="53" t="s">
        <v>121</v>
      </c>
      <c r="E48" s="53" t="s">
        <v>50</v>
      </c>
      <c r="F48" s="53" t="s">
        <v>121</v>
      </c>
      <c r="G48" s="53" t="s">
        <v>50</v>
      </c>
      <c r="H48" s="53" t="s">
        <v>121</v>
      </c>
      <c r="I48" s="53" t="s">
        <v>50</v>
      </c>
      <c r="J48" s="53" t="s">
        <v>121</v>
      </c>
      <c r="K48" s="53" t="s">
        <v>50</v>
      </c>
      <c r="L48" s="53" t="s">
        <v>121</v>
      </c>
      <c r="M48" s="53" t="s">
        <v>50</v>
      </c>
      <c r="N48" s="53" t="s">
        <v>121</v>
      </c>
      <c r="O48" s="53" t="s">
        <v>50</v>
      </c>
      <c r="P48" s="53" t="s">
        <v>121</v>
      </c>
      <c r="Q48" s="53" t="s">
        <v>50</v>
      </c>
      <c r="R48" s="53" t="s">
        <v>121</v>
      </c>
      <c r="S48" s="53" t="s">
        <v>50</v>
      </c>
      <c r="T48" s="53" t="s">
        <v>121</v>
      </c>
      <c r="U48" s="53" t="s">
        <v>50</v>
      </c>
      <c r="V48" s="53" t="s">
        <v>121</v>
      </c>
      <c r="W48" s="53" t="s">
        <v>50</v>
      </c>
      <c r="X48" s="53" t="s">
        <v>121</v>
      </c>
      <c r="Y48" s="53" t="s">
        <v>50</v>
      </c>
      <c r="Z48" s="53" t="s">
        <v>121</v>
      </c>
    </row>
    <row r="49" spans="2:26" x14ac:dyDescent="0.2">
      <c r="B49" s="51" t="s">
        <v>125</v>
      </c>
      <c r="C49" s="52" t="s">
        <v>50</v>
      </c>
      <c r="D49" s="52" t="s">
        <v>121</v>
      </c>
      <c r="E49" s="52" t="s">
        <v>50</v>
      </c>
      <c r="F49" s="52" t="s">
        <v>121</v>
      </c>
      <c r="G49" s="52" t="s">
        <v>50</v>
      </c>
      <c r="H49" s="52" t="s">
        <v>121</v>
      </c>
      <c r="I49" s="52" t="s">
        <v>50</v>
      </c>
      <c r="J49" s="52" t="s">
        <v>121</v>
      </c>
      <c r="K49" s="52" t="s">
        <v>50</v>
      </c>
      <c r="L49" s="52" t="s">
        <v>121</v>
      </c>
      <c r="M49" s="52" t="s">
        <v>50</v>
      </c>
      <c r="N49" s="52" t="s">
        <v>121</v>
      </c>
      <c r="O49" s="52" t="s">
        <v>50</v>
      </c>
      <c r="P49" s="52" t="s">
        <v>121</v>
      </c>
      <c r="Q49" s="52" t="s">
        <v>50</v>
      </c>
      <c r="R49" s="52" t="s">
        <v>121</v>
      </c>
      <c r="S49" s="52" t="s">
        <v>50</v>
      </c>
      <c r="T49" s="52" t="s">
        <v>121</v>
      </c>
      <c r="U49" s="52" t="s">
        <v>50</v>
      </c>
      <c r="V49" s="52" t="s">
        <v>121</v>
      </c>
      <c r="W49" s="52" t="s">
        <v>50</v>
      </c>
      <c r="X49" s="52" t="s">
        <v>121</v>
      </c>
      <c r="Y49" s="52" t="s">
        <v>50</v>
      </c>
      <c r="Z49" s="52" t="s">
        <v>121</v>
      </c>
    </row>
    <row r="50" spans="2:26" x14ac:dyDescent="0.2">
      <c r="B50" s="51" t="s">
        <v>212</v>
      </c>
      <c r="C50" s="53" t="s">
        <v>50</v>
      </c>
      <c r="D50" s="53" t="s">
        <v>121</v>
      </c>
      <c r="E50" s="53" t="s">
        <v>50</v>
      </c>
      <c r="F50" s="53" t="s">
        <v>121</v>
      </c>
      <c r="G50" s="53" t="s">
        <v>50</v>
      </c>
      <c r="H50" s="53" t="s">
        <v>121</v>
      </c>
      <c r="I50" s="53" t="s">
        <v>50</v>
      </c>
      <c r="J50" s="53" t="s">
        <v>121</v>
      </c>
      <c r="K50" s="53" t="s">
        <v>50</v>
      </c>
      <c r="L50" s="53" t="s">
        <v>121</v>
      </c>
      <c r="M50" s="53" t="s">
        <v>50</v>
      </c>
      <c r="N50" s="53" t="s">
        <v>121</v>
      </c>
      <c r="O50" s="53" t="s">
        <v>50</v>
      </c>
      <c r="P50" s="53" t="s">
        <v>121</v>
      </c>
      <c r="Q50" s="53" t="s">
        <v>50</v>
      </c>
      <c r="R50" s="53" t="s">
        <v>121</v>
      </c>
      <c r="S50" s="53" t="s">
        <v>50</v>
      </c>
      <c r="T50" s="53" t="s">
        <v>121</v>
      </c>
      <c r="U50" s="53" t="s">
        <v>50</v>
      </c>
      <c r="V50" s="53" t="s">
        <v>121</v>
      </c>
      <c r="W50" s="53" t="s">
        <v>50</v>
      </c>
      <c r="X50" s="53" t="s">
        <v>121</v>
      </c>
      <c r="Y50" s="53" t="s">
        <v>50</v>
      </c>
      <c r="Z50" s="53" t="s">
        <v>121</v>
      </c>
    </row>
    <row r="52" spans="2:26" x14ac:dyDescent="0.2">
      <c r="B52" s="46" t="s">
        <v>126</v>
      </c>
    </row>
    <row r="53" spans="2:26" x14ac:dyDescent="0.2">
      <c r="B53" s="46" t="s">
        <v>50</v>
      </c>
      <c r="C53" s="45" t="s">
        <v>55</v>
      </c>
    </row>
    <row r="54" spans="2:26" x14ac:dyDescent="0.2">
      <c r="B54" s="46" t="s">
        <v>127</v>
      </c>
    </row>
    <row r="55" spans="2:26" x14ac:dyDescent="0.2">
      <c r="B55" s="46" t="s">
        <v>124</v>
      </c>
      <c r="C55" s="45" t="s">
        <v>128</v>
      </c>
    </row>
    <row r="56" spans="2:26" x14ac:dyDescent="0.2">
      <c r="B56" s="46"/>
      <c r="C56" s="45"/>
    </row>
  </sheetData>
  <mergeCells count="12">
    <mergeCell ref="Y15:Z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0.59999389629810485"/>
  </sheetPr>
  <dimension ref="B1:AX179"/>
  <sheetViews>
    <sheetView zoomScaleNormal="100" workbookViewId="0"/>
  </sheetViews>
  <sheetFormatPr defaultColWidth="9" defaultRowHeight="12" x14ac:dyDescent="0.2"/>
  <cols>
    <col min="1" max="2" width="9" style="2"/>
    <col min="3" max="3" width="9.125" style="2" bestFit="1" customWidth="1"/>
    <col min="4" max="4" width="12.5" style="2" bestFit="1" customWidth="1"/>
    <col min="5" max="7" width="9.125" style="2" bestFit="1" customWidth="1"/>
    <col min="8" max="8" width="10.75" style="2" bestFit="1" customWidth="1"/>
    <col min="9" max="9" width="9.125" style="2" bestFit="1" customWidth="1"/>
    <col min="10" max="10" width="10.75" style="2" bestFit="1" customWidth="1"/>
    <col min="11" max="11" width="9.125" style="2" bestFit="1" customWidth="1"/>
    <col min="12" max="12" width="10.75" style="2" bestFit="1" customWidth="1"/>
    <col min="13" max="13" width="9.125" style="2" bestFit="1" customWidth="1"/>
    <col min="14" max="14" width="10.75" style="2" bestFit="1" customWidth="1"/>
    <col min="15" max="15" width="9.125" style="2" bestFit="1" customWidth="1"/>
    <col min="16" max="16" width="10.75" style="2" bestFit="1" customWidth="1"/>
    <col min="17" max="17" width="9.125" style="2" bestFit="1" customWidth="1"/>
    <col min="18" max="18" width="10.75" style="2" bestFit="1" customWidth="1"/>
    <col min="19" max="19" width="9.125" style="2" bestFit="1" customWidth="1"/>
    <col min="20" max="20" width="10.75" style="2" bestFit="1" customWidth="1"/>
    <col min="21" max="21" width="9.125" style="2" bestFit="1" customWidth="1"/>
    <col min="22" max="22" width="11.625" style="2" bestFit="1" customWidth="1"/>
    <col min="23" max="23" width="9.125" style="2" bestFit="1" customWidth="1"/>
    <col min="24" max="24" width="11.625" style="2" bestFit="1" customWidth="1"/>
    <col min="25" max="25" width="9.125" style="2" bestFit="1" customWidth="1"/>
    <col min="26" max="26" width="11.625" style="2" bestFit="1" customWidth="1"/>
    <col min="27" max="27" width="9" style="2"/>
    <col min="28" max="28" width="15.625" style="2" bestFit="1" customWidth="1"/>
    <col min="29" max="29" width="9.125" style="2" bestFit="1" customWidth="1"/>
    <col min="30" max="16384" width="9" style="2"/>
  </cols>
  <sheetData>
    <row r="1" spans="2:7" x14ac:dyDescent="0.2">
      <c r="C1" s="105"/>
    </row>
    <row r="2" spans="2:7" x14ac:dyDescent="0.2">
      <c r="B2" s="106" t="s">
        <v>191</v>
      </c>
      <c r="C2" s="106"/>
      <c r="D2" s="106"/>
      <c r="E2" s="106"/>
      <c r="F2" s="106"/>
      <c r="G2" s="106"/>
    </row>
    <row r="3" spans="2:7" x14ac:dyDescent="0.2">
      <c r="B3" s="2" t="s">
        <v>95</v>
      </c>
      <c r="C3" s="105"/>
    </row>
    <row r="4" spans="2:7" x14ac:dyDescent="0.2">
      <c r="B4" s="29" t="s">
        <v>94</v>
      </c>
    </row>
    <row r="44" spans="2:2" ht="6.75" customHeight="1" x14ac:dyDescent="0.2"/>
    <row r="45" spans="2:2" x14ac:dyDescent="0.2">
      <c r="B45" s="29"/>
    </row>
    <row r="62" spans="2:9" x14ac:dyDescent="0.2">
      <c r="C62" s="1" t="s">
        <v>33</v>
      </c>
      <c r="D62" s="1" t="s">
        <v>35</v>
      </c>
    </row>
    <row r="63" spans="2:9" x14ac:dyDescent="0.2">
      <c r="B63" s="2" t="s">
        <v>20</v>
      </c>
      <c r="C63" s="4">
        <v>31.827577425567497</v>
      </c>
      <c r="D63" s="4">
        <v>3.2730630866663715</v>
      </c>
      <c r="G63" s="1"/>
      <c r="H63" s="5"/>
      <c r="I63" s="4"/>
    </row>
    <row r="64" spans="2:9" x14ac:dyDescent="0.2">
      <c r="B64" s="2" t="s">
        <v>18</v>
      </c>
      <c r="C64" s="4">
        <v>14.357119470133844</v>
      </c>
      <c r="D64" s="4">
        <v>7.2688966607699257</v>
      </c>
      <c r="G64" s="1"/>
      <c r="H64" s="5"/>
      <c r="I64" s="4"/>
    </row>
    <row r="65" spans="2:9" x14ac:dyDescent="0.2">
      <c r="B65" s="2" t="s">
        <v>9</v>
      </c>
      <c r="C65" s="4">
        <v>12.490615667343183</v>
      </c>
      <c r="D65" s="4">
        <v>18.105322049585183</v>
      </c>
      <c r="G65" s="1"/>
      <c r="H65" s="5"/>
      <c r="I65" s="4"/>
    </row>
    <row r="66" spans="2:9" x14ac:dyDescent="0.2">
      <c r="B66" s="2" t="s">
        <v>6</v>
      </c>
      <c r="C66" s="4">
        <v>10.085690945951756</v>
      </c>
      <c r="D66" s="4">
        <v>12.208914625852529</v>
      </c>
      <c r="G66" s="1"/>
      <c r="H66" s="5"/>
      <c r="I66" s="4"/>
    </row>
    <row r="67" spans="2:9" x14ac:dyDescent="0.2">
      <c r="B67" s="2" t="s">
        <v>5</v>
      </c>
      <c r="C67" s="4">
        <v>5.8510831807403179</v>
      </c>
      <c r="D67" s="4">
        <v>2.1229852026530978</v>
      </c>
      <c r="G67" s="1"/>
      <c r="H67" s="5"/>
      <c r="I67" s="4"/>
    </row>
    <row r="68" spans="2:9" x14ac:dyDescent="0.2">
      <c r="B68" s="2" t="s">
        <v>7</v>
      </c>
      <c r="C68" s="4">
        <v>4.3328332030642809</v>
      </c>
      <c r="D68" s="4">
        <v>17.227943406526069</v>
      </c>
      <c r="G68" s="1"/>
      <c r="H68" s="5"/>
      <c r="I68" s="4"/>
    </row>
    <row r="69" spans="2:9" x14ac:dyDescent="0.2">
      <c r="B69" s="2" t="s">
        <v>19</v>
      </c>
      <c r="C69" s="4">
        <v>3.199547567680193</v>
      </c>
      <c r="D69" s="4">
        <v>1.894785558917667</v>
      </c>
      <c r="G69" s="1"/>
      <c r="H69" s="5"/>
      <c r="I69" s="4"/>
    </row>
    <row r="70" spans="2:9" x14ac:dyDescent="0.2">
      <c r="B70" s="2" t="s">
        <v>34</v>
      </c>
      <c r="C70" s="4">
        <v>2.8969338450022435</v>
      </c>
      <c r="D70" s="4">
        <v>12.617805309534441</v>
      </c>
      <c r="G70" s="1"/>
      <c r="H70" s="5"/>
      <c r="I70" s="4"/>
    </row>
    <row r="71" spans="2:9" x14ac:dyDescent="0.2">
      <c r="B71" s="2" t="s">
        <v>14</v>
      </c>
      <c r="C71" s="4">
        <v>2.5582710559069204</v>
      </c>
      <c r="D71" s="4">
        <v>1.9132385001864312</v>
      </c>
      <c r="G71" s="1"/>
      <c r="H71" s="5"/>
      <c r="I71" s="4"/>
    </row>
    <row r="72" spans="2:9" x14ac:dyDescent="0.2">
      <c r="B72" s="2" t="s">
        <v>8</v>
      </c>
      <c r="C72" s="4">
        <v>1.5867101313310483</v>
      </c>
      <c r="D72" s="4">
        <v>0.5487700807582776</v>
      </c>
      <c r="G72" s="1"/>
      <c r="H72" s="5"/>
      <c r="I72" s="4"/>
    </row>
    <row r="73" spans="2:9" x14ac:dyDescent="0.2">
      <c r="B73" s="2" t="s">
        <v>1</v>
      </c>
      <c r="C73" s="4">
        <v>1.4633495646000372</v>
      </c>
      <c r="D73" s="4">
        <v>1.1066414242252407</v>
      </c>
      <c r="G73" s="1"/>
      <c r="H73" s="5"/>
      <c r="I73" s="4"/>
    </row>
    <row r="74" spans="2:9" x14ac:dyDescent="0.2">
      <c r="B74" s="2" t="s">
        <v>12</v>
      </c>
      <c r="C74" s="4">
        <v>1.4560736062405675</v>
      </c>
      <c r="D74" s="4">
        <v>0.62229729639011033</v>
      </c>
      <c r="G74" s="1"/>
      <c r="H74" s="5"/>
      <c r="I74" s="4"/>
    </row>
    <row r="75" spans="2:9" x14ac:dyDescent="0.2">
      <c r="B75" s="2" t="s">
        <v>4</v>
      </c>
      <c r="C75" s="4">
        <v>1.4355686326820616</v>
      </c>
      <c r="D75" s="4">
        <v>1.8542280749022373</v>
      </c>
      <c r="G75" s="1"/>
      <c r="H75" s="5"/>
      <c r="I75" s="4"/>
    </row>
    <row r="76" spans="2:9" x14ac:dyDescent="0.2">
      <c r="B76" s="2" t="s">
        <v>17</v>
      </c>
      <c r="C76" s="4">
        <v>1.2212585864576777</v>
      </c>
      <c r="D76" s="4">
        <v>1.7933075704102039</v>
      </c>
      <c r="G76" s="1"/>
      <c r="H76" s="5"/>
      <c r="I76" s="4"/>
    </row>
    <row r="77" spans="2:9" x14ac:dyDescent="0.2">
      <c r="B77" s="2" t="s">
        <v>21</v>
      </c>
      <c r="C77" s="4">
        <v>0.79892227622845191</v>
      </c>
      <c r="D77" s="4">
        <v>0.31242227069583733</v>
      </c>
      <c r="G77" s="1"/>
      <c r="H77" s="5"/>
      <c r="I77" s="4"/>
    </row>
    <row r="78" spans="2:9" x14ac:dyDescent="0.2">
      <c r="B78" s="2" t="s">
        <v>11</v>
      </c>
      <c r="C78" s="4">
        <v>0.76044789035792204</v>
      </c>
      <c r="D78" s="4">
        <v>0.36704629667607741</v>
      </c>
      <c r="G78" s="1"/>
      <c r="H78" s="5"/>
      <c r="I78" s="4"/>
    </row>
    <row r="79" spans="2:9" x14ac:dyDescent="0.2">
      <c r="B79" s="2" t="s">
        <v>24</v>
      </c>
      <c r="C79" s="4">
        <v>0.64811150295944098</v>
      </c>
      <c r="D79" s="4">
        <v>1.527704887776806</v>
      </c>
      <c r="G79" s="1"/>
      <c r="H79" s="5"/>
      <c r="I79" s="4"/>
    </row>
    <row r="80" spans="2:9" x14ac:dyDescent="0.2">
      <c r="B80" s="2" t="s">
        <v>16</v>
      </c>
      <c r="C80" s="4">
        <v>0.58031280006438113</v>
      </c>
      <c r="D80" s="4">
        <v>6.7319461264630132</v>
      </c>
      <c r="G80" s="1"/>
      <c r="H80" s="5"/>
      <c r="I80" s="4"/>
    </row>
    <row r="81" spans="2:9" x14ac:dyDescent="0.2">
      <c r="B81" s="2" t="s">
        <v>23</v>
      </c>
      <c r="C81" s="4">
        <v>0.50303330294334558</v>
      </c>
      <c r="D81" s="4">
        <v>0.88010691626321369</v>
      </c>
      <c r="G81" s="1"/>
      <c r="H81" s="5"/>
      <c r="I81" s="4"/>
    </row>
    <row r="82" spans="2:9" x14ac:dyDescent="0.2">
      <c r="B82" s="2" t="s">
        <v>2</v>
      </c>
      <c r="C82" s="4">
        <v>0.40888681144353917</v>
      </c>
      <c r="D82" s="4">
        <v>2.7335391658764889</v>
      </c>
      <c r="G82" s="1"/>
      <c r="H82" s="5"/>
      <c r="I82" s="4"/>
    </row>
    <row r="83" spans="2:9" x14ac:dyDescent="0.2">
      <c r="B83" s="2" t="s">
        <v>0</v>
      </c>
      <c r="C83" s="4">
        <v>0.39687045597108139</v>
      </c>
      <c r="D83" s="4">
        <v>2.2752077471436936</v>
      </c>
      <c r="G83" s="1"/>
      <c r="H83" s="5"/>
      <c r="I83" s="4"/>
    </row>
    <row r="84" spans="2:9" x14ac:dyDescent="0.2">
      <c r="B84" s="2" t="s">
        <v>10</v>
      </c>
      <c r="C84" s="4">
        <v>0.37537330627264781</v>
      </c>
      <c r="D84" s="4">
        <v>0.23728966390205594</v>
      </c>
      <c r="G84" s="1"/>
      <c r="H84" s="5"/>
      <c r="I84" s="4"/>
    </row>
    <row r="85" spans="2:9" x14ac:dyDescent="0.2">
      <c r="B85" s="2" t="s">
        <v>96</v>
      </c>
      <c r="C85" s="4">
        <v>0.31870902450344341</v>
      </c>
      <c r="D85" s="4">
        <v>1.4982589867161378</v>
      </c>
      <c r="G85" s="1"/>
      <c r="H85" s="5"/>
      <c r="I85" s="4"/>
    </row>
    <row r="86" spans="2:9" x14ac:dyDescent="0.2">
      <c r="B86" s="2" t="s">
        <v>22</v>
      </c>
      <c r="C86" s="4">
        <v>0.21640464029756465</v>
      </c>
      <c r="D86" s="4">
        <v>0.53920000621081976</v>
      </c>
      <c r="G86" s="1"/>
      <c r="H86" s="5"/>
      <c r="I86" s="4"/>
    </row>
    <row r="87" spans="2:9" x14ac:dyDescent="0.2">
      <c r="B87" s="2" t="s">
        <v>3</v>
      </c>
      <c r="C87" s="4">
        <v>0.12534491901086653</v>
      </c>
      <c r="D87" s="4">
        <v>0.2281299367269308</v>
      </c>
      <c r="G87" s="1"/>
      <c r="H87" s="5"/>
      <c r="I87" s="4"/>
    </row>
    <row r="88" spans="2:9" x14ac:dyDescent="0.2">
      <c r="B88" s="2" t="s">
        <v>15</v>
      </c>
      <c r="C88" s="4">
        <v>8.433497189385479E-2</v>
      </c>
      <c r="D88" s="4">
        <v>2.3273791478895758E-2</v>
      </c>
      <c r="G88" s="1"/>
      <c r="H88" s="5"/>
      <c r="I88" s="4"/>
    </row>
    <row r="89" spans="2:9" x14ac:dyDescent="0.2">
      <c r="B89" s="2" t="s">
        <v>13</v>
      </c>
      <c r="C89" s="4">
        <v>2.0725457145156473E-2</v>
      </c>
      <c r="D89" s="4">
        <v>8.7675359398681263E-2</v>
      </c>
      <c r="G89" s="1"/>
      <c r="H89" s="5"/>
      <c r="I89" s="4"/>
    </row>
    <row r="90" spans="2:9" x14ac:dyDescent="0.2">
      <c r="B90" s="1"/>
      <c r="C90" s="5"/>
      <c r="D90" s="4"/>
      <c r="G90" s="1"/>
      <c r="H90" s="5"/>
      <c r="I90" s="4"/>
    </row>
    <row r="95" spans="2:9" x14ac:dyDescent="0.2">
      <c r="B95" s="2" t="s">
        <v>213</v>
      </c>
    </row>
    <row r="98" spans="2:50" ht="14.25" x14ac:dyDescent="0.2">
      <c r="B98" s="45" t="s">
        <v>214</v>
      </c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</row>
    <row r="99" spans="2:50" ht="14.25" x14ac:dyDescent="0.2">
      <c r="B99" s="45" t="s">
        <v>109</v>
      </c>
      <c r="C99" s="46" t="s">
        <v>215</v>
      </c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</row>
    <row r="100" spans="2:50" ht="14.25" x14ac:dyDescent="0.2">
      <c r="B100" s="45" t="s">
        <v>110</v>
      </c>
      <c r="C100" s="45" t="s">
        <v>204</v>
      </c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</row>
    <row r="101" spans="2:50" ht="14.25" x14ac:dyDescent="0.2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</row>
    <row r="102" spans="2:50" ht="14.25" x14ac:dyDescent="0.2">
      <c r="B102" s="46" t="s">
        <v>111</v>
      </c>
      <c r="C102"/>
      <c r="D102" s="45" t="s">
        <v>112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</row>
    <row r="103" spans="2:50" ht="14.25" x14ac:dyDescent="0.2">
      <c r="B103" s="46" t="s">
        <v>182</v>
      </c>
      <c r="C103"/>
      <c r="D103" s="45" t="s">
        <v>37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</row>
    <row r="104" spans="2:50" ht="14.25" x14ac:dyDescent="0.2">
      <c r="B104" s="46" t="s">
        <v>113</v>
      </c>
      <c r="C104"/>
      <c r="D104" s="45" t="s">
        <v>68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</row>
    <row r="105" spans="2:50" ht="14.25" x14ac:dyDescent="0.2">
      <c r="B105" s="46" t="s">
        <v>114</v>
      </c>
      <c r="C105"/>
      <c r="D105" s="45" t="s">
        <v>37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</row>
    <row r="106" spans="2:50" ht="14.25" x14ac:dyDescent="0.2">
      <c r="B106" s="46" t="s">
        <v>186</v>
      </c>
      <c r="C106"/>
      <c r="D106" s="45" t="s">
        <v>37</v>
      </c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</row>
    <row r="107" spans="2:50" ht="14.25" x14ac:dyDescent="0.2">
      <c r="B107" s="46" t="s">
        <v>136</v>
      </c>
      <c r="C107"/>
      <c r="D107" s="45" t="s">
        <v>37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</row>
    <row r="108" spans="2:50" ht="14.25" x14ac:dyDescent="0.2">
      <c r="B108" s="46" t="s">
        <v>118</v>
      </c>
      <c r="C108"/>
      <c r="D108" s="45" t="s">
        <v>119</v>
      </c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</row>
    <row r="109" spans="2:50" ht="14.25" x14ac:dyDescent="0.2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</row>
    <row r="110" spans="2:50" x14ac:dyDescent="0.2">
      <c r="B110" s="47" t="s">
        <v>137</v>
      </c>
      <c r="C110" s="94" t="s">
        <v>37</v>
      </c>
      <c r="D110" s="94" t="s">
        <v>121</v>
      </c>
      <c r="E110" s="94" t="s">
        <v>37</v>
      </c>
      <c r="F110" s="94" t="s">
        <v>121</v>
      </c>
      <c r="G110" s="94" t="s">
        <v>56</v>
      </c>
      <c r="H110" s="94" t="s">
        <v>121</v>
      </c>
      <c r="I110" s="94" t="s">
        <v>56</v>
      </c>
      <c r="J110" s="94" t="s">
        <v>121</v>
      </c>
      <c r="K110" s="94" t="s">
        <v>57</v>
      </c>
      <c r="L110" s="94" t="s">
        <v>121</v>
      </c>
      <c r="M110" s="94" t="s">
        <v>57</v>
      </c>
      <c r="N110" s="94" t="s">
        <v>121</v>
      </c>
      <c r="O110" s="94" t="s">
        <v>58</v>
      </c>
      <c r="P110" s="94" t="s">
        <v>121</v>
      </c>
      <c r="Q110" s="94" t="s">
        <v>58</v>
      </c>
      <c r="R110" s="94" t="s">
        <v>121</v>
      </c>
      <c r="S110" s="94" t="s">
        <v>59</v>
      </c>
      <c r="T110" s="94" t="s">
        <v>121</v>
      </c>
      <c r="U110" s="94" t="s">
        <v>59</v>
      </c>
      <c r="V110" s="94" t="s">
        <v>121</v>
      </c>
      <c r="W110" s="94" t="s">
        <v>60</v>
      </c>
      <c r="X110" s="94" t="s">
        <v>121</v>
      </c>
      <c r="Y110" s="94" t="s">
        <v>60</v>
      </c>
      <c r="Z110" s="94" t="s">
        <v>121</v>
      </c>
      <c r="AA110" s="94" t="s">
        <v>61</v>
      </c>
      <c r="AB110" s="94" t="s">
        <v>121</v>
      </c>
      <c r="AC110" s="94" t="s">
        <v>61</v>
      </c>
      <c r="AD110" s="94" t="s">
        <v>121</v>
      </c>
      <c r="AE110" s="94" t="s">
        <v>62</v>
      </c>
      <c r="AF110" s="94" t="s">
        <v>121</v>
      </c>
      <c r="AG110" s="94" t="s">
        <v>62</v>
      </c>
      <c r="AH110" s="94" t="s">
        <v>121</v>
      </c>
      <c r="AI110" s="94" t="s">
        <v>63</v>
      </c>
      <c r="AJ110" s="94" t="s">
        <v>121</v>
      </c>
      <c r="AK110" s="94" t="s">
        <v>63</v>
      </c>
      <c r="AL110" s="94" t="s">
        <v>121</v>
      </c>
      <c r="AM110" s="94" t="s">
        <v>64</v>
      </c>
      <c r="AN110" s="94" t="s">
        <v>121</v>
      </c>
      <c r="AO110" s="94" t="s">
        <v>64</v>
      </c>
      <c r="AP110" s="94" t="s">
        <v>121</v>
      </c>
      <c r="AQ110" s="94" t="s">
        <v>65</v>
      </c>
      <c r="AR110" s="94" t="s">
        <v>121</v>
      </c>
      <c r="AS110" s="94" t="s">
        <v>65</v>
      </c>
      <c r="AT110" s="94" t="s">
        <v>121</v>
      </c>
      <c r="AU110" s="94" t="s">
        <v>66</v>
      </c>
      <c r="AV110" s="94" t="s">
        <v>121</v>
      </c>
      <c r="AW110" s="94" t="s">
        <v>66</v>
      </c>
      <c r="AX110" s="94" t="s">
        <v>121</v>
      </c>
    </row>
    <row r="111" spans="2:50" x14ac:dyDescent="0.2">
      <c r="B111" s="47" t="s">
        <v>172</v>
      </c>
      <c r="C111" s="93" t="s">
        <v>187</v>
      </c>
      <c r="D111" s="93" t="s">
        <v>121</v>
      </c>
      <c r="E111" s="93" t="s">
        <v>117</v>
      </c>
      <c r="F111" s="93" t="s">
        <v>121</v>
      </c>
      <c r="G111" s="93" t="s">
        <v>187</v>
      </c>
      <c r="H111" s="93" t="s">
        <v>121</v>
      </c>
      <c r="I111" s="93" t="s">
        <v>117</v>
      </c>
      <c r="J111" s="93" t="s">
        <v>121</v>
      </c>
      <c r="K111" s="93" t="s">
        <v>187</v>
      </c>
      <c r="L111" s="93" t="s">
        <v>121</v>
      </c>
      <c r="M111" s="93" t="s">
        <v>117</v>
      </c>
      <c r="N111" s="93" t="s">
        <v>121</v>
      </c>
      <c r="O111" s="93" t="s">
        <v>187</v>
      </c>
      <c r="P111" s="93" t="s">
        <v>121</v>
      </c>
      <c r="Q111" s="93" t="s">
        <v>117</v>
      </c>
      <c r="R111" s="93" t="s">
        <v>121</v>
      </c>
      <c r="S111" s="93" t="s">
        <v>187</v>
      </c>
      <c r="T111" s="93" t="s">
        <v>121</v>
      </c>
      <c r="U111" s="93" t="s">
        <v>117</v>
      </c>
      <c r="V111" s="93" t="s">
        <v>121</v>
      </c>
      <c r="W111" s="93" t="s">
        <v>187</v>
      </c>
      <c r="X111" s="93" t="s">
        <v>121</v>
      </c>
      <c r="Y111" s="93" t="s">
        <v>117</v>
      </c>
      <c r="Z111" s="93" t="s">
        <v>121</v>
      </c>
      <c r="AA111" s="93" t="s">
        <v>187</v>
      </c>
      <c r="AB111" s="93" t="s">
        <v>121</v>
      </c>
      <c r="AC111" s="93" t="s">
        <v>117</v>
      </c>
      <c r="AD111" s="93" t="s">
        <v>121</v>
      </c>
      <c r="AE111" s="93" t="s">
        <v>187</v>
      </c>
      <c r="AF111" s="93" t="s">
        <v>121</v>
      </c>
      <c r="AG111" s="93" t="s">
        <v>117</v>
      </c>
      <c r="AH111" s="93" t="s">
        <v>121</v>
      </c>
      <c r="AI111" s="93" t="s">
        <v>187</v>
      </c>
      <c r="AJ111" s="93" t="s">
        <v>121</v>
      </c>
      <c r="AK111" s="93" t="s">
        <v>117</v>
      </c>
      <c r="AL111" s="93" t="s">
        <v>121</v>
      </c>
      <c r="AM111" s="93" t="s">
        <v>187</v>
      </c>
      <c r="AN111" s="93" t="s">
        <v>121</v>
      </c>
      <c r="AO111" s="93" t="s">
        <v>117</v>
      </c>
      <c r="AP111" s="93" t="s">
        <v>121</v>
      </c>
      <c r="AQ111" s="93" t="s">
        <v>187</v>
      </c>
      <c r="AR111" s="93" t="s">
        <v>121</v>
      </c>
      <c r="AS111" s="93" t="s">
        <v>117</v>
      </c>
      <c r="AT111" s="93" t="s">
        <v>121</v>
      </c>
      <c r="AU111" s="93" t="s">
        <v>187</v>
      </c>
      <c r="AV111" s="93" t="s">
        <v>121</v>
      </c>
      <c r="AW111" s="93" t="s">
        <v>117</v>
      </c>
      <c r="AX111" s="93" t="s">
        <v>121</v>
      </c>
    </row>
    <row r="112" spans="2:50" ht="14.25" x14ac:dyDescent="0.2">
      <c r="B112" s="49" t="s">
        <v>122</v>
      </c>
      <c r="C112" s="50" t="s">
        <v>121</v>
      </c>
      <c r="D112" s="50" t="s">
        <v>121</v>
      </c>
      <c r="E112" s="50" t="s">
        <v>121</v>
      </c>
      <c r="F112" s="50" t="s">
        <v>121</v>
      </c>
      <c r="G112" s="50" t="s">
        <v>121</v>
      </c>
      <c r="H112" s="50" t="s">
        <v>121</v>
      </c>
      <c r="I112" s="50" t="s">
        <v>121</v>
      </c>
      <c r="J112" s="50" t="s">
        <v>121</v>
      </c>
      <c r="K112" s="50" t="s">
        <v>121</v>
      </c>
      <c r="L112" s="50" t="s">
        <v>121</v>
      </c>
      <c r="M112" s="50" t="s">
        <v>121</v>
      </c>
      <c r="N112" s="50" t="s">
        <v>121</v>
      </c>
      <c r="O112" s="50" t="s">
        <v>121</v>
      </c>
      <c r="P112" s="50" t="s">
        <v>121</v>
      </c>
      <c r="Q112" s="50" t="s">
        <v>121</v>
      </c>
      <c r="R112" s="50" t="s">
        <v>121</v>
      </c>
      <c r="S112" s="50" t="s">
        <v>121</v>
      </c>
      <c r="T112" s="50" t="s">
        <v>121</v>
      </c>
      <c r="U112" s="50" t="s">
        <v>121</v>
      </c>
      <c r="V112" s="50" t="s">
        <v>121</v>
      </c>
      <c r="W112" s="50" t="s">
        <v>121</v>
      </c>
      <c r="X112" s="50" t="s">
        <v>121</v>
      </c>
      <c r="Y112" s="50" t="s">
        <v>121</v>
      </c>
      <c r="Z112" s="50" t="s">
        <v>121</v>
      </c>
      <c r="AA112" s="50" t="s">
        <v>121</v>
      </c>
      <c r="AB112" s="50" t="s">
        <v>121</v>
      </c>
      <c r="AC112" s="50" t="s">
        <v>121</v>
      </c>
      <c r="AD112" s="50" t="s">
        <v>121</v>
      </c>
      <c r="AE112" s="50" t="s">
        <v>121</v>
      </c>
      <c r="AF112" s="50" t="s">
        <v>121</v>
      </c>
      <c r="AG112" s="50" t="s">
        <v>121</v>
      </c>
      <c r="AH112" s="50" t="s">
        <v>121</v>
      </c>
      <c r="AI112" s="50" t="s">
        <v>121</v>
      </c>
      <c r="AJ112" s="50" t="s">
        <v>121</v>
      </c>
      <c r="AK112" s="50" t="s">
        <v>121</v>
      </c>
      <c r="AL112" s="50" t="s">
        <v>121</v>
      </c>
      <c r="AM112" s="50" t="s">
        <v>121</v>
      </c>
      <c r="AN112" s="50" t="s">
        <v>121</v>
      </c>
      <c r="AO112" s="50" t="s">
        <v>121</v>
      </c>
      <c r="AP112" s="50" t="s">
        <v>121</v>
      </c>
      <c r="AQ112" s="50" t="s">
        <v>121</v>
      </c>
      <c r="AR112" s="50" t="s">
        <v>121</v>
      </c>
      <c r="AS112" s="50" t="s">
        <v>121</v>
      </c>
      <c r="AT112" s="50" t="s">
        <v>121</v>
      </c>
      <c r="AU112" s="50" t="s">
        <v>121</v>
      </c>
      <c r="AV112" s="50" t="s">
        <v>121</v>
      </c>
      <c r="AW112" s="50" t="s">
        <v>121</v>
      </c>
      <c r="AX112" s="50" t="s">
        <v>121</v>
      </c>
    </row>
    <row r="113" spans="2:50" x14ac:dyDescent="0.2">
      <c r="B113" s="51" t="s">
        <v>123</v>
      </c>
      <c r="C113" s="52">
        <v>351079256760</v>
      </c>
      <c r="D113" s="52" t="s">
        <v>121</v>
      </c>
      <c r="E113" s="52">
        <v>9070970</v>
      </c>
      <c r="F113" s="52" t="s">
        <v>121</v>
      </c>
      <c r="G113" s="52">
        <v>0</v>
      </c>
      <c r="H113" s="52" t="s">
        <v>121</v>
      </c>
      <c r="I113" s="52">
        <v>75640</v>
      </c>
      <c r="J113" s="52" t="s">
        <v>121</v>
      </c>
      <c r="K113" s="52">
        <v>2698842440</v>
      </c>
      <c r="L113" s="52" t="s">
        <v>121</v>
      </c>
      <c r="M113" s="52">
        <v>3238930</v>
      </c>
      <c r="N113" s="52" t="s">
        <v>121</v>
      </c>
      <c r="O113" s="52">
        <v>3673875010</v>
      </c>
      <c r="P113" s="52" t="s">
        <v>121</v>
      </c>
      <c r="Q113" s="52">
        <v>1287090</v>
      </c>
      <c r="R113" s="52" t="s">
        <v>121</v>
      </c>
      <c r="S113" s="52">
        <v>6653736700</v>
      </c>
      <c r="T113" s="52" t="s">
        <v>121</v>
      </c>
      <c r="U113" s="52">
        <v>1173500</v>
      </c>
      <c r="V113" s="52" t="s">
        <v>121</v>
      </c>
      <c r="W113" s="52">
        <v>9829328930</v>
      </c>
      <c r="X113" s="52" t="s">
        <v>121</v>
      </c>
      <c r="Y113" s="52">
        <v>899600</v>
      </c>
      <c r="Z113" s="52" t="s">
        <v>121</v>
      </c>
      <c r="AA113" s="52">
        <v>11384475720</v>
      </c>
      <c r="AB113" s="52" t="s">
        <v>121</v>
      </c>
      <c r="AC113" s="52">
        <v>591360</v>
      </c>
      <c r="AD113" s="52" t="s">
        <v>121</v>
      </c>
      <c r="AE113" s="52">
        <v>22181063040</v>
      </c>
      <c r="AF113" s="52" t="s">
        <v>121</v>
      </c>
      <c r="AG113" s="52">
        <v>630410</v>
      </c>
      <c r="AH113" s="52" t="s">
        <v>121</v>
      </c>
      <c r="AI113" s="52">
        <v>32612467120</v>
      </c>
      <c r="AJ113" s="52" t="s">
        <v>121</v>
      </c>
      <c r="AK113" s="52">
        <v>464300</v>
      </c>
      <c r="AL113" s="52" t="s">
        <v>121</v>
      </c>
      <c r="AM113" s="52">
        <v>63827052470</v>
      </c>
      <c r="AN113" s="52" t="s">
        <v>121</v>
      </c>
      <c r="AO113" s="52">
        <v>410720</v>
      </c>
      <c r="AP113" s="52" t="s">
        <v>121</v>
      </c>
      <c r="AQ113" s="52">
        <v>60159855530</v>
      </c>
      <c r="AR113" s="52" t="s">
        <v>121</v>
      </c>
      <c r="AS113" s="52">
        <v>178520</v>
      </c>
      <c r="AT113" s="52" t="s">
        <v>121</v>
      </c>
      <c r="AU113" s="52">
        <v>138058559780</v>
      </c>
      <c r="AV113" s="52" t="s">
        <v>121</v>
      </c>
      <c r="AW113" s="52">
        <v>120900</v>
      </c>
      <c r="AX113" s="52" t="s">
        <v>121</v>
      </c>
    </row>
    <row r="114" spans="2:50" x14ac:dyDescent="0.2">
      <c r="B114" s="51" t="s">
        <v>0</v>
      </c>
      <c r="C114" s="53">
        <v>8083505010</v>
      </c>
      <c r="D114" s="53" t="s">
        <v>121</v>
      </c>
      <c r="E114" s="53">
        <v>36000</v>
      </c>
      <c r="F114" s="53" t="s">
        <v>121</v>
      </c>
      <c r="G114" s="53">
        <v>0</v>
      </c>
      <c r="H114" s="53" t="s">
        <v>121</v>
      </c>
      <c r="I114" s="53">
        <v>60</v>
      </c>
      <c r="J114" s="53" t="s">
        <v>121</v>
      </c>
      <c r="K114" s="53">
        <v>239000</v>
      </c>
      <c r="L114" s="53" t="s">
        <v>121</v>
      </c>
      <c r="M114" s="53">
        <v>250</v>
      </c>
      <c r="N114" s="53" t="s">
        <v>121</v>
      </c>
      <c r="O114" s="53">
        <v>1542720</v>
      </c>
      <c r="P114" s="53" t="s">
        <v>121</v>
      </c>
      <c r="Q114" s="53">
        <v>510</v>
      </c>
      <c r="R114" s="53" t="s">
        <v>121</v>
      </c>
      <c r="S114" s="53">
        <v>8400670</v>
      </c>
      <c r="T114" s="53" t="s">
        <v>121</v>
      </c>
      <c r="U114" s="53">
        <v>1430</v>
      </c>
      <c r="V114" s="53" t="s">
        <v>121</v>
      </c>
      <c r="W114" s="53">
        <v>27993630</v>
      </c>
      <c r="X114" s="53" t="s">
        <v>121</v>
      </c>
      <c r="Y114" s="53">
        <v>2490</v>
      </c>
      <c r="Z114" s="53" t="s">
        <v>121</v>
      </c>
      <c r="AA114" s="53">
        <v>51213180</v>
      </c>
      <c r="AB114" s="53" t="s">
        <v>121</v>
      </c>
      <c r="AC114" s="53">
        <v>2650</v>
      </c>
      <c r="AD114" s="53" t="s">
        <v>121</v>
      </c>
      <c r="AE114" s="53">
        <v>162093770</v>
      </c>
      <c r="AF114" s="53" t="s">
        <v>121</v>
      </c>
      <c r="AG114" s="53">
        <v>4460</v>
      </c>
      <c r="AH114" s="53" t="s">
        <v>121</v>
      </c>
      <c r="AI114" s="53">
        <v>364042400</v>
      </c>
      <c r="AJ114" s="53" t="s">
        <v>121</v>
      </c>
      <c r="AK114" s="53">
        <v>5090</v>
      </c>
      <c r="AL114" s="53" t="s">
        <v>121</v>
      </c>
      <c r="AM114" s="53">
        <v>1353485130</v>
      </c>
      <c r="AN114" s="53" t="s">
        <v>121</v>
      </c>
      <c r="AO114" s="53">
        <v>8210</v>
      </c>
      <c r="AP114" s="53" t="s">
        <v>121</v>
      </c>
      <c r="AQ114" s="53">
        <v>2268704070</v>
      </c>
      <c r="AR114" s="53" t="s">
        <v>121</v>
      </c>
      <c r="AS114" s="53">
        <v>6570</v>
      </c>
      <c r="AT114" s="53" t="s">
        <v>121</v>
      </c>
      <c r="AU114" s="53">
        <v>3845790440</v>
      </c>
      <c r="AV114" s="53" t="s">
        <v>121</v>
      </c>
      <c r="AW114" s="53">
        <v>4290</v>
      </c>
      <c r="AX114" s="53" t="s">
        <v>121</v>
      </c>
    </row>
    <row r="115" spans="2:50" x14ac:dyDescent="0.2">
      <c r="B115" s="51" t="s">
        <v>1</v>
      </c>
      <c r="C115" s="52">
        <v>3772030290</v>
      </c>
      <c r="D115" s="52" t="s">
        <v>121</v>
      </c>
      <c r="E115" s="52">
        <v>132740</v>
      </c>
      <c r="F115" s="52" t="s">
        <v>121</v>
      </c>
      <c r="G115" s="52">
        <v>0</v>
      </c>
      <c r="H115" s="52" t="s">
        <v>121</v>
      </c>
      <c r="I115" s="52">
        <v>240</v>
      </c>
      <c r="J115" s="52" t="s">
        <v>121</v>
      </c>
      <c r="K115" s="52">
        <v>46395110</v>
      </c>
      <c r="L115" s="52" t="s">
        <v>121</v>
      </c>
      <c r="M115" s="52">
        <v>48810</v>
      </c>
      <c r="N115" s="52" t="s">
        <v>121</v>
      </c>
      <c r="O115" s="52">
        <v>60444450</v>
      </c>
      <c r="P115" s="52" t="s">
        <v>121</v>
      </c>
      <c r="Q115" s="52">
        <v>21980</v>
      </c>
      <c r="R115" s="52" t="s">
        <v>121</v>
      </c>
      <c r="S115" s="52">
        <v>98049010</v>
      </c>
      <c r="T115" s="52" t="s">
        <v>121</v>
      </c>
      <c r="U115" s="52">
        <v>18260</v>
      </c>
      <c r="V115" s="52" t="s">
        <v>121</v>
      </c>
      <c r="W115" s="52">
        <v>145913890</v>
      </c>
      <c r="X115" s="52" t="s">
        <v>121</v>
      </c>
      <c r="Y115" s="52">
        <v>14780</v>
      </c>
      <c r="Z115" s="52" t="s">
        <v>121</v>
      </c>
      <c r="AA115" s="52">
        <v>170963340</v>
      </c>
      <c r="AB115" s="52" t="s">
        <v>121</v>
      </c>
      <c r="AC115" s="52">
        <v>9230</v>
      </c>
      <c r="AD115" s="52" t="s">
        <v>121</v>
      </c>
      <c r="AE115" s="52">
        <v>288149590</v>
      </c>
      <c r="AF115" s="52" t="s">
        <v>121</v>
      </c>
      <c r="AG115" s="52">
        <v>8440</v>
      </c>
      <c r="AH115" s="52" t="s">
        <v>121</v>
      </c>
      <c r="AI115" s="52">
        <v>319007530</v>
      </c>
      <c r="AJ115" s="52" t="s">
        <v>121</v>
      </c>
      <c r="AK115" s="52">
        <v>4680</v>
      </c>
      <c r="AL115" s="52" t="s">
        <v>121</v>
      </c>
      <c r="AM115" s="52">
        <v>474824950</v>
      </c>
      <c r="AN115" s="52" t="s">
        <v>121</v>
      </c>
      <c r="AO115" s="52">
        <v>3140</v>
      </c>
      <c r="AP115" s="52" t="s">
        <v>121</v>
      </c>
      <c r="AQ115" s="52">
        <v>545292730</v>
      </c>
      <c r="AR115" s="52" t="s">
        <v>121</v>
      </c>
      <c r="AS115" s="52">
        <v>1610</v>
      </c>
      <c r="AT115" s="52" t="s">
        <v>121</v>
      </c>
      <c r="AU115" s="52">
        <v>1622989680</v>
      </c>
      <c r="AV115" s="52" t="s">
        <v>121</v>
      </c>
      <c r="AW115" s="52">
        <v>1580</v>
      </c>
      <c r="AX115" s="52" t="s">
        <v>121</v>
      </c>
    </row>
    <row r="116" spans="2:50" x14ac:dyDescent="0.2">
      <c r="B116" s="51" t="s">
        <v>96</v>
      </c>
      <c r="C116" s="53">
        <v>5224728530</v>
      </c>
      <c r="D116" s="53" t="s">
        <v>121</v>
      </c>
      <c r="E116" s="53">
        <v>28910</v>
      </c>
      <c r="F116" s="53" t="s">
        <v>121</v>
      </c>
      <c r="G116" s="53">
        <v>0</v>
      </c>
      <c r="H116" s="53" t="s">
        <v>121</v>
      </c>
      <c r="I116" s="53">
        <v>20</v>
      </c>
      <c r="J116" s="53" t="s">
        <v>121</v>
      </c>
      <c r="K116" s="53">
        <v>4092590</v>
      </c>
      <c r="L116" s="53" t="s">
        <v>121</v>
      </c>
      <c r="M116" s="53">
        <v>3730</v>
      </c>
      <c r="N116" s="53" t="s">
        <v>121</v>
      </c>
      <c r="O116" s="53">
        <v>9384390</v>
      </c>
      <c r="P116" s="53" t="s">
        <v>121</v>
      </c>
      <c r="Q116" s="53">
        <v>3270</v>
      </c>
      <c r="R116" s="53" t="s">
        <v>121</v>
      </c>
      <c r="S116" s="53">
        <v>22827080</v>
      </c>
      <c r="T116" s="53" t="s">
        <v>121</v>
      </c>
      <c r="U116" s="53">
        <v>4050</v>
      </c>
      <c r="V116" s="53" t="s">
        <v>121</v>
      </c>
      <c r="W116" s="53">
        <v>40600590</v>
      </c>
      <c r="X116" s="53" t="s">
        <v>121</v>
      </c>
      <c r="Y116" s="53">
        <v>3730</v>
      </c>
      <c r="Z116" s="53" t="s">
        <v>121</v>
      </c>
      <c r="AA116" s="53">
        <v>56015120</v>
      </c>
      <c r="AB116" s="53" t="s">
        <v>121</v>
      </c>
      <c r="AC116" s="53">
        <v>2890</v>
      </c>
      <c r="AD116" s="53" t="s">
        <v>121</v>
      </c>
      <c r="AE116" s="53">
        <v>117544670</v>
      </c>
      <c r="AF116" s="53" t="s">
        <v>121</v>
      </c>
      <c r="AG116" s="53">
        <v>3320</v>
      </c>
      <c r="AH116" s="53" t="s">
        <v>121</v>
      </c>
      <c r="AI116" s="53">
        <v>183938530</v>
      </c>
      <c r="AJ116" s="53" t="s">
        <v>121</v>
      </c>
      <c r="AK116" s="53">
        <v>2600</v>
      </c>
      <c r="AL116" s="53" t="s">
        <v>121</v>
      </c>
      <c r="AM116" s="53">
        <v>366220300</v>
      </c>
      <c r="AN116" s="53" t="s">
        <v>121</v>
      </c>
      <c r="AO116" s="53">
        <v>2360</v>
      </c>
      <c r="AP116" s="53" t="s">
        <v>121</v>
      </c>
      <c r="AQ116" s="53">
        <v>344802070</v>
      </c>
      <c r="AR116" s="53" t="s">
        <v>121</v>
      </c>
      <c r="AS116" s="53">
        <v>1000</v>
      </c>
      <c r="AT116" s="53" t="s">
        <v>121</v>
      </c>
      <c r="AU116" s="53">
        <v>4079303190</v>
      </c>
      <c r="AV116" s="53" t="s">
        <v>121</v>
      </c>
      <c r="AW116" s="53">
        <v>1920</v>
      </c>
      <c r="AX116" s="53" t="s">
        <v>121</v>
      </c>
    </row>
    <row r="117" spans="2:50" x14ac:dyDescent="0.2">
      <c r="B117" s="51" t="s">
        <v>2</v>
      </c>
      <c r="C117" s="52">
        <v>8886665400</v>
      </c>
      <c r="D117" s="52" t="s">
        <v>121</v>
      </c>
      <c r="E117" s="52">
        <v>37090</v>
      </c>
      <c r="F117" s="52" t="s">
        <v>121</v>
      </c>
      <c r="G117" s="52">
        <v>0</v>
      </c>
      <c r="H117" s="52" t="s">
        <v>121</v>
      </c>
      <c r="I117" s="52">
        <v>540</v>
      </c>
      <c r="J117" s="52" t="s">
        <v>121</v>
      </c>
      <c r="K117" s="52">
        <v>3274980</v>
      </c>
      <c r="L117" s="52" t="s">
        <v>121</v>
      </c>
      <c r="M117" s="52">
        <v>2430</v>
      </c>
      <c r="N117" s="52" t="s">
        <v>121</v>
      </c>
      <c r="O117" s="52">
        <v>11217050</v>
      </c>
      <c r="P117" s="52" t="s">
        <v>121</v>
      </c>
      <c r="Q117" s="52">
        <v>3750</v>
      </c>
      <c r="R117" s="52" t="s">
        <v>121</v>
      </c>
      <c r="S117" s="52">
        <v>26570670</v>
      </c>
      <c r="T117" s="52" t="s">
        <v>121</v>
      </c>
      <c r="U117" s="52">
        <v>4590</v>
      </c>
      <c r="V117" s="52" t="s">
        <v>121</v>
      </c>
      <c r="W117" s="52">
        <v>48094690</v>
      </c>
      <c r="X117" s="52" t="s">
        <v>121</v>
      </c>
      <c r="Y117" s="52">
        <v>4340</v>
      </c>
      <c r="Z117" s="52" t="s">
        <v>121</v>
      </c>
      <c r="AA117" s="52">
        <v>64795070</v>
      </c>
      <c r="AB117" s="52" t="s">
        <v>121</v>
      </c>
      <c r="AC117" s="52">
        <v>3320</v>
      </c>
      <c r="AD117" s="52" t="s">
        <v>121</v>
      </c>
      <c r="AE117" s="52">
        <v>154991250</v>
      </c>
      <c r="AF117" s="52" t="s">
        <v>121</v>
      </c>
      <c r="AG117" s="52">
        <v>4360</v>
      </c>
      <c r="AH117" s="52" t="s">
        <v>121</v>
      </c>
      <c r="AI117" s="52">
        <v>247347890</v>
      </c>
      <c r="AJ117" s="52" t="s">
        <v>121</v>
      </c>
      <c r="AK117" s="52">
        <v>3480</v>
      </c>
      <c r="AL117" s="52" t="s">
        <v>121</v>
      </c>
      <c r="AM117" s="52">
        <v>509663670</v>
      </c>
      <c r="AN117" s="52" t="s">
        <v>121</v>
      </c>
      <c r="AO117" s="52">
        <v>3260</v>
      </c>
      <c r="AP117" s="52" t="s">
        <v>121</v>
      </c>
      <c r="AQ117" s="52">
        <v>630086760</v>
      </c>
      <c r="AR117" s="52" t="s">
        <v>121</v>
      </c>
      <c r="AS117" s="52">
        <v>1810</v>
      </c>
      <c r="AT117" s="52" t="s">
        <v>121</v>
      </c>
      <c r="AU117" s="52">
        <v>7190623360</v>
      </c>
      <c r="AV117" s="52" t="s">
        <v>121</v>
      </c>
      <c r="AW117" s="52">
        <v>5200</v>
      </c>
      <c r="AX117" s="52" t="s">
        <v>121</v>
      </c>
    </row>
    <row r="118" spans="2:50" x14ac:dyDescent="0.2">
      <c r="B118" s="51" t="s">
        <v>49</v>
      </c>
      <c r="C118" s="53">
        <v>44049962090</v>
      </c>
      <c r="D118" s="53" t="s">
        <v>121</v>
      </c>
      <c r="E118" s="53">
        <v>262780</v>
      </c>
      <c r="F118" s="53" t="s">
        <v>121</v>
      </c>
      <c r="G118" s="53">
        <v>0</v>
      </c>
      <c r="H118" s="53" t="s">
        <v>121</v>
      </c>
      <c r="I118" s="53">
        <v>120</v>
      </c>
      <c r="J118" s="53" t="s">
        <v>121</v>
      </c>
      <c r="K118" s="53">
        <v>2056360</v>
      </c>
      <c r="L118" s="53" t="s">
        <v>121</v>
      </c>
      <c r="M118" s="53">
        <v>1410</v>
      </c>
      <c r="N118" s="53" t="s">
        <v>121</v>
      </c>
      <c r="O118" s="53">
        <v>37790720</v>
      </c>
      <c r="P118" s="53" t="s">
        <v>121</v>
      </c>
      <c r="Q118" s="53">
        <v>12260</v>
      </c>
      <c r="R118" s="53" t="s">
        <v>121</v>
      </c>
      <c r="S118" s="53">
        <v>164195440</v>
      </c>
      <c r="T118" s="53" t="s">
        <v>121</v>
      </c>
      <c r="U118" s="53">
        <v>27730</v>
      </c>
      <c r="V118" s="53" t="s">
        <v>121</v>
      </c>
      <c r="W118" s="53">
        <v>372492610</v>
      </c>
      <c r="X118" s="53" t="s">
        <v>121</v>
      </c>
      <c r="Y118" s="53">
        <v>33440</v>
      </c>
      <c r="Z118" s="53" t="s">
        <v>121</v>
      </c>
      <c r="AA118" s="53">
        <v>509047910</v>
      </c>
      <c r="AB118" s="53" t="s">
        <v>121</v>
      </c>
      <c r="AC118" s="53">
        <v>26270</v>
      </c>
      <c r="AD118" s="53" t="s">
        <v>121</v>
      </c>
      <c r="AE118" s="53">
        <v>1169614230</v>
      </c>
      <c r="AF118" s="53" t="s">
        <v>121</v>
      </c>
      <c r="AG118" s="53">
        <v>32700</v>
      </c>
      <c r="AH118" s="53" t="s">
        <v>121</v>
      </c>
      <c r="AI118" s="53">
        <v>2364214020</v>
      </c>
      <c r="AJ118" s="53" t="s">
        <v>121</v>
      </c>
      <c r="AK118" s="53">
        <v>32890</v>
      </c>
      <c r="AL118" s="53" t="s">
        <v>121</v>
      </c>
      <c r="AM118" s="53">
        <v>7444414500</v>
      </c>
      <c r="AN118" s="53" t="s">
        <v>121</v>
      </c>
      <c r="AO118" s="53">
        <v>46200</v>
      </c>
      <c r="AP118" s="53" t="s">
        <v>121</v>
      </c>
      <c r="AQ118" s="53">
        <v>10060700460</v>
      </c>
      <c r="AR118" s="53" t="s">
        <v>121</v>
      </c>
      <c r="AS118" s="53">
        <v>29580</v>
      </c>
      <c r="AT118" s="53" t="s">
        <v>121</v>
      </c>
      <c r="AU118" s="53">
        <v>21925435840</v>
      </c>
      <c r="AV118" s="53" t="s">
        <v>121</v>
      </c>
      <c r="AW118" s="53">
        <v>20160</v>
      </c>
      <c r="AX118" s="53" t="s">
        <v>121</v>
      </c>
    </row>
    <row r="119" spans="2:50" x14ac:dyDescent="0.2">
      <c r="B119" s="51" t="s">
        <v>3</v>
      </c>
      <c r="C119" s="52">
        <v>756531200</v>
      </c>
      <c r="D119" s="52" t="s">
        <v>121</v>
      </c>
      <c r="E119" s="52">
        <v>11370</v>
      </c>
      <c r="F119" s="52" t="s">
        <v>121</v>
      </c>
      <c r="G119" s="52">
        <v>0</v>
      </c>
      <c r="H119" s="52" t="s">
        <v>121</v>
      </c>
      <c r="I119" s="52">
        <v>10</v>
      </c>
      <c r="J119" s="52" t="s">
        <v>121</v>
      </c>
      <c r="K119" s="52">
        <v>3262720</v>
      </c>
      <c r="L119" s="52" t="s">
        <v>121</v>
      </c>
      <c r="M119" s="52">
        <v>2820</v>
      </c>
      <c r="N119" s="52" t="s">
        <v>121</v>
      </c>
      <c r="O119" s="52">
        <v>4824700</v>
      </c>
      <c r="P119" s="52" t="s">
        <v>121</v>
      </c>
      <c r="Q119" s="52">
        <v>1750</v>
      </c>
      <c r="R119" s="52" t="s">
        <v>121</v>
      </c>
      <c r="S119" s="52">
        <v>8451470</v>
      </c>
      <c r="T119" s="52" t="s">
        <v>121</v>
      </c>
      <c r="U119" s="52">
        <v>1510</v>
      </c>
      <c r="V119" s="52" t="s">
        <v>121</v>
      </c>
      <c r="W119" s="52">
        <v>13262730</v>
      </c>
      <c r="X119" s="52" t="s">
        <v>121</v>
      </c>
      <c r="Y119" s="52">
        <v>1220</v>
      </c>
      <c r="Z119" s="52" t="s">
        <v>121</v>
      </c>
      <c r="AA119" s="52">
        <v>16981300</v>
      </c>
      <c r="AB119" s="52" t="s">
        <v>121</v>
      </c>
      <c r="AC119" s="52">
        <v>870</v>
      </c>
      <c r="AD119" s="52" t="s">
        <v>121</v>
      </c>
      <c r="AE119" s="52">
        <v>36341690</v>
      </c>
      <c r="AF119" s="52" t="s">
        <v>121</v>
      </c>
      <c r="AG119" s="52">
        <v>1040</v>
      </c>
      <c r="AH119" s="52" t="s">
        <v>121</v>
      </c>
      <c r="AI119" s="52">
        <v>56701290</v>
      </c>
      <c r="AJ119" s="52" t="s">
        <v>121</v>
      </c>
      <c r="AK119" s="52">
        <v>780</v>
      </c>
      <c r="AL119" s="52" t="s">
        <v>121</v>
      </c>
      <c r="AM119" s="52">
        <v>116654880</v>
      </c>
      <c r="AN119" s="52" t="s">
        <v>121</v>
      </c>
      <c r="AO119" s="52">
        <v>750</v>
      </c>
      <c r="AP119" s="52" t="s">
        <v>121</v>
      </c>
      <c r="AQ119" s="52">
        <v>102871880</v>
      </c>
      <c r="AR119" s="52" t="s">
        <v>121</v>
      </c>
      <c r="AS119" s="52">
        <v>310</v>
      </c>
      <c r="AT119" s="52" t="s">
        <v>121</v>
      </c>
      <c r="AU119" s="52">
        <v>397178530</v>
      </c>
      <c r="AV119" s="52" t="s">
        <v>121</v>
      </c>
      <c r="AW119" s="52">
        <v>290</v>
      </c>
      <c r="AX119" s="52" t="s">
        <v>121</v>
      </c>
    </row>
    <row r="120" spans="2:50" x14ac:dyDescent="0.2">
      <c r="B120" s="51" t="s">
        <v>4</v>
      </c>
      <c r="C120" s="53">
        <v>6851175990</v>
      </c>
      <c r="D120" s="53" t="s">
        <v>121</v>
      </c>
      <c r="E120" s="53">
        <v>130220</v>
      </c>
      <c r="F120" s="53" t="s">
        <v>121</v>
      </c>
      <c r="G120" s="53">
        <v>0</v>
      </c>
      <c r="H120" s="53" t="s">
        <v>121</v>
      </c>
      <c r="I120" s="53">
        <v>10</v>
      </c>
      <c r="J120" s="53" t="s">
        <v>121</v>
      </c>
      <c r="K120" s="53">
        <v>10150400</v>
      </c>
      <c r="L120" s="53" t="s">
        <v>121</v>
      </c>
      <c r="M120" s="53">
        <v>9290</v>
      </c>
      <c r="N120" s="53" t="s">
        <v>121</v>
      </c>
      <c r="O120" s="53">
        <v>31551680</v>
      </c>
      <c r="P120" s="53" t="s">
        <v>121</v>
      </c>
      <c r="Q120" s="53">
        <v>10530</v>
      </c>
      <c r="R120" s="53" t="s">
        <v>121</v>
      </c>
      <c r="S120" s="53">
        <v>112034400</v>
      </c>
      <c r="T120" s="53" t="s">
        <v>121</v>
      </c>
      <c r="U120" s="53">
        <v>18930</v>
      </c>
      <c r="V120" s="53" t="s">
        <v>121</v>
      </c>
      <c r="W120" s="53">
        <v>264703270</v>
      </c>
      <c r="X120" s="53" t="s">
        <v>121</v>
      </c>
      <c r="Y120" s="53">
        <v>23590</v>
      </c>
      <c r="Z120" s="53" t="s">
        <v>121</v>
      </c>
      <c r="AA120" s="53">
        <v>383904870</v>
      </c>
      <c r="AB120" s="53" t="s">
        <v>121</v>
      </c>
      <c r="AC120" s="53">
        <v>19730</v>
      </c>
      <c r="AD120" s="53" t="s">
        <v>121</v>
      </c>
      <c r="AE120" s="53">
        <v>689022680</v>
      </c>
      <c r="AF120" s="53" t="s">
        <v>121</v>
      </c>
      <c r="AG120" s="53">
        <v>19720</v>
      </c>
      <c r="AH120" s="53" t="s">
        <v>121</v>
      </c>
      <c r="AI120" s="53">
        <v>782056990</v>
      </c>
      <c r="AJ120" s="53" t="s">
        <v>121</v>
      </c>
      <c r="AK120" s="53">
        <v>11130</v>
      </c>
      <c r="AL120" s="53" t="s">
        <v>121</v>
      </c>
      <c r="AM120" s="53">
        <v>1897995120</v>
      </c>
      <c r="AN120" s="53" t="s">
        <v>121</v>
      </c>
      <c r="AO120" s="53">
        <v>11720</v>
      </c>
      <c r="AP120" s="53" t="s">
        <v>121</v>
      </c>
      <c r="AQ120" s="53">
        <v>1431018170</v>
      </c>
      <c r="AR120" s="53" t="s">
        <v>121</v>
      </c>
      <c r="AS120" s="53">
        <v>4260</v>
      </c>
      <c r="AT120" s="53" t="s">
        <v>121</v>
      </c>
      <c r="AU120" s="53">
        <v>1248738420</v>
      </c>
      <c r="AV120" s="53" t="s">
        <v>121</v>
      </c>
      <c r="AW120" s="53">
        <v>1320</v>
      </c>
      <c r="AX120" s="53" t="s">
        <v>121</v>
      </c>
    </row>
    <row r="121" spans="2:50" x14ac:dyDescent="0.2">
      <c r="B121" s="51" t="s">
        <v>5</v>
      </c>
      <c r="C121" s="52">
        <v>7354861210</v>
      </c>
      <c r="D121" s="52" t="s">
        <v>121</v>
      </c>
      <c r="E121" s="52">
        <v>530750</v>
      </c>
      <c r="F121" s="52" t="s">
        <v>121</v>
      </c>
      <c r="G121" s="52">
        <v>0</v>
      </c>
      <c r="H121" s="52" t="s">
        <v>121</v>
      </c>
      <c r="I121" s="52">
        <v>5690</v>
      </c>
      <c r="J121" s="52" t="s">
        <v>121</v>
      </c>
      <c r="K121" s="52">
        <v>156861130</v>
      </c>
      <c r="L121" s="52" t="s">
        <v>121</v>
      </c>
      <c r="M121" s="52">
        <v>143000</v>
      </c>
      <c r="N121" s="52" t="s">
        <v>121</v>
      </c>
      <c r="O121" s="52">
        <v>278532160</v>
      </c>
      <c r="P121" s="52" t="s">
        <v>121</v>
      </c>
      <c r="Q121" s="52">
        <v>95070</v>
      </c>
      <c r="R121" s="52" t="s">
        <v>121</v>
      </c>
      <c r="S121" s="52">
        <v>526854830</v>
      </c>
      <c r="T121" s="52" t="s">
        <v>121</v>
      </c>
      <c r="U121" s="52">
        <v>91960</v>
      </c>
      <c r="V121" s="52" t="s">
        <v>121</v>
      </c>
      <c r="W121" s="52">
        <v>772314240</v>
      </c>
      <c r="X121" s="52" t="s">
        <v>121</v>
      </c>
      <c r="Y121" s="52">
        <v>70590</v>
      </c>
      <c r="Z121" s="52" t="s">
        <v>121</v>
      </c>
      <c r="AA121" s="52">
        <v>916395200</v>
      </c>
      <c r="AB121" s="52" t="s">
        <v>121</v>
      </c>
      <c r="AC121" s="52">
        <v>48160</v>
      </c>
      <c r="AD121" s="52" t="s">
        <v>121</v>
      </c>
      <c r="AE121" s="52">
        <v>1598629610</v>
      </c>
      <c r="AF121" s="52" t="s">
        <v>121</v>
      </c>
      <c r="AG121" s="52">
        <v>47080</v>
      </c>
      <c r="AH121" s="52" t="s">
        <v>121</v>
      </c>
      <c r="AI121" s="52">
        <v>1387257960</v>
      </c>
      <c r="AJ121" s="52" t="s">
        <v>121</v>
      </c>
      <c r="AK121" s="52">
        <v>21190</v>
      </c>
      <c r="AL121" s="52" t="s">
        <v>121</v>
      </c>
      <c r="AM121" s="52">
        <v>856936560</v>
      </c>
      <c r="AN121" s="52" t="s">
        <v>121</v>
      </c>
      <c r="AO121" s="52">
        <v>6350</v>
      </c>
      <c r="AP121" s="52" t="s">
        <v>121</v>
      </c>
      <c r="AQ121" s="52">
        <v>295318350</v>
      </c>
      <c r="AR121" s="52" t="s">
        <v>121</v>
      </c>
      <c r="AS121" s="52">
        <v>1030</v>
      </c>
      <c r="AT121" s="52" t="s">
        <v>121</v>
      </c>
      <c r="AU121" s="52">
        <v>565761180</v>
      </c>
      <c r="AV121" s="52" t="s">
        <v>121</v>
      </c>
      <c r="AW121" s="52">
        <v>640</v>
      </c>
      <c r="AX121" s="52" t="s">
        <v>121</v>
      </c>
    </row>
    <row r="122" spans="2:50" x14ac:dyDescent="0.2">
      <c r="B122" s="51" t="s">
        <v>6</v>
      </c>
      <c r="C122" s="53">
        <v>40368230940</v>
      </c>
      <c r="D122" s="53" t="s">
        <v>121</v>
      </c>
      <c r="E122" s="53">
        <v>914870</v>
      </c>
      <c r="F122" s="53" t="s">
        <v>121</v>
      </c>
      <c r="G122" s="53">
        <v>0</v>
      </c>
      <c r="H122" s="53" t="s">
        <v>121</v>
      </c>
      <c r="I122" s="53">
        <v>5400</v>
      </c>
      <c r="J122" s="53" t="s">
        <v>121</v>
      </c>
      <c r="K122" s="53">
        <v>164498810</v>
      </c>
      <c r="L122" s="53" t="s">
        <v>121</v>
      </c>
      <c r="M122" s="53">
        <v>156980</v>
      </c>
      <c r="N122" s="53" t="s">
        <v>121</v>
      </c>
      <c r="O122" s="53">
        <v>392674690</v>
      </c>
      <c r="P122" s="53" t="s">
        <v>121</v>
      </c>
      <c r="Q122" s="53">
        <v>134770</v>
      </c>
      <c r="R122" s="53" t="s">
        <v>121</v>
      </c>
      <c r="S122" s="53">
        <v>876757930</v>
      </c>
      <c r="T122" s="53" t="s">
        <v>121</v>
      </c>
      <c r="U122" s="53">
        <v>152220</v>
      </c>
      <c r="V122" s="53" t="s">
        <v>121</v>
      </c>
      <c r="W122" s="53">
        <v>1401334780</v>
      </c>
      <c r="X122" s="53" t="s">
        <v>121</v>
      </c>
      <c r="Y122" s="53">
        <v>127250</v>
      </c>
      <c r="Z122" s="53" t="s">
        <v>121</v>
      </c>
      <c r="AA122" s="53">
        <v>1645460240</v>
      </c>
      <c r="AB122" s="53" t="s">
        <v>121</v>
      </c>
      <c r="AC122" s="53">
        <v>85030</v>
      </c>
      <c r="AD122" s="53" t="s">
        <v>121</v>
      </c>
      <c r="AE122" s="53">
        <v>3292689620</v>
      </c>
      <c r="AF122" s="53" t="s">
        <v>121</v>
      </c>
      <c r="AG122" s="53">
        <v>92800</v>
      </c>
      <c r="AH122" s="53" t="s">
        <v>121</v>
      </c>
      <c r="AI122" s="53">
        <v>5198721680</v>
      </c>
      <c r="AJ122" s="53" t="s">
        <v>121</v>
      </c>
      <c r="AK122" s="53">
        <v>74030</v>
      </c>
      <c r="AL122" s="53" t="s">
        <v>121</v>
      </c>
      <c r="AM122" s="53">
        <v>8188756140</v>
      </c>
      <c r="AN122" s="53" t="s">
        <v>121</v>
      </c>
      <c r="AO122" s="53">
        <v>55070</v>
      </c>
      <c r="AP122" s="53" t="s">
        <v>121</v>
      </c>
      <c r="AQ122" s="53">
        <v>5538762060</v>
      </c>
      <c r="AR122" s="53" t="s">
        <v>121</v>
      </c>
      <c r="AS122" s="53">
        <v>17680</v>
      </c>
      <c r="AT122" s="53" t="s">
        <v>121</v>
      </c>
      <c r="AU122" s="53">
        <v>13668574990</v>
      </c>
      <c r="AV122" s="53" t="s">
        <v>121</v>
      </c>
      <c r="AW122" s="53">
        <v>13650</v>
      </c>
      <c r="AX122" s="53" t="s">
        <v>121</v>
      </c>
    </row>
    <row r="123" spans="2:50" x14ac:dyDescent="0.2">
      <c r="B123" s="51" t="s">
        <v>7</v>
      </c>
      <c r="C123" s="52">
        <v>62267586870</v>
      </c>
      <c r="D123" s="52" t="s">
        <v>121</v>
      </c>
      <c r="E123" s="52">
        <v>393030</v>
      </c>
      <c r="F123" s="52" t="s">
        <v>121</v>
      </c>
      <c r="G123" s="52">
        <v>0</v>
      </c>
      <c r="H123" s="52" t="s">
        <v>121</v>
      </c>
      <c r="I123" s="52">
        <v>670</v>
      </c>
      <c r="J123" s="52" t="s">
        <v>121</v>
      </c>
      <c r="K123" s="52">
        <v>17293830</v>
      </c>
      <c r="L123" s="52" t="s">
        <v>121</v>
      </c>
      <c r="M123" s="52">
        <v>21630</v>
      </c>
      <c r="N123" s="52" t="s">
        <v>121</v>
      </c>
      <c r="O123" s="52">
        <v>39062760</v>
      </c>
      <c r="P123" s="52" t="s">
        <v>121</v>
      </c>
      <c r="Q123" s="52">
        <v>13370</v>
      </c>
      <c r="R123" s="52" t="s">
        <v>121</v>
      </c>
      <c r="S123" s="52">
        <v>117365160</v>
      </c>
      <c r="T123" s="52" t="s">
        <v>121</v>
      </c>
      <c r="U123" s="52">
        <v>20170</v>
      </c>
      <c r="V123" s="52" t="s">
        <v>121</v>
      </c>
      <c r="W123" s="52">
        <v>307489200</v>
      </c>
      <c r="X123" s="52" t="s">
        <v>121</v>
      </c>
      <c r="Y123" s="52">
        <v>27260</v>
      </c>
      <c r="Z123" s="52" t="s">
        <v>121</v>
      </c>
      <c r="AA123" s="52">
        <v>517612800</v>
      </c>
      <c r="AB123" s="52" t="s">
        <v>121</v>
      </c>
      <c r="AC123" s="52">
        <v>26500</v>
      </c>
      <c r="AD123" s="52" t="s">
        <v>121</v>
      </c>
      <c r="AE123" s="52">
        <v>1620226390</v>
      </c>
      <c r="AF123" s="52" t="s">
        <v>121</v>
      </c>
      <c r="AG123" s="52">
        <v>44650</v>
      </c>
      <c r="AH123" s="52" t="s">
        <v>121</v>
      </c>
      <c r="AI123" s="52">
        <v>4408549340</v>
      </c>
      <c r="AJ123" s="52" t="s">
        <v>121</v>
      </c>
      <c r="AK123" s="52">
        <v>60340</v>
      </c>
      <c r="AL123" s="52" t="s">
        <v>121</v>
      </c>
      <c r="AM123" s="52">
        <v>16398502450</v>
      </c>
      <c r="AN123" s="52" t="s">
        <v>121</v>
      </c>
      <c r="AO123" s="52">
        <v>101060</v>
      </c>
      <c r="AP123" s="52" t="s">
        <v>121</v>
      </c>
      <c r="AQ123" s="52">
        <v>18070879390</v>
      </c>
      <c r="AR123" s="52" t="s">
        <v>121</v>
      </c>
      <c r="AS123" s="52">
        <v>53130</v>
      </c>
      <c r="AT123" s="52" t="s">
        <v>121</v>
      </c>
      <c r="AU123" s="52">
        <v>20770605550</v>
      </c>
      <c r="AV123" s="52" t="s">
        <v>121</v>
      </c>
      <c r="AW123" s="52">
        <v>24240</v>
      </c>
      <c r="AX123" s="52" t="s">
        <v>121</v>
      </c>
    </row>
    <row r="124" spans="2:50" x14ac:dyDescent="0.2">
      <c r="B124" s="51" t="s">
        <v>8</v>
      </c>
      <c r="C124" s="53">
        <v>1945489370</v>
      </c>
      <c r="D124" s="53" t="s">
        <v>121</v>
      </c>
      <c r="E124" s="53">
        <v>143930</v>
      </c>
      <c r="F124" s="53" t="s">
        <v>121</v>
      </c>
      <c r="G124" s="53">
        <v>0</v>
      </c>
      <c r="H124" s="53" t="s">
        <v>121</v>
      </c>
      <c r="I124" s="53">
        <v>450</v>
      </c>
      <c r="J124" s="53" t="s">
        <v>121</v>
      </c>
      <c r="K124" s="53">
        <v>41279630</v>
      </c>
      <c r="L124" s="53" t="s">
        <v>121</v>
      </c>
      <c r="M124" s="53">
        <v>38600</v>
      </c>
      <c r="N124" s="53" t="s">
        <v>121</v>
      </c>
      <c r="O124" s="53">
        <v>97937450</v>
      </c>
      <c r="P124" s="53" t="s">
        <v>121</v>
      </c>
      <c r="Q124" s="53">
        <v>34610</v>
      </c>
      <c r="R124" s="53" t="s">
        <v>121</v>
      </c>
      <c r="S124" s="53">
        <v>173795670</v>
      </c>
      <c r="T124" s="53" t="s">
        <v>121</v>
      </c>
      <c r="U124" s="53">
        <v>31480</v>
      </c>
      <c r="V124" s="53" t="s">
        <v>121</v>
      </c>
      <c r="W124" s="53">
        <v>185344280</v>
      </c>
      <c r="X124" s="53" t="s">
        <v>121</v>
      </c>
      <c r="Y124" s="53">
        <v>17540</v>
      </c>
      <c r="Z124" s="53" t="s">
        <v>121</v>
      </c>
      <c r="AA124" s="53">
        <v>153148400</v>
      </c>
      <c r="AB124" s="53" t="s">
        <v>121</v>
      </c>
      <c r="AC124" s="53">
        <v>8020</v>
      </c>
      <c r="AD124" s="53" t="s">
        <v>121</v>
      </c>
      <c r="AE124" s="53">
        <v>232676340</v>
      </c>
      <c r="AF124" s="53" t="s">
        <v>121</v>
      </c>
      <c r="AG124" s="53">
        <v>6650</v>
      </c>
      <c r="AH124" s="53" t="s">
        <v>121</v>
      </c>
      <c r="AI124" s="53">
        <v>279711860</v>
      </c>
      <c r="AJ124" s="53" t="s">
        <v>121</v>
      </c>
      <c r="AK124" s="53">
        <v>4060</v>
      </c>
      <c r="AL124" s="53" t="s">
        <v>121</v>
      </c>
      <c r="AM124" s="53">
        <v>279905420</v>
      </c>
      <c r="AN124" s="53" t="s">
        <v>121</v>
      </c>
      <c r="AO124" s="53">
        <v>1930</v>
      </c>
      <c r="AP124" s="53" t="s">
        <v>121</v>
      </c>
      <c r="AQ124" s="53">
        <v>114822090</v>
      </c>
      <c r="AR124" s="53" t="s">
        <v>121</v>
      </c>
      <c r="AS124" s="53">
        <v>360</v>
      </c>
      <c r="AT124" s="53" t="s">
        <v>121</v>
      </c>
      <c r="AU124" s="53">
        <v>386868230</v>
      </c>
      <c r="AV124" s="53" t="s">
        <v>121</v>
      </c>
      <c r="AW124" s="53">
        <v>240</v>
      </c>
      <c r="AX124" s="53" t="s">
        <v>121</v>
      </c>
    </row>
    <row r="125" spans="2:50" x14ac:dyDescent="0.2">
      <c r="B125" s="51" t="s">
        <v>9</v>
      </c>
      <c r="C125" s="52">
        <v>65353409990</v>
      </c>
      <c r="D125" s="52" t="s">
        <v>121</v>
      </c>
      <c r="E125" s="52">
        <v>1133020</v>
      </c>
      <c r="F125" s="52" t="s">
        <v>121</v>
      </c>
      <c r="G125" s="52">
        <v>0</v>
      </c>
      <c r="H125" s="52" t="s">
        <v>121</v>
      </c>
      <c r="I125" s="52">
        <v>16240</v>
      </c>
      <c r="J125" s="52" t="s">
        <v>121</v>
      </c>
      <c r="K125" s="52">
        <v>104216290</v>
      </c>
      <c r="L125" s="52" t="s">
        <v>121</v>
      </c>
      <c r="M125" s="52">
        <v>95880</v>
      </c>
      <c r="N125" s="52" t="s">
        <v>121</v>
      </c>
      <c r="O125" s="52">
        <v>347521390</v>
      </c>
      <c r="P125" s="52" t="s">
        <v>121</v>
      </c>
      <c r="Q125" s="52">
        <v>119610</v>
      </c>
      <c r="R125" s="52" t="s">
        <v>121</v>
      </c>
      <c r="S125" s="52">
        <v>1072002470</v>
      </c>
      <c r="T125" s="52" t="s">
        <v>121</v>
      </c>
      <c r="U125" s="52">
        <v>184360</v>
      </c>
      <c r="V125" s="52" t="s">
        <v>121</v>
      </c>
      <c r="W125" s="52">
        <v>2194698350</v>
      </c>
      <c r="X125" s="52" t="s">
        <v>121</v>
      </c>
      <c r="Y125" s="52">
        <v>199090</v>
      </c>
      <c r="Z125" s="52" t="s">
        <v>121</v>
      </c>
      <c r="AA125" s="52">
        <v>2748263800</v>
      </c>
      <c r="AB125" s="52" t="s">
        <v>121</v>
      </c>
      <c r="AC125" s="52">
        <v>142350</v>
      </c>
      <c r="AD125" s="52" t="s">
        <v>121</v>
      </c>
      <c r="AE125" s="52">
        <v>5326905870</v>
      </c>
      <c r="AF125" s="52" t="s">
        <v>121</v>
      </c>
      <c r="AG125" s="52">
        <v>151420</v>
      </c>
      <c r="AH125" s="52" t="s">
        <v>121</v>
      </c>
      <c r="AI125" s="52">
        <v>7352072630</v>
      </c>
      <c r="AJ125" s="52" t="s">
        <v>121</v>
      </c>
      <c r="AK125" s="52">
        <v>104890</v>
      </c>
      <c r="AL125" s="52" t="s">
        <v>121</v>
      </c>
      <c r="AM125" s="52">
        <v>11820361660</v>
      </c>
      <c r="AN125" s="52" t="s">
        <v>121</v>
      </c>
      <c r="AO125" s="52">
        <v>77640</v>
      </c>
      <c r="AP125" s="52" t="s">
        <v>121</v>
      </c>
      <c r="AQ125" s="52">
        <v>8249463110</v>
      </c>
      <c r="AR125" s="52" t="s">
        <v>121</v>
      </c>
      <c r="AS125" s="52">
        <v>24120</v>
      </c>
      <c r="AT125" s="52" t="s">
        <v>121</v>
      </c>
      <c r="AU125" s="52">
        <v>26137904430</v>
      </c>
      <c r="AV125" s="52" t="s">
        <v>121</v>
      </c>
      <c r="AW125" s="52">
        <v>17430</v>
      </c>
      <c r="AX125" s="52" t="s">
        <v>121</v>
      </c>
    </row>
    <row r="126" spans="2:50" x14ac:dyDescent="0.2">
      <c r="B126" s="51" t="s">
        <v>10</v>
      </c>
      <c r="C126" s="53">
        <v>749252920</v>
      </c>
      <c r="D126" s="53" t="s">
        <v>121</v>
      </c>
      <c r="E126" s="53">
        <v>34050</v>
      </c>
      <c r="F126" s="53" t="s">
        <v>121</v>
      </c>
      <c r="G126" s="53">
        <v>0</v>
      </c>
      <c r="H126" s="53" t="s">
        <v>121</v>
      </c>
      <c r="I126" s="53">
        <v>310</v>
      </c>
      <c r="J126" s="53" t="s">
        <v>121</v>
      </c>
      <c r="K126" s="53">
        <v>14633420</v>
      </c>
      <c r="L126" s="53" t="s">
        <v>121</v>
      </c>
      <c r="M126" s="53">
        <v>15740</v>
      </c>
      <c r="N126" s="53" t="s">
        <v>121</v>
      </c>
      <c r="O126" s="53">
        <v>18117380</v>
      </c>
      <c r="P126" s="53" t="s">
        <v>121</v>
      </c>
      <c r="Q126" s="53">
        <v>6400</v>
      </c>
      <c r="R126" s="53" t="s">
        <v>121</v>
      </c>
      <c r="S126" s="53">
        <v>25083790</v>
      </c>
      <c r="T126" s="53" t="s">
        <v>121</v>
      </c>
      <c r="U126" s="53">
        <v>4530</v>
      </c>
      <c r="V126" s="53" t="s">
        <v>121</v>
      </c>
      <c r="W126" s="53">
        <v>26354180</v>
      </c>
      <c r="X126" s="53" t="s">
        <v>121</v>
      </c>
      <c r="Y126" s="53">
        <v>2490</v>
      </c>
      <c r="Z126" s="53" t="s">
        <v>121</v>
      </c>
      <c r="AA126" s="53">
        <v>23155770</v>
      </c>
      <c r="AB126" s="53" t="s">
        <v>121</v>
      </c>
      <c r="AC126" s="53">
        <v>1230</v>
      </c>
      <c r="AD126" s="53" t="s">
        <v>121</v>
      </c>
      <c r="AE126" s="53">
        <v>39108790</v>
      </c>
      <c r="AF126" s="53" t="s">
        <v>121</v>
      </c>
      <c r="AG126" s="53">
        <v>1140</v>
      </c>
      <c r="AH126" s="53" t="s">
        <v>121</v>
      </c>
      <c r="AI126" s="53">
        <v>56099360</v>
      </c>
      <c r="AJ126" s="53" t="s">
        <v>121</v>
      </c>
      <c r="AK126" s="53">
        <v>820</v>
      </c>
      <c r="AL126" s="53" t="s">
        <v>121</v>
      </c>
      <c r="AM126" s="53">
        <v>117849130</v>
      </c>
      <c r="AN126" s="53" t="s">
        <v>121</v>
      </c>
      <c r="AO126" s="53">
        <v>790</v>
      </c>
      <c r="AP126" s="53" t="s">
        <v>121</v>
      </c>
      <c r="AQ126" s="53">
        <v>85499950</v>
      </c>
      <c r="AR126" s="53" t="s">
        <v>121</v>
      </c>
      <c r="AS126" s="53">
        <v>280</v>
      </c>
      <c r="AT126" s="53" t="s">
        <v>121</v>
      </c>
      <c r="AU126" s="53">
        <v>343351140</v>
      </c>
      <c r="AV126" s="53" t="s">
        <v>121</v>
      </c>
      <c r="AW126" s="53">
        <v>310</v>
      </c>
      <c r="AX126" s="53" t="s">
        <v>121</v>
      </c>
    </row>
    <row r="127" spans="2:50" x14ac:dyDescent="0.2">
      <c r="B127" s="51" t="s">
        <v>11</v>
      </c>
      <c r="C127" s="52">
        <v>1319574580</v>
      </c>
      <c r="D127" s="52" t="s">
        <v>121</v>
      </c>
      <c r="E127" s="52">
        <v>68980</v>
      </c>
      <c r="F127" s="52" t="s">
        <v>121</v>
      </c>
      <c r="G127" s="52">
        <v>0</v>
      </c>
      <c r="H127" s="52" t="s">
        <v>121</v>
      </c>
      <c r="I127" s="52">
        <v>500</v>
      </c>
      <c r="J127" s="52" t="s">
        <v>121</v>
      </c>
      <c r="K127" s="52">
        <v>23220540</v>
      </c>
      <c r="L127" s="52" t="s">
        <v>121</v>
      </c>
      <c r="M127" s="52">
        <v>35560</v>
      </c>
      <c r="N127" s="52" t="s">
        <v>121</v>
      </c>
      <c r="O127" s="52">
        <v>27356060</v>
      </c>
      <c r="P127" s="52" t="s">
        <v>121</v>
      </c>
      <c r="Q127" s="52">
        <v>9780</v>
      </c>
      <c r="R127" s="52" t="s">
        <v>121</v>
      </c>
      <c r="S127" s="52">
        <v>44198280</v>
      </c>
      <c r="T127" s="52" t="s">
        <v>121</v>
      </c>
      <c r="U127" s="52">
        <v>7840</v>
      </c>
      <c r="V127" s="52" t="s">
        <v>121</v>
      </c>
      <c r="W127" s="52">
        <v>53532590</v>
      </c>
      <c r="X127" s="52" t="s">
        <v>121</v>
      </c>
      <c r="Y127" s="52">
        <v>4920</v>
      </c>
      <c r="Z127" s="52" t="s">
        <v>121</v>
      </c>
      <c r="AA127" s="52">
        <v>58891960</v>
      </c>
      <c r="AB127" s="52" t="s">
        <v>121</v>
      </c>
      <c r="AC127" s="52">
        <v>3050</v>
      </c>
      <c r="AD127" s="52" t="s">
        <v>121</v>
      </c>
      <c r="AE127" s="52">
        <v>108360460</v>
      </c>
      <c r="AF127" s="52" t="s">
        <v>121</v>
      </c>
      <c r="AG127" s="52">
        <v>3080</v>
      </c>
      <c r="AH127" s="52" t="s">
        <v>121</v>
      </c>
      <c r="AI127" s="52">
        <v>135663120</v>
      </c>
      <c r="AJ127" s="52" t="s">
        <v>121</v>
      </c>
      <c r="AK127" s="52">
        <v>1930</v>
      </c>
      <c r="AL127" s="52" t="s">
        <v>121</v>
      </c>
      <c r="AM127" s="52">
        <v>218742410</v>
      </c>
      <c r="AN127" s="52" t="s">
        <v>121</v>
      </c>
      <c r="AO127" s="52">
        <v>1420</v>
      </c>
      <c r="AP127" s="52" t="s">
        <v>121</v>
      </c>
      <c r="AQ127" s="52">
        <v>183207580</v>
      </c>
      <c r="AR127" s="52" t="s">
        <v>121</v>
      </c>
      <c r="AS127" s="52">
        <v>520</v>
      </c>
      <c r="AT127" s="52" t="s">
        <v>121</v>
      </c>
      <c r="AU127" s="52">
        <v>466401570</v>
      </c>
      <c r="AV127" s="52" t="s">
        <v>121</v>
      </c>
      <c r="AW127" s="52">
        <v>380</v>
      </c>
      <c r="AX127" s="52" t="s">
        <v>121</v>
      </c>
    </row>
    <row r="128" spans="2:50" x14ac:dyDescent="0.2">
      <c r="B128" s="51" t="s">
        <v>12</v>
      </c>
      <c r="C128" s="53">
        <v>2215569490</v>
      </c>
      <c r="D128" s="53" t="s">
        <v>121</v>
      </c>
      <c r="E128" s="53">
        <v>132080</v>
      </c>
      <c r="F128" s="53" t="s">
        <v>121</v>
      </c>
      <c r="G128" s="53">
        <v>0</v>
      </c>
      <c r="H128" s="53" t="s">
        <v>121</v>
      </c>
      <c r="I128" s="53">
        <v>70</v>
      </c>
      <c r="J128" s="53" t="s">
        <v>121</v>
      </c>
      <c r="K128" s="53">
        <v>49012310</v>
      </c>
      <c r="L128" s="53" t="s">
        <v>121</v>
      </c>
      <c r="M128" s="53">
        <v>51670</v>
      </c>
      <c r="N128" s="53" t="s">
        <v>121</v>
      </c>
      <c r="O128" s="53">
        <v>71621750</v>
      </c>
      <c r="P128" s="53" t="s">
        <v>121</v>
      </c>
      <c r="Q128" s="53">
        <v>25480</v>
      </c>
      <c r="R128" s="53" t="s">
        <v>121</v>
      </c>
      <c r="S128" s="53">
        <v>123024100</v>
      </c>
      <c r="T128" s="53" t="s">
        <v>121</v>
      </c>
      <c r="U128" s="53">
        <v>21880</v>
      </c>
      <c r="V128" s="53" t="s">
        <v>121</v>
      </c>
      <c r="W128" s="53">
        <v>148441080</v>
      </c>
      <c r="X128" s="53" t="s">
        <v>121</v>
      </c>
      <c r="Y128" s="53">
        <v>13800</v>
      </c>
      <c r="Z128" s="53" t="s">
        <v>121</v>
      </c>
      <c r="AA128" s="53">
        <v>105466210</v>
      </c>
      <c r="AB128" s="53" t="s">
        <v>121</v>
      </c>
      <c r="AC128" s="53">
        <v>5540</v>
      </c>
      <c r="AD128" s="53" t="s">
        <v>121</v>
      </c>
      <c r="AE128" s="53">
        <v>196630390</v>
      </c>
      <c r="AF128" s="53" t="s">
        <v>121</v>
      </c>
      <c r="AG128" s="53">
        <v>5520</v>
      </c>
      <c r="AH128" s="53" t="s">
        <v>121</v>
      </c>
      <c r="AI128" s="53">
        <v>288734780</v>
      </c>
      <c r="AJ128" s="53" t="s">
        <v>121</v>
      </c>
      <c r="AK128" s="53">
        <v>4100</v>
      </c>
      <c r="AL128" s="53" t="s">
        <v>121</v>
      </c>
      <c r="AM128" s="53">
        <v>425849260</v>
      </c>
      <c r="AN128" s="53" t="s">
        <v>121</v>
      </c>
      <c r="AO128" s="53">
        <v>2790</v>
      </c>
      <c r="AP128" s="53" t="s">
        <v>121</v>
      </c>
      <c r="AQ128" s="53">
        <v>255207340</v>
      </c>
      <c r="AR128" s="53" t="s">
        <v>121</v>
      </c>
      <c r="AS128" s="53">
        <v>760</v>
      </c>
      <c r="AT128" s="53" t="s">
        <v>121</v>
      </c>
      <c r="AU128" s="53">
        <v>551582270</v>
      </c>
      <c r="AV128" s="53" t="s">
        <v>121</v>
      </c>
      <c r="AW128" s="53">
        <v>450</v>
      </c>
      <c r="AX128" s="53" t="s">
        <v>121</v>
      </c>
    </row>
    <row r="129" spans="2:50" x14ac:dyDescent="0.2">
      <c r="B129" s="51" t="s">
        <v>13</v>
      </c>
      <c r="C129" s="52">
        <v>323517120</v>
      </c>
      <c r="D129" s="52" t="s">
        <v>121</v>
      </c>
      <c r="E129" s="52">
        <v>1880</v>
      </c>
      <c r="F129" s="52" t="s">
        <v>121</v>
      </c>
      <c r="G129" s="52" t="s">
        <v>50</v>
      </c>
      <c r="H129" s="52" t="s">
        <v>121</v>
      </c>
      <c r="I129" s="52" t="s">
        <v>50</v>
      </c>
      <c r="J129" s="52" t="s">
        <v>121</v>
      </c>
      <c r="K129" s="52">
        <v>39080</v>
      </c>
      <c r="L129" s="52" t="s">
        <v>121</v>
      </c>
      <c r="M129" s="52">
        <v>40</v>
      </c>
      <c r="N129" s="52" t="s">
        <v>121</v>
      </c>
      <c r="O129" s="52">
        <v>205110</v>
      </c>
      <c r="P129" s="52" t="s">
        <v>121</v>
      </c>
      <c r="Q129" s="52">
        <v>80</v>
      </c>
      <c r="R129" s="52" t="s">
        <v>121</v>
      </c>
      <c r="S129" s="52">
        <v>790990</v>
      </c>
      <c r="T129" s="52" t="s">
        <v>121</v>
      </c>
      <c r="U129" s="52">
        <v>140</v>
      </c>
      <c r="V129" s="52" t="s">
        <v>121</v>
      </c>
      <c r="W129" s="52">
        <v>1289200</v>
      </c>
      <c r="X129" s="52" t="s">
        <v>121</v>
      </c>
      <c r="Y129" s="52">
        <v>120</v>
      </c>
      <c r="Z129" s="52" t="s">
        <v>121</v>
      </c>
      <c r="AA129" s="52">
        <v>2209320</v>
      </c>
      <c r="AB129" s="52" t="s">
        <v>121</v>
      </c>
      <c r="AC129" s="52">
        <v>120</v>
      </c>
      <c r="AD129" s="52" t="s">
        <v>121</v>
      </c>
      <c r="AE129" s="52">
        <v>7119240</v>
      </c>
      <c r="AF129" s="52" t="s">
        <v>121</v>
      </c>
      <c r="AG129" s="52">
        <v>190</v>
      </c>
      <c r="AH129" s="52" t="s">
        <v>121</v>
      </c>
      <c r="AI129" s="52">
        <v>17756190</v>
      </c>
      <c r="AJ129" s="52" t="s">
        <v>121</v>
      </c>
      <c r="AK129" s="52">
        <v>240</v>
      </c>
      <c r="AL129" s="52" t="s">
        <v>121</v>
      </c>
      <c r="AM129" s="52">
        <v>77802330</v>
      </c>
      <c r="AN129" s="52" t="s">
        <v>121</v>
      </c>
      <c r="AO129" s="52">
        <v>460</v>
      </c>
      <c r="AP129" s="52" t="s">
        <v>121</v>
      </c>
      <c r="AQ129" s="52">
        <v>124207840</v>
      </c>
      <c r="AR129" s="52" t="s">
        <v>121</v>
      </c>
      <c r="AS129" s="52">
        <v>360</v>
      </c>
      <c r="AT129" s="52" t="s">
        <v>121</v>
      </c>
      <c r="AU129" s="52">
        <v>92097820</v>
      </c>
      <c r="AV129" s="52" t="s">
        <v>121</v>
      </c>
      <c r="AW129" s="52">
        <v>120</v>
      </c>
      <c r="AX129" s="52" t="s">
        <v>121</v>
      </c>
    </row>
    <row r="130" spans="2:50" x14ac:dyDescent="0.2">
      <c r="B130" s="51" t="s">
        <v>14</v>
      </c>
      <c r="C130" s="53">
        <v>6387940350</v>
      </c>
      <c r="D130" s="53" t="s">
        <v>121</v>
      </c>
      <c r="E130" s="53">
        <v>232060</v>
      </c>
      <c r="F130" s="53" t="s">
        <v>121</v>
      </c>
      <c r="G130" s="53">
        <v>0</v>
      </c>
      <c r="H130" s="53" t="s">
        <v>121</v>
      </c>
      <c r="I130" s="53">
        <v>2750</v>
      </c>
      <c r="J130" s="53" t="s">
        <v>121</v>
      </c>
      <c r="K130" s="53">
        <v>72098350</v>
      </c>
      <c r="L130" s="53" t="s">
        <v>121</v>
      </c>
      <c r="M130" s="53">
        <v>86270</v>
      </c>
      <c r="N130" s="53" t="s">
        <v>121</v>
      </c>
      <c r="O130" s="53">
        <v>98558230</v>
      </c>
      <c r="P130" s="53" t="s">
        <v>121</v>
      </c>
      <c r="Q130" s="53">
        <v>36870</v>
      </c>
      <c r="R130" s="53" t="s">
        <v>121</v>
      </c>
      <c r="S130" s="53">
        <v>172215970</v>
      </c>
      <c r="T130" s="53" t="s">
        <v>121</v>
      </c>
      <c r="U130" s="53">
        <v>31780</v>
      </c>
      <c r="V130" s="53" t="s">
        <v>121</v>
      </c>
      <c r="W130" s="53">
        <v>255363320</v>
      </c>
      <c r="X130" s="53" t="s">
        <v>121</v>
      </c>
      <c r="Y130" s="53">
        <v>24190</v>
      </c>
      <c r="Z130" s="53" t="s">
        <v>121</v>
      </c>
      <c r="AA130" s="53">
        <v>276462230</v>
      </c>
      <c r="AB130" s="53" t="s">
        <v>121</v>
      </c>
      <c r="AC130" s="53">
        <v>14700</v>
      </c>
      <c r="AD130" s="53" t="s">
        <v>121</v>
      </c>
      <c r="AE130" s="53">
        <v>510878310</v>
      </c>
      <c r="AF130" s="53" t="s">
        <v>121</v>
      </c>
      <c r="AG130" s="53">
        <v>14850</v>
      </c>
      <c r="AH130" s="53" t="s">
        <v>121</v>
      </c>
      <c r="AI130" s="53">
        <v>659735490</v>
      </c>
      <c r="AJ130" s="53" t="s">
        <v>121</v>
      </c>
      <c r="AK130" s="53">
        <v>9570</v>
      </c>
      <c r="AL130" s="53" t="s">
        <v>121</v>
      </c>
      <c r="AM130" s="53">
        <v>1024787350</v>
      </c>
      <c r="AN130" s="53" t="s">
        <v>121</v>
      </c>
      <c r="AO130" s="53">
        <v>6900</v>
      </c>
      <c r="AP130" s="53" t="s">
        <v>121</v>
      </c>
      <c r="AQ130" s="53">
        <v>701159710</v>
      </c>
      <c r="AR130" s="53" t="s">
        <v>121</v>
      </c>
      <c r="AS130" s="53">
        <v>2200</v>
      </c>
      <c r="AT130" s="53" t="s">
        <v>121</v>
      </c>
      <c r="AU130" s="53">
        <v>2616681370</v>
      </c>
      <c r="AV130" s="53" t="s">
        <v>121</v>
      </c>
      <c r="AW130" s="53">
        <v>1970</v>
      </c>
      <c r="AX130" s="53" t="s">
        <v>121</v>
      </c>
    </row>
    <row r="131" spans="2:50" x14ac:dyDescent="0.2">
      <c r="B131" s="51" t="s">
        <v>15</v>
      </c>
      <c r="C131" s="52">
        <v>66945270</v>
      </c>
      <c r="D131" s="52" t="s">
        <v>121</v>
      </c>
      <c r="E131" s="52">
        <v>7650</v>
      </c>
      <c r="F131" s="52" t="s">
        <v>121</v>
      </c>
      <c r="G131" s="52">
        <v>0</v>
      </c>
      <c r="H131" s="52" t="s">
        <v>121</v>
      </c>
      <c r="I131" s="52">
        <v>700</v>
      </c>
      <c r="J131" s="52" t="s">
        <v>121</v>
      </c>
      <c r="K131" s="52">
        <v>2358190</v>
      </c>
      <c r="L131" s="52" t="s">
        <v>121</v>
      </c>
      <c r="M131" s="52">
        <v>3890</v>
      </c>
      <c r="N131" s="52" t="s">
        <v>121</v>
      </c>
      <c r="O131" s="52">
        <v>2413940</v>
      </c>
      <c r="P131" s="52" t="s">
        <v>121</v>
      </c>
      <c r="Q131" s="52">
        <v>870</v>
      </c>
      <c r="R131" s="52" t="s">
        <v>121</v>
      </c>
      <c r="S131" s="52">
        <v>4193710</v>
      </c>
      <c r="T131" s="52" t="s">
        <v>121</v>
      </c>
      <c r="U131" s="52">
        <v>780</v>
      </c>
      <c r="V131" s="52" t="s">
        <v>121</v>
      </c>
      <c r="W131" s="52">
        <v>5514550</v>
      </c>
      <c r="X131" s="52" t="s">
        <v>121</v>
      </c>
      <c r="Y131" s="52">
        <v>530</v>
      </c>
      <c r="Z131" s="52" t="s">
        <v>121</v>
      </c>
      <c r="AA131" s="52">
        <v>5744610</v>
      </c>
      <c r="AB131" s="52" t="s">
        <v>121</v>
      </c>
      <c r="AC131" s="52">
        <v>320</v>
      </c>
      <c r="AD131" s="52" t="s">
        <v>121</v>
      </c>
      <c r="AE131" s="52">
        <v>8010790</v>
      </c>
      <c r="AF131" s="52" t="s">
        <v>121</v>
      </c>
      <c r="AG131" s="52">
        <v>260</v>
      </c>
      <c r="AH131" s="52" t="s">
        <v>121</v>
      </c>
      <c r="AI131" s="52">
        <v>6839240</v>
      </c>
      <c r="AJ131" s="52" t="s">
        <v>121</v>
      </c>
      <c r="AK131" s="52">
        <v>130</v>
      </c>
      <c r="AL131" s="52" t="s">
        <v>121</v>
      </c>
      <c r="AM131" s="52">
        <v>10866660</v>
      </c>
      <c r="AN131" s="52" t="s">
        <v>121</v>
      </c>
      <c r="AO131" s="52">
        <v>100</v>
      </c>
      <c r="AP131" s="52" t="s">
        <v>121</v>
      </c>
      <c r="AQ131" s="52">
        <v>8825790</v>
      </c>
      <c r="AR131" s="52" t="s">
        <v>121</v>
      </c>
      <c r="AS131" s="52">
        <v>40</v>
      </c>
      <c r="AT131" s="52" t="s">
        <v>121</v>
      </c>
      <c r="AU131" s="52">
        <v>12177780</v>
      </c>
      <c r="AV131" s="52" t="s">
        <v>121</v>
      </c>
      <c r="AW131" s="52">
        <v>20</v>
      </c>
      <c r="AX131" s="52" t="s">
        <v>121</v>
      </c>
    </row>
    <row r="132" spans="2:50" x14ac:dyDescent="0.2">
      <c r="B132" s="51" t="s">
        <v>16</v>
      </c>
      <c r="C132" s="53">
        <v>23571150340</v>
      </c>
      <c r="D132" s="53" t="s">
        <v>121</v>
      </c>
      <c r="E132" s="53">
        <v>52640</v>
      </c>
      <c r="F132" s="53" t="s">
        <v>121</v>
      </c>
      <c r="G132" s="53" t="s">
        <v>50</v>
      </c>
      <c r="H132" s="53" t="s">
        <v>121</v>
      </c>
      <c r="I132" s="53">
        <v>150</v>
      </c>
      <c r="J132" s="53" t="s">
        <v>121</v>
      </c>
      <c r="K132" s="53">
        <v>262040</v>
      </c>
      <c r="L132" s="53" t="s">
        <v>121</v>
      </c>
      <c r="M132" s="53">
        <v>230</v>
      </c>
      <c r="N132" s="53" t="s">
        <v>121</v>
      </c>
      <c r="O132" s="53">
        <v>2118760</v>
      </c>
      <c r="P132" s="53" t="s">
        <v>121</v>
      </c>
      <c r="Q132" s="53">
        <v>680</v>
      </c>
      <c r="R132" s="53" t="s">
        <v>121</v>
      </c>
      <c r="S132" s="53">
        <v>12322530</v>
      </c>
      <c r="T132" s="53" t="s">
        <v>121</v>
      </c>
      <c r="U132" s="53">
        <v>2090</v>
      </c>
      <c r="V132" s="53" t="s">
        <v>121</v>
      </c>
      <c r="W132" s="53">
        <v>36550770</v>
      </c>
      <c r="X132" s="53" t="s">
        <v>121</v>
      </c>
      <c r="Y132" s="53">
        <v>3240</v>
      </c>
      <c r="Z132" s="53" t="s">
        <v>121</v>
      </c>
      <c r="AA132" s="53">
        <v>62422340</v>
      </c>
      <c r="AB132" s="53" t="s">
        <v>121</v>
      </c>
      <c r="AC132" s="53">
        <v>3200</v>
      </c>
      <c r="AD132" s="53" t="s">
        <v>121</v>
      </c>
      <c r="AE132" s="53">
        <v>162001280</v>
      </c>
      <c r="AF132" s="53" t="s">
        <v>121</v>
      </c>
      <c r="AG132" s="53">
        <v>4520</v>
      </c>
      <c r="AH132" s="53" t="s">
        <v>121</v>
      </c>
      <c r="AI132" s="53">
        <v>334117280</v>
      </c>
      <c r="AJ132" s="53" t="s">
        <v>121</v>
      </c>
      <c r="AK132" s="53">
        <v>4680</v>
      </c>
      <c r="AL132" s="53" t="s">
        <v>121</v>
      </c>
      <c r="AM132" s="53">
        <v>1379810010</v>
      </c>
      <c r="AN132" s="53" t="s">
        <v>121</v>
      </c>
      <c r="AO132" s="53">
        <v>8030</v>
      </c>
      <c r="AP132" s="53" t="s">
        <v>121</v>
      </c>
      <c r="AQ132" s="53">
        <v>4352953020</v>
      </c>
      <c r="AR132" s="53" t="s">
        <v>121</v>
      </c>
      <c r="AS132" s="53">
        <v>12150</v>
      </c>
      <c r="AT132" s="53" t="s">
        <v>121</v>
      </c>
      <c r="AU132" s="53">
        <v>17228592310</v>
      </c>
      <c r="AV132" s="53" t="s">
        <v>121</v>
      </c>
      <c r="AW132" s="53">
        <v>13680</v>
      </c>
      <c r="AX132" s="53" t="s">
        <v>121</v>
      </c>
    </row>
    <row r="133" spans="2:50" x14ac:dyDescent="0.2">
      <c r="B133" s="51" t="s">
        <v>17</v>
      </c>
      <c r="C133" s="52">
        <v>6330020260</v>
      </c>
      <c r="D133" s="52" t="s">
        <v>121</v>
      </c>
      <c r="E133" s="52">
        <v>110780</v>
      </c>
      <c r="F133" s="52" t="s">
        <v>121</v>
      </c>
      <c r="G133" s="52">
        <v>0</v>
      </c>
      <c r="H133" s="52" t="s">
        <v>121</v>
      </c>
      <c r="I133" s="52">
        <v>40</v>
      </c>
      <c r="J133" s="52" t="s">
        <v>121</v>
      </c>
      <c r="K133" s="52">
        <v>5519500</v>
      </c>
      <c r="L133" s="52" t="s">
        <v>121</v>
      </c>
      <c r="M133" s="52">
        <v>4020</v>
      </c>
      <c r="N133" s="52" t="s">
        <v>121</v>
      </c>
      <c r="O133" s="52">
        <v>26855620</v>
      </c>
      <c r="P133" s="52" t="s">
        <v>121</v>
      </c>
      <c r="Q133" s="52">
        <v>9120</v>
      </c>
      <c r="R133" s="52" t="s">
        <v>121</v>
      </c>
      <c r="S133" s="52">
        <v>81293390</v>
      </c>
      <c r="T133" s="52" t="s">
        <v>121</v>
      </c>
      <c r="U133" s="52">
        <v>13980</v>
      </c>
      <c r="V133" s="52" t="s">
        <v>121</v>
      </c>
      <c r="W133" s="52">
        <v>170941700</v>
      </c>
      <c r="X133" s="52" t="s">
        <v>121</v>
      </c>
      <c r="Y133" s="52">
        <v>15310</v>
      </c>
      <c r="Z133" s="52" t="s">
        <v>121</v>
      </c>
      <c r="AA133" s="52">
        <v>262256330</v>
      </c>
      <c r="AB133" s="52" t="s">
        <v>121</v>
      </c>
      <c r="AC133" s="52">
        <v>13430</v>
      </c>
      <c r="AD133" s="52" t="s">
        <v>121</v>
      </c>
      <c r="AE133" s="52">
        <v>667500800</v>
      </c>
      <c r="AF133" s="52" t="s">
        <v>121</v>
      </c>
      <c r="AG133" s="52">
        <v>18430</v>
      </c>
      <c r="AH133" s="52" t="s">
        <v>121</v>
      </c>
      <c r="AI133" s="52">
        <v>1304456810</v>
      </c>
      <c r="AJ133" s="52" t="s">
        <v>121</v>
      </c>
      <c r="AK133" s="52">
        <v>18280</v>
      </c>
      <c r="AL133" s="52" t="s">
        <v>121</v>
      </c>
      <c r="AM133" s="52">
        <v>2256364140</v>
      </c>
      <c r="AN133" s="52" t="s">
        <v>121</v>
      </c>
      <c r="AO133" s="52">
        <v>14840</v>
      </c>
      <c r="AP133" s="52" t="s">
        <v>121</v>
      </c>
      <c r="AQ133" s="52">
        <v>839786350</v>
      </c>
      <c r="AR133" s="52" t="s">
        <v>121</v>
      </c>
      <c r="AS133" s="52">
        <v>2630</v>
      </c>
      <c r="AT133" s="52" t="s">
        <v>121</v>
      </c>
      <c r="AU133" s="52">
        <v>715045610</v>
      </c>
      <c r="AV133" s="52" t="s">
        <v>121</v>
      </c>
      <c r="AW133" s="52">
        <v>710</v>
      </c>
      <c r="AX133" s="52" t="s">
        <v>121</v>
      </c>
    </row>
    <row r="134" spans="2:50" x14ac:dyDescent="0.2">
      <c r="B134" s="51" t="s">
        <v>18</v>
      </c>
      <c r="C134" s="53">
        <v>25630622150</v>
      </c>
      <c r="D134" s="53" t="s">
        <v>121</v>
      </c>
      <c r="E134" s="53">
        <v>1302330</v>
      </c>
      <c r="F134" s="53" t="s">
        <v>121</v>
      </c>
      <c r="G134" s="53">
        <v>0</v>
      </c>
      <c r="H134" s="53" t="s">
        <v>121</v>
      </c>
      <c r="I134" s="53">
        <v>8650</v>
      </c>
      <c r="J134" s="53" t="s">
        <v>121</v>
      </c>
      <c r="K134" s="53">
        <v>395905970</v>
      </c>
      <c r="L134" s="53" t="s">
        <v>121</v>
      </c>
      <c r="M134" s="53">
        <v>338650</v>
      </c>
      <c r="N134" s="53" t="s">
        <v>121</v>
      </c>
      <c r="O134" s="53">
        <v>738595110</v>
      </c>
      <c r="P134" s="53" t="s">
        <v>121</v>
      </c>
      <c r="Q134" s="53">
        <v>255890</v>
      </c>
      <c r="R134" s="53" t="s">
        <v>121</v>
      </c>
      <c r="S134" s="53">
        <v>1300952830</v>
      </c>
      <c r="T134" s="53" t="s">
        <v>121</v>
      </c>
      <c r="U134" s="53">
        <v>229080</v>
      </c>
      <c r="V134" s="53" t="s">
        <v>121</v>
      </c>
      <c r="W134" s="53">
        <v>1756121490</v>
      </c>
      <c r="X134" s="53" t="s">
        <v>121</v>
      </c>
      <c r="Y134" s="53">
        <v>160410</v>
      </c>
      <c r="Z134" s="53" t="s">
        <v>121</v>
      </c>
      <c r="AA134" s="53">
        <v>1965369580</v>
      </c>
      <c r="AB134" s="53" t="s">
        <v>121</v>
      </c>
      <c r="AC134" s="53">
        <v>101890</v>
      </c>
      <c r="AD134" s="53" t="s">
        <v>121</v>
      </c>
      <c r="AE134" s="53">
        <v>3619824720</v>
      </c>
      <c r="AF134" s="53" t="s">
        <v>121</v>
      </c>
      <c r="AG134" s="53">
        <v>102920</v>
      </c>
      <c r="AH134" s="53" t="s">
        <v>121</v>
      </c>
      <c r="AI134" s="53">
        <v>4313336520</v>
      </c>
      <c r="AJ134" s="53" t="s">
        <v>121</v>
      </c>
      <c r="AK134" s="53">
        <v>62670</v>
      </c>
      <c r="AL134" s="53" t="s">
        <v>121</v>
      </c>
      <c r="AM134" s="53">
        <v>4418635580</v>
      </c>
      <c r="AN134" s="53" t="s">
        <v>121</v>
      </c>
      <c r="AO134" s="53">
        <v>30400</v>
      </c>
      <c r="AP134" s="53" t="s">
        <v>121</v>
      </c>
      <c r="AQ134" s="53">
        <v>2376892130</v>
      </c>
      <c r="AR134" s="53" t="s">
        <v>121</v>
      </c>
      <c r="AS134" s="53">
        <v>7420</v>
      </c>
      <c r="AT134" s="53" t="s">
        <v>121</v>
      </c>
      <c r="AU134" s="53">
        <v>4744988220</v>
      </c>
      <c r="AV134" s="53" t="s">
        <v>121</v>
      </c>
      <c r="AW134" s="53">
        <v>4360</v>
      </c>
      <c r="AX134" s="53" t="s">
        <v>121</v>
      </c>
    </row>
    <row r="135" spans="2:50" x14ac:dyDescent="0.2">
      <c r="B135" s="51" t="s">
        <v>19</v>
      </c>
      <c r="C135" s="52">
        <v>6369091440</v>
      </c>
      <c r="D135" s="52" t="s">
        <v>121</v>
      </c>
      <c r="E135" s="52">
        <v>290230</v>
      </c>
      <c r="F135" s="52" t="s">
        <v>121</v>
      </c>
      <c r="G135" s="52">
        <v>0</v>
      </c>
      <c r="H135" s="52" t="s">
        <v>121</v>
      </c>
      <c r="I135" s="52">
        <v>3150</v>
      </c>
      <c r="J135" s="52" t="s">
        <v>121</v>
      </c>
      <c r="K135" s="52">
        <v>96525950</v>
      </c>
      <c r="L135" s="52" t="s">
        <v>121</v>
      </c>
      <c r="M135" s="52">
        <v>93250</v>
      </c>
      <c r="N135" s="52" t="s">
        <v>121</v>
      </c>
      <c r="O135" s="52">
        <v>178729410</v>
      </c>
      <c r="P135" s="52" t="s">
        <v>121</v>
      </c>
      <c r="Q135" s="52">
        <v>62600</v>
      </c>
      <c r="R135" s="52" t="s">
        <v>121</v>
      </c>
      <c r="S135" s="52">
        <v>275932860</v>
      </c>
      <c r="T135" s="52" t="s">
        <v>121</v>
      </c>
      <c r="U135" s="52">
        <v>49590</v>
      </c>
      <c r="V135" s="52" t="s">
        <v>121</v>
      </c>
      <c r="W135" s="52">
        <v>315575580</v>
      </c>
      <c r="X135" s="52" t="s">
        <v>121</v>
      </c>
      <c r="Y135" s="52">
        <v>29300</v>
      </c>
      <c r="Z135" s="52" t="s">
        <v>121</v>
      </c>
      <c r="AA135" s="52">
        <v>307994510</v>
      </c>
      <c r="AB135" s="52" t="s">
        <v>121</v>
      </c>
      <c r="AC135" s="52">
        <v>16150</v>
      </c>
      <c r="AD135" s="52" t="s">
        <v>121</v>
      </c>
      <c r="AE135" s="52">
        <v>510457410</v>
      </c>
      <c r="AF135" s="52" t="s">
        <v>121</v>
      </c>
      <c r="AG135" s="52">
        <v>14760</v>
      </c>
      <c r="AH135" s="52" t="s">
        <v>121</v>
      </c>
      <c r="AI135" s="52">
        <v>656634780</v>
      </c>
      <c r="AJ135" s="52" t="s">
        <v>121</v>
      </c>
      <c r="AK135" s="52">
        <v>9530</v>
      </c>
      <c r="AL135" s="52" t="s">
        <v>121</v>
      </c>
      <c r="AM135" s="52">
        <v>1118538500</v>
      </c>
      <c r="AN135" s="52" t="s">
        <v>121</v>
      </c>
      <c r="AO135" s="52">
        <v>7450</v>
      </c>
      <c r="AP135" s="52" t="s">
        <v>121</v>
      </c>
      <c r="AQ135" s="52">
        <v>864458750</v>
      </c>
      <c r="AR135" s="52" t="s">
        <v>121</v>
      </c>
      <c r="AS135" s="52">
        <v>2760</v>
      </c>
      <c r="AT135" s="52" t="s">
        <v>121</v>
      </c>
      <c r="AU135" s="52">
        <v>2044243690</v>
      </c>
      <c r="AV135" s="52" t="s">
        <v>121</v>
      </c>
      <c r="AW135" s="52">
        <v>1680</v>
      </c>
      <c r="AX135" s="52" t="s">
        <v>121</v>
      </c>
    </row>
    <row r="136" spans="2:50" x14ac:dyDescent="0.2">
      <c r="B136" s="51" t="s">
        <v>20</v>
      </c>
      <c r="C136" s="53">
        <v>11692845360</v>
      </c>
      <c r="D136" s="53" t="s">
        <v>121</v>
      </c>
      <c r="E136" s="53">
        <v>2887070</v>
      </c>
      <c r="F136" s="53" t="s">
        <v>121</v>
      </c>
      <c r="G136" s="53">
        <v>0</v>
      </c>
      <c r="H136" s="53" t="s">
        <v>121</v>
      </c>
      <c r="I136" s="53">
        <v>28280</v>
      </c>
      <c r="J136" s="53" t="s">
        <v>121</v>
      </c>
      <c r="K136" s="53">
        <v>1460980520</v>
      </c>
      <c r="L136" s="53" t="s">
        <v>121</v>
      </c>
      <c r="M136" s="53">
        <v>2064190</v>
      </c>
      <c r="N136" s="53" t="s">
        <v>121</v>
      </c>
      <c r="O136" s="53">
        <v>1103739760</v>
      </c>
      <c r="P136" s="53" t="s">
        <v>121</v>
      </c>
      <c r="Q136" s="53">
        <v>395910</v>
      </c>
      <c r="R136" s="53" t="s">
        <v>121</v>
      </c>
      <c r="S136" s="53">
        <v>1183145470</v>
      </c>
      <c r="T136" s="53" t="s">
        <v>121</v>
      </c>
      <c r="U136" s="53">
        <v>215800</v>
      </c>
      <c r="V136" s="53" t="s">
        <v>121</v>
      </c>
      <c r="W136" s="53">
        <v>960623080</v>
      </c>
      <c r="X136" s="53" t="s">
        <v>121</v>
      </c>
      <c r="Y136" s="53">
        <v>90140</v>
      </c>
      <c r="Z136" s="53" t="s">
        <v>121</v>
      </c>
      <c r="AA136" s="53">
        <v>732520130</v>
      </c>
      <c r="AB136" s="53" t="s">
        <v>121</v>
      </c>
      <c r="AC136" s="53">
        <v>38630</v>
      </c>
      <c r="AD136" s="53" t="s">
        <v>121</v>
      </c>
      <c r="AE136" s="53">
        <v>996313420</v>
      </c>
      <c r="AF136" s="53" t="s">
        <v>121</v>
      </c>
      <c r="AG136" s="53">
        <v>29260</v>
      </c>
      <c r="AH136" s="53" t="s">
        <v>121</v>
      </c>
      <c r="AI136" s="53">
        <v>886326160</v>
      </c>
      <c r="AJ136" s="53" t="s">
        <v>121</v>
      </c>
      <c r="AK136" s="53">
        <v>12910</v>
      </c>
      <c r="AL136" s="53" t="s">
        <v>121</v>
      </c>
      <c r="AM136" s="53">
        <v>1145045270</v>
      </c>
      <c r="AN136" s="53" t="s">
        <v>121</v>
      </c>
      <c r="AO136" s="53">
        <v>7510</v>
      </c>
      <c r="AP136" s="53" t="s">
        <v>121</v>
      </c>
      <c r="AQ136" s="53">
        <v>873036420</v>
      </c>
      <c r="AR136" s="53" t="s">
        <v>121</v>
      </c>
      <c r="AS136" s="53">
        <v>2560</v>
      </c>
      <c r="AT136" s="53" t="s">
        <v>121</v>
      </c>
      <c r="AU136" s="53">
        <v>2351115130</v>
      </c>
      <c r="AV136" s="53" t="s">
        <v>121</v>
      </c>
      <c r="AW136" s="53">
        <v>1860</v>
      </c>
      <c r="AX136" s="53" t="s">
        <v>121</v>
      </c>
    </row>
    <row r="137" spans="2:50" x14ac:dyDescent="0.2">
      <c r="B137" s="51" t="s">
        <v>21</v>
      </c>
      <c r="C137" s="52">
        <v>1120876810</v>
      </c>
      <c r="D137" s="52" t="s">
        <v>121</v>
      </c>
      <c r="E137" s="52">
        <v>72470</v>
      </c>
      <c r="F137" s="52" t="s">
        <v>121</v>
      </c>
      <c r="G137" s="52">
        <v>0</v>
      </c>
      <c r="H137" s="52" t="s">
        <v>121</v>
      </c>
      <c r="I137" s="52">
        <v>10</v>
      </c>
      <c r="J137" s="52" t="s">
        <v>121</v>
      </c>
      <c r="K137" s="52">
        <v>19650740</v>
      </c>
      <c r="L137" s="52" t="s">
        <v>121</v>
      </c>
      <c r="M137" s="52">
        <v>15750</v>
      </c>
      <c r="N137" s="52" t="s">
        <v>121</v>
      </c>
      <c r="O137" s="52">
        <v>44235730</v>
      </c>
      <c r="P137" s="52" t="s">
        <v>121</v>
      </c>
      <c r="Q137" s="52">
        <v>15450</v>
      </c>
      <c r="R137" s="52" t="s">
        <v>121</v>
      </c>
      <c r="S137" s="52">
        <v>90771560</v>
      </c>
      <c r="T137" s="52" t="s">
        <v>121</v>
      </c>
      <c r="U137" s="52">
        <v>15960</v>
      </c>
      <c r="V137" s="52" t="s">
        <v>121</v>
      </c>
      <c r="W137" s="52">
        <v>115991120</v>
      </c>
      <c r="X137" s="52" t="s">
        <v>121</v>
      </c>
      <c r="Y137" s="52">
        <v>10700</v>
      </c>
      <c r="Z137" s="52" t="s">
        <v>121</v>
      </c>
      <c r="AA137" s="52">
        <v>102986370</v>
      </c>
      <c r="AB137" s="52" t="s">
        <v>121</v>
      </c>
      <c r="AC137" s="52">
        <v>5350</v>
      </c>
      <c r="AD137" s="52" t="s">
        <v>121</v>
      </c>
      <c r="AE137" s="52">
        <v>166015960</v>
      </c>
      <c r="AF137" s="52" t="s">
        <v>121</v>
      </c>
      <c r="AG137" s="52">
        <v>4710</v>
      </c>
      <c r="AH137" s="52" t="s">
        <v>121</v>
      </c>
      <c r="AI137" s="52">
        <v>197828310</v>
      </c>
      <c r="AJ137" s="52" t="s">
        <v>121</v>
      </c>
      <c r="AK137" s="52">
        <v>2850</v>
      </c>
      <c r="AL137" s="52" t="s">
        <v>121</v>
      </c>
      <c r="AM137" s="52">
        <v>205333080</v>
      </c>
      <c r="AN137" s="52" t="s">
        <v>121</v>
      </c>
      <c r="AO137" s="52">
        <v>1410</v>
      </c>
      <c r="AP137" s="52" t="s">
        <v>121</v>
      </c>
      <c r="AQ137" s="52">
        <v>70478590</v>
      </c>
      <c r="AR137" s="52" t="s">
        <v>121</v>
      </c>
      <c r="AS137" s="52">
        <v>220</v>
      </c>
      <c r="AT137" s="52" t="s">
        <v>121</v>
      </c>
      <c r="AU137" s="52">
        <v>107585360</v>
      </c>
      <c r="AV137" s="52" t="s">
        <v>121</v>
      </c>
      <c r="AW137" s="52">
        <v>80</v>
      </c>
      <c r="AX137" s="52" t="s">
        <v>121</v>
      </c>
    </row>
    <row r="138" spans="2:50" x14ac:dyDescent="0.2">
      <c r="B138" s="51" t="s">
        <v>22</v>
      </c>
      <c r="C138" s="53">
        <v>1836184560</v>
      </c>
      <c r="D138" s="53" t="s">
        <v>121</v>
      </c>
      <c r="E138" s="53">
        <v>19630</v>
      </c>
      <c r="F138" s="53" t="s">
        <v>121</v>
      </c>
      <c r="G138" s="53">
        <v>0</v>
      </c>
      <c r="H138" s="53" t="s">
        <v>121</v>
      </c>
      <c r="I138" s="53">
        <v>60</v>
      </c>
      <c r="J138" s="53" t="s">
        <v>121</v>
      </c>
      <c r="K138" s="53">
        <v>3333190</v>
      </c>
      <c r="L138" s="53" t="s">
        <v>121</v>
      </c>
      <c r="M138" s="53">
        <v>3630</v>
      </c>
      <c r="N138" s="53" t="s">
        <v>121</v>
      </c>
      <c r="O138" s="53">
        <v>10109290</v>
      </c>
      <c r="P138" s="53" t="s">
        <v>121</v>
      </c>
      <c r="Q138" s="53">
        <v>3930</v>
      </c>
      <c r="R138" s="53" t="s">
        <v>121</v>
      </c>
      <c r="S138" s="53">
        <v>20322500</v>
      </c>
      <c r="T138" s="53" t="s">
        <v>121</v>
      </c>
      <c r="U138" s="53">
        <v>3820</v>
      </c>
      <c r="V138" s="53" t="s">
        <v>121</v>
      </c>
      <c r="W138" s="53">
        <v>24735210</v>
      </c>
      <c r="X138" s="53" t="s">
        <v>121</v>
      </c>
      <c r="Y138" s="53">
        <v>2370</v>
      </c>
      <c r="Z138" s="53" t="s">
        <v>121</v>
      </c>
      <c r="AA138" s="53">
        <v>24937620</v>
      </c>
      <c r="AB138" s="53" t="s">
        <v>121</v>
      </c>
      <c r="AC138" s="53">
        <v>1340</v>
      </c>
      <c r="AD138" s="53" t="s">
        <v>121</v>
      </c>
      <c r="AE138" s="53">
        <v>44990770</v>
      </c>
      <c r="AF138" s="53" t="s">
        <v>121</v>
      </c>
      <c r="AG138" s="53">
        <v>1300</v>
      </c>
      <c r="AH138" s="53" t="s">
        <v>121</v>
      </c>
      <c r="AI138" s="53">
        <v>62418660</v>
      </c>
      <c r="AJ138" s="53" t="s">
        <v>121</v>
      </c>
      <c r="AK138" s="53">
        <v>900</v>
      </c>
      <c r="AL138" s="53" t="s">
        <v>121</v>
      </c>
      <c r="AM138" s="53">
        <v>141439340</v>
      </c>
      <c r="AN138" s="53" t="s">
        <v>121</v>
      </c>
      <c r="AO138" s="53">
        <v>900</v>
      </c>
      <c r="AP138" s="53" t="s">
        <v>121</v>
      </c>
      <c r="AQ138" s="53">
        <v>175450200</v>
      </c>
      <c r="AR138" s="53" t="s">
        <v>121</v>
      </c>
      <c r="AS138" s="53">
        <v>500</v>
      </c>
      <c r="AT138" s="53" t="s">
        <v>121</v>
      </c>
      <c r="AU138" s="53">
        <v>1328447760</v>
      </c>
      <c r="AV138" s="53" t="s">
        <v>121</v>
      </c>
      <c r="AW138" s="53">
        <v>880</v>
      </c>
      <c r="AX138" s="53" t="s">
        <v>121</v>
      </c>
    </row>
    <row r="139" spans="2:50" x14ac:dyDescent="0.2">
      <c r="B139" s="51" t="s">
        <v>23</v>
      </c>
      <c r="C139" s="52">
        <v>3192357440</v>
      </c>
      <c r="D139" s="52" t="s">
        <v>121</v>
      </c>
      <c r="E139" s="52">
        <v>45630</v>
      </c>
      <c r="F139" s="52" t="s">
        <v>121</v>
      </c>
      <c r="G139" s="52">
        <v>0</v>
      </c>
      <c r="H139" s="52" t="s">
        <v>121</v>
      </c>
      <c r="I139" s="52" t="s">
        <v>50</v>
      </c>
      <c r="J139" s="52" t="s">
        <v>124</v>
      </c>
      <c r="K139" s="52">
        <v>443910</v>
      </c>
      <c r="L139" s="52" t="s">
        <v>121</v>
      </c>
      <c r="M139" s="52">
        <v>250</v>
      </c>
      <c r="N139" s="52" t="s">
        <v>121</v>
      </c>
      <c r="O139" s="52">
        <v>14564750</v>
      </c>
      <c r="P139" s="52" t="s">
        <v>121</v>
      </c>
      <c r="Q139" s="52">
        <v>4850</v>
      </c>
      <c r="R139" s="52" t="s">
        <v>121</v>
      </c>
      <c r="S139" s="52">
        <v>42828730</v>
      </c>
      <c r="T139" s="52" t="s">
        <v>121</v>
      </c>
      <c r="U139" s="52">
        <v>7360</v>
      </c>
      <c r="V139" s="52" t="s">
        <v>121</v>
      </c>
      <c r="W139" s="52">
        <v>84110810</v>
      </c>
      <c r="X139" s="52" t="s">
        <v>121</v>
      </c>
      <c r="Y139" s="52">
        <v>7590</v>
      </c>
      <c r="Z139" s="52" t="s">
        <v>121</v>
      </c>
      <c r="AA139" s="52">
        <v>109938260</v>
      </c>
      <c r="AB139" s="52" t="s">
        <v>121</v>
      </c>
      <c r="AC139" s="52">
        <v>5660</v>
      </c>
      <c r="AD139" s="52" t="s">
        <v>121</v>
      </c>
      <c r="AE139" s="52">
        <v>232453980</v>
      </c>
      <c r="AF139" s="52" t="s">
        <v>121</v>
      </c>
      <c r="AG139" s="52">
        <v>6550</v>
      </c>
      <c r="AH139" s="52" t="s">
        <v>121</v>
      </c>
      <c r="AI139" s="52">
        <v>374344210</v>
      </c>
      <c r="AJ139" s="52" t="s">
        <v>121</v>
      </c>
      <c r="AK139" s="52">
        <v>5260</v>
      </c>
      <c r="AL139" s="52" t="s">
        <v>121</v>
      </c>
      <c r="AM139" s="52">
        <v>812707070</v>
      </c>
      <c r="AN139" s="52" t="s">
        <v>121</v>
      </c>
      <c r="AO139" s="52">
        <v>5180</v>
      </c>
      <c r="AP139" s="52" t="s">
        <v>121</v>
      </c>
      <c r="AQ139" s="52">
        <v>664482080</v>
      </c>
      <c r="AR139" s="52" t="s">
        <v>121</v>
      </c>
      <c r="AS139" s="52">
        <v>1990</v>
      </c>
      <c r="AT139" s="52" t="s">
        <v>121</v>
      </c>
      <c r="AU139" s="52">
        <v>856483640</v>
      </c>
      <c r="AV139" s="52" t="s">
        <v>121</v>
      </c>
      <c r="AW139" s="52">
        <v>950</v>
      </c>
      <c r="AX139" s="52" t="s">
        <v>121</v>
      </c>
    </row>
    <row r="140" spans="2:50" x14ac:dyDescent="0.2">
      <c r="B140" s="51" t="s">
        <v>24</v>
      </c>
      <c r="C140" s="53">
        <v>5359131760</v>
      </c>
      <c r="D140" s="53" t="s">
        <v>121</v>
      </c>
      <c r="E140" s="53">
        <v>58790</v>
      </c>
      <c r="F140" s="53" t="s">
        <v>121</v>
      </c>
      <c r="G140" s="53">
        <v>0</v>
      </c>
      <c r="H140" s="53" t="s">
        <v>121</v>
      </c>
      <c r="I140" s="53">
        <v>1530</v>
      </c>
      <c r="J140" s="53" t="s">
        <v>121</v>
      </c>
      <c r="K140" s="53">
        <v>1237890</v>
      </c>
      <c r="L140" s="53" t="s">
        <v>121</v>
      </c>
      <c r="M140" s="53">
        <v>980</v>
      </c>
      <c r="N140" s="53" t="s">
        <v>121</v>
      </c>
      <c r="O140" s="53">
        <v>24169930</v>
      </c>
      <c r="P140" s="53" t="s">
        <v>121</v>
      </c>
      <c r="Q140" s="53">
        <v>7670</v>
      </c>
      <c r="R140" s="53" t="s">
        <v>121</v>
      </c>
      <c r="S140" s="53">
        <v>69355180</v>
      </c>
      <c r="T140" s="53" t="s">
        <v>121</v>
      </c>
      <c r="U140" s="53">
        <v>12190</v>
      </c>
      <c r="V140" s="53" t="s">
        <v>121</v>
      </c>
      <c r="W140" s="53">
        <v>99942000</v>
      </c>
      <c r="X140" s="53" t="s">
        <v>121</v>
      </c>
      <c r="Y140" s="53">
        <v>9180</v>
      </c>
      <c r="Z140" s="53" t="s">
        <v>121</v>
      </c>
      <c r="AA140" s="53">
        <v>110319240</v>
      </c>
      <c r="AB140" s="53" t="s">
        <v>121</v>
      </c>
      <c r="AC140" s="53">
        <v>5730</v>
      </c>
      <c r="AD140" s="53" t="s">
        <v>121</v>
      </c>
      <c r="AE140" s="53">
        <v>222511000</v>
      </c>
      <c r="AF140" s="53" t="s">
        <v>121</v>
      </c>
      <c r="AG140" s="53">
        <v>6280</v>
      </c>
      <c r="AH140" s="53" t="s">
        <v>121</v>
      </c>
      <c r="AI140" s="53">
        <v>374554070</v>
      </c>
      <c r="AJ140" s="53" t="s">
        <v>121</v>
      </c>
      <c r="AK140" s="53">
        <v>5270</v>
      </c>
      <c r="AL140" s="53" t="s">
        <v>121</v>
      </c>
      <c r="AM140" s="53">
        <v>765561550</v>
      </c>
      <c r="AN140" s="53" t="s">
        <v>121</v>
      </c>
      <c r="AO140" s="53">
        <v>4840</v>
      </c>
      <c r="AP140" s="53" t="s">
        <v>121</v>
      </c>
      <c r="AQ140" s="53">
        <v>931488630</v>
      </c>
      <c r="AR140" s="53" t="s">
        <v>121</v>
      </c>
      <c r="AS140" s="53">
        <v>2660</v>
      </c>
      <c r="AT140" s="53" t="s">
        <v>121</v>
      </c>
      <c r="AU140" s="53">
        <v>2759992270</v>
      </c>
      <c r="AV140" s="53" t="s">
        <v>121</v>
      </c>
      <c r="AW140" s="53">
        <v>2470</v>
      </c>
      <c r="AX140" s="53" t="s">
        <v>121</v>
      </c>
    </row>
    <row r="141" spans="2:50" x14ac:dyDescent="0.2">
      <c r="B141" s="51" t="s">
        <v>51</v>
      </c>
      <c r="C141" s="52">
        <v>366601430</v>
      </c>
      <c r="D141" s="52" t="s">
        <v>121</v>
      </c>
      <c r="E141" s="52">
        <v>2100</v>
      </c>
      <c r="F141" s="52" t="s">
        <v>121</v>
      </c>
      <c r="G141" s="52" t="s">
        <v>50</v>
      </c>
      <c r="H141" s="52" t="s">
        <v>121</v>
      </c>
      <c r="I141" s="52" t="s">
        <v>50</v>
      </c>
      <c r="J141" s="52" t="s">
        <v>121</v>
      </c>
      <c r="K141" s="52">
        <v>7380</v>
      </c>
      <c r="L141" s="52" t="s">
        <v>121</v>
      </c>
      <c r="M141" s="52">
        <v>10</v>
      </c>
      <c r="N141" s="52" t="s">
        <v>121</v>
      </c>
      <c r="O141" s="52">
        <v>51080</v>
      </c>
      <c r="P141" s="52" t="s">
        <v>121</v>
      </c>
      <c r="Q141" s="52">
        <v>20</v>
      </c>
      <c r="R141" s="52" t="s">
        <v>121</v>
      </c>
      <c r="S141" s="52">
        <v>454400</v>
      </c>
      <c r="T141" s="52" t="s">
        <v>121</v>
      </c>
      <c r="U141" s="52">
        <v>80</v>
      </c>
      <c r="V141" s="52" t="s">
        <v>121</v>
      </c>
      <c r="W141" s="52">
        <v>2026690</v>
      </c>
      <c r="X141" s="52" t="s">
        <v>121</v>
      </c>
      <c r="Y141" s="52">
        <v>170</v>
      </c>
      <c r="Z141" s="52" t="s">
        <v>121</v>
      </c>
      <c r="AA141" s="52">
        <v>7285410</v>
      </c>
      <c r="AB141" s="52" t="s">
        <v>121</v>
      </c>
      <c r="AC141" s="52">
        <v>390</v>
      </c>
      <c r="AD141" s="52" t="s">
        <v>121</v>
      </c>
      <c r="AE141" s="52">
        <v>16084440</v>
      </c>
      <c r="AF141" s="52" t="s">
        <v>121</v>
      </c>
      <c r="AG141" s="52">
        <v>430</v>
      </c>
      <c r="AH141" s="52" t="s">
        <v>121</v>
      </c>
      <c r="AI141" s="52">
        <v>23946900</v>
      </c>
      <c r="AJ141" s="52" t="s">
        <v>121</v>
      </c>
      <c r="AK141" s="52">
        <v>360</v>
      </c>
      <c r="AL141" s="52" t="s">
        <v>121</v>
      </c>
      <c r="AM141" s="52">
        <v>58751970</v>
      </c>
      <c r="AN141" s="52" t="s">
        <v>121</v>
      </c>
      <c r="AO141" s="52">
        <v>340</v>
      </c>
      <c r="AP141" s="52" t="s">
        <v>121</v>
      </c>
      <c r="AQ141" s="52">
        <v>76113130</v>
      </c>
      <c r="AR141" s="52" t="s">
        <v>121</v>
      </c>
      <c r="AS141" s="52">
        <v>230</v>
      </c>
      <c r="AT141" s="52" t="s">
        <v>121</v>
      </c>
      <c r="AU141" s="52">
        <v>181880040</v>
      </c>
      <c r="AV141" s="52" t="s">
        <v>121</v>
      </c>
      <c r="AW141" s="52">
        <v>90</v>
      </c>
      <c r="AX141" s="52" t="s">
        <v>121</v>
      </c>
    </row>
    <row r="142" spans="2:50" x14ac:dyDescent="0.2">
      <c r="B142" s="51" t="s">
        <v>52</v>
      </c>
      <c r="C142" s="53">
        <v>3631655180</v>
      </c>
      <c r="D142" s="53" t="s">
        <v>121</v>
      </c>
      <c r="E142" s="53">
        <v>38710</v>
      </c>
      <c r="F142" s="53" t="s">
        <v>121</v>
      </c>
      <c r="G142" s="53">
        <v>0</v>
      </c>
      <c r="H142" s="53" t="s">
        <v>121</v>
      </c>
      <c r="I142" s="53">
        <v>30</v>
      </c>
      <c r="J142" s="53" t="s">
        <v>121</v>
      </c>
      <c r="K142" s="53">
        <v>345420</v>
      </c>
      <c r="L142" s="53" t="s">
        <v>121</v>
      </c>
      <c r="M142" s="53">
        <v>320</v>
      </c>
      <c r="N142" s="53" t="s">
        <v>121</v>
      </c>
      <c r="O142" s="53">
        <v>3552950</v>
      </c>
      <c r="P142" s="53" t="s">
        <v>121</v>
      </c>
      <c r="Q142" s="53">
        <v>1200</v>
      </c>
      <c r="R142" s="53" t="s">
        <v>121</v>
      </c>
      <c r="S142" s="53">
        <v>22407420</v>
      </c>
      <c r="T142" s="53" t="s">
        <v>121</v>
      </c>
      <c r="U142" s="53">
        <v>3710</v>
      </c>
      <c r="V142" s="53" t="s">
        <v>121</v>
      </c>
      <c r="W142" s="53">
        <v>66818820</v>
      </c>
      <c r="X142" s="53" t="s">
        <v>121</v>
      </c>
      <c r="Y142" s="53">
        <v>6010</v>
      </c>
      <c r="Z142" s="53" t="s">
        <v>121</v>
      </c>
      <c r="AA142" s="53">
        <v>108175590</v>
      </c>
      <c r="AB142" s="53" t="s">
        <v>121</v>
      </c>
      <c r="AC142" s="53">
        <v>5710</v>
      </c>
      <c r="AD142" s="53" t="s">
        <v>121</v>
      </c>
      <c r="AE142" s="53">
        <v>232960450</v>
      </c>
      <c r="AF142" s="53" t="s">
        <v>121</v>
      </c>
      <c r="AG142" s="53">
        <v>6710</v>
      </c>
      <c r="AH142" s="53" t="s">
        <v>121</v>
      </c>
      <c r="AI142" s="53">
        <v>352612250</v>
      </c>
      <c r="AJ142" s="53" t="s">
        <v>121</v>
      </c>
      <c r="AK142" s="53">
        <v>5010</v>
      </c>
      <c r="AL142" s="53" t="s">
        <v>121</v>
      </c>
      <c r="AM142" s="53">
        <v>921413010</v>
      </c>
      <c r="AN142" s="53" t="s">
        <v>121</v>
      </c>
      <c r="AO142" s="53">
        <v>6120</v>
      </c>
      <c r="AP142" s="53" t="s">
        <v>121</v>
      </c>
      <c r="AQ142" s="53">
        <v>944953770</v>
      </c>
      <c r="AR142" s="53" t="s">
        <v>121</v>
      </c>
      <c r="AS142" s="53">
        <v>2880</v>
      </c>
      <c r="AT142" s="53" t="s">
        <v>121</v>
      </c>
      <c r="AU142" s="53">
        <v>978415500</v>
      </c>
      <c r="AV142" s="53" t="s">
        <v>121</v>
      </c>
      <c r="AW142" s="53">
        <v>1010</v>
      </c>
      <c r="AX142" s="53" t="s">
        <v>121</v>
      </c>
    </row>
    <row r="143" spans="2:50" x14ac:dyDescent="0.2">
      <c r="B143" s="51" t="s">
        <v>53</v>
      </c>
      <c r="C143" s="52">
        <v>8225291650</v>
      </c>
      <c r="D143" s="52" t="s">
        <v>121</v>
      </c>
      <c r="E143" s="52">
        <v>49360</v>
      </c>
      <c r="F143" s="52" t="s">
        <v>121</v>
      </c>
      <c r="G143" s="52">
        <v>0</v>
      </c>
      <c r="H143" s="52" t="s">
        <v>121</v>
      </c>
      <c r="I143" s="52">
        <v>20</v>
      </c>
      <c r="J143" s="52" t="s">
        <v>121</v>
      </c>
      <c r="K143" s="52">
        <v>1321930</v>
      </c>
      <c r="L143" s="52" t="s">
        <v>121</v>
      </c>
      <c r="M143" s="52">
        <v>1260</v>
      </c>
      <c r="N143" s="52" t="s">
        <v>121</v>
      </c>
      <c r="O143" s="52">
        <v>2450050</v>
      </c>
      <c r="P143" s="52" t="s">
        <v>121</v>
      </c>
      <c r="Q143" s="52">
        <v>840</v>
      </c>
      <c r="R143" s="52" t="s">
        <v>121</v>
      </c>
      <c r="S143" s="52">
        <v>7084680</v>
      </c>
      <c r="T143" s="52" t="s">
        <v>121</v>
      </c>
      <c r="U143" s="52">
        <v>1200</v>
      </c>
      <c r="V143" s="52" t="s">
        <v>121</v>
      </c>
      <c r="W143" s="52">
        <v>22442450</v>
      </c>
      <c r="X143" s="52" t="s">
        <v>121</v>
      </c>
      <c r="Y143" s="52">
        <v>1990</v>
      </c>
      <c r="Z143" s="52" t="s">
        <v>121</v>
      </c>
      <c r="AA143" s="52">
        <v>60058340</v>
      </c>
      <c r="AB143" s="52" t="s">
        <v>121</v>
      </c>
      <c r="AC143" s="52">
        <v>3130</v>
      </c>
      <c r="AD143" s="52" t="s">
        <v>121</v>
      </c>
      <c r="AE143" s="52">
        <v>235624860</v>
      </c>
      <c r="AF143" s="52" t="s">
        <v>121</v>
      </c>
      <c r="AG143" s="52">
        <v>6550</v>
      </c>
      <c r="AH143" s="52" t="s">
        <v>121</v>
      </c>
      <c r="AI143" s="52">
        <v>720350690</v>
      </c>
      <c r="AJ143" s="52" t="s">
        <v>121</v>
      </c>
      <c r="AK143" s="52">
        <v>9840</v>
      </c>
      <c r="AL143" s="52" t="s">
        <v>121</v>
      </c>
      <c r="AM143" s="52">
        <v>2441324380</v>
      </c>
      <c r="AN143" s="52" t="s">
        <v>121</v>
      </c>
      <c r="AO143" s="52">
        <v>15450</v>
      </c>
      <c r="AP143" s="52" t="s">
        <v>121</v>
      </c>
      <c r="AQ143" s="52">
        <v>2086180370</v>
      </c>
      <c r="AR143" s="52" t="s">
        <v>121</v>
      </c>
      <c r="AS143" s="52">
        <v>6220</v>
      </c>
      <c r="AT143" s="52" t="s">
        <v>121</v>
      </c>
      <c r="AU143" s="52">
        <v>2648453910</v>
      </c>
      <c r="AV143" s="52" t="s">
        <v>121</v>
      </c>
      <c r="AW143" s="52">
        <v>2880</v>
      </c>
      <c r="AX143" s="52" t="s">
        <v>121</v>
      </c>
    </row>
    <row r="144" spans="2:50" ht="14.25" x14ac:dyDescent="0.2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</row>
    <row r="145" spans="2:50" ht="14.25" x14ac:dyDescent="0.2">
      <c r="B145" s="46" t="s">
        <v>126</v>
      </c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</row>
    <row r="146" spans="2:50" ht="14.25" x14ac:dyDescent="0.2">
      <c r="B146" s="46" t="s">
        <v>50</v>
      </c>
      <c r="C146" s="45" t="s">
        <v>55</v>
      </c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</row>
    <row r="147" spans="2:50" ht="14.25" x14ac:dyDescent="0.2">
      <c r="B147" s="46" t="s">
        <v>127</v>
      </c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</row>
    <row r="148" spans="2:50" ht="14.25" x14ac:dyDescent="0.2">
      <c r="B148" s="46" t="s">
        <v>124</v>
      </c>
      <c r="C148" s="45" t="s">
        <v>128</v>
      </c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</row>
    <row r="151" spans="2:50" x14ac:dyDescent="0.2">
      <c r="C151" s="2" t="s">
        <v>188</v>
      </c>
    </row>
    <row r="152" spans="2:50" x14ac:dyDescent="0.2">
      <c r="C152" s="2" t="s">
        <v>189</v>
      </c>
      <c r="D152" s="2" t="s">
        <v>190</v>
      </c>
    </row>
    <row r="153" spans="2:50" x14ac:dyDescent="0.2">
      <c r="B153" s="40" t="s">
        <v>0</v>
      </c>
      <c r="C153" s="4">
        <f>+C114/C$113*100</f>
        <v>2.3024729756466176</v>
      </c>
      <c r="D153" s="4">
        <f>+E114/E$113*100</f>
        <v>0.39687045597108139</v>
      </c>
      <c r="F153" s="2" t="s">
        <v>13</v>
      </c>
      <c r="G153" s="4">
        <v>2.0725457145156473E-2</v>
      </c>
      <c r="H153" s="4">
        <v>8.7675359398681263E-2</v>
      </c>
    </row>
    <row r="154" spans="2:50" x14ac:dyDescent="0.2">
      <c r="B154" s="40" t="s">
        <v>1</v>
      </c>
      <c r="C154" s="4">
        <f t="shared" ref="C154:C179" si="0">+C115/C$113*100</f>
        <v>1.0744098995796223</v>
      </c>
      <c r="D154" s="4">
        <f t="shared" ref="D154:D179" si="1">+E115/E$113*100</f>
        <v>1.4633495646000372</v>
      </c>
      <c r="F154" s="2" t="s">
        <v>15</v>
      </c>
      <c r="G154" s="4">
        <v>8.433497189385479E-2</v>
      </c>
      <c r="H154" s="4">
        <v>2.3273791478895758E-2</v>
      </c>
    </row>
    <row r="155" spans="2:50" x14ac:dyDescent="0.2">
      <c r="B155" s="40" t="s">
        <v>96</v>
      </c>
      <c r="C155" s="4">
        <f t="shared" si="0"/>
        <v>1.4881906092138215</v>
      </c>
      <c r="D155" s="4">
        <f t="shared" si="1"/>
        <v>0.31870902450344341</v>
      </c>
      <c r="F155" s="2" t="s">
        <v>3</v>
      </c>
      <c r="G155" s="4">
        <v>0.12534491901086653</v>
      </c>
      <c r="H155" s="4">
        <v>0.2281299367269308</v>
      </c>
    </row>
    <row r="156" spans="2:50" x14ac:dyDescent="0.2">
      <c r="B156" s="40" t="s">
        <v>2</v>
      </c>
      <c r="C156" s="4">
        <f t="shared" si="0"/>
        <v>2.5312419429197384</v>
      </c>
      <c r="D156" s="4">
        <f t="shared" si="1"/>
        <v>0.40888681144353917</v>
      </c>
      <c r="F156" s="2" t="s">
        <v>22</v>
      </c>
      <c r="G156" s="4">
        <v>0.21640464029756465</v>
      </c>
      <c r="H156" s="4">
        <v>0.53920000621081976</v>
      </c>
    </row>
    <row r="157" spans="2:50" x14ac:dyDescent="0.2">
      <c r="B157" s="40" t="s">
        <v>49</v>
      </c>
      <c r="C157" s="4">
        <f t="shared" si="0"/>
        <v>12.547013599300408</v>
      </c>
      <c r="D157" s="4">
        <f t="shared" si="1"/>
        <v>2.8969338450022435</v>
      </c>
      <c r="F157" s="2" t="s">
        <v>96</v>
      </c>
      <c r="G157" s="4">
        <v>0.31870902450344341</v>
      </c>
      <c r="H157" s="4">
        <v>1.4982589867161378</v>
      </c>
    </row>
    <row r="158" spans="2:50" x14ac:dyDescent="0.2">
      <c r="B158" s="40" t="s">
        <v>3</v>
      </c>
      <c r="C158" s="4">
        <f t="shared" si="0"/>
        <v>0.21548729679497117</v>
      </c>
      <c r="D158" s="4">
        <f t="shared" si="1"/>
        <v>0.12534491901086653</v>
      </c>
      <c r="F158" s="2" t="s">
        <v>10</v>
      </c>
      <c r="G158" s="4">
        <v>0.37537330627264781</v>
      </c>
      <c r="H158" s="4">
        <v>0.23728966390205594</v>
      </c>
    </row>
    <row r="159" spans="2:50" x14ac:dyDescent="0.2">
      <c r="B159" s="40" t="s">
        <v>4</v>
      </c>
      <c r="C159" s="4">
        <f t="shared" si="0"/>
        <v>1.951461346143702</v>
      </c>
      <c r="D159" s="4">
        <f t="shared" si="1"/>
        <v>1.4355686326820616</v>
      </c>
      <c r="F159" s="2" t="s">
        <v>0</v>
      </c>
      <c r="G159" s="4">
        <v>0.39687045597108139</v>
      </c>
      <c r="H159" s="4">
        <v>2.2752077471436936</v>
      </c>
    </row>
    <row r="160" spans="2:50" x14ac:dyDescent="0.2">
      <c r="B160" s="40" t="s">
        <v>5</v>
      </c>
      <c r="C160" s="4">
        <f t="shared" si="0"/>
        <v>2.0949290134301015</v>
      </c>
      <c r="D160" s="4">
        <f t="shared" si="1"/>
        <v>5.8510831807403179</v>
      </c>
      <c r="F160" s="2" t="s">
        <v>2</v>
      </c>
      <c r="G160" s="4">
        <v>0.40888681144353917</v>
      </c>
      <c r="H160" s="4">
        <v>2.7335391658764889</v>
      </c>
    </row>
    <row r="161" spans="2:8" x14ac:dyDescent="0.2">
      <c r="B161" s="40" t="s">
        <v>6</v>
      </c>
      <c r="C161" s="4">
        <f t="shared" si="0"/>
        <v>11.49832414268667</v>
      </c>
      <c r="D161" s="4">
        <f t="shared" si="1"/>
        <v>10.085690945951756</v>
      </c>
      <c r="F161" s="2" t="s">
        <v>23</v>
      </c>
      <c r="G161" s="4">
        <v>0.50303330294334558</v>
      </c>
      <c r="H161" s="4">
        <v>0.88010691626321369</v>
      </c>
    </row>
    <row r="162" spans="2:8" x14ac:dyDescent="0.2">
      <c r="B162" s="40" t="s">
        <v>7</v>
      </c>
      <c r="C162" s="4">
        <f t="shared" si="0"/>
        <v>17.736048391080683</v>
      </c>
      <c r="D162" s="4">
        <f t="shared" si="1"/>
        <v>4.3328332030642809</v>
      </c>
      <c r="F162" s="2" t="s">
        <v>16</v>
      </c>
      <c r="G162" s="4">
        <v>0.58031280006438113</v>
      </c>
      <c r="H162" s="4">
        <v>6.7319461264630132</v>
      </c>
    </row>
    <row r="163" spans="2:8" x14ac:dyDescent="0.2">
      <c r="B163" s="40" t="s">
        <v>8</v>
      </c>
      <c r="C163" s="4">
        <f t="shared" si="0"/>
        <v>0.55414534824823014</v>
      </c>
      <c r="D163" s="4">
        <f t="shared" si="1"/>
        <v>1.5867101313310483</v>
      </c>
      <c r="F163" s="2" t="s">
        <v>24</v>
      </c>
      <c r="G163" s="4">
        <v>0.64811150295944098</v>
      </c>
      <c r="H163" s="4">
        <v>1.527704887776806</v>
      </c>
    </row>
    <row r="164" spans="2:8" x14ac:dyDescent="0.2">
      <c r="B164" s="40" t="s">
        <v>9</v>
      </c>
      <c r="C164" s="4">
        <f t="shared" si="0"/>
        <v>18.615001807035274</v>
      </c>
      <c r="D164" s="4">
        <f t="shared" si="1"/>
        <v>12.490615667343183</v>
      </c>
      <c r="F164" s="2" t="s">
        <v>11</v>
      </c>
      <c r="G164" s="4">
        <v>0.76044789035792204</v>
      </c>
      <c r="H164" s="4">
        <v>0.36704629667607741</v>
      </c>
    </row>
    <row r="165" spans="2:8" x14ac:dyDescent="0.2">
      <c r="B165" s="40" t="s">
        <v>10</v>
      </c>
      <c r="C165" s="4">
        <f t="shared" si="0"/>
        <v>0.21341418086463421</v>
      </c>
      <c r="D165" s="4">
        <f t="shared" si="1"/>
        <v>0.37537330627264781</v>
      </c>
      <c r="F165" s="2" t="s">
        <v>21</v>
      </c>
      <c r="G165" s="4">
        <v>0.79892227622845191</v>
      </c>
      <c r="H165" s="4">
        <v>0.31242227069583733</v>
      </c>
    </row>
    <row r="166" spans="2:8" x14ac:dyDescent="0.2">
      <c r="B166" s="40" t="s">
        <v>11</v>
      </c>
      <c r="C166" s="4">
        <f t="shared" si="0"/>
        <v>0.37586230305314494</v>
      </c>
      <c r="D166" s="4">
        <f t="shared" si="1"/>
        <v>0.76044789035792204</v>
      </c>
      <c r="F166" s="2" t="s">
        <v>17</v>
      </c>
      <c r="G166" s="4">
        <v>1.2212585864576777</v>
      </c>
      <c r="H166" s="4">
        <v>1.7933075704102039</v>
      </c>
    </row>
    <row r="167" spans="2:8" x14ac:dyDescent="0.2">
      <c r="B167" s="40" t="s">
        <v>12</v>
      </c>
      <c r="C167" s="4">
        <f t="shared" si="0"/>
        <v>0.63107388070910075</v>
      </c>
      <c r="D167" s="4">
        <f t="shared" si="1"/>
        <v>1.4560736062405675</v>
      </c>
      <c r="F167" s="2" t="s">
        <v>4</v>
      </c>
      <c r="G167" s="4">
        <v>1.4355686326820616</v>
      </c>
      <c r="H167" s="4">
        <v>1.8542280749022373</v>
      </c>
    </row>
    <row r="168" spans="2:8" x14ac:dyDescent="0.2">
      <c r="B168" s="40" t="s">
        <v>13</v>
      </c>
      <c r="C168" s="4">
        <f t="shared" si="0"/>
        <v>9.2149312091417107E-2</v>
      </c>
      <c r="D168" s="4">
        <f t="shared" si="1"/>
        <v>2.0725457145156473E-2</v>
      </c>
      <c r="F168" s="2" t="s">
        <v>12</v>
      </c>
      <c r="G168" s="4">
        <v>1.4560736062405675</v>
      </c>
      <c r="H168" s="4">
        <v>0.62229729639011033</v>
      </c>
    </row>
    <row r="169" spans="2:8" x14ac:dyDescent="0.2">
      <c r="B169" s="40" t="s">
        <v>14</v>
      </c>
      <c r="C169" s="4">
        <f t="shared" si="0"/>
        <v>1.8195151741382536</v>
      </c>
      <c r="D169" s="4">
        <f t="shared" si="1"/>
        <v>2.5582710559069204</v>
      </c>
      <c r="F169" s="2" t="s">
        <v>1</v>
      </c>
      <c r="G169" s="4">
        <v>1.4633495646000372</v>
      </c>
      <c r="H169" s="4">
        <v>1.1066414242252407</v>
      </c>
    </row>
    <row r="170" spans="2:8" x14ac:dyDescent="0.2">
      <c r="B170" s="40" t="s">
        <v>15</v>
      </c>
      <c r="C170" s="4">
        <f t="shared" si="0"/>
        <v>1.9068420794158228E-2</v>
      </c>
      <c r="D170" s="4">
        <f t="shared" si="1"/>
        <v>8.433497189385479E-2</v>
      </c>
      <c r="F170" s="2" t="s">
        <v>8</v>
      </c>
      <c r="G170" s="4">
        <v>1.5867101313310483</v>
      </c>
      <c r="H170" s="4">
        <v>0.5487700807582776</v>
      </c>
    </row>
    <row r="171" spans="2:8" x14ac:dyDescent="0.2">
      <c r="B171" s="40" t="s">
        <v>16</v>
      </c>
      <c r="C171" s="4">
        <f t="shared" si="0"/>
        <v>6.7139114277302303</v>
      </c>
      <c r="D171" s="4">
        <f t="shared" si="1"/>
        <v>0.58031280006438113</v>
      </c>
      <c r="F171" s="2" t="s">
        <v>14</v>
      </c>
      <c r="G171" s="4">
        <v>2.5582710559069204</v>
      </c>
      <c r="H171" s="4">
        <v>1.9132385001864312</v>
      </c>
    </row>
    <row r="172" spans="2:8" x14ac:dyDescent="0.2">
      <c r="B172" s="40" t="s">
        <v>17</v>
      </c>
      <c r="C172" s="4">
        <f t="shared" si="0"/>
        <v>1.8030174492272102</v>
      </c>
      <c r="D172" s="4">
        <f t="shared" si="1"/>
        <v>1.2212585864576777</v>
      </c>
      <c r="F172" s="2" t="s">
        <v>49</v>
      </c>
      <c r="G172" s="4">
        <v>2.8969338450022435</v>
      </c>
      <c r="H172" s="4">
        <v>12.617805309534441</v>
      </c>
    </row>
    <row r="173" spans="2:8" x14ac:dyDescent="0.2">
      <c r="B173" s="40" t="s">
        <v>18</v>
      </c>
      <c r="C173" s="4">
        <f t="shared" si="0"/>
        <v>7.3005230746290586</v>
      </c>
      <c r="D173" s="4">
        <f t="shared" si="1"/>
        <v>14.357119470133844</v>
      </c>
      <c r="F173" s="2" t="s">
        <v>19</v>
      </c>
      <c r="G173" s="4">
        <v>3.199547567680193</v>
      </c>
      <c r="H173" s="4">
        <v>1.894785558917667</v>
      </c>
    </row>
    <row r="174" spans="2:8" x14ac:dyDescent="0.2">
      <c r="B174" s="40" t="s">
        <v>19</v>
      </c>
      <c r="C174" s="4">
        <f t="shared" si="0"/>
        <v>1.8141463266096496</v>
      </c>
      <c r="D174" s="4">
        <f t="shared" si="1"/>
        <v>3.199547567680193</v>
      </c>
      <c r="F174" s="2" t="s">
        <v>7</v>
      </c>
      <c r="G174" s="4">
        <v>4.3328332030642809</v>
      </c>
      <c r="H174" s="4">
        <v>17.227943406526069</v>
      </c>
    </row>
    <row r="175" spans="2:8" x14ac:dyDescent="0.2">
      <c r="B175" s="40" t="s">
        <v>20</v>
      </c>
      <c r="C175" s="4">
        <f t="shared" si="0"/>
        <v>3.3305429286565067</v>
      </c>
      <c r="D175" s="4">
        <f t="shared" si="1"/>
        <v>31.827577425567497</v>
      </c>
      <c r="F175" s="2" t="s">
        <v>5</v>
      </c>
      <c r="G175" s="4">
        <v>5.8510831807403179</v>
      </c>
      <c r="H175" s="4">
        <v>2.1229852026530978</v>
      </c>
    </row>
    <row r="176" spans="2:8" x14ac:dyDescent="0.2">
      <c r="B176" s="40" t="s">
        <v>21</v>
      </c>
      <c r="C176" s="4">
        <f t="shared" si="0"/>
        <v>0.31926603136403431</v>
      </c>
      <c r="D176" s="4">
        <f t="shared" si="1"/>
        <v>0.79892227622845191</v>
      </c>
      <c r="F176" s="2" t="s">
        <v>6</v>
      </c>
      <c r="G176" s="4">
        <v>10.085690945951756</v>
      </c>
      <c r="H176" s="4">
        <v>12.208914625852529</v>
      </c>
    </row>
    <row r="177" spans="2:8" x14ac:dyDescent="0.2">
      <c r="B177" s="40" t="s">
        <v>22</v>
      </c>
      <c r="C177" s="4">
        <f t="shared" si="0"/>
        <v>0.52301140686737513</v>
      </c>
      <c r="D177" s="4">
        <f t="shared" si="1"/>
        <v>0.21640464029756465</v>
      </c>
      <c r="F177" s="2" t="s">
        <v>9</v>
      </c>
      <c r="G177" s="4">
        <v>12.490615667343183</v>
      </c>
      <c r="H177" s="4">
        <v>18.105322049585183</v>
      </c>
    </row>
    <row r="178" spans="2:8" x14ac:dyDescent="0.2">
      <c r="B178" s="40" t="s">
        <v>23</v>
      </c>
      <c r="C178" s="4">
        <f t="shared" si="0"/>
        <v>0.90929822213401679</v>
      </c>
      <c r="D178" s="4">
        <f t="shared" si="1"/>
        <v>0.50303330294334558</v>
      </c>
      <c r="F178" s="2" t="s">
        <v>18</v>
      </c>
      <c r="G178" s="4">
        <v>14.357119470133844</v>
      </c>
      <c r="H178" s="4">
        <v>7.2688966607699257</v>
      </c>
    </row>
    <row r="179" spans="2:8" x14ac:dyDescent="0.2">
      <c r="B179" s="40" t="s">
        <v>24</v>
      </c>
      <c r="C179" s="4">
        <f t="shared" si="0"/>
        <v>1.5264734833546536</v>
      </c>
      <c r="D179" s="4">
        <f t="shared" si="1"/>
        <v>0.64811150295944098</v>
      </c>
      <c r="F179" s="2" t="s">
        <v>20</v>
      </c>
      <c r="G179" s="4">
        <v>31.827577425567497</v>
      </c>
      <c r="H179" s="4">
        <v>3.2730630866663715</v>
      </c>
    </row>
  </sheetData>
  <sortState ref="B50:D76">
    <sortCondition descending="1" ref="C50:C76"/>
  </sortState>
  <mergeCells count="37">
    <mergeCell ref="AW111:AX111"/>
    <mergeCell ref="AM111:AN111"/>
    <mergeCell ref="AO111:AP111"/>
    <mergeCell ref="AQ111:AR111"/>
    <mergeCell ref="AS111:AT111"/>
    <mergeCell ref="AU111:AV111"/>
    <mergeCell ref="AC111:AD111"/>
    <mergeCell ref="AE111:AF111"/>
    <mergeCell ref="AG111:AH111"/>
    <mergeCell ref="AI111:AJ111"/>
    <mergeCell ref="AK111:AL111"/>
    <mergeCell ref="AM110:AP110"/>
    <mergeCell ref="AQ110:AT110"/>
    <mergeCell ref="AU110:AX110"/>
    <mergeCell ref="C111:D111"/>
    <mergeCell ref="E111:F111"/>
    <mergeCell ref="G111:H111"/>
    <mergeCell ref="I111:J111"/>
    <mergeCell ref="K111:L111"/>
    <mergeCell ref="M111:N111"/>
    <mergeCell ref="O111:P111"/>
    <mergeCell ref="Q111:R111"/>
    <mergeCell ref="S111:T111"/>
    <mergeCell ref="U111:V111"/>
    <mergeCell ref="W111:X111"/>
    <mergeCell ref="Y111:Z111"/>
    <mergeCell ref="AA111:AB111"/>
    <mergeCell ref="S110:V110"/>
    <mergeCell ref="W110:Z110"/>
    <mergeCell ref="AA110:AD110"/>
    <mergeCell ref="AE110:AH110"/>
    <mergeCell ref="AI110:AL110"/>
    <mergeCell ref="B2:G2"/>
    <mergeCell ref="C110:F110"/>
    <mergeCell ref="G110:J110"/>
    <mergeCell ref="K110:N110"/>
    <mergeCell ref="O110:R11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0.59999389629810485"/>
  </sheetPr>
  <dimension ref="A2:BG163"/>
  <sheetViews>
    <sheetView showGridLines="0" zoomScaleNormal="100" workbookViewId="0"/>
  </sheetViews>
  <sheetFormatPr defaultColWidth="8.125" defaultRowHeight="12" x14ac:dyDescent="0.2"/>
  <cols>
    <col min="1" max="1" width="39.625" style="8" customWidth="1"/>
    <col min="2" max="2" width="22.5" style="8" bestFit="1" customWidth="1"/>
    <col min="3" max="3" width="14.625" style="8" bestFit="1" customWidth="1"/>
    <col min="4" max="4" width="10.75" style="8" customWidth="1"/>
    <col min="5" max="6" width="8.125" style="8"/>
    <col min="7" max="7" width="19.5" style="8" customWidth="1"/>
    <col min="8" max="38" width="8.125" style="8"/>
    <col min="39" max="39" width="8.125" style="8" customWidth="1"/>
    <col min="40" max="16384" width="8.125" style="8"/>
  </cols>
  <sheetData>
    <row r="2" spans="1:23" x14ac:dyDescent="0.2">
      <c r="B2" s="92"/>
      <c r="C2" s="92"/>
      <c r="D2" s="92"/>
      <c r="E2" s="92"/>
      <c r="F2" s="92"/>
      <c r="G2" s="92"/>
      <c r="H2" s="43"/>
      <c r="I2" s="43"/>
      <c r="J2" s="43"/>
    </row>
    <row r="3" spans="1:23" s="27" customFormat="1" x14ac:dyDescent="0.2">
      <c r="A3" s="8"/>
      <c r="B3" s="96"/>
      <c r="C3" s="96"/>
      <c r="D3" s="96"/>
      <c r="E3" s="96"/>
      <c r="F3" s="96"/>
      <c r="G3" s="96"/>
      <c r="R3" s="8"/>
      <c r="S3" s="8"/>
      <c r="T3" s="8"/>
      <c r="U3" s="8"/>
      <c r="V3" s="8"/>
      <c r="W3" s="8"/>
    </row>
    <row r="4" spans="1:23" s="27" customFormat="1" x14ac:dyDescent="0.2">
      <c r="A4" s="8"/>
      <c r="B4" s="34"/>
      <c r="C4" s="34"/>
      <c r="D4" s="34"/>
      <c r="E4" s="34"/>
      <c r="F4" s="34"/>
      <c r="G4" s="34"/>
      <c r="R4" s="8"/>
      <c r="S4" s="8"/>
      <c r="T4" s="8"/>
      <c r="U4" s="8"/>
      <c r="V4" s="8"/>
      <c r="W4" s="8"/>
    </row>
    <row r="5" spans="1:23" s="27" customFormat="1" x14ac:dyDescent="0.2">
      <c r="A5" s="8"/>
      <c r="B5" s="8"/>
      <c r="C5" s="8"/>
      <c r="D5" s="8"/>
      <c r="G5" s="28"/>
      <c r="R5" s="8"/>
      <c r="S5" s="8"/>
      <c r="T5" s="8"/>
      <c r="U5" s="8"/>
      <c r="V5" s="8"/>
      <c r="W5" s="8"/>
    </row>
    <row r="6" spans="1:23" x14ac:dyDescent="0.2">
      <c r="M6" s="26"/>
      <c r="N6" s="23"/>
    </row>
    <row r="7" spans="1:23" x14ac:dyDescent="0.2">
      <c r="M7" s="13"/>
      <c r="N7" s="24"/>
    </row>
    <row r="8" spans="1:23" x14ac:dyDescent="0.2">
      <c r="M8" s="13"/>
      <c r="N8" s="24"/>
    </row>
    <row r="9" spans="1:23" x14ac:dyDescent="0.2">
      <c r="M9" s="13"/>
      <c r="N9" s="24"/>
    </row>
    <row r="10" spans="1:23" x14ac:dyDescent="0.2">
      <c r="M10" s="13"/>
      <c r="N10" s="24"/>
    </row>
    <row r="11" spans="1:23" x14ac:dyDescent="0.2">
      <c r="M11" s="13"/>
      <c r="N11" s="24"/>
    </row>
    <row r="12" spans="1:23" x14ac:dyDescent="0.2">
      <c r="M12" s="13"/>
      <c r="N12" s="23"/>
      <c r="O12" s="25"/>
    </row>
    <row r="13" spans="1:23" x14ac:dyDescent="0.2">
      <c r="M13" s="13"/>
      <c r="N13" s="23"/>
      <c r="O13" s="25"/>
    </row>
    <row r="14" spans="1:23" x14ac:dyDescent="0.2">
      <c r="M14" s="13"/>
      <c r="N14" s="23"/>
      <c r="O14" s="25"/>
    </row>
    <row r="15" spans="1:23" x14ac:dyDescent="0.2">
      <c r="M15" s="13"/>
      <c r="N15" s="23"/>
      <c r="O15" s="25"/>
    </row>
    <row r="16" spans="1:23" x14ac:dyDescent="0.2">
      <c r="M16" s="13"/>
      <c r="N16" s="23"/>
      <c r="O16" s="25"/>
    </row>
    <row r="17" spans="13:15" x14ac:dyDescent="0.2">
      <c r="M17" s="13"/>
      <c r="N17" s="23"/>
      <c r="O17" s="25"/>
    </row>
    <row r="18" spans="13:15" x14ac:dyDescent="0.2">
      <c r="M18" s="13"/>
      <c r="N18" s="23"/>
      <c r="O18" s="25"/>
    </row>
    <row r="19" spans="13:15" x14ac:dyDescent="0.2">
      <c r="M19" s="13"/>
      <c r="N19" s="23"/>
      <c r="O19" s="25"/>
    </row>
    <row r="20" spans="13:15" x14ac:dyDescent="0.2">
      <c r="M20" s="13"/>
      <c r="N20" s="23"/>
      <c r="O20" s="25"/>
    </row>
    <row r="21" spans="13:15" x14ac:dyDescent="0.2">
      <c r="M21" s="13"/>
      <c r="N21" s="23"/>
      <c r="O21" s="25"/>
    </row>
    <row r="22" spans="13:15" x14ac:dyDescent="0.2">
      <c r="M22" s="13"/>
      <c r="N22" s="23"/>
      <c r="O22" s="25"/>
    </row>
    <row r="23" spans="13:15" x14ac:dyDescent="0.2">
      <c r="M23" s="13"/>
      <c r="N23" s="23"/>
      <c r="O23" s="25"/>
    </row>
    <row r="24" spans="13:15" x14ac:dyDescent="0.2">
      <c r="M24" s="13"/>
      <c r="N24" s="23"/>
      <c r="O24" s="25"/>
    </row>
    <row r="25" spans="13:15" x14ac:dyDescent="0.2">
      <c r="M25" s="13"/>
      <c r="N25" s="24"/>
    </row>
    <row r="26" spans="13:15" x14ac:dyDescent="0.2">
      <c r="M26" s="13"/>
      <c r="N26" s="24"/>
    </row>
    <row r="27" spans="13:15" x14ac:dyDescent="0.2">
      <c r="M27" s="13"/>
      <c r="N27" s="24"/>
    </row>
    <row r="28" spans="13:15" x14ac:dyDescent="0.2">
      <c r="M28" s="13"/>
      <c r="N28" s="24"/>
    </row>
    <row r="29" spans="13:15" x14ac:dyDescent="0.2">
      <c r="M29" s="13"/>
      <c r="N29" s="23"/>
    </row>
    <row r="30" spans="13:15" x14ac:dyDescent="0.2">
      <c r="M30" s="13"/>
      <c r="N30" s="23"/>
    </row>
    <row r="31" spans="13:15" x14ac:dyDescent="0.2">
      <c r="M31" s="13"/>
      <c r="N31" s="23"/>
    </row>
    <row r="32" spans="13:15" x14ac:dyDescent="0.2">
      <c r="M32" s="22"/>
    </row>
    <row r="33" spans="2:10" x14ac:dyDescent="0.2">
      <c r="B33" s="33"/>
    </row>
    <row r="36" spans="2:10" x14ac:dyDescent="0.2">
      <c r="B36" s="95"/>
      <c r="C36" s="95"/>
      <c r="D36" s="95"/>
      <c r="E36" s="95"/>
      <c r="F36" s="95"/>
      <c r="G36" s="95"/>
      <c r="H36" s="21"/>
      <c r="I36" s="21"/>
      <c r="J36" s="21"/>
    </row>
    <row r="37" spans="2:10" x14ac:dyDescent="0.2">
      <c r="B37" s="20"/>
      <c r="C37" s="20"/>
      <c r="D37" s="20"/>
      <c r="E37" s="20"/>
      <c r="F37" s="20"/>
      <c r="G37" s="20"/>
      <c r="H37" s="19"/>
      <c r="I37" s="19"/>
      <c r="J37" s="19"/>
    </row>
    <row r="44" spans="2:10" x14ac:dyDescent="0.2">
      <c r="B44" s="29" t="s">
        <v>94</v>
      </c>
    </row>
    <row r="54" spans="1:5" x14ac:dyDescent="0.2">
      <c r="A54" s="9"/>
    </row>
    <row r="55" spans="1:5" x14ac:dyDescent="0.2">
      <c r="A55" s="7"/>
    </row>
    <row r="58" spans="1:5" x14ac:dyDescent="0.2">
      <c r="B58" s="14" t="s">
        <v>79</v>
      </c>
      <c r="C58" s="17">
        <f>+D141</f>
        <v>1659640</v>
      </c>
      <c r="D58" s="13"/>
      <c r="E58" s="13">
        <f t="shared" ref="E58:E77" si="0">+C58/C$84*100</f>
        <v>18.296148817437587</v>
      </c>
    </row>
    <row r="59" spans="1:5" ht="24" x14ac:dyDescent="0.2">
      <c r="B59" s="18" t="s">
        <v>92</v>
      </c>
      <c r="C59" s="17">
        <f>+D142</f>
        <v>1422810</v>
      </c>
      <c r="D59" s="13"/>
      <c r="E59" s="13">
        <f t="shared" si="0"/>
        <v>15.685295304366232</v>
      </c>
    </row>
    <row r="60" spans="1:5" x14ac:dyDescent="0.2">
      <c r="B60" s="14" t="s">
        <v>91</v>
      </c>
      <c r="C60" s="17">
        <f>+D144</f>
        <v>883820</v>
      </c>
      <c r="D60" s="13"/>
      <c r="E60" s="13">
        <f t="shared" si="0"/>
        <v>9.7433794364004775</v>
      </c>
    </row>
    <row r="61" spans="1:5" x14ac:dyDescent="0.2">
      <c r="B61" s="14" t="s">
        <v>90</v>
      </c>
      <c r="C61" s="17">
        <f>+D145</f>
        <v>496490</v>
      </c>
      <c r="D61" s="13"/>
      <c r="E61" s="13">
        <f t="shared" si="0"/>
        <v>5.4733887628459108</v>
      </c>
    </row>
    <row r="62" spans="1:5" x14ac:dyDescent="0.2">
      <c r="B62" s="14" t="s">
        <v>89</v>
      </c>
      <c r="C62" s="17">
        <f>+D148</f>
        <v>407560</v>
      </c>
      <c r="D62" s="13"/>
      <c r="E62" s="13">
        <f t="shared" si="0"/>
        <v>4.4930095755916115</v>
      </c>
    </row>
    <row r="63" spans="1:5" x14ac:dyDescent="0.2">
      <c r="B63" s="14" t="s">
        <v>78</v>
      </c>
      <c r="C63" s="17">
        <f>+D153</f>
        <v>214690</v>
      </c>
      <c r="D63" s="13"/>
      <c r="E63" s="13">
        <f t="shared" si="0"/>
        <v>2.3667784517218649</v>
      </c>
    </row>
    <row r="64" spans="1:5" x14ac:dyDescent="0.2">
      <c r="B64" s="14" t="s">
        <v>88</v>
      </c>
      <c r="C64" s="17">
        <f>+D157+D160+D162</f>
        <v>204430</v>
      </c>
      <c r="D64" s="13"/>
      <c r="E64" s="13">
        <f t="shared" si="0"/>
        <v>2.2536704964623446</v>
      </c>
    </row>
    <row r="65" spans="2:5" x14ac:dyDescent="0.2">
      <c r="B65" s="14" t="s">
        <v>87</v>
      </c>
      <c r="C65" s="17">
        <f>+D146</f>
        <v>466310</v>
      </c>
      <c r="D65" s="13"/>
      <c r="E65" s="13">
        <f t="shared" si="0"/>
        <v>5.1406793973749254</v>
      </c>
    </row>
    <row r="66" spans="2:5" x14ac:dyDescent="0.2">
      <c r="B66" s="14" t="s">
        <v>86</v>
      </c>
      <c r="C66" s="17">
        <f>+D149</f>
        <v>384970</v>
      </c>
      <c r="D66" s="13"/>
      <c r="E66" s="13">
        <f t="shared" si="0"/>
        <v>4.2439736390114415</v>
      </c>
    </row>
    <row r="67" spans="2:5" x14ac:dyDescent="0.2">
      <c r="B67" s="14" t="s">
        <v>76</v>
      </c>
      <c r="C67" s="17">
        <f>+D151</f>
        <v>327520</v>
      </c>
      <c r="D67" s="13"/>
      <c r="E67" s="13">
        <f t="shared" si="0"/>
        <v>3.6106352345612054</v>
      </c>
    </row>
    <row r="68" spans="2:5" x14ac:dyDescent="0.2">
      <c r="B68" s="14" t="s">
        <v>85</v>
      </c>
      <c r="C68" s="17">
        <f>+D156</f>
        <v>137350</v>
      </c>
      <c r="D68" s="13"/>
      <c r="E68" s="13">
        <f t="shared" si="0"/>
        <v>1.5141693620755421</v>
      </c>
    </row>
    <row r="69" spans="2:5" x14ac:dyDescent="0.2">
      <c r="B69" s="14" t="s">
        <v>77</v>
      </c>
      <c r="C69" s="17">
        <f>+D159</f>
        <v>65900</v>
      </c>
      <c r="D69" s="13"/>
      <c r="E69" s="13">
        <f t="shared" si="0"/>
        <v>0.72649261711524005</v>
      </c>
    </row>
    <row r="70" spans="2:5" x14ac:dyDescent="0.2">
      <c r="B70" s="14" t="s">
        <v>84</v>
      </c>
      <c r="C70" s="17">
        <f>+D150</f>
        <v>350440</v>
      </c>
      <c r="D70" s="13"/>
      <c r="E70" s="13">
        <f t="shared" si="0"/>
        <v>3.8633091463105416</v>
      </c>
    </row>
    <row r="71" spans="2:5" x14ac:dyDescent="0.2">
      <c r="B71" s="14" t="s">
        <v>75</v>
      </c>
      <c r="C71" s="17">
        <f>+D152</f>
        <v>224570</v>
      </c>
      <c r="D71" s="13"/>
      <c r="E71" s="13">
        <f t="shared" si="0"/>
        <v>2.4756972234532539</v>
      </c>
    </row>
    <row r="72" spans="2:5" x14ac:dyDescent="0.2">
      <c r="B72" s="14" t="s">
        <v>70</v>
      </c>
      <c r="C72" s="17">
        <f>+D143</f>
        <v>894840</v>
      </c>
      <c r="D72" s="13"/>
      <c r="E72" s="13">
        <f t="shared" si="0"/>
        <v>9.8648657587162578</v>
      </c>
    </row>
    <row r="73" spans="2:5" x14ac:dyDescent="0.2">
      <c r="B73" s="14" t="s">
        <v>74</v>
      </c>
      <c r="C73" s="17">
        <f>+D147</f>
        <v>463950</v>
      </c>
      <c r="D73" s="13"/>
      <c r="E73" s="13">
        <f t="shared" si="0"/>
        <v>5.1146623628317993</v>
      </c>
    </row>
    <row r="74" spans="2:5" x14ac:dyDescent="0.2">
      <c r="B74" s="14" t="s">
        <v>73</v>
      </c>
      <c r="C74" s="17">
        <f>+D155</f>
        <v>154600</v>
      </c>
      <c r="D74" s="13"/>
      <c r="E74" s="13">
        <f t="shared" si="0"/>
        <v>1.704336245918302</v>
      </c>
    </row>
    <row r="75" spans="2:5" x14ac:dyDescent="0.2">
      <c r="B75" s="14" t="s">
        <v>71</v>
      </c>
      <c r="C75" s="17">
        <f>+D154</f>
        <v>181290</v>
      </c>
      <c r="D75" s="13"/>
      <c r="E75" s="13">
        <f t="shared" si="0"/>
        <v>1.9985712679335639</v>
      </c>
    </row>
    <row r="76" spans="2:5" x14ac:dyDescent="0.2">
      <c r="B76" s="14" t="s">
        <v>72</v>
      </c>
      <c r="C76" s="17">
        <f>+D161</f>
        <v>54160</v>
      </c>
      <c r="D76" s="13"/>
      <c r="E76" s="13">
        <f t="shared" si="0"/>
        <v>0.59706889443037026</v>
      </c>
    </row>
    <row r="77" spans="2:5" x14ac:dyDescent="0.2">
      <c r="B77" s="16" t="s">
        <v>80</v>
      </c>
      <c r="C77" s="55">
        <f>+D158</f>
        <v>75640</v>
      </c>
      <c r="D77" s="13"/>
      <c r="E77" s="13">
        <f t="shared" si="0"/>
        <v>0.83386800544152895</v>
      </c>
    </row>
    <row r="78" spans="2:5" x14ac:dyDescent="0.2">
      <c r="B78" s="15"/>
      <c r="C78" s="15"/>
      <c r="D78" s="13"/>
    </row>
    <row r="79" spans="2:5" x14ac:dyDescent="0.2">
      <c r="B79" s="16" t="s">
        <v>83</v>
      </c>
      <c r="C79" s="55">
        <f>+C58+C59+C60+C61+C62+C63+C64</f>
        <v>5289440</v>
      </c>
      <c r="D79" s="13"/>
      <c r="E79" s="13">
        <f>+C79/C$84*100</f>
        <v>58.311670844826025</v>
      </c>
    </row>
    <row r="80" spans="2:5" x14ac:dyDescent="0.2">
      <c r="B80" s="16" t="s">
        <v>82</v>
      </c>
      <c r="C80" s="55">
        <f>+C67+C65+C66+C68+C69+C70+C71</f>
        <v>1957060</v>
      </c>
      <c r="D80" s="13"/>
      <c r="E80" s="13">
        <f>+C80/C$84*100</f>
        <v>21.574956619902149</v>
      </c>
    </row>
    <row r="81" spans="1:49" x14ac:dyDescent="0.2">
      <c r="B81" s="16" t="s">
        <v>81</v>
      </c>
      <c r="C81" s="55">
        <f>+C72+C73+C74+C75+C76</f>
        <v>1748840</v>
      </c>
      <c r="D81" s="13"/>
      <c r="E81" s="13">
        <f>+C81/C$84*100</f>
        <v>19.279504529830295</v>
      </c>
    </row>
    <row r="82" spans="1:49" x14ac:dyDescent="0.2">
      <c r="B82" s="16" t="s">
        <v>80</v>
      </c>
      <c r="C82" s="55">
        <f>+C77</f>
        <v>75640</v>
      </c>
      <c r="D82" s="13"/>
      <c r="E82" s="13">
        <f>+C82/C$84*100</f>
        <v>0.83386800544152895</v>
      </c>
    </row>
    <row r="83" spans="1:49" x14ac:dyDescent="0.2">
      <c r="B83" s="15"/>
      <c r="C83" s="15"/>
      <c r="D83" s="13"/>
    </row>
    <row r="84" spans="1:49" x14ac:dyDescent="0.2">
      <c r="B84" s="14" t="s">
        <v>37</v>
      </c>
      <c r="C84" s="56">
        <f>+SUM(C58:C77)</f>
        <v>9070980</v>
      </c>
      <c r="F84" s="13"/>
    </row>
    <row r="85" spans="1:49" x14ac:dyDescent="0.2">
      <c r="A85" s="10"/>
      <c r="B85" s="10"/>
      <c r="C85" s="11"/>
      <c r="D85" s="11"/>
    </row>
    <row r="86" spans="1:49" x14ac:dyDescent="0.2">
      <c r="A86" s="10"/>
      <c r="B86" s="10"/>
      <c r="C86" s="11"/>
      <c r="D86" s="11"/>
      <c r="G86" s="12"/>
    </row>
    <row r="87" spans="1:49" x14ac:dyDescent="0.2">
      <c r="A87" s="10"/>
      <c r="B87" s="10" t="s">
        <v>216</v>
      </c>
      <c r="C87" s="11"/>
      <c r="D87" s="11"/>
    </row>
    <row r="88" spans="1:49" x14ac:dyDescent="0.2">
      <c r="A88" s="10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</row>
    <row r="89" spans="1:49" ht="14.25" x14ac:dyDescent="0.2">
      <c r="A89" s="10"/>
      <c r="B89" s="9"/>
      <c r="C89" s="45" t="s">
        <v>217</v>
      </c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</row>
    <row r="90" spans="1:49" ht="14.25" x14ac:dyDescent="0.2">
      <c r="A90" s="10"/>
      <c r="B90" s="9"/>
      <c r="C90" s="45" t="s">
        <v>109</v>
      </c>
      <c r="D90" s="46" t="s">
        <v>218</v>
      </c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</row>
    <row r="91" spans="1:49" ht="14.25" x14ac:dyDescent="0.2">
      <c r="A91" s="10"/>
      <c r="B91" s="9"/>
      <c r="C91" s="45" t="s">
        <v>110</v>
      </c>
      <c r="D91" s="45" t="s">
        <v>204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</row>
    <row r="92" spans="1:49" ht="14.25" x14ac:dyDescent="0.2">
      <c r="A92" s="10"/>
      <c r="B92" s="9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</row>
    <row r="93" spans="1:49" ht="14.25" x14ac:dyDescent="0.2">
      <c r="A93" s="10"/>
      <c r="B93" s="9"/>
      <c r="C93" s="46" t="s">
        <v>111</v>
      </c>
      <c r="D93"/>
      <c r="E93" s="45" t="s">
        <v>112</v>
      </c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</row>
    <row r="94" spans="1:49" ht="14.25" x14ac:dyDescent="0.2">
      <c r="A94" s="10"/>
      <c r="B94" s="9"/>
      <c r="C94" s="46" t="s">
        <v>182</v>
      </c>
      <c r="D94"/>
      <c r="E94" s="45" t="s">
        <v>37</v>
      </c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</row>
    <row r="95" spans="1:49" ht="14.25" x14ac:dyDescent="0.2">
      <c r="A95" s="10"/>
      <c r="B95" s="9"/>
      <c r="C95" s="46" t="s">
        <v>113</v>
      </c>
      <c r="D95"/>
      <c r="E95" s="45" t="s">
        <v>68</v>
      </c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</row>
    <row r="96" spans="1:49" ht="14.25" x14ac:dyDescent="0.2">
      <c r="B96" s="9"/>
      <c r="C96" s="46" t="s">
        <v>186</v>
      </c>
      <c r="D96"/>
      <c r="E96" s="45" t="s">
        <v>37</v>
      </c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</row>
    <row r="97" spans="2:59" ht="14.25" x14ac:dyDescent="0.2">
      <c r="B97" s="9"/>
      <c r="C97" s="46" t="s">
        <v>136</v>
      </c>
      <c r="D97"/>
      <c r="E97" s="45" t="s">
        <v>37</v>
      </c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</row>
    <row r="98" spans="2:59" ht="14.25" x14ac:dyDescent="0.2">
      <c r="B98" s="9"/>
      <c r="C98" s="46" t="s">
        <v>115</v>
      </c>
      <c r="D98"/>
      <c r="E98" s="45" t="s">
        <v>37</v>
      </c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</row>
    <row r="99" spans="2:59" ht="14.25" x14ac:dyDescent="0.2">
      <c r="B99" s="9"/>
      <c r="C99" s="46" t="s">
        <v>116</v>
      </c>
      <c r="D99"/>
      <c r="E99" s="45" t="s">
        <v>117</v>
      </c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</row>
    <row r="100" spans="2:59" ht="14.25" x14ac:dyDescent="0.2">
      <c r="B100" s="9"/>
      <c r="C100" s="46" t="s">
        <v>118</v>
      </c>
      <c r="D100"/>
      <c r="E100" s="45" t="s">
        <v>119</v>
      </c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</row>
    <row r="101" spans="2:59" ht="14.25" x14ac:dyDescent="0.2">
      <c r="B101" s="9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</row>
    <row r="102" spans="2:59" x14ac:dyDescent="0.2">
      <c r="B102" s="9"/>
      <c r="C102" s="47" t="s">
        <v>138</v>
      </c>
      <c r="D102" s="93" t="s">
        <v>37</v>
      </c>
      <c r="E102" s="93" t="s">
        <v>121</v>
      </c>
      <c r="F102" s="93" t="s">
        <v>139</v>
      </c>
      <c r="G102" s="93" t="s">
        <v>121</v>
      </c>
      <c r="H102" s="93" t="s">
        <v>140</v>
      </c>
      <c r="I102" s="93" t="s">
        <v>121</v>
      </c>
      <c r="J102" s="93" t="s">
        <v>141</v>
      </c>
      <c r="K102" s="93" t="s">
        <v>121</v>
      </c>
      <c r="L102" s="93" t="s">
        <v>142</v>
      </c>
      <c r="M102" s="93" t="s">
        <v>121</v>
      </c>
      <c r="N102" s="93" t="s">
        <v>143</v>
      </c>
      <c r="O102" s="93" t="s">
        <v>121</v>
      </c>
      <c r="P102" s="93" t="s">
        <v>144</v>
      </c>
      <c r="Q102" s="93" t="s">
        <v>121</v>
      </c>
      <c r="R102" s="93" t="s">
        <v>145</v>
      </c>
      <c r="S102" s="93" t="s">
        <v>121</v>
      </c>
      <c r="T102" s="93" t="s">
        <v>146</v>
      </c>
      <c r="U102" s="93" t="s">
        <v>121</v>
      </c>
      <c r="V102" s="93" t="s">
        <v>147</v>
      </c>
      <c r="W102" s="93" t="s">
        <v>121</v>
      </c>
      <c r="X102" s="93" t="s">
        <v>148</v>
      </c>
      <c r="Y102" s="93" t="s">
        <v>121</v>
      </c>
      <c r="Z102" s="93" t="s">
        <v>149</v>
      </c>
      <c r="AA102" s="93" t="s">
        <v>121</v>
      </c>
      <c r="AB102" s="93" t="s">
        <v>150</v>
      </c>
      <c r="AC102" s="93" t="s">
        <v>121</v>
      </c>
      <c r="AD102" s="93" t="s">
        <v>151</v>
      </c>
      <c r="AE102" s="93" t="s">
        <v>121</v>
      </c>
      <c r="AF102" s="93" t="s">
        <v>152</v>
      </c>
      <c r="AG102" s="93" t="s">
        <v>121</v>
      </c>
      <c r="AH102" s="93" t="s">
        <v>153</v>
      </c>
      <c r="AI102" s="93" t="s">
        <v>121</v>
      </c>
      <c r="AJ102" s="93" t="s">
        <v>154</v>
      </c>
      <c r="AK102" s="93" t="s">
        <v>121</v>
      </c>
      <c r="AL102" s="93" t="s">
        <v>155</v>
      </c>
      <c r="AM102" s="93" t="s">
        <v>121</v>
      </c>
      <c r="AN102" s="93" t="s">
        <v>156</v>
      </c>
      <c r="AO102" s="93" t="s">
        <v>121</v>
      </c>
      <c r="AP102" s="93" t="s">
        <v>157</v>
      </c>
      <c r="AQ102" s="93" t="s">
        <v>121</v>
      </c>
      <c r="AR102" s="93" t="s">
        <v>158</v>
      </c>
      <c r="AS102" s="93" t="s">
        <v>121</v>
      </c>
      <c r="AT102" s="93" t="s">
        <v>159</v>
      </c>
      <c r="AU102" s="93" t="s">
        <v>121</v>
      </c>
      <c r="AV102" s="93" t="s">
        <v>160</v>
      </c>
      <c r="AW102" s="93" t="s">
        <v>121</v>
      </c>
      <c r="BA102" s="8" t="s">
        <v>241</v>
      </c>
      <c r="BD102" s="8" t="s">
        <v>242</v>
      </c>
      <c r="BG102" s="8" t="s">
        <v>243</v>
      </c>
    </row>
    <row r="103" spans="2:59" ht="14.25" x14ac:dyDescent="0.2">
      <c r="B103" s="9"/>
      <c r="C103" s="49" t="s">
        <v>122</v>
      </c>
      <c r="D103" s="50" t="s">
        <v>121</v>
      </c>
      <c r="E103" s="50" t="s">
        <v>121</v>
      </c>
      <c r="F103" s="50" t="s">
        <v>121</v>
      </c>
      <c r="G103" s="50" t="s">
        <v>121</v>
      </c>
      <c r="H103" s="50" t="s">
        <v>121</v>
      </c>
      <c r="I103" s="50" t="s">
        <v>121</v>
      </c>
      <c r="J103" s="50" t="s">
        <v>121</v>
      </c>
      <c r="K103" s="50" t="s">
        <v>121</v>
      </c>
      <c r="L103" s="50" t="s">
        <v>121</v>
      </c>
      <c r="M103" s="50" t="s">
        <v>121</v>
      </c>
      <c r="N103" s="50" t="s">
        <v>121</v>
      </c>
      <c r="O103" s="50" t="s">
        <v>121</v>
      </c>
      <c r="P103" s="50" t="s">
        <v>121</v>
      </c>
      <c r="Q103" s="50" t="s">
        <v>121</v>
      </c>
      <c r="R103" s="50" t="s">
        <v>121</v>
      </c>
      <c r="S103" s="50" t="s">
        <v>121</v>
      </c>
      <c r="T103" s="50" t="s">
        <v>121</v>
      </c>
      <c r="U103" s="50" t="s">
        <v>121</v>
      </c>
      <c r="V103" s="50" t="s">
        <v>121</v>
      </c>
      <c r="W103" s="50" t="s">
        <v>121</v>
      </c>
      <c r="X103" s="50" t="s">
        <v>121</v>
      </c>
      <c r="Y103" s="50" t="s">
        <v>121</v>
      </c>
      <c r="Z103" s="50" t="s">
        <v>121</v>
      </c>
      <c r="AA103" s="50" t="s">
        <v>121</v>
      </c>
      <c r="AB103" s="50" t="s">
        <v>121</v>
      </c>
      <c r="AC103" s="50" t="s">
        <v>121</v>
      </c>
      <c r="AD103" s="50" t="s">
        <v>121</v>
      </c>
      <c r="AE103" s="50" t="s">
        <v>121</v>
      </c>
      <c r="AF103" s="50" t="s">
        <v>121</v>
      </c>
      <c r="AG103" s="50" t="s">
        <v>121</v>
      </c>
      <c r="AH103" s="50" t="s">
        <v>121</v>
      </c>
      <c r="AI103" s="50" t="s">
        <v>121</v>
      </c>
      <c r="AJ103" s="50" t="s">
        <v>121</v>
      </c>
      <c r="AK103" s="50" t="s">
        <v>121</v>
      </c>
      <c r="AL103" s="50" t="s">
        <v>121</v>
      </c>
      <c r="AM103" s="50" t="s">
        <v>121</v>
      </c>
      <c r="AN103" s="50" t="s">
        <v>121</v>
      </c>
      <c r="AO103" s="50" t="s">
        <v>121</v>
      </c>
      <c r="AP103" s="50" t="s">
        <v>121</v>
      </c>
      <c r="AQ103" s="50" t="s">
        <v>121</v>
      </c>
      <c r="AR103" s="50" t="s">
        <v>121</v>
      </c>
      <c r="AS103" s="50" t="s">
        <v>121</v>
      </c>
      <c r="AT103" s="50" t="s">
        <v>121</v>
      </c>
      <c r="AU103" s="50" t="s">
        <v>121</v>
      </c>
      <c r="AV103" s="50" t="s">
        <v>121</v>
      </c>
      <c r="AW103" s="50" t="s">
        <v>121</v>
      </c>
    </row>
    <row r="104" spans="2:59" x14ac:dyDescent="0.2">
      <c r="B104" s="9"/>
      <c r="C104" s="51" t="s">
        <v>123</v>
      </c>
      <c r="D104" s="52">
        <v>9070970</v>
      </c>
      <c r="E104" s="52" t="s">
        <v>121</v>
      </c>
      <c r="F104" s="52">
        <v>1422810</v>
      </c>
      <c r="G104" s="52" t="s">
        <v>121</v>
      </c>
      <c r="H104" s="52">
        <v>1659640</v>
      </c>
      <c r="I104" s="52" t="s">
        <v>121</v>
      </c>
      <c r="J104" s="52">
        <v>92000</v>
      </c>
      <c r="K104" s="52" t="s">
        <v>121</v>
      </c>
      <c r="L104" s="52">
        <v>65410</v>
      </c>
      <c r="M104" s="52" t="s">
        <v>121</v>
      </c>
      <c r="N104" s="52">
        <v>47020</v>
      </c>
      <c r="O104" s="52" t="s">
        <v>121</v>
      </c>
      <c r="P104" s="52">
        <v>407560</v>
      </c>
      <c r="Q104" s="52" t="s">
        <v>121</v>
      </c>
      <c r="R104" s="52">
        <v>496490</v>
      </c>
      <c r="S104" s="52" t="s">
        <v>121</v>
      </c>
      <c r="T104" s="52">
        <v>883820</v>
      </c>
      <c r="U104" s="52" t="s">
        <v>121</v>
      </c>
      <c r="V104" s="52">
        <v>214690</v>
      </c>
      <c r="W104" s="52" t="s">
        <v>121</v>
      </c>
      <c r="X104" s="52">
        <v>466310</v>
      </c>
      <c r="Y104" s="52" t="s">
        <v>121</v>
      </c>
      <c r="Z104" s="52">
        <v>384970</v>
      </c>
      <c r="AA104" s="52" t="s">
        <v>121</v>
      </c>
      <c r="AB104" s="52">
        <v>65900</v>
      </c>
      <c r="AC104" s="52" t="s">
        <v>121</v>
      </c>
      <c r="AD104" s="52">
        <v>327520</v>
      </c>
      <c r="AE104" s="52" t="s">
        <v>121</v>
      </c>
      <c r="AF104" s="52">
        <v>137350</v>
      </c>
      <c r="AG104" s="52" t="s">
        <v>121</v>
      </c>
      <c r="AH104" s="52">
        <v>350440</v>
      </c>
      <c r="AI104" s="52" t="s">
        <v>121</v>
      </c>
      <c r="AJ104" s="52">
        <v>224570</v>
      </c>
      <c r="AK104" s="52" t="s">
        <v>121</v>
      </c>
      <c r="AL104" s="52">
        <v>463950</v>
      </c>
      <c r="AM104" s="52" t="s">
        <v>121</v>
      </c>
      <c r="AN104" s="52">
        <v>154600</v>
      </c>
      <c r="AO104" s="52" t="s">
        <v>121</v>
      </c>
      <c r="AP104" s="52">
        <v>54160</v>
      </c>
      <c r="AQ104" s="52" t="s">
        <v>121</v>
      </c>
      <c r="AR104" s="52">
        <v>181290</v>
      </c>
      <c r="AS104" s="52" t="s">
        <v>121</v>
      </c>
      <c r="AT104" s="52">
        <v>894840</v>
      </c>
      <c r="AU104" s="52" t="s">
        <v>121</v>
      </c>
      <c r="AV104" s="52">
        <v>75640</v>
      </c>
      <c r="AW104" s="52" t="s">
        <v>121</v>
      </c>
      <c r="BA104" s="13">
        <f>+(F104+H104+J104+L104+N104+P104+R104+T104+V104)/D104*100</f>
        <v>58.311735128657681</v>
      </c>
      <c r="BD104" s="13">
        <f>+((Z104+AF104+AH104+AJ104+AD104+AB104+X104)/D104)*100</f>
        <v>21.574980404521234</v>
      </c>
      <c r="BG104" s="13">
        <f>+((AL104+AN104+AP104+AR104+AT104)/D104)*100</f>
        <v>19.279525783901832</v>
      </c>
    </row>
    <row r="105" spans="2:59" x14ac:dyDescent="0.2">
      <c r="B105" s="9"/>
      <c r="C105" s="51" t="s">
        <v>0</v>
      </c>
      <c r="D105" s="53">
        <v>36000</v>
      </c>
      <c r="E105" s="53" t="s">
        <v>121</v>
      </c>
      <c r="F105" s="53">
        <v>1460</v>
      </c>
      <c r="G105" s="53" t="s">
        <v>121</v>
      </c>
      <c r="H105" s="53">
        <v>10370</v>
      </c>
      <c r="I105" s="53" t="s">
        <v>121</v>
      </c>
      <c r="J105" s="53">
        <v>920</v>
      </c>
      <c r="K105" s="53" t="s">
        <v>121</v>
      </c>
      <c r="L105" s="53">
        <v>750</v>
      </c>
      <c r="M105" s="53" t="s">
        <v>121</v>
      </c>
      <c r="N105" s="53">
        <v>510</v>
      </c>
      <c r="O105" s="53" t="s">
        <v>121</v>
      </c>
      <c r="P105" s="53" t="s">
        <v>50</v>
      </c>
      <c r="Q105" s="53" t="s">
        <v>121</v>
      </c>
      <c r="R105" s="53">
        <v>880</v>
      </c>
      <c r="S105" s="53" t="s">
        <v>121</v>
      </c>
      <c r="T105" s="53" t="s">
        <v>50</v>
      </c>
      <c r="U105" s="53" t="s">
        <v>121</v>
      </c>
      <c r="V105" s="53">
        <v>70</v>
      </c>
      <c r="W105" s="53" t="s">
        <v>121</v>
      </c>
      <c r="X105" s="53">
        <v>4100</v>
      </c>
      <c r="Y105" s="53" t="s">
        <v>121</v>
      </c>
      <c r="Z105" s="53">
        <v>5490</v>
      </c>
      <c r="AA105" s="53" t="s">
        <v>121</v>
      </c>
      <c r="AB105" s="53">
        <v>2270</v>
      </c>
      <c r="AC105" s="53" t="s">
        <v>121</v>
      </c>
      <c r="AD105" s="53">
        <v>1050</v>
      </c>
      <c r="AE105" s="53" t="s">
        <v>121</v>
      </c>
      <c r="AF105" s="53">
        <v>2150</v>
      </c>
      <c r="AG105" s="53" t="s">
        <v>121</v>
      </c>
      <c r="AH105" s="53">
        <v>740</v>
      </c>
      <c r="AI105" s="53" t="s">
        <v>121</v>
      </c>
      <c r="AJ105" s="53">
        <v>80</v>
      </c>
      <c r="AK105" s="53" t="s">
        <v>121</v>
      </c>
      <c r="AL105" s="53">
        <v>800</v>
      </c>
      <c r="AM105" s="53" t="s">
        <v>121</v>
      </c>
      <c r="AN105" s="53">
        <v>480</v>
      </c>
      <c r="AO105" s="53" t="s">
        <v>121</v>
      </c>
      <c r="AP105" s="53">
        <v>510</v>
      </c>
      <c r="AQ105" s="53" t="s">
        <v>121</v>
      </c>
      <c r="AR105" s="53">
        <v>2560</v>
      </c>
      <c r="AS105" s="53" t="s">
        <v>121</v>
      </c>
      <c r="AT105" s="53">
        <v>730</v>
      </c>
      <c r="AU105" s="53" t="s">
        <v>121</v>
      </c>
      <c r="AV105" s="53">
        <v>60</v>
      </c>
      <c r="AW105" s="53" t="s">
        <v>121</v>
      </c>
      <c r="AZ105" s="51" t="s">
        <v>5</v>
      </c>
      <c r="BA105" s="13">
        <v>79.979274611398964</v>
      </c>
      <c r="BB105" s="88"/>
      <c r="BC105" s="51" t="s">
        <v>4</v>
      </c>
      <c r="BD105" s="13">
        <v>88.41191829212103</v>
      </c>
      <c r="BF105" s="51" t="s">
        <v>12</v>
      </c>
      <c r="BG105" s="13">
        <v>37.855844942459115</v>
      </c>
    </row>
    <row r="106" spans="2:59" x14ac:dyDescent="0.2">
      <c r="B106" s="9"/>
      <c r="C106" s="51" t="s">
        <v>1</v>
      </c>
      <c r="D106" s="52">
        <v>132740</v>
      </c>
      <c r="E106" s="52" t="s">
        <v>121</v>
      </c>
      <c r="F106" s="52">
        <v>16960</v>
      </c>
      <c r="G106" s="52" t="s">
        <v>121</v>
      </c>
      <c r="H106" s="52">
        <v>22970</v>
      </c>
      <c r="I106" s="52" t="s">
        <v>121</v>
      </c>
      <c r="J106" s="52">
        <v>3950</v>
      </c>
      <c r="K106" s="52" t="s">
        <v>121</v>
      </c>
      <c r="L106" s="52">
        <v>2340</v>
      </c>
      <c r="M106" s="52" t="s">
        <v>121</v>
      </c>
      <c r="N106" s="52">
        <v>860</v>
      </c>
      <c r="O106" s="52" t="s">
        <v>121</v>
      </c>
      <c r="P106" s="52">
        <v>5870</v>
      </c>
      <c r="Q106" s="52" t="s">
        <v>121</v>
      </c>
      <c r="R106" s="52">
        <v>10780</v>
      </c>
      <c r="S106" s="52" t="s">
        <v>121</v>
      </c>
      <c r="T106" s="52" t="s">
        <v>50</v>
      </c>
      <c r="U106" s="52" t="s">
        <v>121</v>
      </c>
      <c r="V106" s="52">
        <v>890</v>
      </c>
      <c r="W106" s="52" t="s">
        <v>121</v>
      </c>
      <c r="X106" s="52">
        <v>14440</v>
      </c>
      <c r="Y106" s="52" t="s">
        <v>121</v>
      </c>
      <c r="Z106" s="52">
        <v>6330</v>
      </c>
      <c r="AA106" s="52" t="s">
        <v>121</v>
      </c>
      <c r="AB106" s="52">
        <v>1670</v>
      </c>
      <c r="AC106" s="52" t="s">
        <v>121</v>
      </c>
      <c r="AD106" s="52">
        <v>16850</v>
      </c>
      <c r="AE106" s="52" t="s">
        <v>121</v>
      </c>
      <c r="AF106" s="52">
        <v>340</v>
      </c>
      <c r="AG106" s="52" t="s">
        <v>121</v>
      </c>
      <c r="AH106" s="52">
        <v>1290</v>
      </c>
      <c r="AI106" s="52" t="s">
        <v>121</v>
      </c>
      <c r="AJ106" s="52">
        <v>890</v>
      </c>
      <c r="AK106" s="52" t="s">
        <v>121</v>
      </c>
      <c r="AL106" s="52">
        <v>5510</v>
      </c>
      <c r="AM106" s="52" t="s">
        <v>121</v>
      </c>
      <c r="AN106" s="52">
        <v>2400</v>
      </c>
      <c r="AO106" s="52" t="s">
        <v>121</v>
      </c>
      <c r="AP106" s="52">
        <v>900</v>
      </c>
      <c r="AQ106" s="52" t="s">
        <v>121</v>
      </c>
      <c r="AR106" s="52">
        <v>3510</v>
      </c>
      <c r="AS106" s="52" t="s">
        <v>121</v>
      </c>
      <c r="AT106" s="52">
        <v>13760</v>
      </c>
      <c r="AU106" s="52" t="s">
        <v>121</v>
      </c>
      <c r="AV106" s="52">
        <v>240</v>
      </c>
      <c r="AW106" s="52" t="s">
        <v>121</v>
      </c>
      <c r="AZ106" s="51" t="s">
        <v>10</v>
      </c>
      <c r="BA106" s="13">
        <v>78.854625550660799</v>
      </c>
      <c r="BB106" s="88"/>
      <c r="BC106" s="51" t="s">
        <v>13</v>
      </c>
      <c r="BD106" s="13">
        <v>62.765957446808507</v>
      </c>
      <c r="BF106" s="51" t="s">
        <v>8</v>
      </c>
      <c r="BG106" s="13">
        <v>35.795178211630649</v>
      </c>
    </row>
    <row r="107" spans="2:59" x14ac:dyDescent="0.2">
      <c r="B107" s="9"/>
      <c r="C107" s="51" t="s">
        <v>96</v>
      </c>
      <c r="D107" s="53">
        <v>28910</v>
      </c>
      <c r="E107" s="53" t="s">
        <v>121</v>
      </c>
      <c r="F107" s="53">
        <v>5770</v>
      </c>
      <c r="G107" s="53" t="s">
        <v>121</v>
      </c>
      <c r="H107" s="53">
        <v>4060</v>
      </c>
      <c r="I107" s="53" t="s">
        <v>121</v>
      </c>
      <c r="J107" s="53">
        <v>140</v>
      </c>
      <c r="K107" s="53" t="s">
        <v>121</v>
      </c>
      <c r="L107" s="53">
        <v>170</v>
      </c>
      <c r="M107" s="53" t="s">
        <v>121</v>
      </c>
      <c r="N107" s="53">
        <v>170</v>
      </c>
      <c r="O107" s="53" t="s">
        <v>121</v>
      </c>
      <c r="P107" s="53">
        <v>3500</v>
      </c>
      <c r="Q107" s="53" t="s">
        <v>121</v>
      </c>
      <c r="R107" s="53">
        <v>1000</v>
      </c>
      <c r="S107" s="53" t="s">
        <v>121</v>
      </c>
      <c r="T107" s="53" t="s">
        <v>50</v>
      </c>
      <c r="U107" s="53" t="s">
        <v>121</v>
      </c>
      <c r="V107" s="53">
        <v>340</v>
      </c>
      <c r="W107" s="53" t="s">
        <v>121</v>
      </c>
      <c r="X107" s="53">
        <v>900</v>
      </c>
      <c r="Y107" s="53" t="s">
        <v>121</v>
      </c>
      <c r="Z107" s="53">
        <v>5310</v>
      </c>
      <c r="AA107" s="53" t="s">
        <v>121</v>
      </c>
      <c r="AB107" s="53">
        <v>250</v>
      </c>
      <c r="AC107" s="53" t="s">
        <v>121</v>
      </c>
      <c r="AD107" s="53">
        <v>2280</v>
      </c>
      <c r="AE107" s="53" t="s">
        <v>121</v>
      </c>
      <c r="AF107" s="53">
        <v>180</v>
      </c>
      <c r="AG107" s="53" t="s">
        <v>121</v>
      </c>
      <c r="AH107" s="53">
        <v>150</v>
      </c>
      <c r="AI107" s="53" t="s">
        <v>121</v>
      </c>
      <c r="AJ107" s="53">
        <v>40</v>
      </c>
      <c r="AK107" s="53" t="s">
        <v>121</v>
      </c>
      <c r="AL107" s="53">
        <v>410</v>
      </c>
      <c r="AM107" s="53" t="s">
        <v>121</v>
      </c>
      <c r="AN107" s="53">
        <v>480</v>
      </c>
      <c r="AO107" s="53" t="s">
        <v>121</v>
      </c>
      <c r="AP107" s="53">
        <v>120</v>
      </c>
      <c r="AQ107" s="53" t="s">
        <v>121</v>
      </c>
      <c r="AR107" s="53">
        <v>2490</v>
      </c>
      <c r="AS107" s="53" t="s">
        <v>121</v>
      </c>
      <c r="AT107" s="53">
        <v>1140</v>
      </c>
      <c r="AU107" s="53" t="s">
        <v>121</v>
      </c>
      <c r="AV107" s="53">
        <v>20</v>
      </c>
      <c r="AW107" s="53" t="s">
        <v>121</v>
      </c>
      <c r="AZ107" s="51" t="s">
        <v>6</v>
      </c>
      <c r="BA107" s="13">
        <v>78.047154240493185</v>
      </c>
      <c r="BB107" s="88"/>
      <c r="BC107" s="51" t="s">
        <v>17</v>
      </c>
      <c r="BD107" s="13">
        <v>55.037010290666188</v>
      </c>
      <c r="BF107" s="51" t="s">
        <v>20</v>
      </c>
      <c r="BG107" s="13">
        <v>29.06580027501931</v>
      </c>
    </row>
    <row r="108" spans="2:59" x14ac:dyDescent="0.2">
      <c r="B108" s="9"/>
      <c r="C108" s="51" t="s">
        <v>2</v>
      </c>
      <c r="D108" s="52">
        <v>37090</v>
      </c>
      <c r="E108" s="52" t="s">
        <v>121</v>
      </c>
      <c r="F108" s="52">
        <v>10110</v>
      </c>
      <c r="G108" s="52" t="s">
        <v>121</v>
      </c>
      <c r="H108" s="52">
        <v>9380</v>
      </c>
      <c r="I108" s="52" t="s">
        <v>121</v>
      </c>
      <c r="J108" s="52">
        <v>170</v>
      </c>
      <c r="K108" s="52" t="s">
        <v>121</v>
      </c>
      <c r="L108" s="52">
        <v>260</v>
      </c>
      <c r="M108" s="52" t="s">
        <v>121</v>
      </c>
      <c r="N108" s="52">
        <v>120</v>
      </c>
      <c r="O108" s="52" t="s">
        <v>121</v>
      </c>
      <c r="P108" s="52" t="s">
        <v>50</v>
      </c>
      <c r="Q108" s="52" t="s">
        <v>121</v>
      </c>
      <c r="R108" s="52">
        <v>210</v>
      </c>
      <c r="S108" s="52" t="s">
        <v>121</v>
      </c>
      <c r="T108" s="52" t="s">
        <v>50</v>
      </c>
      <c r="U108" s="52" t="s">
        <v>121</v>
      </c>
      <c r="V108" s="52">
        <v>700</v>
      </c>
      <c r="W108" s="52" t="s">
        <v>121</v>
      </c>
      <c r="X108" s="52">
        <v>2480</v>
      </c>
      <c r="Y108" s="52" t="s">
        <v>121</v>
      </c>
      <c r="Z108" s="52">
        <v>6320</v>
      </c>
      <c r="AA108" s="52" t="s">
        <v>121</v>
      </c>
      <c r="AB108" s="52">
        <v>30</v>
      </c>
      <c r="AC108" s="52" t="s">
        <v>121</v>
      </c>
      <c r="AD108" s="52">
        <v>930</v>
      </c>
      <c r="AE108" s="52" t="s">
        <v>121</v>
      </c>
      <c r="AF108" s="52">
        <v>2130</v>
      </c>
      <c r="AG108" s="52" t="s">
        <v>121</v>
      </c>
      <c r="AH108" s="52">
        <v>320</v>
      </c>
      <c r="AI108" s="52" t="s">
        <v>121</v>
      </c>
      <c r="AJ108" s="52">
        <v>30</v>
      </c>
      <c r="AK108" s="52" t="s">
        <v>121</v>
      </c>
      <c r="AL108" s="52">
        <v>700</v>
      </c>
      <c r="AM108" s="52" t="s">
        <v>121</v>
      </c>
      <c r="AN108" s="52">
        <v>110</v>
      </c>
      <c r="AO108" s="52" t="s">
        <v>121</v>
      </c>
      <c r="AP108" s="52">
        <v>70</v>
      </c>
      <c r="AQ108" s="52" t="s">
        <v>121</v>
      </c>
      <c r="AR108" s="52">
        <v>1630</v>
      </c>
      <c r="AS108" s="52" t="s">
        <v>121</v>
      </c>
      <c r="AT108" s="52">
        <v>880</v>
      </c>
      <c r="AU108" s="52" t="s">
        <v>121</v>
      </c>
      <c r="AV108" s="52">
        <v>540</v>
      </c>
      <c r="AW108" s="52" t="s">
        <v>121</v>
      </c>
      <c r="AZ108" s="51" t="s">
        <v>9</v>
      </c>
      <c r="BA108" s="13">
        <v>77.662353709554992</v>
      </c>
      <c r="BB108" s="88"/>
      <c r="BC108" s="51" t="s">
        <v>16</v>
      </c>
      <c r="BD108" s="13">
        <v>53.096504559270521</v>
      </c>
      <c r="BF108" s="51" t="s">
        <v>19</v>
      </c>
      <c r="BG108" s="13">
        <v>24.122247872377081</v>
      </c>
    </row>
    <row r="109" spans="2:59" x14ac:dyDescent="0.2">
      <c r="B109" s="9"/>
      <c r="C109" s="51" t="s">
        <v>49</v>
      </c>
      <c r="D109" s="53">
        <v>262780</v>
      </c>
      <c r="E109" s="53" t="s">
        <v>121</v>
      </c>
      <c r="F109" s="53">
        <v>34800</v>
      </c>
      <c r="G109" s="53" t="s">
        <v>121</v>
      </c>
      <c r="H109" s="53">
        <v>67490</v>
      </c>
      <c r="I109" s="53" t="s">
        <v>121</v>
      </c>
      <c r="J109" s="53">
        <v>2720</v>
      </c>
      <c r="K109" s="53" t="s">
        <v>121</v>
      </c>
      <c r="L109" s="53">
        <v>830</v>
      </c>
      <c r="M109" s="53" t="s">
        <v>121</v>
      </c>
      <c r="N109" s="53">
        <v>1880</v>
      </c>
      <c r="O109" s="53" t="s">
        <v>121</v>
      </c>
      <c r="P109" s="53">
        <v>12140</v>
      </c>
      <c r="Q109" s="53" t="s">
        <v>121</v>
      </c>
      <c r="R109" s="53">
        <v>4140</v>
      </c>
      <c r="S109" s="53" t="s">
        <v>121</v>
      </c>
      <c r="T109" s="53" t="s">
        <v>50</v>
      </c>
      <c r="U109" s="53" t="s">
        <v>121</v>
      </c>
      <c r="V109" s="53">
        <v>1960</v>
      </c>
      <c r="W109" s="53" t="s">
        <v>121</v>
      </c>
      <c r="X109" s="53">
        <v>44710</v>
      </c>
      <c r="Y109" s="53" t="s">
        <v>121</v>
      </c>
      <c r="Z109" s="53">
        <v>32560</v>
      </c>
      <c r="AA109" s="53" t="s">
        <v>121</v>
      </c>
      <c r="AB109" s="53">
        <v>4720</v>
      </c>
      <c r="AC109" s="53" t="s">
        <v>121</v>
      </c>
      <c r="AD109" s="53">
        <v>12080</v>
      </c>
      <c r="AE109" s="53" t="s">
        <v>121</v>
      </c>
      <c r="AF109" s="53">
        <v>11990</v>
      </c>
      <c r="AG109" s="53" t="s">
        <v>121</v>
      </c>
      <c r="AH109" s="53">
        <v>3260</v>
      </c>
      <c r="AI109" s="53" t="s">
        <v>121</v>
      </c>
      <c r="AJ109" s="53">
        <v>380</v>
      </c>
      <c r="AK109" s="53" t="s">
        <v>121</v>
      </c>
      <c r="AL109" s="53">
        <v>3080</v>
      </c>
      <c r="AM109" s="53" t="s">
        <v>121</v>
      </c>
      <c r="AN109" s="53">
        <v>2890</v>
      </c>
      <c r="AO109" s="53" t="s">
        <v>121</v>
      </c>
      <c r="AP109" s="53">
        <v>1990</v>
      </c>
      <c r="AQ109" s="53" t="s">
        <v>121</v>
      </c>
      <c r="AR109" s="53">
        <v>11950</v>
      </c>
      <c r="AS109" s="53" t="s">
        <v>121</v>
      </c>
      <c r="AT109" s="53">
        <v>7110</v>
      </c>
      <c r="AU109" s="53" t="s">
        <v>121</v>
      </c>
      <c r="AV109" s="53">
        <v>120</v>
      </c>
      <c r="AW109" s="53" t="s">
        <v>121</v>
      </c>
      <c r="AZ109" s="51" t="s">
        <v>23</v>
      </c>
      <c r="BA109" s="13">
        <v>74.227481919789611</v>
      </c>
      <c r="BB109" s="88"/>
      <c r="BC109" s="51" t="s">
        <v>0</v>
      </c>
      <c r="BD109" s="13">
        <v>44.111111111111114</v>
      </c>
      <c r="BF109" s="51" t="s">
        <v>21</v>
      </c>
      <c r="BG109" s="13">
        <v>23.996136332275427</v>
      </c>
    </row>
    <row r="110" spans="2:59" x14ac:dyDescent="0.2">
      <c r="B110" s="9"/>
      <c r="C110" s="51" t="s">
        <v>3</v>
      </c>
      <c r="D110" s="52">
        <v>11370</v>
      </c>
      <c r="E110" s="52" t="s">
        <v>121</v>
      </c>
      <c r="F110" s="52">
        <v>2190</v>
      </c>
      <c r="G110" s="52" t="s">
        <v>121</v>
      </c>
      <c r="H110" s="52">
        <v>3620</v>
      </c>
      <c r="I110" s="52" t="s">
        <v>121</v>
      </c>
      <c r="J110" s="52">
        <v>40</v>
      </c>
      <c r="K110" s="52" t="s">
        <v>121</v>
      </c>
      <c r="L110" s="52">
        <v>60</v>
      </c>
      <c r="M110" s="52" t="s">
        <v>121</v>
      </c>
      <c r="N110" s="52">
        <v>40</v>
      </c>
      <c r="O110" s="52" t="s">
        <v>121</v>
      </c>
      <c r="P110" s="52" t="s">
        <v>50</v>
      </c>
      <c r="Q110" s="52" t="s">
        <v>121</v>
      </c>
      <c r="R110" s="52">
        <v>260</v>
      </c>
      <c r="S110" s="52" t="s">
        <v>121</v>
      </c>
      <c r="T110" s="52" t="s">
        <v>50</v>
      </c>
      <c r="U110" s="52" t="s">
        <v>121</v>
      </c>
      <c r="V110" s="52">
        <v>10</v>
      </c>
      <c r="W110" s="52" t="s">
        <v>121</v>
      </c>
      <c r="X110" s="52">
        <v>650</v>
      </c>
      <c r="Y110" s="52" t="s">
        <v>121</v>
      </c>
      <c r="Z110" s="52">
        <v>1140</v>
      </c>
      <c r="AA110" s="52" t="s">
        <v>121</v>
      </c>
      <c r="AB110" s="52">
        <v>260</v>
      </c>
      <c r="AC110" s="52" t="s">
        <v>121</v>
      </c>
      <c r="AD110" s="52">
        <v>830</v>
      </c>
      <c r="AE110" s="52" t="s">
        <v>121</v>
      </c>
      <c r="AF110" s="52">
        <v>40</v>
      </c>
      <c r="AG110" s="52" t="s">
        <v>121</v>
      </c>
      <c r="AH110" s="52">
        <v>20</v>
      </c>
      <c r="AI110" s="52" t="s">
        <v>121</v>
      </c>
      <c r="AJ110" s="52" t="s">
        <v>50</v>
      </c>
      <c r="AK110" s="52" t="s">
        <v>124</v>
      </c>
      <c r="AL110" s="52">
        <v>210</v>
      </c>
      <c r="AM110" s="52" t="s">
        <v>121</v>
      </c>
      <c r="AN110" s="52">
        <v>60</v>
      </c>
      <c r="AO110" s="52" t="s">
        <v>121</v>
      </c>
      <c r="AP110" s="52">
        <v>10</v>
      </c>
      <c r="AQ110" s="52" t="s">
        <v>121</v>
      </c>
      <c r="AR110" s="52">
        <v>350</v>
      </c>
      <c r="AS110" s="52" t="s">
        <v>121</v>
      </c>
      <c r="AT110" s="52">
        <v>1570</v>
      </c>
      <c r="AU110" s="52" t="s">
        <v>121</v>
      </c>
      <c r="AV110" s="52">
        <v>10</v>
      </c>
      <c r="AW110" s="52" t="s">
        <v>121</v>
      </c>
      <c r="AZ110" s="51" t="s">
        <v>18</v>
      </c>
      <c r="BA110" s="13">
        <v>65.35977824360954</v>
      </c>
      <c r="BB110" s="88"/>
      <c r="BC110" s="51" t="s">
        <v>49</v>
      </c>
      <c r="BD110" s="13">
        <v>41.745947180150694</v>
      </c>
      <c r="BF110" s="51" t="s">
        <v>18</v>
      </c>
      <c r="BG110" s="13">
        <v>21.40701665476492</v>
      </c>
    </row>
    <row r="111" spans="2:59" x14ac:dyDescent="0.2">
      <c r="B111" s="9"/>
      <c r="C111" s="51" t="s">
        <v>4</v>
      </c>
      <c r="D111" s="53">
        <v>130220</v>
      </c>
      <c r="E111" s="53" t="s">
        <v>121</v>
      </c>
      <c r="F111" s="53">
        <v>3840</v>
      </c>
      <c r="G111" s="53" t="s">
        <v>121</v>
      </c>
      <c r="H111" s="53">
        <v>8880</v>
      </c>
      <c r="I111" s="53" t="s">
        <v>121</v>
      </c>
      <c r="J111" s="53">
        <v>50</v>
      </c>
      <c r="K111" s="53" t="s">
        <v>121</v>
      </c>
      <c r="L111" s="53">
        <v>10</v>
      </c>
      <c r="M111" s="53" t="s">
        <v>121</v>
      </c>
      <c r="N111" s="53">
        <v>60</v>
      </c>
      <c r="O111" s="53" t="s">
        <v>121</v>
      </c>
      <c r="P111" s="53" t="s">
        <v>50</v>
      </c>
      <c r="Q111" s="53" t="s">
        <v>121</v>
      </c>
      <c r="R111" s="53">
        <v>40</v>
      </c>
      <c r="S111" s="53" t="s">
        <v>121</v>
      </c>
      <c r="T111" s="53" t="s">
        <v>50</v>
      </c>
      <c r="U111" s="53" t="s">
        <v>121</v>
      </c>
      <c r="V111" s="53">
        <v>50</v>
      </c>
      <c r="W111" s="53" t="s">
        <v>121</v>
      </c>
      <c r="X111" s="53">
        <v>15310</v>
      </c>
      <c r="Y111" s="53" t="s">
        <v>121</v>
      </c>
      <c r="Z111" s="53">
        <v>73640</v>
      </c>
      <c r="AA111" s="53" t="s">
        <v>121</v>
      </c>
      <c r="AB111" s="53">
        <v>1950</v>
      </c>
      <c r="AC111" s="53" t="s">
        <v>121</v>
      </c>
      <c r="AD111" s="53">
        <v>23400</v>
      </c>
      <c r="AE111" s="53" t="s">
        <v>121</v>
      </c>
      <c r="AF111" s="53">
        <v>310</v>
      </c>
      <c r="AG111" s="53" t="s">
        <v>121</v>
      </c>
      <c r="AH111" s="53">
        <v>510</v>
      </c>
      <c r="AI111" s="53" t="s">
        <v>121</v>
      </c>
      <c r="AJ111" s="53">
        <v>10</v>
      </c>
      <c r="AK111" s="53" t="s">
        <v>121</v>
      </c>
      <c r="AL111" s="53">
        <v>60</v>
      </c>
      <c r="AM111" s="53" t="s">
        <v>121</v>
      </c>
      <c r="AN111" s="53">
        <v>120</v>
      </c>
      <c r="AO111" s="53" t="s">
        <v>121</v>
      </c>
      <c r="AP111" s="53">
        <v>90</v>
      </c>
      <c r="AQ111" s="53" t="s">
        <v>121</v>
      </c>
      <c r="AR111" s="53">
        <v>1740</v>
      </c>
      <c r="AS111" s="53" t="s">
        <v>121</v>
      </c>
      <c r="AT111" s="53">
        <v>130</v>
      </c>
      <c r="AU111" s="53" t="s">
        <v>121</v>
      </c>
      <c r="AV111" s="53">
        <v>10</v>
      </c>
      <c r="AW111" s="53" t="s">
        <v>121</v>
      </c>
      <c r="AZ111" s="51" t="s">
        <v>14</v>
      </c>
      <c r="BA111" s="13">
        <v>61.50133586141515</v>
      </c>
      <c r="BB111" s="88"/>
      <c r="BC111" s="51" t="s">
        <v>7</v>
      </c>
      <c r="BD111" s="13">
        <v>34.244205276950865</v>
      </c>
      <c r="BF111" s="51" t="s">
        <v>1</v>
      </c>
      <c r="BG111" s="13">
        <v>19.647431068253731</v>
      </c>
    </row>
    <row r="112" spans="2:59" x14ac:dyDescent="0.2">
      <c r="B112" s="9"/>
      <c r="C112" s="51" t="s">
        <v>5</v>
      </c>
      <c r="D112" s="52">
        <v>530750</v>
      </c>
      <c r="E112" s="52" t="s">
        <v>121</v>
      </c>
      <c r="F112" s="52">
        <v>33140</v>
      </c>
      <c r="G112" s="52" t="s">
        <v>121</v>
      </c>
      <c r="H112" s="52">
        <v>58870</v>
      </c>
      <c r="I112" s="52" t="s">
        <v>121</v>
      </c>
      <c r="J112" s="52">
        <v>4340</v>
      </c>
      <c r="K112" s="52" t="s">
        <v>121</v>
      </c>
      <c r="L112" s="52">
        <v>3640</v>
      </c>
      <c r="M112" s="52" t="s">
        <v>121</v>
      </c>
      <c r="N112" s="52">
        <v>950</v>
      </c>
      <c r="O112" s="52" t="s">
        <v>121</v>
      </c>
      <c r="P112" s="52">
        <v>17540</v>
      </c>
      <c r="Q112" s="52" t="s">
        <v>121</v>
      </c>
      <c r="R112" s="52">
        <v>50110</v>
      </c>
      <c r="S112" s="52" t="s">
        <v>121</v>
      </c>
      <c r="T112" s="52">
        <v>217370</v>
      </c>
      <c r="U112" s="52" t="s">
        <v>121</v>
      </c>
      <c r="V112" s="52">
        <v>38530</v>
      </c>
      <c r="W112" s="52" t="s">
        <v>121</v>
      </c>
      <c r="X112" s="52">
        <v>1150</v>
      </c>
      <c r="Y112" s="52" t="s">
        <v>121</v>
      </c>
      <c r="Z112" s="52">
        <v>4770</v>
      </c>
      <c r="AA112" s="52" t="s">
        <v>121</v>
      </c>
      <c r="AB112" s="52">
        <v>660</v>
      </c>
      <c r="AC112" s="52" t="s">
        <v>121</v>
      </c>
      <c r="AD112" s="52">
        <v>42260</v>
      </c>
      <c r="AE112" s="52" t="s">
        <v>121</v>
      </c>
      <c r="AF112" s="52">
        <v>480</v>
      </c>
      <c r="AG112" s="52" t="s">
        <v>121</v>
      </c>
      <c r="AH112" s="52">
        <v>1670</v>
      </c>
      <c r="AI112" s="52" t="s">
        <v>121</v>
      </c>
      <c r="AJ112" s="52">
        <v>320</v>
      </c>
      <c r="AK112" s="52" t="s">
        <v>121</v>
      </c>
      <c r="AL112" s="52">
        <v>24180</v>
      </c>
      <c r="AM112" s="52" t="s">
        <v>121</v>
      </c>
      <c r="AN112" s="52">
        <v>1550</v>
      </c>
      <c r="AO112" s="52" t="s">
        <v>121</v>
      </c>
      <c r="AP112" s="52">
        <v>310</v>
      </c>
      <c r="AQ112" s="52" t="s">
        <v>121</v>
      </c>
      <c r="AR112" s="52">
        <v>2140</v>
      </c>
      <c r="AS112" s="52" t="s">
        <v>121</v>
      </c>
      <c r="AT112" s="52">
        <v>21100</v>
      </c>
      <c r="AU112" s="52" t="s">
        <v>121</v>
      </c>
      <c r="AV112" s="52">
        <v>5690</v>
      </c>
      <c r="AW112" s="52" t="s">
        <v>121</v>
      </c>
      <c r="AZ112" s="51" t="s">
        <v>24</v>
      </c>
      <c r="BA112" s="13">
        <v>60.673583942847422</v>
      </c>
      <c r="BB112" s="88"/>
      <c r="BC112" s="51" t="s">
        <v>2</v>
      </c>
      <c r="BD112" s="13">
        <v>33.000808843354001</v>
      </c>
      <c r="BF112" s="51" t="s">
        <v>11</v>
      </c>
      <c r="BG112" s="13">
        <v>19.469411423601045</v>
      </c>
    </row>
    <row r="113" spans="2:59" x14ac:dyDescent="0.2">
      <c r="B113" s="9"/>
      <c r="C113" s="51" t="s">
        <v>6</v>
      </c>
      <c r="D113" s="53">
        <v>914870</v>
      </c>
      <c r="E113" s="53" t="s">
        <v>121</v>
      </c>
      <c r="F113" s="53">
        <v>109030</v>
      </c>
      <c r="G113" s="53" t="s">
        <v>121</v>
      </c>
      <c r="H113" s="53">
        <v>51770</v>
      </c>
      <c r="I113" s="53" t="s">
        <v>121</v>
      </c>
      <c r="J113" s="53">
        <v>26820</v>
      </c>
      <c r="K113" s="53" t="s">
        <v>121</v>
      </c>
      <c r="L113" s="53">
        <v>13060</v>
      </c>
      <c r="M113" s="53" t="s">
        <v>121</v>
      </c>
      <c r="N113" s="53">
        <v>2620</v>
      </c>
      <c r="O113" s="53" t="s">
        <v>121</v>
      </c>
      <c r="P113" s="53">
        <v>81750</v>
      </c>
      <c r="Q113" s="53" t="s">
        <v>121</v>
      </c>
      <c r="R113" s="53">
        <v>137490</v>
      </c>
      <c r="S113" s="53" t="s">
        <v>121</v>
      </c>
      <c r="T113" s="53">
        <v>247620</v>
      </c>
      <c r="U113" s="53" t="s">
        <v>121</v>
      </c>
      <c r="V113" s="53">
        <v>43870</v>
      </c>
      <c r="W113" s="53" t="s">
        <v>121</v>
      </c>
      <c r="X113" s="53">
        <v>12530</v>
      </c>
      <c r="Y113" s="53" t="s">
        <v>121</v>
      </c>
      <c r="Z113" s="53">
        <v>54270</v>
      </c>
      <c r="AA113" s="53" t="s">
        <v>121</v>
      </c>
      <c r="AB113" s="53">
        <v>3100</v>
      </c>
      <c r="AC113" s="53" t="s">
        <v>121</v>
      </c>
      <c r="AD113" s="53">
        <v>40590</v>
      </c>
      <c r="AE113" s="53" t="s">
        <v>121</v>
      </c>
      <c r="AF113" s="53">
        <v>14460</v>
      </c>
      <c r="AG113" s="53" t="s">
        <v>121</v>
      </c>
      <c r="AH113" s="53">
        <v>4830</v>
      </c>
      <c r="AI113" s="53" t="s">
        <v>121</v>
      </c>
      <c r="AJ113" s="53">
        <v>1150</v>
      </c>
      <c r="AK113" s="53" t="s">
        <v>121</v>
      </c>
      <c r="AL113" s="53">
        <v>40330</v>
      </c>
      <c r="AM113" s="53" t="s">
        <v>121</v>
      </c>
      <c r="AN113" s="53">
        <v>3090</v>
      </c>
      <c r="AO113" s="53" t="s">
        <v>121</v>
      </c>
      <c r="AP113" s="53">
        <v>2520</v>
      </c>
      <c r="AQ113" s="53" t="s">
        <v>121</v>
      </c>
      <c r="AR113" s="53">
        <v>4850</v>
      </c>
      <c r="AS113" s="53" t="s">
        <v>121</v>
      </c>
      <c r="AT113" s="53">
        <v>13690</v>
      </c>
      <c r="AU113" s="53" t="s">
        <v>121</v>
      </c>
      <c r="AV113" s="53">
        <v>5400</v>
      </c>
      <c r="AW113" s="53" t="s">
        <v>121</v>
      </c>
      <c r="AZ113" s="51" t="s">
        <v>15</v>
      </c>
      <c r="BA113" s="13">
        <v>60</v>
      </c>
      <c r="BB113" s="88"/>
      <c r="BC113" s="51" t="s">
        <v>24</v>
      </c>
      <c r="BD113" s="13">
        <v>32.930770539207352</v>
      </c>
      <c r="BF113" s="51" t="s">
        <v>3</v>
      </c>
      <c r="BG113" s="13">
        <v>19.349164467897978</v>
      </c>
    </row>
    <row r="114" spans="2:59" x14ac:dyDescent="0.2">
      <c r="B114" s="9"/>
      <c r="C114" s="51" t="s">
        <v>7</v>
      </c>
      <c r="D114" s="52">
        <v>393030</v>
      </c>
      <c r="E114" s="52" t="s">
        <v>121</v>
      </c>
      <c r="F114" s="52">
        <v>68170</v>
      </c>
      <c r="G114" s="52" t="s">
        <v>121</v>
      </c>
      <c r="H114" s="52">
        <v>48700</v>
      </c>
      <c r="I114" s="52" t="s">
        <v>121</v>
      </c>
      <c r="J114" s="52">
        <v>5440</v>
      </c>
      <c r="K114" s="52" t="s">
        <v>121</v>
      </c>
      <c r="L114" s="52">
        <v>6320</v>
      </c>
      <c r="M114" s="52" t="s">
        <v>121</v>
      </c>
      <c r="N114" s="52">
        <v>4050</v>
      </c>
      <c r="O114" s="52" t="s">
        <v>121</v>
      </c>
      <c r="P114" s="52">
        <v>58580</v>
      </c>
      <c r="Q114" s="52" t="s">
        <v>121</v>
      </c>
      <c r="R114" s="52">
        <v>16380</v>
      </c>
      <c r="S114" s="52" t="s">
        <v>121</v>
      </c>
      <c r="T114" s="52">
        <v>1700</v>
      </c>
      <c r="U114" s="52" t="s">
        <v>121</v>
      </c>
      <c r="V114" s="52">
        <v>3390</v>
      </c>
      <c r="W114" s="52" t="s">
        <v>121</v>
      </c>
      <c r="X114" s="52">
        <v>35290</v>
      </c>
      <c r="Y114" s="52" t="s">
        <v>121</v>
      </c>
      <c r="Z114" s="52">
        <v>52630</v>
      </c>
      <c r="AA114" s="52" t="s">
        <v>121</v>
      </c>
      <c r="AB114" s="52">
        <v>8310</v>
      </c>
      <c r="AC114" s="52" t="s">
        <v>121</v>
      </c>
      <c r="AD114" s="52">
        <v>22610</v>
      </c>
      <c r="AE114" s="52" t="s">
        <v>121</v>
      </c>
      <c r="AF114" s="52">
        <v>5090</v>
      </c>
      <c r="AG114" s="52" t="s">
        <v>121</v>
      </c>
      <c r="AH114" s="52">
        <v>9880</v>
      </c>
      <c r="AI114" s="52" t="s">
        <v>121</v>
      </c>
      <c r="AJ114" s="52">
        <v>780</v>
      </c>
      <c r="AK114" s="52" t="s">
        <v>121</v>
      </c>
      <c r="AL114" s="52">
        <v>13090</v>
      </c>
      <c r="AM114" s="52" t="s">
        <v>121</v>
      </c>
      <c r="AN114" s="52">
        <v>3310</v>
      </c>
      <c r="AO114" s="52" t="s">
        <v>121</v>
      </c>
      <c r="AP114" s="52">
        <v>3100</v>
      </c>
      <c r="AQ114" s="52" t="s">
        <v>121</v>
      </c>
      <c r="AR114" s="52">
        <v>17320</v>
      </c>
      <c r="AS114" s="52" t="s">
        <v>121</v>
      </c>
      <c r="AT114" s="52">
        <v>8240</v>
      </c>
      <c r="AU114" s="52" t="s">
        <v>121</v>
      </c>
      <c r="AV114" s="52">
        <v>670</v>
      </c>
      <c r="AW114" s="52" t="s">
        <v>121</v>
      </c>
      <c r="AZ114" s="51" t="s">
        <v>11</v>
      </c>
      <c r="BA114" s="13">
        <v>59.060597274572338</v>
      </c>
      <c r="BB114" s="88"/>
      <c r="BC114" s="51" t="s">
        <v>96</v>
      </c>
      <c r="BD114" s="13">
        <v>31.511587685921828</v>
      </c>
      <c r="BF114" s="51" t="s">
        <v>14</v>
      </c>
      <c r="BG114" s="13">
        <v>16.642247694561753</v>
      </c>
    </row>
    <row r="115" spans="2:59" x14ac:dyDescent="0.2">
      <c r="B115" s="9"/>
      <c r="C115" s="51" t="s">
        <v>8</v>
      </c>
      <c r="D115" s="53">
        <v>143930</v>
      </c>
      <c r="E115" s="53" t="s">
        <v>121</v>
      </c>
      <c r="F115" s="53">
        <v>25080</v>
      </c>
      <c r="G115" s="53" t="s">
        <v>121</v>
      </c>
      <c r="H115" s="53">
        <v>13380</v>
      </c>
      <c r="I115" s="53" t="s">
        <v>121</v>
      </c>
      <c r="J115" s="53">
        <v>690</v>
      </c>
      <c r="K115" s="53" t="s">
        <v>121</v>
      </c>
      <c r="L115" s="53">
        <v>990</v>
      </c>
      <c r="M115" s="53" t="s">
        <v>121</v>
      </c>
      <c r="N115" s="53">
        <v>500</v>
      </c>
      <c r="O115" s="53" t="s">
        <v>121</v>
      </c>
      <c r="P115" s="53">
        <v>8400</v>
      </c>
      <c r="Q115" s="53" t="s">
        <v>121</v>
      </c>
      <c r="R115" s="53">
        <v>6980</v>
      </c>
      <c r="S115" s="53" t="s">
        <v>121</v>
      </c>
      <c r="T115" s="53">
        <v>10340</v>
      </c>
      <c r="U115" s="53" t="s">
        <v>121</v>
      </c>
      <c r="V115" s="53">
        <v>5010</v>
      </c>
      <c r="W115" s="53" t="s">
        <v>121</v>
      </c>
      <c r="X115" s="53">
        <v>4190</v>
      </c>
      <c r="Y115" s="53" t="s">
        <v>121</v>
      </c>
      <c r="Z115" s="53">
        <v>2450</v>
      </c>
      <c r="AA115" s="53" t="s">
        <v>121</v>
      </c>
      <c r="AB115" s="53">
        <v>1860</v>
      </c>
      <c r="AC115" s="53" t="s">
        <v>121</v>
      </c>
      <c r="AD115" s="53">
        <v>6650</v>
      </c>
      <c r="AE115" s="53" t="s">
        <v>121</v>
      </c>
      <c r="AF115" s="53">
        <v>2460</v>
      </c>
      <c r="AG115" s="53" t="s">
        <v>121</v>
      </c>
      <c r="AH115" s="53">
        <v>1100</v>
      </c>
      <c r="AI115" s="53" t="s">
        <v>121</v>
      </c>
      <c r="AJ115" s="53">
        <v>1910</v>
      </c>
      <c r="AK115" s="53" t="s">
        <v>121</v>
      </c>
      <c r="AL115" s="53">
        <v>9530</v>
      </c>
      <c r="AM115" s="53" t="s">
        <v>121</v>
      </c>
      <c r="AN115" s="53">
        <v>5040</v>
      </c>
      <c r="AO115" s="53" t="s">
        <v>121</v>
      </c>
      <c r="AP115" s="53">
        <v>1240</v>
      </c>
      <c r="AQ115" s="53" t="s">
        <v>121</v>
      </c>
      <c r="AR115" s="53">
        <v>4210</v>
      </c>
      <c r="AS115" s="53" t="s">
        <v>121</v>
      </c>
      <c r="AT115" s="53">
        <v>31500</v>
      </c>
      <c r="AU115" s="53" t="s">
        <v>121</v>
      </c>
      <c r="AV115" s="53">
        <v>450</v>
      </c>
      <c r="AW115" s="53" t="s">
        <v>121</v>
      </c>
      <c r="AZ115" s="51" t="s">
        <v>19</v>
      </c>
      <c r="BA115" s="13">
        <v>58.75340247390001</v>
      </c>
      <c r="BB115" s="88"/>
      <c r="BC115" s="51" t="s">
        <v>1</v>
      </c>
      <c r="BD115" s="13">
        <v>31.497664607503388</v>
      </c>
      <c r="BF115" s="51" t="s">
        <v>96</v>
      </c>
      <c r="BG115" s="13">
        <v>16.049809754410237</v>
      </c>
    </row>
    <row r="116" spans="2:59" x14ac:dyDescent="0.2">
      <c r="B116" s="9"/>
      <c r="C116" s="51" t="s">
        <v>9</v>
      </c>
      <c r="D116" s="52">
        <v>1133020</v>
      </c>
      <c r="E116" s="52" t="s">
        <v>121</v>
      </c>
      <c r="F116" s="52">
        <v>126730</v>
      </c>
      <c r="G116" s="52" t="s">
        <v>121</v>
      </c>
      <c r="H116" s="52">
        <v>135530</v>
      </c>
      <c r="I116" s="52" t="s">
        <v>121</v>
      </c>
      <c r="J116" s="52">
        <v>9560</v>
      </c>
      <c r="K116" s="52" t="s">
        <v>121</v>
      </c>
      <c r="L116" s="52">
        <v>8870</v>
      </c>
      <c r="M116" s="52" t="s">
        <v>121</v>
      </c>
      <c r="N116" s="52">
        <v>7960</v>
      </c>
      <c r="O116" s="52" t="s">
        <v>121</v>
      </c>
      <c r="P116" s="52">
        <v>92160</v>
      </c>
      <c r="Q116" s="52" t="s">
        <v>121</v>
      </c>
      <c r="R116" s="52">
        <v>62260</v>
      </c>
      <c r="S116" s="52" t="s">
        <v>121</v>
      </c>
      <c r="T116" s="52">
        <v>372360</v>
      </c>
      <c r="U116" s="52" t="s">
        <v>121</v>
      </c>
      <c r="V116" s="52">
        <v>64500</v>
      </c>
      <c r="W116" s="52" t="s">
        <v>121</v>
      </c>
      <c r="X116" s="52">
        <v>23750</v>
      </c>
      <c r="Y116" s="52" t="s">
        <v>121</v>
      </c>
      <c r="Z116" s="52">
        <v>23660</v>
      </c>
      <c r="AA116" s="52" t="s">
        <v>121</v>
      </c>
      <c r="AB116" s="52">
        <v>3360</v>
      </c>
      <c r="AC116" s="52" t="s">
        <v>121</v>
      </c>
      <c r="AD116" s="52">
        <v>38140</v>
      </c>
      <c r="AE116" s="52" t="s">
        <v>121</v>
      </c>
      <c r="AF116" s="52">
        <v>7720</v>
      </c>
      <c r="AG116" s="52" t="s">
        <v>121</v>
      </c>
      <c r="AH116" s="52">
        <v>4750</v>
      </c>
      <c r="AI116" s="52" t="s">
        <v>121</v>
      </c>
      <c r="AJ116" s="52">
        <v>830</v>
      </c>
      <c r="AK116" s="52" t="s">
        <v>121</v>
      </c>
      <c r="AL116" s="52">
        <v>82080</v>
      </c>
      <c r="AM116" s="52" t="s">
        <v>121</v>
      </c>
      <c r="AN116" s="52">
        <v>3500</v>
      </c>
      <c r="AO116" s="52" t="s">
        <v>121</v>
      </c>
      <c r="AP116" s="52">
        <v>1630</v>
      </c>
      <c r="AQ116" s="52" t="s">
        <v>121</v>
      </c>
      <c r="AR116" s="52">
        <v>7740</v>
      </c>
      <c r="AS116" s="52" t="s">
        <v>121</v>
      </c>
      <c r="AT116" s="52">
        <v>39700</v>
      </c>
      <c r="AU116" s="52" t="s">
        <v>121</v>
      </c>
      <c r="AV116" s="52">
        <v>16240</v>
      </c>
      <c r="AW116" s="52" t="s">
        <v>121</v>
      </c>
      <c r="AZ116" s="51" t="s">
        <v>2</v>
      </c>
      <c r="BA116" s="13">
        <v>56.48422755459692</v>
      </c>
      <c r="BB116" s="88"/>
      <c r="BC116" s="51" t="s">
        <v>21</v>
      </c>
      <c r="BD116" s="13">
        <v>31.143921622740443</v>
      </c>
      <c r="BF116" s="51" t="s">
        <v>0</v>
      </c>
      <c r="BG116" s="13">
        <v>14.111111111111111</v>
      </c>
    </row>
    <row r="117" spans="2:59" x14ac:dyDescent="0.2">
      <c r="B117" s="9"/>
      <c r="C117" s="51" t="s">
        <v>10</v>
      </c>
      <c r="D117" s="53">
        <v>34050</v>
      </c>
      <c r="E117" s="53" t="s">
        <v>121</v>
      </c>
      <c r="F117" s="53">
        <v>890</v>
      </c>
      <c r="G117" s="53" t="s">
        <v>121</v>
      </c>
      <c r="H117" s="53">
        <v>2580</v>
      </c>
      <c r="I117" s="53" t="s">
        <v>121</v>
      </c>
      <c r="J117" s="53">
        <v>300</v>
      </c>
      <c r="K117" s="53" t="s">
        <v>121</v>
      </c>
      <c r="L117" s="53">
        <v>760</v>
      </c>
      <c r="M117" s="53" t="s">
        <v>121</v>
      </c>
      <c r="N117" s="53">
        <v>140</v>
      </c>
      <c r="O117" s="53" t="s">
        <v>121</v>
      </c>
      <c r="P117" s="53">
        <v>2890</v>
      </c>
      <c r="Q117" s="53" t="s">
        <v>121</v>
      </c>
      <c r="R117" s="53">
        <v>7140</v>
      </c>
      <c r="S117" s="53" t="s">
        <v>121</v>
      </c>
      <c r="T117" s="53">
        <v>5390</v>
      </c>
      <c r="U117" s="53" t="s">
        <v>121</v>
      </c>
      <c r="V117" s="53">
        <v>6760</v>
      </c>
      <c r="W117" s="53" t="s">
        <v>121</v>
      </c>
      <c r="X117" s="53">
        <v>200</v>
      </c>
      <c r="Y117" s="53" t="s">
        <v>121</v>
      </c>
      <c r="Z117" s="53">
        <v>20</v>
      </c>
      <c r="AA117" s="53" t="s">
        <v>121</v>
      </c>
      <c r="AB117" s="53">
        <v>50</v>
      </c>
      <c r="AC117" s="53" t="s">
        <v>121</v>
      </c>
      <c r="AD117" s="53">
        <v>1760</v>
      </c>
      <c r="AE117" s="53" t="s">
        <v>121</v>
      </c>
      <c r="AF117" s="53">
        <v>50</v>
      </c>
      <c r="AG117" s="53" t="s">
        <v>121</v>
      </c>
      <c r="AH117" s="53">
        <v>320</v>
      </c>
      <c r="AI117" s="53" t="s">
        <v>121</v>
      </c>
      <c r="AJ117" s="53">
        <v>440</v>
      </c>
      <c r="AK117" s="53" t="s">
        <v>121</v>
      </c>
      <c r="AL117" s="53">
        <v>2030</v>
      </c>
      <c r="AM117" s="53" t="s">
        <v>121</v>
      </c>
      <c r="AN117" s="53">
        <v>80</v>
      </c>
      <c r="AO117" s="53" t="s">
        <v>121</v>
      </c>
      <c r="AP117" s="53">
        <v>50</v>
      </c>
      <c r="AQ117" s="53" t="s">
        <v>121</v>
      </c>
      <c r="AR117" s="53">
        <v>50</v>
      </c>
      <c r="AS117" s="53" t="s">
        <v>121</v>
      </c>
      <c r="AT117" s="53">
        <v>1870</v>
      </c>
      <c r="AU117" s="53" t="s">
        <v>121</v>
      </c>
      <c r="AV117" s="53">
        <v>310</v>
      </c>
      <c r="AW117" s="53" t="s">
        <v>121</v>
      </c>
      <c r="AZ117" s="51" t="s">
        <v>22</v>
      </c>
      <c r="BA117" s="13">
        <v>55.323484462557317</v>
      </c>
      <c r="BB117" s="88"/>
      <c r="BC117" s="51" t="s">
        <v>22</v>
      </c>
      <c r="BD117" s="13">
        <v>30.616403464085586</v>
      </c>
      <c r="BF117" s="51" t="s">
        <v>22</v>
      </c>
      <c r="BG117" s="13">
        <v>13.856342333163527</v>
      </c>
    </row>
    <row r="118" spans="2:59" x14ac:dyDescent="0.2">
      <c r="B118" s="9"/>
      <c r="C118" s="51" t="s">
        <v>11</v>
      </c>
      <c r="D118" s="52">
        <v>68980</v>
      </c>
      <c r="E118" s="52" t="s">
        <v>121</v>
      </c>
      <c r="F118" s="52">
        <v>8180</v>
      </c>
      <c r="G118" s="52" t="s">
        <v>121</v>
      </c>
      <c r="H118" s="52">
        <v>30570</v>
      </c>
      <c r="I118" s="52" t="s">
        <v>121</v>
      </c>
      <c r="J118" s="52">
        <v>410</v>
      </c>
      <c r="K118" s="52" t="s">
        <v>121</v>
      </c>
      <c r="L118" s="52">
        <v>250</v>
      </c>
      <c r="M118" s="52" t="s">
        <v>121</v>
      </c>
      <c r="N118" s="52">
        <v>170</v>
      </c>
      <c r="O118" s="52" t="s">
        <v>121</v>
      </c>
      <c r="P118" s="52" t="s">
        <v>50</v>
      </c>
      <c r="Q118" s="52" t="s">
        <v>121</v>
      </c>
      <c r="R118" s="52">
        <v>1150</v>
      </c>
      <c r="S118" s="52" t="s">
        <v>121</v>
      </c>
      <c r="T118" s="52" t="s">
        <v>50</v>
      </c>
      <c r="U118" s="52" t="s">
        <v>121</v>
      </c>
      <c r="V118" s="52">
        <v>10</v>
      </c>
      <c r="W118" s="52" t="s">
        <v>121</v>
      </c>
      <c r="X118" s="52">
        <v>7500</v>
      </c>
      <c r="Y118" s="52" t="s">
        <v>121</v>
      </c>
      <c r="Z118" s="52">
        <v>2270</v>
      </c>
      <c r="AA118" s="52" t="s">
        <v>121</v>
      </c>
      <c r="AB118" s="52">
        <v>970</v>
      </c>
      <c r="AC118" s="52" t="s">
        <v>121</v>
      </c>
      <c r="AD118" s="52">
        <v>1760</v>
      </c>
      <c r="AE118" s="52" t="s">
        <v>121</v>
      </c>
      <c r="AF118" s="52">
        <v>220</v>
      </c>
      <c r="AG118" s="52" t="s">
        <v>121</v>
      </c>
      <c r="AH118" s="52">
        <v>800</v>
      </c>
      <c r="AI118" s="52" t="s">
        <v>121</v>
      </c>
      <c r="AJ118" s="52">
        <v>790</v>
      </c>
      <c r="AK118" s="52" t="s">
        <v>121</v>
      </c>
      <c r="AL118" s="52">
        <v>1570</v>
      </c>
      <c r="AM118" s="52" t="s">
        <v>121</v>
      </c>
      <c r="AN118" s="52">
        <v>760</v>
      </c>
      <c r="AO118" s="52" t="s">
        <v>121</v>
      </c>
      <c r="AP118" s="52">
        <v>220</v>
      </c>
      <c r="AQ118" s="52" t="s">
        <v>121</v>
      </c>
      <c r="AR118" s="52">
        <v>3240</v>
      </c>
      <c r="AS118" s="52" t="s">
        <v>121</v>
      </c>
      <c r="AT118" s="52">
        <v>7640</v>
      </c>
      <c r="AU118" s="52" t="s">
        <v>121</v>
      </c>
      <c r="AV118" s="52">
        <v>500</v>
      </c>
      <c r="AW118" s="52" t="s">
        <v>121</v>
      </c>
      <c r="AZ118" s="51" t="s">
        <v>3</v>
      </c>
      <c r="BA118" s="13">
        <v>54.705364995602466</v>
      </c>
      <c r="BB118" s="88"/>
      <c r="BC118" s="51" t="s">
        <v>20</v>
      </c>
      <c r="BD118" s="13">
        <v>26.505765360729043</v>
      </c>
      <c r="BF118" s="51" t="s">
        <v>15</v>
      </c>
      <c r="BG118" s="13">
        <v>13.725490196078432</v>
      </c>
    </row>
    <row r="119" spans="2:59" x14ac:dyDescent="0.2">
      <c r="B119" s="9"/>
      <c r="C119" s="51" t="s">
        <v>12</v>
      </c>
      <c r="D119" s="53">
        <v>132080</v>
      </c>
      <c r="E119" s="53" t="s">
        <v>121</v>
      </c>
      <c r="F119" s="53">
        <v>31820</v>
      </c>
      <c r="G119" s="53" t="s">
        <v>121</v>
      </c>
      <c r="H119" s="53">
        <v>22750</v>
      </c>
      <c r="I119" s="53" t="s">
        <v>121</v>
      </c>
      <c r="J119" s="53">
        <v>1160</v>
      </c>
      <c r="K119" s="53" t="s">
        <v>121</v>
      </c>
      <c r="L119" s="53">
        <v>1600</v>
      </c>
      <c r="M119" s="53" t="s">
        <v>121</v>
      </c>
      <c r="N119" s="53">
        <v>2990</v>
      </c>
      <c r="O119" s="53" t="s">
        <v>121</v>
      </c>
      <c r="P119" s="53" t="s">
        <v>50</v>
      </c>
      <c r="Q119" s="53" t="s">
        <v>121</v>
      </c>
      <c r="R119" s="53">
        <v>1080</v>
      </c>
      <c r="S119" s="53" t="s">
        <v>121</v>
      </c>
      <c r="T119" s="53" t="s">
        <v>50</v>
      </c>
      <c r="U119" s="53" t="s">
        <v>121</v>
      </c>
      <c r="V119" s="53">
        <v>90</v>
      </c>
      <c r="W119" s="53" t="s">
        <v>121</v>
      </c>
      <c r="X119" s="53">
        <v>13800</v>
      </c>
      <c r="Y119" s="53" t="s">
        <v>121</v>
      </c>
      <c r="Z119" s="53">
        <v>2260</v>
      </c>
      <c r="AA119" s="53" t="s">
        <v>121</v>
      </c>
      <c r="AB119" s="53">
        <v>2360</v>
      </c>
      <c r="AC119" s="53" t="s">
        <v>121</v>
      </c>
      <c r="AD119" s="53">
        <v>1230</v>
      </c>
      <c r="AE119" s="53" t="s">
        <v>121</v>
      </c>
      <c r="AF119" s="53">
        <v>170</v>
      </c>
      <c r="AG119" s="53" t="s">
        <v>121</v>
      </c>
      <c r="AH119" s="53">
        <v>280</v>
      </c>
      <c r="AI119" s="53" t="s">
        <v>121</v>
      </c>
      <c r="AJ119" s="53">
        <v>450</v>
      </c>
      <c r="AK119" s="53" t="s">
        <v>121</v>
      </c>
      <c r="AL119" s="53">
        <v>21040</v>
      </c>
      <c r="AM119" s="53" t="s">
        <v>121</v>
      </c>
      <c r="AN119" s="53">
        <v>2630</v>
      </c>
      <c r="AO119" s="53" t="s">
        <v>121</v>
      </c>
      <c r="AP119" s="53">
        <v>360</v>
      </c>
      <c r="AQ119" s="53" t="s">
        <v>121</v>
      </c>
      <c r="AR119" s="53">
        <v>6250</v>
      </c>
      <c r="AS119" s="53" t="s">
        <v>121</v>
      </c>
      <c r="AT119" s="53">
        <v>19720</v>
      </c>
      <c r="AU119" s="53" t="s">
        <v>121</v>
      </c>
      <c r="AV119" s="53">
        <v>70</v>
      </c>
      <c r="AW119" s="53" t="s">
        <v>121</v>
      </c>
      <c r="AZ119" s="51" t="s">
        <v>7</v>
      </c>
      <c r="BA119" s="13">
        <v>54.125639264178304</v>
      </c>
      <c r="BB119" s="88"/>
      <c r="BC119" s="51" t="s">
        <v>3</v>
      </c>
      <c r="BD119" s="13">
        <v>25.857519788918204</v>
      </c>
      <c r="BF119" s="51" t="s">
        <v>10</v>
      </c>
      <c r="BG119" s="13">
        <v>11.98237885462555</v>
      </c>
    </row>
    <row r="120" spans="2:59" x14ac:dyDescent="0.2">
      <c r="B120" s="9"/>
      <c r="C120" s="51" t="s">
        <v>13</v>
      </c>
      <c r="D120" s="52">
        <v>1880</v>
      </c>
      <c r="E120" s="52" t="s">
        <v>121</v>
      </c>
      <c r="F120" s="52">
        <v>50</v>
      </c>
      <c r="G120" s="52" t="s">
        <v>121</v>
      </c>
      <c r="H120" s="52">
        <v>230</v>
      </c>
      <c r="I120" s="52" t="s">
        <v>121</v>
      </c>
      <c r="J120" s="52">
        <v>10</v>
      </c>
      <c r="K120" s="52" t="s">
        <v>121</v>
      </c>
      <c r="L120" s="52">
        <v>20</v>
      </c>
      <c r="M120" s="52" t="s">
        <v>121</v>
      </c>
      <c r="N120" s="52">
        <v>10</v>
      </c>
      <c r="O120" s="52" t="s">
        <v>121</v>
      </c>
      <c r="P120" s="52">
        <v>240</v>
      </c>
      <c r="Q120" s="52" t="s">
        <v>121</v>
      </c>
      <c r="R120" s="52">
        <v>20</v>
      </c>
      <c r="S120" s="52" t="s">
        <v>121</v>
      </c>
      <c r="T120" s="52" t="s">
        <v>50</v>
      </c>
      <c r="U120" s="52" t="s">
        <v>121</v>
      </c>
      <c r="V120" s="52" t="s">
        <v>50</v>
      </c>
      <c r="W120" s="52" t="s">
        <v>124</v>
      </c>
      <c r="X120" s="52">
        <v>510</v>
      </c>
      <c r="Y120" s="52" t="s">
        <v>121</v>
      </c>
      <c r="Z120" s="52">
        <v>440</v>
      </c>
      <c r="AA120" s="52" t="s">
        <v>121</v>
      </c>
      <c r="AB120" s="52">
        <v>100</v>
      </c>
      <c r="AC120" s="52" t="s">
        <v>121</v>
      </c>
      <c r="AD120" s="52">
        <v>90</v>
      </c>
      <c r="AE120" s="52" t="s">
        <v>121</v>
      </c>
      <c r="AF120" s="52">
        <v>30</v>
      </c>
      <c r="AG120" s="52" t="s">
        <v>121</v>
      </c>
      <c r="AH120" s="52">
        <v>10</v>
      </c>
      <c r="AI120" s="52" t="s">
        <v>121</v>
      </c>
      <c r="AJ120" s="52" t="s">
        <v>50</v>
      </c>
      <c r="AK120" s="52" t="s">
        <v>121</v>
      </c>
      <c r="AL120" s="52">
        <v>10</v>
      </c>
      <c r="AM120" s="52" t="s">
        <v>121</v>
      </c>
      <c r="AN120" s="52">
        <v>20</v>
      </c>
      <c r="AO120" s="52" t="s">
        <v>121</v>
      </c>
      <c r="AP120" s="52">
        <v>20</v>
      </c>
      <c r="AQ120" s="52" t="s">
        <v>121</v>
      </c>
      <c r="AR120" s="52">
        <v>60</v>
      </c>
      <c r="AS120" s="52" t="s">
        <v>121</v>
      </c>
      <c r="AT120" s="52">
        <v>40</v>
      </c>
      <c r="AU120" s="52" t="s">
        <v>121</v>
      </c>
      <c r="AV120" s="52" t="s">
        <v>50</v>
      </c>
      <c r="AW120" s="52" t="s">
        <v>121</v>
      </c>
      <c r="AZ120" s="51" t="s">
        <v>96</v>
      </c>
      <c r="BA120" s="13">
        <v>52.4040124524386</v>
      </c>
      <c r="BB120" s="88"/>
      <c r="BC120" s="51" t="s">
        <v>23</v>
      </c>
      <c r="BD120" s="13">
        <v>22.419460880999342</v>
      </c>
      <c r="BF120" s="51" t="s">
        <v>9</v>
      </c>
      <c r="BG120" s="13">
        <v>11.884167975852147</v>
      </c>
    </row>
    <row r="121" spans="2:59" x14ac:dyDescent="0.2">
      <c r="B121" s="9"/>
      <c r="C121" s="51" t="s">
        <v>14</v>
      </c>
      <c r="D121" s="53">
        <v>232060</v>
      </c>
      <c r="E121" s="53" t="s">
        <v>121</v>
      </c>
      <c r="F121" s="53">
        <v>73300</v>
      </c>
      <c r="G121" s="53" t="s">
        <v>121</v>
      </c>
      <c r="H121" s="53">
        <v>22230</v>
      </c>
      <c r="I121" s="53" t="s">
        <v>121</v>
      </c>
      <c r="J121" s="53">
        <v>5690</v>
      </c>
      <c r="K121" s="53" t="s">
        <v>121</v>
      </c>
      <c r="L121" s="53">
        <v>3150</v>
      </c>
      <c r="M121" s="53" t="s">
        <v>121</v>
      </c>
      <c r="N121" s="53">
        <v>1890</v>
      </c>
      <c r="O121" s="53" t="s">
        <v>121</v>
      </c>
      <c r="P121" s="53">
        <v>18330</v>
      </c>
      <c r="Q121" s="53" t="s">
        <v>121</v>
      </c>
      <c r="R121" s="53">
        <v>14170</v>
      </c>
      <c r="S121" s="53" t="s">
        <v>121</v>
      </c>
      <c r="T121" s="53" t="s">
        <v>50</v>
      </c>
      <c r="U121" s="53" t="s">
        <v>121</v>
      </c>
      <c r="V121" s="53">
        <v>3960</v>
      </c>
      <c r="W121" s="53" t="s">
        <v>121</v>
      </c>
      <c r="X121" s="53">
        <v>2730</v>
      </c>
      <c r="Y121" s="53" t="s">
        <v>121</v>
      </c>
      <c r="Z121" s="53">
        <v>3510</v>
      </c>
      <c r="AA121" s="53" t="s">
        <v>121</v>
      </c>
      <c r="AB121" s="53">
        <v>530</v>
      </c>
      <c r="AC121" s="53" t="s">
        <v>121</v>
      </c>
      <c r="AD121" s="53">
        <v>4240</v>
      </c>
      <c r="AE121" s="53" t="s">
        <v>121</v>
      </c>
      <c r="AF121" s="53">
        <v>13190</v>
      </c>
      <c r="AG121" s="53" t="s">
        <v>121</v>
      </c>
      <c r="AH121" s="53">
        <v>14670</v>
      </c>
      <c r="AI121" s="53" t="s">
        <v>121</v>
      </c>
      <c r="AJ121" s="53">
        <v>9080</v>
      </c>
      <c r="AK121" s="53" t="s">
        <v>121</v>
      </c>
      <c r="AL121" s="53">
        <v>8770</v>
      </c>
      <c r="AM121" s="53" t="s">
        <v>121</v>
      </c>
      <c r="AN121" s="53">
        <v>1990</v>
      </c>
      <c r="AO121" s="53" t="s">
        <v>121</v>
      </c>
      <c r="AP121" s="53">
        <v>1690</v>
      </c>
      <c r="AQ121" s="53" t="s">
        <v>121</v>
      </c>
      <c r="AR121" s="53">
        <v>3570</v>
      </c>
      <c r="AS121" s="53" t="s">
        <v>121</v>
      </c>
      <c r="AT121" s="53">
        <v>22600</v>
      </c>
      <c r="AU121" s="53" t="s">
        <v>121</v>
      </c>
      <c r="AV121" s="53">
        <v>2750</v>
      </c>
      <c r="AW121" s="53" t="s">
        <v>121</v>
      </c>
      <c r="AZ121" s="51" t="s">
        <v>8</v>
      </c>
      <c r="BA121" s="13">
        <v>49.58660459945807</v>
      </c>
      <c r="BB121" s="88"/>
      <c r="BC121" s="51" t="s">
        <v>11</v>
      </c>
      <c r="BD121" s="13">
        <v>20.745143519860829</v>
      </c>
      <c r="BF121" s="51" t="s">
        <v>7</v>
      </c>
      <c r="BG121" s="13">
        <v>11.464773681398368</v>
      </c>
    </row>
    <row r="122" spans="2:59" x14ac:dyDescent="0.2">
      <c r="B122" s="9"/>
      <c r="C122" s="51" t="s">
        <v>15</v>
      </c>
      <c r="D122" s="52">
        <v>7650</v>
      </c>
      <c r="E122" s="52" t="s">
        <v>121</v>
      </c>
      <c r="F122" s="52" t="s">
        <v>50</v>
      </c>
      <c r="G122" s="52" t="s">
        <v>121</v>
      </c>
      <c r="H122" s="52">
        <v>3110</v>
      </c>
      <c r="I122" s="52" t="s">
        <v>121</v>
      </c>
      <c r="J122" s="52">
        <v>40</v>
      </c>
      <c r="K122" s="52" t="s">
        <v>121</v>
      </c>
      <c r="L122" s="52">
        <v>930</v>
      </c>
      <c r="M122" s="52" t="s">
        <v>121</v>
      </c>
      <c r="N122" s="52">
        <v>100</v>
      </c>
      <c r="O122" s="52" t="s">
        <v>121</v>
      </c>
      <c r="P122" s="52">
        <v>180</v>
      </c>
      <c r="Q122" s="52" t="s">
        <v>121</v>
      </c>
      <c r="R122" s="52">
        <v>160</v>
      </c>
      <c r="S122" s="52" t="s">
        <v>121</v>
      </c>
      <c r="T122" s="52">
        <v>20</v>
      </c>
      <c r="U122" s="52" t="s">
        <v>121</v>
      </c>
      <c r="V122" s="52">
        <v>50</v>
      </c>
      <c r="W122" s="52" t="s">
        <v>121</v>
      </c>
      <c r="X122" s="52">
        <v>80</v>
      </c>
      <c r="Y122" s="52" t="s">
        <v>121</v>
      </c>
      <c r="Z122" s="52">
        <v>50</v>
      </c>
      <c r="AA122" s="52" t="s">
        <v>121</v>
      </c>
      <c r="AB122" s="52">
        <v>10</v>
      </c>
      <c r="AC122" s="52" t="s">
        <v>121</v>
      </c>
      <c r="AD122" s="52">
        <v>790</v>
      </c>
      <c r="AE122" s="52" t="s">
        <v>121</v>
      </c>
      <c r="AF122" s="52">
        <v>70</v>
      </c>
      <c r="AG122" s="52" t="s">
        <v>121</v>
      </c>
      <c r="AH122" s="52">
        <v>130</v>
      </c>
      <c r="AI122" s="52" t="s">
        <v>121</v>
      </c>
      <c r="AJ122" s="52">
        <v>180</v>
      </c>
      <c r="AK122" s="52" t="s">
        <v>121</v>
      </c>
      <c r="AL122" s="52">
        <v>720</v>
      </c>
      <c r="AM122" s="52" t="s">
        <v>121</v>
      </c>
      <c r="AN122" s="52">
        <v>30</v>
      </c>
      <c r="AO122" s="52" t="s">
        <v>121</v>
      </c>
      <c r="AP122" s="52">
        <v>20</v>
      </c>
      <c r="AQ122" s="52" t="s">
        <v>121</v>
      </c>
      <c r="AR122" s="52">
        <v>10</v>
      </c>
      <c r="AS122" s="52" t="s">
        <v>121</v>
      </c>
      <c r="AT122" s="52">
        <v>270</v>
      </c>
      <c r="AU122" s="52" t="s">
        <v>121</v>
      </c>
      <c r="AV122" s="52">
        <v>700</v>
      </c>
      <c r="AW122" s="52" t="s">
        <v>121</v>
      </c>
      <c r="AZ122" s="51" t="s">
        <v>1</v>
      </c>
      <c r="BA122" s="13">
        <v>48.681633268042788</v>
      </c>
      <c r="BB122" s="88"/>
      <c r="BC122" s="51" t="s">
        <v>14</v>
      </c>
      <c r="BD122" s="13">
        <v>20.66275963112988</v>
      </c>
      <c r="BF122" s="51" t="s">
        <v>49</v>
      </c>
      <c r="BG122" s="13">
        <v>10.282365476824721</v>
      </c>
    </row>
    <row r="123" spans="2:59" x14ac:dyDescent="0.2">
      <c r="B123" s="9"/>
      <c r="C123" s="51" t="s">
        <v>16</v>
      </c>
      <c r="D123" s="53">
        <v>52640</v>
      </c>
      <c r="E123" s="53" t="s">
        <v>121</v>
      </c>
      <c r="F123" s="53">
        <v>820</v>
      </c>
      <c r="G123" s="53" t="s">
        <v>121</v>
      </c>
      <c r="H123" s="53">
        <v>10100</v>
      </c>
      <c r="I123" s="53" t="s">
        <v>121</v>
      </c>
      <c r="J123" s="53">
        <v>2750</v>
      </c>
      <c r="K123" s="53" t="s">
        <v>121</v>
      </c>
      <c r="L123" s="53">
        <v>2730</v>
      </c>
      <c r="M123" s="53" t="s">
        <v>121</v>
      </c>
      <c r="N123" s="53">
        <v>2150</v>
      </c>
      <c r="O123" s="53" t="s">
        <v>121</v>
      </c>
      <c r="P123" s="53">
        <v>40</v>
      </c>
      <c r="Q123" s="53" t="s">
        <v>121</v>
      </c>
      <c r="R123" s="53">
        <v>1370</v>
      </c>
      <c r="S123" s="53" t="s">
        <v>121</v>
      </c>
      <c r="T123" s="53" t="s">
        <v>50</v>
      </c>
      <c r="U123" s="53" t="s">
        <v>121</v>
      </c>
      <c r="V123" s="53">
        <v>130</v>
      </c>
      <c r="W123" s="53" t="s">
        <v>121</v>
      </c>
      <c r="X123" s="53">
        <v>14460</v>
      </c>
      <c r="Y123" s="53" t="s">
        <v>121</v>
      </c>
      <c r="Z123" s="53">
        <v>5490</v>
      </c>
      <c r="AA123" s="53" t="s">
        <v>121</v>
      </c>
      <c r="AB123" s="53">
        <v>300</v>
      </c>
      <c r="AC123" s="53" t="s">
        <v>121</v>
      </c>
      <c r="AD123" s="53">
        <v>3720</v>
      </c>
      <c r="AE123" s="53" t="s">
        <v>121</v>
      </c>
      <c r="AF123" s="53">
        <v>2470</v>
      </c>
      <c r="AG123" s="53" t="s">
        <v>121</v>
      </c>
      <c r="AH123" s="53">
        <v>1450</v>
      </c>
      <c r="AI123" s="53" t="s">
        <v>121</v>
      </c>
      <c r="AJ123" s="53">
        <v>60</v>
      </c>
      <c r="AK123" s="53" t="s">
        <v>121</v>
      </c>
      <c r="AL123" s="53">
        <v>2680</v>
      </c>
      <c r="AM123" s="53" t="s">
        <v>121</v>
      </c>
      <c r="AN123" s="53">
        <v>160</v>
      </c>
      <c r="AO123" s="53" t="s">
        <v>121</v>
      </c>
      <c r="AP123" s="53">
        <v>210</v>
      </c>
      <c r="AQ123" s="53" t="s">
        <v>121</v>
      </c>
      <c r="AR123" s="53">
        <v>690</v>
      </c>
      <c r="AS123" s="53" t="s">
        <v>121</v>
      </c>
      <c r="AT123" s="53">
        <v>720</v>
      </c>
      <c r="AU123" s="53" t="s">
        <v>121</v>
      </c>
      <c r="AV123" s="53">
        <v>150</v>
      </c>
      <c r="AW123" s="53" t="s">
        <v>121</v>
      </c>
      <c r="AZ123" s="51" t="s">
        <v>49</v>
      </c>
      <c r="BA123" s="13">
        <v>47.933632696552245</v>
      </c>
      <c r="BB123" s="88"/>
      <c r="BC123" s="51" t="s">
        <v>15</v>
      </c>
      <c r="BD123" s="13">
        <v>17.124183006535947</v>
      </c>
      <c r="BF123" s="51" t="s">
        <v>5</v>
      </c>
      <c r="BG123" s="13">
        <v>9.2849740932642497</v>
      </c>
    </row>
    <row r="124" spans="2:59" x14ac:dyDescent="0.2">
      <c r="B124" s="9"/>
      <c r="C124" s="51" t="s">
        <v>17</v>
      </c>
      <c r="D124" s="52">
        <v>110780</v>
      </c>
      <c r="E124" s="52" t="s">
        <v>121</v>
      </c>
      <c r="F124" s="52">
        <v>11310</v>
      </c>
      <c r="G124" s="52" t="s">
        <v>121</v>
      </c>
      <c r="H124" s="52">
        <v>15850</v>
      </c>
      <c r="I124" s="52" t="s">
        <v>121</v>
      </c>
      <c r="J124" s="52">
        <v>760</v>
      </c>
      <c r="K124" s="52" t="s">
        <v>121</v>
      </c>
      <c r="L124" s="52">
        <v>160</v>
      </c>
      <c r="M124" s="52" t="s">
        <v>121</v>
      </c>
      <c r="N124" s="52">
        <v>440</v>
      </c>
      <c r="O124" s="52" t="s">
        <v>121</v>
      </c>
      <c r="P124" s="52">
        <v>8020</v>
      </c>
      <c r="Q124" s="52" t="s">
        <v>121</v>
      </c>
      <c r="R124" s="52">
        <v>2720</v>
      </c>
      <c r="S124" s="52" t="s">
        <v>121</v>
      </c>
      <c r="T124" s="52" t="s">
        <v>50</v>
      </c>
      <c r="U124" s="52" t="s">
        <v>121</v>
      </c>
      <c r="V124" s="52">
        <v>850</v>
      </c>
      <c r="W124" s="52" t="s">
        <v>121</v>
      </c>
      <c r="X124" s="52">
        <v>24310</v>
      </c>
      <c r="Y124" s="52" t="s">
        <v>121</v>
      </c>
      <c r="Z124" s="52">
        <v>21090</v>
      </c>
      <c r="AA124" s="52" t="s">
        <v>121</v>
      </c>
      <c r="AB124" s="52">
        <v>2800</v>
      </c>
      <c r="AC124" s="52" t="s">
        <v>121</v>
      </c>
      <c r="AD124" s="52">
        <v>7400</v>
      </c>
      <c r="AE124" s="52" t="s">
        <v>121</v>
      </c>
      <c r="AF124" s="52">
        <v>3810</v>
      </c>
      <c r="AG124" s="52" t="s">
        <v>121</v>
      </c>
      <c r="AH124" s="52">
        <v>1390</v>
      </c>
      <c r="AI124" s="52" t="s">
        <v>121</v>
      </c>
      <c r="AJ124" s="52">
        <v>170</v>
      </c>
      <c r="AK124" s="52" t="s">
        <v>121</v>
      </c>
      <c r="AL124" s="52">
        <v>1970</v>
      </c>
      <c r="AM124" s="52" t="s">
        <v>121</v>
      </c>
      <c r="AN124" s="52">
        <v>1220</v>
      </c>
      <c r="AO124" s="52" t="s">
        <v>121</v>
      </c>
      <c r="AP124" s="52">
        <v>600</v>
      </c>
      <c r="AQ124" s="52" t="s">
        <v>121</v>
      </c>
      <c r="AR124" s="52">
        <v>2000</v>
      </c>
      <c r="AS124" s="52" t="s">
        <v>121</v>
      </c>
      <c r="AT124" s="52">
        <v>3910</v>
      </c>
      <c r="AU124" s="52" t="s">
        <v>121</v>
      </c>
      <c r="AV124" s="52">
        <v>40</v>
      </c>
      <c r="AW124" s="52" t="s">
        <v>121</v>
      </c>
      <c r="AZ124" s="51" t="s">
        <v>12</v>
      </c>
      <c r="BA124" s="13">
        <v>46.555118110236222</v>
      </c>
      <c r="BB124" s="88"/>
      <c r="BC124" s="51" t="s">
        <v>19</v>
      </c>
      <c r="BD124" s="13">
        <v>16.039003548909488</v>
      </c>
      <c r="BF124" s="51" t="s">
        <v>2</v>
      </c>
      <c r="BG124" s="13">
        <v>9.1399299002426542</v>
      </c>
    </row>
    <row r="125" spans="2:59" x14ac:dyDescent="0.2">
      <c r="B125" s="9"/>
      <c r="C125" s="51" t="s">
        <v>18</v>
      </c>
      <c r="D125" s="53">
        <v>1302330</v>
      </c>
      <c r="E125" s="53" t="s">
        <v>121</v>
      </c>
      <c r="F125" s="53">
        <v>409190</v>
      </c>
      <c r="G125" s="53" t="s">
        <v>121</v>
      </c>
      <c r="H125" s="53">
        <v>357490</v>
      </c>
      <c r="I125" s="53" t="s">
        <v>121</v>
      </c>
      <c r="J125" s="53">
        <v>9150</v>
      </c>
      <c r="K125" s="53" t="s">
        <v>121</v>
      </c>
      <c r="L125" s="53">
        <v>5220</v>
      </c>
      <c r="M125" s="53" t="s">
        <v>121</v>
      </c>
      <c r="N125" s="53">
        <v>15680</v>
      </c>
      <c r="O125" s="53" t="s">
        <v>121</v>
      </c>
      <c r="P125" s="53">
        <v>200</v>
      </c>
      <c r="Q125" s="53" t="s">
        <v>121</v>
      </c>
      <c r="R125" s="53">
        <v>51170</v>
      </c>
      <c r="S125" s="53" t="s">
        <v>121</v>
      </c>
      <c r="T125" s="53" t="s">
        <v>50</v>
      </c>
      <c r="U125" s="53" t="s">
        <v>121</v>
      </c>
      <c r="V125" s="53">
        <v>3100</v>
      </c>
      <c r="W125" s="53" t="s">
        <v>121</v>
      </c>
      <c r="X125" s="53">
        <v>90480</v>
      </c>
      <c r="Y125" s="53" t="s">
        <v>121</v>
      </c>
      <c r="Z125" s="53">
        <v>27920</v>
      </c>
      <c r="AA125" s="53" t="s">
        <v>121</v>
      </c>
      <c r="AB125" s="53">
        <v>14910</v>
      </c>
      <c r="AC125" s="53" t="s">
        <v>121</v>
      </c>
      <c r="AD125" s="53">
        <v>4530</v>
      </c>
      <c r="AE125" s="53" t="s">
        <v>121</v>
      </c>
      <c r="AF125" s="53">
        <v>13670</v>
      </c>
      <c r="AG125" s="53" t="s">
        <v>121</v>
      </c>
      <c r="AH125" s="53">
        <v>9460</v>
      </c>
      <c r="AI125" s="53" t="s">
        <v>121</v>
      </c>
      <c r="AJ125" s="53">
        <v>2730</v>
      </c>
      <c r="AK125" s="53" t="s">
        <v>121</v>
      </c>
      <c r="AL125" s="53">
        <v>43380</v>
      </c>
      <c r="AM125" s="53" t="s">
        <v>121</v>
      </c>
      <c r="AN125" s="53">
        <v>19640</v>
      </c>
      <c r="AO125" s="53" t="s">
        <v>121</v>
      </c>
      <c r="AP125" s="53">
        <v>6450</v>
      </c>
      <c r="AQ125" s="53" t="s">
        <v>121</v>
      </c>
      <c r="AR125" s="53">
        <v>64320</v>
      </c>
      <c r="AS125" s="53" t="s">
        <v>121</v>
      </c>
      <c r="AT125" s="53">
        <v>145000</v>
      </c>
      <c r="AU125" s="53" t="s">
        <v>121</v>
      </c>
      <c r="AV125" s="53">
        <v>8650</v>
      </c>
      <c r="AW125" s="53" t="s">
        <v>121</v>
      </c>
      <c r="AZ125" s="51" t="s">
        <v>21</v>
      </c>
      <c r="BA125" s="13">
        <v>44.915137298192356</v>
      </c>
      <c r="BB125" s="88"/>
      <c r="BC125" s="51" t="s">
        <v>12</v>
      </c>
      <c r="BD125" s="13">
        <v>15.558752271350695</v>
      </c>
      <c r="BF125" s="51" t="s">
        <v>17</v>
      </c>
      <c r="BG125" s="13">
        <v>8.7560931576096763</v>
      </c>
    </row>
    <row r="126" spans="2:59" x14ac:dyDescent="0.2">
      <c r="B126" s="9"/>
      <c r="C126" s="51" t="s">
        <v>19</v>
      </c>
      <c r="D126" s="52">
        <v>290230</v>
      </c>
      <c r="E126" s="52" t="s">
        <v>121</v>
      </c>
      <c r="F126" s="52">
        <v>7860</v>
      </c>
      <c r="G126" s="52" t="s">
        <v>121</v>
      </c>
      <c r="H126" s="52">
        <v>25050</v>
      </c>
      <c r="I126" s="52" t="s">
        <v>121</v>
      </c>
      <c r="J126" s="52">
        <v>1720</v>
      </c>
      <c r="K126" s="52" t="s">
        <v>121</v>
      </c>
      <c r="L126" s="52">
        <v>5090</v>
      </c>
      <c r="M126" s="52" t="s">
        <v>121</v>
      </c>
      <c r="N126" s="52">
        <v>1260</v>
      </c>
      <c r="O126" s="52" t="s">
        <v>121</v>
      </c>
      <c r="P126" s="52">
        <v>35570</v>
      </c>
      <c r="Q126" s="52" t="s">
        <v>121</v>
      </c>
      <c r="R126" s="52">
        <v>37530</v>
      </c>
      <c r="S126" s="52" t="s">
        <v>121</v>
      </c>
      <c r="T126" s="52">
        <v>28310</v>
      </c>
      <c r="U126" s="52" t="s">
        <v>121</v>
      </c>
      <c r="V126" s="52">
        <v>28130</v>
      </c>
      <c r="W126" s="52" t="s">
        <v>121</v>
      </c>
      <c r="X126" s="52">
        <v>4290</v>
      </c>
      <c r="Y126" s="52" t="s">
        <v>121</v>
      </c>
      <c r="Z126" s="52">
        <v>16410</v>
      </c>
      <c r="AA126" s="52" t="s">
        <v>121</v>
      </c>
      <c r="AB126" s="52">
        <v>370</v>
      </c>
      <c r="AC126" s="52" t="s">
        <v>121</v>
      </c>
      <c r="AD126" s="52">
        <v>20310</v>
      </c>
      <c r="AE126" s="52" t="s">
        <v>121</v>
      </c>
      <c r="AF126" s="52">
        <v>1960</v>
      </c>
      <c r="AG126" s="52" t="s">
        <v>121</v>
      </c>
      <c r="AH126" s="52">
        <v>1680</v>
      </c>
      <c r="AI126" s="52" t="s">
        <v>121</v>
      </c>
      <c r="AJ126" s="52">
        <v>1530</v>
      </c>
      <c r="AK126" s="52" t="s">
        <v>121</v>
      </c>
      <c r="AL126" s="52">
        <v>27010</v>
      </c>
      <c r="AM126" s="52" t="s">
        <v>121</v>
      </c>
      <c r="AN126" s="52">
        <v>5590</v>
      </c>
      <c r="AO126" s="52" t="s">
        <v>121</v>
      </c>
      <c r="AP126" s="52">
        <v>1850</v>
      </c>
      <c r="AQ126" s="52" t="s">
        <v>121</v>
      </c>
      <c r="AR126" s="52">
        <v>4380</v>
      </c>
      <c r="AS126" s="52" t="s">
        <v>121</v>
      </c>
      <c r="AT126" s="52">
        <v>31180</v>
      </c>
      <c r="AU126" s="52" t="s">
        <v>121</v>
      </c>
      <c r="AV126" s="52">
        <v>3150</v>
      </c>
      <c r="AW126" s="52" t="s">
        <v>121</v>
      </c>
      <c r="AZ126" s="51" t="s">
        <v>20</v>
      </c>
      <c r="BA126" s="13">
        <v>43.449587297848687</v>
      </c>
      <c r="BB126" s="88"/>
      <c r="BC126" s="51" t="s">
        <v>8</v>
      </c>
      <c r="BD126" s="13">
        <v>14.32640867088168</v>
      </c>
      <c r="BF126" s="51" t="s">
        <v>16</v>
      </c>
      <c r="BG126" s="13">
        <v>8.4726443768996962</v>
      </c>
    </row>
    <row r="127" spans="2:59" x14ac:dyDescent="0.2">
      <c r="B127" s="9"/>
      <c r="C127" s="51" t="s">
        <v>20</v>
      </c>
      <c r="D127" s="53">
        <v>2887070</v>
      </c>
      <c r="E127" s="53" t="s">
        <v>121</v>
      </c>
      <c r="F127" s="53">
        <v>411890</v>
      </c>
      <c r="G127" s="53" t="s">
        <v>121</v>
      </c>
      <c r="H127" s="53">
        <v>672900</v>
      </c>
      <c r="I127" s="53" t="s">
        <v>121</v>
      </c>
      <c r="J127" s="53">
        <v>13620</v>
      </c>
      <c r="K127" s="53" t="s">
        <v>121</v>
      </c>
      <c r="L127" s="53">
        <v>6810</v>
      </c>
      <c r="M127" s="53" t="s">
        <v>121</v>
      </c>
      <c r="N127" s="53">
        <v>2010</v>
      </c>
      <c r="O127" s="53" t="s">
        <v>121</v>
      </c>
      <c r="P127" s="53">
        <v>50870</v>
      </c>
      <c r="Q127" s="53" t="s">
        <v>121</v>
      </c>
      <c r="R127" s="53">
        <v>85580</v>
      </c>
      <c r="S127" s="53" t="s">
        <v>121</v>
      </c>
      <c r="T127" s="53" t="s">
        <v>50</v>
      </c>
      <c r="U127" s="53" t="s">
        <v>121</v>
      </c>
      <c r="V127" s="53">
        <v>10740</v>
      </c>
      <c r="W127" s="53" t="s">
        <v>121</v>
      </c>
      <c r="X127" s="53">
        <v>134060</v>
      </c>
      <c r="Y127" s="53" t="s">
        <v>121</v>
      </c>
      <c r="Z127" s="53">
        <v>7740</v>
      </c>
      <c r="AA127" s="53" t="s">
        <v>121</v>
      </c>
      <c r="AB127" s="53">
        <v>13680</v>
      </c>
      <c r="AC127" s="53" t="s">
        <v>121</v>
      </c>
      <c r="AD127" s="53">
        <v>63700</v>
      </c>
      <c r="AE127" s="53" t="s">
        <v>121</v>
      </c>
      <c r="AF127" s="53">
        <v>52730</v>
      </c>
      <c r="AG127" s="53" t="s">
        <v>121</v>
      </c>
      <c r="AH127" s="53">
        <v>290780</v>
      </c>
      <c r="AI127" s="53" t="s">
        <v>121</v>
      </c>
      <c r="AJ127" s="53">
        <v>202550</v>
      </c>
      <c r="AK127" s="53" t="s">
        <v>121</v>
      </c>
      <c r="AL127" s="53">
        <v>167540</v>
      </c>
      <c r="AM127" s="53" t="s">
        <v>121</v>
      </c>
      <c r="AN127" s="53">
        <v>96990</v>
      </c>
      <c r="AO127" s="53" t="s">
        <v>121</v>
      </c>
      <c r="AP127" s="53">
        <v>29740</v>
      </c>
      <c r="AQ127" s="53" t="s">
        <v>121</v>
      </c>
      <c r="AR127" s="53">
        <v>32530</v>
      </c>
      <c r="AS127" s="53" t="s">
        <v>121</v>
      </c>
      <c r="AT127" s="53">
        <v>512350</v>
      </c>
      <c r="AU127" s="53" t="s">
        <v>121</v>
      </c>
      <c r="AV127" s="53">
        <v>28280</v>
      </c>
      <c r="AW127" s="53" t="s">
        <v>121</v>
      </c>
      <c r="AZ127" s="51" t="s">
        <v>0</v>
      </c>
      <c r="BA127" s="13">
        <v>41.555555555555557</v>
      </c>
      <c r="BB127" s="88"/>
      <c r="BC127" s="51" t="s">
        <v>6</v>
      </c>
      <c r="BD127" s="13">
        <v>14.311322920196313</v>
      </c>
      <c r="BF127" s="51" t="s">
        <v>13</v>
      </c>
      <c r="BG127" s="13">
        <v>7.9787234042553195</v>
      </c>
    </row>
    <row r="128" spans="2:59" x14ac:dyDescent="0.2">
      <c r="B128" s="9"/>
      <c r="C128" s="51" t="s">
        <v>21</v>
      </c>
      <c r="D128" s="52">
        <v>72470</v>
      </c>
      <c r="E128" s="52" t="s">
        <v>121</v>
      </c>
      <c r="F128" s="52">
        <v>3940</v>
      </c>
      <c r="G128" s="52" t="s">
        <v>121</v>
      </c>
      <c r="H128" s="52">
        <v>13250</v>
      </c>
      <c r="I128" s="52" t="s">
        <v>121</v>
      </c>
      <c r="J128" s="52">
        <v>160</v>
      </c>
      <c r="K128" s="52" t="s">
        <v>121</v>
      </c>
      <c r="L128" s="52">
        <v>170</v>
      </c>
      <c r="M128" s="52" t="s">
        <v>121</v>
      </c>
      <c r="N128" s="52">
        <v>110</v>
      </c>
      <c r="O128" s="52" t="s">
        <v>121</v>
      </c>
      <c r="P128" s="52">
        <v>9620</v>
      </c>
      <c r="Q128" s="52" t="s">
        <v>121</v>
      </c>
      <c r="R128" s="52">
        <v>3050</v>
      </c>
      <c r="S128" s="52" t="s">
        <v>121</v>
      </c>
      <c r="T128" s="52">
        <v>730</v>
      </c>
      <c r="U128" s="52" t="s">
        <v>121</v>
      </c>
      <c r="V128" s="52">
        <v>1520</v>
      </c>
      <c r="W128" s="52" t="s">
        <v>121</v>
      </c>
      <c r="X128" s="52">
        <v>4460</v>
      </c>
      <c r="Y128" s="52" t="s">
        <v>121</v>
      </c>
      <c r="Z128" s="52">
        <v>14380</v>
      </c>
      <c r="AA128" s="52" t="s">
        <v>121</v>
      </c>
      <c r="AB128" s="52">
        <v>490</v>
      </c>
      <c r="AC128" s="52" t="s">
        <v>121</v>
      </c>
      <c r="AD128" s="52">
        <v>2680</v>
      </c>
      <c r="AE128" s="52" t="s">
        <v>121</v>
      </c>
      <c r="AF128" s="52">
        <v>200</v>
      </c>
      <c r="AG128" s="52" t="s">
        <v>121</v>
      </c>
      <c r="AH128" s="52">
        <v>270</v>
      </c>
      <c r="AI128" s="52" t="s">
        <v>121</v>
      </c>
      <c r="AJ128" s="52">
        <v>90</v>
      </c>
      <c r="AK128" s="52" t="s">
        <v>121</v>
      </c>
      <c r="AL128" s="52">
        <v>5990</v>
      </c>
      <c r="AM128" s="52" t="s">
        <v>121</v>
      </c>
      <c r="AN128" s="52">
        <v>2010</v>
      </c>
      <c r="AO128" s="52" t="s">
        <v>121</v>
      </c>
      <c r="AP128" s="52">
        <v>230</v>
      </c>
      <c r="AQ128" s="52" t="s">
        <v>121</v>
      </c>
      <c r="AR128" s="52">
        <v>1040</v>
      </c>
      <c r="AS128" s="52" t="s">
        <v>121</v>
      </c>
      <c r="AT128" s="52">
        <v>8120</v>
      </c>
      <c r="AU128" s="52" t="s">
        <v>121</v>
      </c>
      <c r="AV128" s="52">
        <v>10</v>
      </c>
      <c r="AW128" s="52" t="s">
        <v>121</v>
      </c>
      <c r="AZ128" s="51" t="s">
        <v>16</v>
      </c>
      <c r="BA128" s="13">
        <v>38.164893617021278</v>
      </c>
      <c r="BB128" s="88"/>
      <c r="BC128" s="51" t="s">
        <v>18</v>
      </c>
      <c r="BD128" s="13">
        <v>12.569778781107708</v>
      </c>
      <c r="BF128" s="51" t="s">
        <v>6</v>
      </c>
      <c r="BG128" s="13">
        <v>7.0479958901264652</v>
      </c>
    </row>
    <row r="129" spans="2:59" x14ac:dyDescent="0.2">
      <c r="B129" s="9"/>
      <c r="C129" s="51" t="s">
        <v>22</v>
      </c>
      <c r="D129" s="53">
        <v>19630</v>
      </c>
      <c r="E129" s="53" t="s">
        <v>121</v>
      </c>
      <c r="F129" s="53">
        <v>5680</v>
      </c>
      <c r="G129" s="53" t="s">
        <v>121</v>
      </c>
      <c r="H129" s="53">
        <v>3060</v>
      </c>
      <c r="I129" s="53" t="s">
        <v>121</v>
      </c>
      <c r="J129" s="53">
        <v>80</v>
      </c>
      <c r="K129" s="53" t="s">
        <v>121</v>
      </c>
      <c r="L129" s="53">
        <v>30</v>
      </c>
      <c r="M129" s="53" t="s">
        <v>121</v>
      </c>
      <c r="N129" s="53">
        <v>30</v>
      </c>
      <c r="O129" s="53" t="s">
        <v>121</v>
      </c>
      <c r="P129" s="53">
        <v>1670</v>
      </c>
      <c r="Q129" s="53" t="s">
        <v>121</v>
      </c>
      <c r="R129" s="53">
        <v>280</v>
      </c>
      <c r="S129" s="53" t="s">
        <v>121</v>
      </c>
      <c r="T129" s="53" t="s">
        <v>50</v>
      </c>
      <c r="U129" s="53" t="s">
        <v>121</v>
      </c>
      <c r="V129" s="53">
        <v>30</v>
      </c>
      <c r="W129" s="53" t="s">
        <v>121</v>
      </c>
      <c r="X129" s="53">
        <v>1550</v>
      </c>
      <c r="Y129" s="53" t="s">
        <v>121</v>
      </c>
      <c r="Z129" s="53">
        <v>1870</v>
      </c>
      <c r="AA129" s="53" t="s">
        <v>121</v>
      </c>
      <c r="AB129" s="53">
        <v>510</v>
      </c>
      <c r="AC129" s="53" t="s">
        <v>121</v>
      </c>
      <c r="AD129" s="53">
        <v>1360</v>
      </c>
      <c r="AE129" s="53" t="s">
        <v>121</v>
      </c>
      <c r="AF129" s="53">
        <v>530</v>
      </c>
      <c r="AG129" s="53" t="s">
        <v>121</v>
      </c>
      <c r="AH129" s="53">
        <v>130</v>
      </c>
      <c r="AI129" s="53" t="s">
        <v>121</v>
      </c>
      <c r="AJ129" s="53">
        <v>60</v>
      </c>
      <c r="AK129" s="53" t="s">
        <v>121</v>
      </c>
      <c r="AL129" s="53">
        <v>250</v>
      </c>
      <c r="AM129" s="53" t="s">
        <v>121</v>
      </c>
      <c r="AN129" s="53">
        <v>290</v>
      </c>
      <c r="AO129" s="53" t="s">
        <v>121</v>
      </c>
      <c r="AP129" s="53">
        <v>140</v>
      </c>
      <c r="AQ129" s="53" t="s">
        <v>121</v>
      </c>
      <c r="AR129" s="53">
        <v>960</v>
      </c>
      <c r="AS129" s="53" t="s">
        <v>121</v>
      </c>
      <c r="AT129" s="53">
        <v>1080</v>
      </c>
      <c r="AU129" s="53" t="s">
        <v>121</v>
      </c>
      <c r="AV129" s="53">
        <v>60</v>
      </c>
      <c r="AW129" s="53" t="s">
        <v>121</v>
      </c>
      <c r="AZ129" s="51" t="s">
        <v>17</v>
      </c>
      <c r="BA129" s="13">
        <v>36.206896551724135</v>
      </c>
      <c r="BB129" s="88"/>
      <c r="BC129" s="51" t="s">
        <v>5</v>
      </c>
      <c r="BD129" s="13">
        <v>9.6674517192651912</v>
      </c>
      <c r="BF129" s="51" t="s">
        <v>24</v>
      </c>
      <c r="BG129" s="13">
        <v>3.8271814934512669</v>
      </c>
    </row>
    <row r="130" spans="2:59" x14ac:dyDescent="0.2">
      <c r="B130" s="9"/>
      <c r="C130" s="51" t="s">
        <v>23</v>
      </c>
      <c r="D130" s="52">
        <v>45630</v>
      </c>
      <c r="E130" s="52" t="s">
        <v>121</v>
      </c>
      <c r="F130" s="52">
        <v>14780</v>
      </c>
      <c r="G130" s="52" t="s">
        <v>121</v>
      </c>
      <c r="H130" s="52">
        <v>17130</v>
      </c>
      <c r="I130" s="52" t="s">
        <v>121</v>
      </c>
      <c r="J130" s="52">
        <v>720</v>
      </c>
      <c r="K130" s="52" t="s">
        <v>121</v>
      </c>
      <c r="L130" s="52">
        <v>840</v>
      </c>
      <c r="M130" s="52" t="s">
        <v>121</v>
      </c>
      <c r="N130" s="52">
        <v>140</v>
      </c>
      <c r="O130" s="52" t="s">
        <v>121</v>
      </c>
      <c r="P130" s="52" t="s">
        <v>50</v>
      </c>
      <c r="Q130" s="52" t="s">
        <v>121</v>
      </c>
      <c r="R130" s="52">
        <v>260</v>
      </c>
      <c r="S130" s="52" t="s">
        <v>121</v>
      </c>
      <c r="T130" s="52" t="s">
        <v>50</v>
      </c>
      <c r="U130" s="52" t="s">
        <v>121</v>
      </c>
      <c r="V130" s="52" t="s">
        <v>50</v>
      </c>
      <c r="W130" s="52" t="s">
        <v>121</v>
      </c>
      <c r="X130" s="52">
        <v>5370</v>
      </c>
      <c r="Y130" s="52" t="s">
        <v>121</v>
      </c>
      <c r="Z130" s="52">
        <v>2810</v>
      </c>
      <c r="AA130" s="52" t="s">
        <v>121</v>
      </c>
      <c r="AB130" s="52">
        <v>380</v>
      </c>
      <c r="AC130" s="52" t="s">
        <v>121</v>
      </c>
      <c r="AD130" s="52">
        <v>830</v>
      </c>
      <c r="AE130" s="52" t="s">
        <v>121</v>
      </c>
      <c r="AF130" s="52">
        <v>510</v>
      </c>
      <c r="AG130" s="52" t="s">
        <v>121</v>
      </c>
      <c r="AH130" s="52">
        <v>330</v>
      </c>
      <c r="AI130" s="52" t="s">
        <v>121</v>
      </c>
      <c r="AJ130" s="52" t="s">
        <v>50</v>
      </c>
      <c r="AK130" s="52" t="s">
        <v>124</v>
      </c>
      <c r="AL130" s="52">
        <v>530</v>
      </c>
      <c r="AM130" s="52" t="s">
        <v>121</v>
      </c>
      <c r="AN130" s="52">
        <v>30</v>
      </c>
      <c r="AO130" s="52" t="s">
        <v>121</v>
      </c>
      <c r="AP130" s="52">
        <v>20</v>
      </c>
      <c r="AQ130" s="52" t="s">
        <v>121</v>
      </c>
      <c r="AR130" s="52">
        <v>530</v>
      </c>
      <c r="AS130" s="52" t="s">
        <v>121</v>
      </c>
      <c r="AT130" s="52">
        <v>440</v>
      </c>
      <c r="AU130" s="52" t="s">
        <v>121</v>
      </c>
      <c r="AV130" s="52" t="s">
        <v>50</v>
      </c>
      <c r="AW130" s="52" t="s">
        <v>124</v>
      </c>
      <c r="AZ130" s="51" t="s">
        <v>13</v>
      </c>
      <c r="BA130" s="13">
        <v>30.851063829787233</v>
      </c>
      <c r="BB130" s="88"/>
      <c r="BC130" s="51" t="s">
        <v>9</v>
      </c>
      <c r="BD130" s="13">
        <v>9.0210234594270169</v>
      </c>
      <c r="BF130" s="51" t="s">
        <v>23</v>
      </c>
      <c r="BG130" s="13">
        <v>3.3968880122726275</v>
      </c>
    </row>
    <row r="131" spans="2:59" x14ac:dyDescent="0.2">
      <c r="B131" s="9"/>
      <c r="C131" s="51" t="s">
        <v>24</v>
      </c>
      <c r="D131" s="53">
        <v>58790</v>
      </c>
      <c r="E131" s="53" t="s">
        <v>121</v>
      </c>
      <c r="F131" s="53">
        <v>5830</v>
      </c>
      <c r="G131" s="53" t="s">
        <v>121</v>
      </c>
      <c r="H131" s="53">
        <v>28350</v>
      </c>
      <c r="I131" s="53" t="s">
        <v>121</v>
      </c>
      <c r="J131" s="53">
        <v>610</v>
      </c>
      <c r="K131" s="53" t="s">
        <v>121</v>
      </c>
      <c r="L131" s="53">
        <v>370</v>
      </c>
      <c r="M131" s="53" t="s">
        <v>121</v>
      </c>
      <c r="N131" s="53">
        <v>200</v>
      </c>
      <c r="O131" s="53" t="s">
        <v>121</v>
      </c>
      <c r="P131" s="53" t="s">
        <v>50</v>
      </c>
      <c r="Q131" s="53" t="s">
        <v>121</v>
      </c>
      <c r="R131" s="53">
        <v>300</v>
      </c>
      <c r="S131" s="53" t="s">
        <v>121</v>
      </c>
      <c r="T131" s="53" t="s">
        <v>50</v>
      </c>
      <c r="U131" s="53" t="s">
        <v>121</v>
      </c>
      <c r="V131" s="53">
        <v>10</v>
      </c>
      <c r="W131" s="53" t="s">
        <v>121</v>
      </c>
      <c r="X131" s="53">
        <v>3010</v>
      </c>
      <c r="Y131" s="53" t="s">
        <v>121</v>
      </c>
      <c r="Z131" s="53">
        <v>10130</v>
      </c>
      <c r="AA131" s="53" t="s">
        <v>121</v>
      </c>
      <c r="AB131" s="53">
        <v>30</v>
      </c>
      <c r="AC131" s="53" t="s">
        <v>121</v>
      </c>
      <c r="AD131" s="53">
        <v>5470</v>
      </c>
      <c r="AE131" s="53" t="s">
        <v>121</v>
      </c>
      <c r="AF131" s="53">
        <v>430</v>
      </c>
      <c r="AG131" s="53" t="s">
        <v>121</v>
      </c>
      <c r="AH131" s="53">
        <v>280</v>
      </c>
      <c r="AI131" s="53" t="s">
        <v>121</v>
      </c>
      <c r="AJ131" s="53">
        <v>10</v>
      </c>
      <c r="AK131" s="53" t="s">
        <v>121</v>
      </c>
      <c r="AL131" s="53">
        <v>480</v>
      </c>
      <c r="AM131" s="53" t="s">
        <v>121</v>
      </c>
      <c r="AN131" s="53">
        <v>110</v>
      </c>
      <c r="AO131" s="53" t="s">
        <v>121</v>
      </c>
      <c r="AP131" s="53">
        <v>80</v>
      </c>
      <c r="AQ131" s="53" t="s">
        <v>121</v>
      </c>
      <c r="AR131" s="53">
        <v>1200</v>
      </c>
      <c r="AS131" s="53" t="s">
        <v>121</v>
      </c>
      <c r="AT131" s="53">
        <v>380</v>
      </c>
      <c r="AU131" s="53" t="s">
        <v>121</v>
      </c>
      <c r="AV131" s="53">
        <v>1530</v>
      </c>
      <c r="AW131" s="53" t="s">
        <v>121</v>
      </c>
      <c r="AZ131" s="51" t="s">
        <v>4</v>
      </c>
      <c r="BA131" s="13">
        <v>9.9293503302104131</v>
      </c>
      <c r="BB131" s="88"/>
      <c r="BC131" s="51" t="s">
        <v>10</v>
      </c>
      <c r="BD131" s="13">
        <v>8.340675477239353</v>
      </c>
      <c r="BF131" s="51" t="s">
        <v>4</v>
      </c>
      <c r="BG131" s="13">
        <v>1.6433727538012595</v>
      </c>
    </row>
    <row r="132" spans="2:59" x14ac:dyDescent="0.2">
      <c r="B132" s="9"/>
      <c r="C132" s="51" t="s">
        <v>51</v>
      </c>
      <c r="D132" s="52">
        <v>2100</v>
      </c>
      <c r="E132" s="52" t="s">
        <v>121</v>
      </c>
      <c r="F132" s="52">
        <v>10</v>
      </c>
      <c r="G132" s="52" t="s">
        <v>121</v>
      </c>
      <c r="H132" s="52">
        <v>30</v>
      </c>
      <c r="I132" s="52" t="s">
        <v>121</v>
      </c>
      <c r="J132" s="52">
        <v>30</v>
      </c>
      <c r="K132" s="52" t="s">
        <v>121</v>
      </c>
      <c r="L132" s="52" t="s">
        <v>50</v>
      </c>
      <c r="M132" s="52" t="s">
        <v>121</v>
      </c>
      <c r="N132" s="52" t="s">
        <v>50</v>
      </c>
      <c r="O132" s="52" t="s">
        <v>124</v>
      </c>
      <c r="P132" s="52" t="s">
        <v>50</v>
      </c>
      <c r="Q132" s="52" t="s">
        <v>121</v>
      </c>
      <c r="R132" s="52" t="s">
        <v>50</v>
      </c>
      <c r="S132" s="52" t="s">
        <v>121</v>
      </c>
      <c r="T132" s="52" t="s">
        <v>50</v>
      </c>
      <c r="U132" s="52" t="s">
        <v>121</v>
      </c>
      <c r="V132" s="52" t="s">
        <v>50</v>
      </c>
      <c r="W132" s="52" t="s">
        <v>121</v>
      </c>
      <c r="X132" s="52">
        <v>450</v>
      </c>
      <c r="Y132" s="52" t="s">
        <v>121</v>
      </c>
      <c r="Z132" s="52">
        <v>90</v>
      </c>
      <c r="AA132" s="52" t="s">
        <v>121</v>
      </c>
      <c r="AB132" s="52">
        <v>90</v>
      </c>
      <c r="AC132" s="52" t="s">
        <v>121</v>
      </c>
      <c r="AD132" s="52">
        <v>1350</v>
      </c>
      <c r="AE132" s="52" t="s">
        <v>121</v>
      </c>
      <c r="AF132" s="52">
        <v>20</v>
      </c>
      <c r="AG132" s="52" t="s">
        <v>121</v>
      </c>
      <c r="AH132" s="52">
        <v>30</v>
      </c>
      <c r="AI132" s="52" t="s">
        <v>121</v>
      </c>
      <c r="AJ132" s="52" t="s">
        <v>50</v>
      </c>
      <c r="AK132" s="52" t="s">
        <v>121</v>
      </c>
      <c r="AL132" s="52" t="s">
        <v>50</v>
      </c>
      <c r="AM132" s="52" t="s">
        <v>121</v>
      </c>
      <c r="AN132" s="52">
        <v>10</v>
      </c>
      <c r="AO132" s="52" t="s">
        <v>121</v>
      </c>
      <c r="AP132" s="52" t="s">
        <v>50</v>
      </c>
      <c r="AQ132" s="52" t="s">
        <v>124</v>
      </c>
      <c r="AR132" s="52">
        <v>10</v>
      </c>
      <c r="AS132" s="52" t="s">
        <v>121</v>
      </c>
      <c r="AT132" s="52" t="s">
        <v>50</v>
      </c>
      <c r="AU132" s="52" t="s">
        <v>124</v>
      </c>
      <c r="AV132" s="52" t="s">
        <v>50</v>
      </c>
      <c r="AW132" s="52" t="s">
        <v>121</v>
      </c>
    </row>
    <row r="133" spans="2:59" x14ac:dyDescent="0.2">
      <c r="B133" s="9"/>
      <c r="C133" s="51" t="s">
        <v>52</v>
      </c>
      <c r="D133" s="53">
        <v>38710</v>
      </c>
      <c r="E133" s="53" t="s">
        <v>121</v>
      </c>
      <c r="F133" s="53">
        <v>6370</v>
      </c>
      <c r="G133" s="53" t="s">
        <v>121</v>
      </c>
      <c r="H133" s="53">
        <v>5230</v>
      </c>
      <c r="I133" s="53" t="s">
        <v>121</v>
      </c>
      <c r="J133" s="53">
        <v>270</v>
      </c>
      <c r="K133" s="53" t="s">
        <v>121</v>
      </c>
      <c r="L133" s="53">
        <v>340</v>
      </c>
      <c r="M133" s="53" t="s">
        <v>121</v>
      </c>
      <c r="N133" s="53">
        <v>70</v>
      </c>
      <c r="O133" s="53" t="s">
        <v>121</v>
      </c>
      <c r="P133" s="53" t="s">
        <v>50</v>
      </c>
      <c r="Q133" s="53" t="s">
        <v>121</v>
      </c>
      <c r="R133" s="53">
        <v>630</v>
      </c>
      <c r="S133" s="53" t="s">
        <v>121</v>
      </c>
      <c r="T133" s="53" t="s">
        <v>50</v>
      </c>
      <c r="U133" s="53" t="s">
        <v>121</v>
      </c>
      <c r="V133" s="53">
        <v>140</v>
      </c>
      <c r="W133" s="53" t="s">
        <v>121</v>
      </c>
      <c r="X133" s="53">
        <v>6230</v>
      </c>
      <c r="Y133" s="53" t="s">
        <v>121</v>
      </c>
      <c r="Z133" s="53">
        <v>4290</v>
      </c>
      <c r="AA133" s="53" t="s">
        <v>121</v>
      </c>
      <c r="AB133" s="53">
        <v>590</v>
      </c>
      <c r="AC133" s="53" t="s">
        <v>121</v>
      </c>
      <c r="AD133" s="53">
        <v>10660</v>
      </c>
      <c r="AE133" s="53" t="s">
        <v>121</v>
      </c>
      <c r="AF133" s="53">
        <v>950</v>
      </c>
      <c r="AG133" s="53" t="s">
        <v>121</v>
      </c>
      <c r="AH133" s="53">
        <v>720</v>
      </c>
      <c r="AI133" s="53" t="s">
        <v>121</v>
      </c>
      <c r="AJ133" s="53">
        <v>10</v>
      </c>
      <c r="AK133" s="53" t="s">
        <v>121</v>
      </c>
      <c r="AL133" s="53">
        <v>270</v>
      </c>
      <c r="AM133" s="53" t="s">
        <v>121</v>
      </c>
      <c r="AN133" s="53">
        <v>250</v>
      </c>
      <c r="AO133" s="53" t="s">
        <v>121</v>
      </c>
      <c r="AP133" s="53">
        <v>250</v>
      </c>
      <c r="AQ133" s="53" t="s">
        <v>121</v>
      </c>
      <c r="AR133" s="53">
        <v>390</v>
      </c>
      <c r="AS133" s="53" t="s">
        <v>121</v>
      </c>
      <c r="AT133" s="53">
        <v>1040</v>
      </c>
      <c r="AU133" s="53" t="s">
        <v>121</v>
      </c>
      <c r="AV133" s="53">
        <v>30</v>
      </c>
      <c r="AW133" s="53" t="s">
        <v>121</v>
      </c>
    </row>
    <row r="134" spans="2:59" x14ac:dyDescent="0.2">
      <c r="B134" s="9"/>
      <c r="C134" s="51" t="s">
        <v>53</v>
      </c>
      <c r="D134" s="52">
        <v>49360</v>
      </c>
      <c r="E134" s="52" t="s">
        <v>121</v>
      </c>
      <c r="F134" s="52">
        <v>1160</v>
      </c>
      <c r="G134" s="52" t="s">
        <v>121</v>
      </c>
      <c r="H134" s="52">
        <v>4250</v>
      </c>
      <c r="I134" s="52" t="s">
        <v>121</v>
      </c>
      <c r="J134" s="52">
        <v>240</v>
      </c>
      <c r="K134" s="52" t="s">
        <v>121</v>
      </c>
      <c r="L134" s="52">
        <v>810</v>
      </c>
      <c r="M134" s="52" t="s">
        <v>121</v>
      </c>
      <c r="N134" s="52">
        <v>300</v>
      </c>
      <c r="O134" s="52" t="s">
        <v>121</v>
      </c>
      <c r="P134" s="52">
        <v>2540</v>
      </c>
      <c r="Q134" s="52" t="s">
        <v>121</v>
      </c>
      <c r="R134" s="52">
        <v>670</v>
      </c>
      <c r="S134" s="52" t="s">
        <v>121</v>
      </c>
      <c r="T134" s="52" t="s">
        <v>50</v>
      </c>
      <c r="U134" s="52" t="s">
        <v>121</v>
      </c>
      <c r="V134" s="52">
        <v>240</v>
      </c>
      <c r="W134" s="52" t="s">
        <v>121</v>
      </c>
      <c r="X134" s="52">
        <v>17660</v>
      </c>
      <c r="Y134" s="52" t="s">
        <v>121</v>
      </c>
      <c r="Z134" s="52">
        <v>5360</v>
      </c>
      <c r="AA134" s="52" t="s">
        <v>121</v>
      </c>
      <c r="AB134" s="52">
        <v>2400</v>
      </c>
      <c r="AC134" s="52" t="s">
        <v>121</v>
      </c>
      <c r="AD134" s="52">
        <v>3630</v>
      </c>
      <c r="AE134" s="52" t="s">
        <v>121</v>
      </c>
      <c r="AF134" s="52">
        <v>1210</v>
      </c>
      <c r="AG134" s="52" t="s">
        <v>121</v>
      </c>
      <c r="AH134" s="52">
        <v>870</v>
      </c>
      <c r="AI134" s="52" t="s">
        <v>121</v>
      </c>
      <c r="AJ134" s="52">
        <v>60</v>
      </c>
      <c r="AK134" s="52" t="s">
        <v>121</v>
      </c>
      <c r="AL134" s="52">
        <v>1480</v>
      </c>
      <c r="AM134" s="52" t="s">
        <v>121</v>
      </c>
      <c r="AN134" s="52">
        <v>1440</v>
      </c>
      <c r="AO134" s="52" t="s">
        <v>121</v>
      </c>
      <c r="AP134" s="52">
        <v>1030</v>
      </c>
      <c r="AQ134" s="52" t="s">
        <v>121</v>
      </c>
      <c r="AR134" s="52">
        <v>1830</v>
      </c>
      <c r="AS134" s="52" t="s">
        <v>121</v>
      </c>
      <c r="AT134" s="52">
        <v>2170</v>
      </c>
      <c r="AU134" s="52" t="s">
        <v>121</v>
      </c>
      <c r="AV134" s="52">
        <v>20</v>
      </c>
      <c r="AW134" s="52" t="s">
        <v>121</v>
      </c>
    </row>
    <row r="135" spans="2:59" ht="14.25" x14ac:dyDescent="0.2">
      <c r="B135" s="9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</row>
    <row r="136" spans="2:59" ht="14.25" x14ac:dyDescent="0.2">
      <c r="B136" s="9"/>
      <c r="C136" s="46" t="s">
        <v>126</v>
      </c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</row>
    <row r="137" spans="2:59" ht="14.25" x14ac:dyDescent="0.2">
      <c r="B137" s="9"/>
      <c r="C137" s="46" t="s">
        <v>50</v>
      </c>
      <c r="D137" s="45" t="s">
        <v>55</v>
      </c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</row>
    <row r="138" spans="2:59" ht="14.25" x14ac:dyDescent="0.2">
      <c r="B138" s="9"/>
      <c r="C138" s="46" t="s">
        <v>127</v>
      </c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</row>
    <row r="139" spans="2:59" ht="14.25" x14ac:dyDescent="0.2">
      <c r="B139" s="9"/>
      <c r="C139" s="46" t="s">
        <v>124</v>
      </c>
      <c r="D139" s="45" t="s">
        <v>128</v>
      </c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</row>
    <row r="140" spans="2:59" x14ac:dyDescent="0.2"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</row>
    <row r="141" spans="2:59" ht="14.25" x14ac:dyDescent="0.2">
      <c r="B141" s="38" t="s">
        <v>140</v>
      </c>
      <c r="C141" s="54" t="s">
        <v>121</v>
      </c>
      <c r="D141" s="41">
        <f>+H104</f>
        <v>1659640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</row>
    <row r="142" spans="2:59" ht="14.25" x14ac:dyDescent="0.2">
      <c r="B142" s="38" t="s">
        <v>139</v>
      </c>
      <c r="C142" s="54" t="s">
        <v>121</v>
      </c>
      <c r="D142" s="41">
        <f>+F104</f>
        <v>1422810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</row>
    <row r="143" spans="2:59" ht="14.25" x14ac:dyDescent="0.2">
      <c r="B143" s="38" t="s">
        <v>159</v>
      </c>
      <c r="C143" s="54" t="s">
        <v>121</v>
      </c>
      <c r="D143" s="41">
        <f>+AT104</f>
        <v>894840</v>
      </c>
    </row>
    <row r="144" spans="2:59" ht="14.25" x14ac:dyDescent="0.2">
      <c r="B144" s="38" t="s">
        <v>146</v>
      </c>
      <c r="C144" s="54" t="s">
        <v>121</v>
      </c>
      <c r="D144" s="41">
        <f>+T104</f>
        <v>883820</v>
      </c>
    </row>
    <row r="145" spans="2:4" ht="14.25" x14ac:dyDescent="0.2">
      <c r="B145" s="38" t="s">
        <v>145</v>
      </c>
      <c r="C145" s="54" t="s">
        <v>121</v>
      </c>
      <c r="D145" s="41">
        <f>+R104</f>
        <v>496490</v>
      </c>
    </row>
    <row r="146" spans="2:4" ht="14.25" x14ac:dyDescent="0.2">
      <c r="B146" s="38" t="s">
        <v>148</v>
      </c>
      <c r="C146" s="54" t="s">
        <v>121</v>
      </c>
      <c r="D146" s="41">
        <f>+X104</f>
        <v>466310</v>
      </c>
    </row>
    <row r="147" spans="2:4" ht="14.25" x14ac:dyDescent="0.2">
      <c r="B147" s="38" t="s">
        <v>155</v>
      </c>
      <c r="C147" s="54" t="s">
        <v>121</v>
      </c>
      <c r="D147" s="41">
        <f>+AL104</f>
        <v>463950</v>
      </c>
    </row>
    <row r="148" spans="2:4" ht="14.25" x14ac:dyDescent="0.2">
      <c r="B148" s="38" t="s">
        <v>144</v>
      </c>
      <c r="C148" s="54" t="s">
        <v>121</v>
      </c>
      <c r="D148" s="41">
        <f>+P104</f>
        <v>407560</v>
      </c>
    </row>
    <row r="149" spans="2:4" ht="14.25" x14ac:dyDescent="0.2">
      <c r="B149" s="38" t="s">
        <v>149</v>
      </c>
      <c r="C149" s="54" t="s">
        <v>121</v>
      </c>
      <c r="D149" s="41">
        <f>+Z104</f>
        <v>384970</v>
      </c>
    </row>
    <row r="150" spans="2:4" ht="14.25" x14ac:dyDescent="0.2">
      <c r="B150" s="38" t="s">
        <v>153</v>
      </c>
      <c r="C150" s="54" t="s">
        <v>121</v>
      </c>
      <c r="D150" s="41">
        <f>+AH104</f>
        <v>350440</v>
      </c>
    </row>
    <row r="151" spans="2:4" ht="14.25" x14ac:dyDescent="0.2">
      <c r="B151" s="38" t="s">
        <v>151</v>
      </c>
      <c r="C151" s="54" t="s">
        <v>121</v>
      </c>
      <c r="D151" s="41">
        <f>+AD104</f>
        <v>327520</v>
      </c>
    </row>
    <row r="152" spans="2:4" ht="14.25" x14ac:dyDescent="0.2">
      <c r="B152" s="38" t="s">
        <v>154</v>
      </c>
      <c r="C152" s="54" t="s">
        <v>121</v>
      </c>
      <c r="D152" s="41">
        <f>+AJ104</f>
        <v>224570</v>
      </c>
    </row>
    <row r="153" spans="2:4" ht="14.25" x14ac:dyDescent="0.2">
      <c r="B153" s="38" t="s">
        <v>147</v>
      </c>
      <c r="C153" s="54" t="s">
        <v>121</v>
      </c>
      <c r="D153" s="41">
        <f>+V104</f>
        <v>214690</v>
      </c>
    </row>
    <row r="154" spans="2:4" ht="14.25" x14ac:dyDescent="0.2">
      <c r="B154" s="38" t="s">
        <v>158</v>
      </c>
      <c r="C154" s="54" t="s">
        <v>121</v>
      </c>
      <c r="D154" s="41">
        <f>+AR104</f>
        <v>181290</v>
      </c>
    </row>
    <row r="155" spans="2:4" ht="14.25" x14ac:dyDescent="0.2">
      <c r="B155" s="38" t="s">
        <v>156</v>
      </c>
      <c r="C155" s="54" t="s">
        <v>121</v>
      </c>
      <c r="D155" s="41">
        <f>+AN104</f>
        <v>154600</v>
      </c>
    </row>
    <row r="156" spans="2:4" ht="14.25" x14ac:dyDescent="0.2">
      <c r="B156" s="38" t="s">
        <v>152</v>
      </c>
      <c r="C156" s="54" t="s">
        <v>121</v>
      </c>
      <c r="D156" s="41">
        <f>+AF104</f>
        <v>137350</v>
      </c>
    </row>
    <row r="157" spans="2:4" ht="14.25" x14ac:dyDescent="0.2">
      <c r="B157" s="38" t="s">
        <v>141</v>
      </c>
      <c r="C157" s="54" t="s">
        <v>121</v>
      </c>
      <c r="D157" s="41">
        <f>+J104</f>
        <v>92000</v>
      </c>
    </row>
    <row r="158" spans="2:4" ht="14.25" x14ac:dyDescent="0.2">
      <c r="B158" s="38" t="s">
        <v>160</v>
      </c>
      <c r="C158" s="54" t="s">
        <v>121</v>
      </c>
      <c r="D158" s="41">
        <f>+AV104</f>
        <v>75640</v>
      </c>
    </row>
    <row r="159" spans="2:4" ht="14.25" x14ac:dyDescent="0.2">
      <c r="B159" s="38" t="s">
        <v>150</v>
      </c>
      <c r="C159" s="54" t="s">
        <v>121</v>
      </c>
      <c r="D159" s="41">
        <f>+AB104</f>
        <v>65900</v>
      </c>
    </row>
    <row r="160" spans="2:4" ht="14.25" x14ac:dyDescent="0.2">
      <c r="B160" s="38" t="s">
        <v>142</v>
      </c>
      <c r="C160" s="54" t="s">
        <v>121</v>
      </c>
      <c r="D160" s="41">
        <f>+L104</f>
        <v>65410</v>
      </c>
    </row>
    <row r="161" spans="2:4" ht="14.25" x14ac:dyDescent="0.2">
      <c r="B161" s="38" t="s">
        <v>157</v>
      </c>
      <c r="C161" s="54" t="s">
        <v>121</v>
      </c>
      <c r="D161" s="41">
        <f>+AP104</f>
        <v>54160</v>
      </c>
    </row>
    <row r="162" spans="2:4" ht="14.25" x14ac:dyDescent="0.2">
      <c r="B162" s="38" t="s">
        <v>143</v>
      </c>
      <c r="C162" s="54" t="s">
        <v>121</v>
      </c>
      <c r="D162" s="41">
        <f>+N104</f>
        <v>47020</v>
      </c>
    </row>
    <row r="163" spans="2:4" ht="14.25" x14ac:dyDescent="0.2">
      <c r="B163" s="38" t="s">
        <v>121</v>
      </c>
      <c r="C163" s="54" t="s">
        <v>121</v>
      </c>
      <c r="D163" s="41" t="s">
        <v>121</v>
      </c>
    </row>
  </sheetData>
  <sortState ref="BF105:BG131">
    <sortCondition descending="1" ref="BG105:BG131"/>
  </sortState>
  <mergeCells count="26">
    <mergeCell ref="AV102:AW102"/>
    <mergeCell ref="AH102:AI102"/>
    <mergeCell ref="AJ102:AK102"/>
    <mergeCell ref="AL102:AM102"/>
    <mergeCell ref="AN102:AO102"/>
    <mergeCell ref="AP102:AQ102"/>
    <mergeCell ref="AB102:AC102"/>
    <mergeCell ref="AD102:AE102"/>
    <mergeCell ref="AF102:AG102"/>
    <mergeCell ref="AR102:AS102"/>
    <mergeCell ref="AT102:AU102"/>
    <mergeCell ref="R102:S102"/>
    <mergeCell ref="T102:U102"/>
    <mergeCell ref="V102:W102"/>
    <mergeCell ref="X102:Y102"/>
    <mergeCell ref="Z102:AA102"/>
    <mergeCell ref="H102:I102"/>
    <mergeCell ref="J102:K102"/>
    <mergeCell ref="L102:M102"/>
    <mergeCell ref="N102:O102"/>
    <mergeCell ref="P102:Q102"/>
    <mergeCell ref="B36:G36"/>
    <mergeCell ref="B2:G2"/>
    <mergeCell ref="B3:G3"/>
    <mergeCell ref="D102:E102"/>
    <mergeCell ref="F102:G102"/>
  </mergeCells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59999389629810485"/>
  </sheetPr>
  <dimension ref="B1:AE106"/>
  <sheetViews>
    <sheetView zoomScaleNormal="100" workbookViewId="0"/>
  </sheetViews>
  <sheetFormatPr defaultColWidth="9" defaultRowHeight="12" x14ac:dyDescent="0.2"/>
  <cols>
    <col min="1" max="2" width="9" style="2"/>
    <col min="3" max="3" width="9.75" style="2" bestFit="1" customWidth="1"/>
    <col min="4" max="4" width="12.5" style="2" bestFit="1" customWidth="1"/>
    <col min="5" max="6" width="9.125" style="2" bestFit="1" customWidth="1"/>
    <col min="7" max="7" width="10.875" style="2" customWidth="1"/>
    <col min="8" max="8" width="12.375" style="2" customWidth="1"/>
    <col min="9" max="9" width="10" style="2" customWidth="1"/>
    <col min="10" max="10" width="11.5" style="2" customWidth="1"/>
    <col min="11" max="11" width="9.25" style="2" bestFit="1" customWidth="1"/>
    <col min="12" max="12" width="10.875" style="2" bestFit="1" customWidth="1"/>
    <col min="13" max="13" width="10" style="2" bestFit="1" customWidth="1"/>
    <col min="14" max="14" width="10.75" style="2" bestFit="1" customWidth="1"/>
    <col min="15" max="15" width="9.125" style="2" bestFit="1" customWidth="1"/>
    <col min="16" max="16" width="10.75" style="2" bestFit="1" customWidth="1"/>
    <col min="17" max="17" width="9.125" style="2" bestFit="1" customWidth="1"/>
    <col min="18" max="18" width="10.75" style="2" bestFit="1" customWidth="1"/>
    <col min="19" max="19" width="9.125" style="2" bestFit="1" customWidth="1"/>
    <col min="20" max="20" width="10.75" style="2" bestFit="1" customWidth="1"/>
    <col min="21" max="21" width="9.125" style="2" bestFit="1" customWidth="1"/>
    <col min="22" max="22" width="11.625" style="2" bestFit="1" customWidth="1"/>
    <col min="23" max="23" width="9.125" style="2" bestFit="1" customWidth="1"/>
    <col min="24" max="24" width="11.625" style="2" bestFit="1" customWidth="1"/>
    <col min="25" max="25" width="9.125" style="2" bestFit="1" customWidth="1"/>
    <col min="26" max="26" width="11.625" style="2" bestFit="1" customWidth="1"/>
    <col min="27" max="27" width="9" style="2"/>
    <col min="28" max="28" width="15.625" style="2" bestFit="1" customWidth="1"/>
    <col min="29" max="29" width="9.125" style="2" bestFit="1" customWidth="1"/>
    <col min="30" max="16384" width="9" style="2"/>
  </cols>
  <sheetData>
    <row r="1" spans="2:18" ht="12" customHeight="1" x14ac:dyDescent="0.2">
      <c r="I1" s="97"/>
      <c r="J1" s="97"/>
      <c r="K1" s="97"/>
      <c r="L1" s="97"/>
      <c r="M1" s="97"/>
      <c r="N1" s="97"/>
      <c r="O1" s="97"/>
      <c r="P1" s="97"/>
      <c r="Q1" s="97"/>
      <c r="R1" s="97"/>
    </row>
    <row r="2" spans="2:18" x14ac:dyDescent="0.2">
      <c r="B2" s="107" t="s">
        <v>244</v>
      </c>
      <c r="C2" s="107"/>
      <c r="D2" s="107"/>
      <c r="E2" s="107"/>
      <c r="I2" s="97"/>
      <c r="J2" s="97"/>
      <c r="K2" s="97"/>
      <c r="L2" s="97"/>
      <c r="M2" s="97"/>
      <c r="N2" s="97"/>
      <c r="O2" s="97"/>
      <c r="P2" s="97"/>
      <c r="Q2" s="97"/>
      <c r="R2" s="97"/>
    </row>
    <row r="3" spans="2:18" x14ac:dyDescent="0.2">
      <c r="B3" s="107" t="s">
        <v>245</v>
      </c>
      <c r="C3" s="107"/>
      <c r="D3" s="107"/>
      <c r="E3" s="107"/>
      <c r="I3" s="97"/>
      <c r="J3" s="97"/>
      <c r="K3" s="97"/>
      <c r="L3" s="97"/>
      <c r="M3" s="97"/>
      <c r="N3" s="97"/>
      <c r="O3" s="97"/>
      <c r="P3" s="97"/>
      <c r="Q3" s="97"/>
      <c r="R3" s="97"/>
    </row>
    <row r="4" spans="2:18" x14ac:dyDescent="0.2">
      <c r="B4" s="29" t="s">
        <v>101</v>
      </c>
      <c r="I4" s="97"/>
      <c r="J4" s="97"/>
      <c r="K4" s="97"/>
      <c r="L4" s="97"/>
      <c r="M4" s="97"/>
      <c r="N4" s="97"/>
      <c r="O4" s="97"/>
      <c r="P4" s="97"/>
      <c r="Q4" s="97"/>
      <c r="R4" s="97"/>
    </row>
    <row r="39" spans="2:20" x14ac:dyDescent="0.2">
      <c r="B39" s="29"/>
    </row>
    <row r="42" spans="2:20" x14ac:dyDescent="0.2">
      <c r="R42" s="58"/>
      <c r="S42" s="59"/>
      <c r="T42" s="32"/>
    </row>
    <row r="43" spans="2:20" x14ac:dyDescent="0.2">
      <c r="R43" s="58"/>
      <c r="S43" s="59"/>
      <c r="T43" s="32"/>
    </row>
    <row r="44" spans="2:20" x14ac:dyDescent="0.2">
      <c r="R44" s="58"/>
      <c r="S44" s="59"/>
      <c r="T44" s="32"/>
    </row>
    <row r="45" spans="2:20" x14ac:dyDescent="0.2">
      <c r="R45" s="58"/>
      <c r="S45" s="59"/>
      <c r="T45" s="32"/>
    </row>
    <row r="46" spans="2:20" x14ac:dyDescent="0.2">
      <c r="R46" s="58"/>
      <c r="S46" s="59"/>
      <c r="T46" s="32"/>
    </row>
    <row r="47" spans="2:20" x14ac:dyDescent="0.2">
      <c r="R47" s="58"/>
      <c r="S47" s="59"/>
      <c r="T47" s="32"/>
    </row>
    <row r="48" spans="2:20" x14ac:dyDescent="0.2">
      <c r="R48" s="58"/>
      <c r="S48" s="59"/>
      <c r="T48" s="32"/>
    </row>
    <row r="49" spans="2:31" x14ac:dyDescent="0.2">
      <c r="R49" s="58"/>
      <c r="S49" s="59"/>
      <c r="T49" s="32"/>
    </row>
    <row r="50" spans="2:31" x14ac:dyDescent="0.2">
      <c r="B50" s="2" t="s">
        <v>219</v>
      </c>
      <c r="R50" s="58"/>
      <c r="S50" s="59"/>
      <c r="T50" s="32"/>
    </row>
    <row r="51" spans="2:31" x14ac:dyDescent="0.2">
      <c r="G51" s="2" t="s">
        <v>162</v>
      </c>
      <c r="R51" s="58"/>
      <c r="S51" s="59"/>
      <c r="T51" s="32"/>
    </row>
    <row r="52" spans="2:31" x14ac:dyDescent="0.2">
      <c r="R52" s="58"/>
      <c r="S52" s="59"/>
      <c r="T52" s="32"/>
    </row>
    <row r="53" spans="2:31" ht="14.25" x14ac:dyDescent="0.2">
      <c r="B53" s="45" t="s">
        <v>220</v>
      </c>
      <c r="C53"/>
      <c r="D53"/>
      <c r="E53"/>
      <c r="F53"/>
      <c r="R53" s="32"/>
      <c r="S53" s="32"/>
      <c r="T53" s="32"/>
    </row>
    <row r="54" spans="2:31" ht="14.25" x14ac:dyDescent="0.2">
      <c r="B54" s="45" t="s">
        <v>109</v>
      </c>
      <c r="C54" s="46" t="s">
        <v>221</v>
      </c>
      <c r="D54"/>
      <c r="E54"/>
      <c r="F54"/>
    </row>
    <row r="55" spans="2:31" ht="14.25" x14ac:dyDescent="0.2">
      <c r="B55" s="45" t="s">
        <v>110</v>
      </c>
      <c r="C55" s="45" t="s">
        <v>210</v>
      </c>
      <c r="D55"/>
      <c r="E55"/>
      <c r="F55"/>
    </row>
    <row r="56" spans="2:31" ht="14.25" x14ac:dyDescent="0.2">
      <c r="B56"/>
      <c r="C56"/>
      <c r="D56"/>
      <c r="E56"/>
      <c r="F56"/>
      <c r="G56" s="45" t="s">
        <v>222</v>
      </c>
      <c r="H56"/>
      <c r="I56"/>
    </row>
    <row r="57" spans="2:31" ht="14.25" x14ac:dyDescent="0.2">
      <c r="B57" s="46" t="s">
        <v>111</v>
      </c>
      <c r="C57"/>
      <c r="D57" s="45" t="s">
        <v>112</v>
      </c>
      <c r="E57"/>
      <c r="F57"/>
      <c r="G57" s="45" t="s">
        <v>109</v>
      </c>
      <c r="H57" s="46" t="s">
        <v>163</v>
      </c>
      <c r="I57"/>
    </row>
    <row r="58" spans="2:31" ht="14.25" x14ac:dyDescent="0.2">
      <c r="B58" s="46" t="s">
        <v>114</v>
      </c>
      <c r="C58"/>
      <c r="D58" s="45" t="s">
        <v>37</v>
      </c>
      <c r="E58"/>
      <c r="F58"/>
      <c r="G58" s="45" t="s">
        <v>110</v>
      </c>
      <c r="H58" s="45" t="s">
        <v>223</v>
      </c>
      <c r="I58"/>
    </row>
    <row r="59" spans="2:31" ht="14.25" x14ac:dyDescent="0.2">
      <c r="B59" s="46" t="s">
        <v>115</v>
      </c>
      <c r="C59"/>
      <c r="D59" s="45" t="s">
        <v>37</v>
      </c>
      <c r="E59"/>
      <c r="F59"/>
      <c r="G59"/>
      <c r="H59"/>
      <c r="I59"/>
    </row>
    <row r="60" spans="2:31" ht="14.25" x14ac:dyDescent="0.2">
      <c r="B60" s="46" t="s">
        <v>116</v>
      </c>
      <c r="C60"/>
      <c r="D60" s="45" t="s">
        <v>99</v>
      </c>
      <c r="E60"/>
      <c r="F60"/>
      <c r="G60" s="46" t="s">
        <v>111</v>
      </c>
      <c r="H60"/>
      <c r="I60" s="45" t="s">
        <v>112</v>
      </c>
    </row>
    <row r="61" spans="2:31" ht="14.25" x14ac:dyDescent="0.2">
      <c r="B61" s="46" t="s">
        <v>136</v>
      </c>
      <c r="C61"/>
      <c r="D61" s="45" t="s">
        <v>37</v>
      </c>
      <c r="E61"/>
      <c r="F61"/>
      <c r="G61" s="46" t="s">
        <v>164</v>
      </c>
      <c r="H61"/>
      <c r="I61" s="45" t="s">
        <v>103</v>
      </c>
    </row>
    <row r="62" spans="2:31" ht="14.25" x14ac:dyDescent="0.2">
      <c r="B62" s="46" t="s">
        <v>118</v>
      </c>
      <c r="C62"/>
      <c r="D62" s="45" t="s">
        <v>119</v>
      </c>
      <c r="E62"/>
      <c r="F62"/>
      <c r="G62" s="46" t="s">
        <v>116</v>
      </c>
      <c r="H62"/>
      <c r="I62" s="45" t="s">
        <v>165</v>
      </c>
      <c r="K62" s="2" t="s">
        <v>169</v>
      </c>
    </row>
    <row r="63" spans="2:31" ht="14.25" x14ac:dyDescent="0.2">
      <c r="B63"/>
      <c r="C63"/>
      <c r="D63"/>
      <c r="E63"/>
      <c r="F63"/>
      <c r="G63"/>
      <c r="H63"/>
      <c r="I63"/>
    </row>
    <row r="64" spans="2:31" x14ac:dyDescent="0.2">
      <c r="B64" s="47" t="s">
        <v>161</v>
      </c>
      <c r="C64" s="74" t="s">
        <v>68</v>
      </c>
      <c r="D64" s="74" t="s">
        <v>100</v>
      </c>
      <c r="E64" s="74" t="s">
        <v>97</v>
      </c>
      <c r="F64" s="74" t="s">
        <v>98</v>
      </c>
      <c r="G64" s="47" t="s">
        <v>38</v>
      </c>
      <c r="H64" s="93"/>
      <c r="I64" s="93"/>
      <c r="K64" s="48" t="s">
        <v>68</v>
      </c>
      <c r="L64" s="48" t="s">
        <v>100</v>
      </c>
      <c r="M64" s="48" t="s">
        <v>97</v>
      </c>
      <c r="N64" s="48" t="s">
        <v>98</v>
      </c>
      <c r="P64" s="48" t="s">
        <v>68</v>
      </c>
      <c r="Q64" s="48" t="s">
        <v>97</v>
      </c>
      <c r="R64" s="48" t="s">
        <v>98</v>
      </c>
      <c r="V64" s="48" t="s">
        <v>68</v>
      </c>
      <c r="W64" s="48" t="s">
        <v>97</v>
      </c>
      <c r="X64" s="48" t="s">
        <v>98</v>
      </c>
      <c r="AC64" s="76" t="s">
        <v>68</v>
      </c>
      <c r="AD64" s="76" t="s">
        <v>97</v>
      </c>
      <c r="AE64" s="76" t="s">
        <v>98</v>
      </c>
    </row>
    <row r="65" spans="2:31" ht="14.25" x14ac:dyDescent="0.2">
      <c r="B65" s="49" t="s">
        <v>122</v>
      </c>
      <c r="C65" s="50" t="s">
        <v>121</v>
      </c>
      <c r="D65" s="50" t="s">
        <v>121</v>
      </c>
      <c r="E65" s="50" t="s">
        <v>121</v>
      </c>
      <c r="F65" s="50" t="s">
        <v>121</v>
      </c>
      <c r="G65" s="49" t="s">
        <v>122</v>
      </c>
      <c r="H65" s="50" t="s">
        <v>121</v>
      </c>
      <c r="I65" s="50" t="s">
        <v>121</v>
      </c>
    </row>
    <row r="66" spans="2:31" x14ac:dyDescent="0.2">
      <c r="B66" s="51" t="s">
        <v>123</v>
      </c>
      <c r="C66" s="52">
        <v>157427540</v>
      </c>
      <c r="D66" s="52">
        <v>2040310</v>
      </c>
      <c r="E66" s="52">
        <v>24092370</v>
      </c>
      <c r="F66" s="108">
        <v>6832800</v>
      </c>
      <c r="G66" s="51" t="s">
        <v>123</v>
      </c>
      <c r="H66" s="53">
        <v>4103987</v>
      </c>
      <c r="I66" s="53" t="s">
        <v>121</v>
      </c>
      <c r="J66" s="51" t="s">
        <v>123</v>
      </c>
      <c r="K66" s="57">
        <f>+C66/100</f>
        <v>1574275.4</v>
      </c>
      <c r="L66" s="57">
        <f t="shared" ref="L66:L93" si="0">+D66/100</f>
        <v>20403.099999999999</v>
      </c>
      <c r="M66" s="57">
        <f t="shared" ref="M66:M93" si="1">+E66/100</f>
        <v>240923.7</v>
      </c>
      <c r="N66" s="57">
        <f>+SUM(N67:N93)</f>
        <v>68327.999999999985</v>
      </c>
      <c r="P66" s="4">
        <f>+K66/$H66*100</f>
        <v>38.359658546676677</v>
      </c>
      <c r="Q66" s="4">
        <f>+M66/$H66*100</f>
        <v>5.8704791218880574</v>
      </c>
      <c r="R66" s="4">
        <f>+(N66+L66)/$H66*100</f>
        <v>2.1620706888204078</v>
      </c>
      <c r="S66" s="51" t="s">
        <v>123</v>
      </c>
      <c r="T66" s="4">
        <f t="shared" ref="T66:T93" si="2">+SUM(P66:R66)</f>
        <v>46.392208357385144</v>
      </c>
      <c r="V66" s="4">
        <v>38.359658546676677</v>
      </c>
      <c r="W66" s="4">
        <v>5.8704791218880574</v>
      </c>
      <c r="X66" s="4">
        <v>2.1620706888204078</v>
      </c>
      <c r="Y66" s="62"/>
      <c r="Z66" s="40" t="s">
        <v>171</v>
      </c>
      <c r="AA66" s="4">
        <f t="shared" ref="AA66" si="3">+SUM(W66:Y66)</f>
        <v>8.0325498107084652</v>
      </c>
      <c r="AC66" s="4">
        <v>38.359658546676677</v>
      </c>
      <c r="AD66" s="4">
        <v>5.8704791218880574</v>
      </c>
      <c r="AE66" s="4">
        <v>2.1620706888204078</v>
      </c>
    </row>
    <row r="67" spans="2:31" x14ac:dyDescent="0.2">
      <c r="B67" s="51" t="s">
        <v>0</v>
      </c>
      <c r="C67" s="53">
        <v>1368120</v>
      </c>
      <c r="D67" s="53">
        <v>1080</v>
      </c>
      <c r="E67" s="53">
        <v>1880</v>
      </c>
      <c r="F67" s="53">
        <v>20430</v>
      </c>
      <c r="G67" s="51" t="s">
        <v>0</v>
      </c>
      <c r="H67" s="52">
        <v>30452</v>
      </c>
      <c r="I67" s="52" t="s">
        <v>121</v>
      </c>
      <c r="J67" s="51" t="s">
        <v>0</v>
      </c>
      <c r="K67" s="57">
        <f t="shared" ref="K67:K93" si="4">+C67/100</f>
        <v>13681.2</v>
      </c>
      <c r="L67" s="57">
        <f t="shared" si="0"/>
        <v>10.8</v>
      </c>
      <c r="M67" s="57">
        <f t="shared" si="1"/>
        <v>18.8</v>
      </c>
      <c r="N67" s="57">
        <f t="shared" ref="N67:N93" si="5">+F67/100</f>
        <v>204.3</v>
      </c>
      <c r="P67" s="4">
        <f t="shared" ref="P67:P93" si="6">+K67/$H67*100</f>
        <v>44.927098384342571</v>
      </c>
      <c r="Q67" s="4">
        <f t="shared" ref="Q67:Q93" si="7">+M67/$H67*100</f>
        <v>6.1736503349533699E-2</v>
      </c>
      <c r="R67" s="4">
        <f t="shared" ref="R67:R95" si="8">+(N67+L67)/$H67*100</f>
        <v>0.70635754630237757</v>
      </c>
      <c r="S67" s="51" t="s">
        <v>0</v>
      </c>
      <c r="T67" s="4">
        <f t="shared" si="2"/>
        <v>45.695192433994485</v>
      </c>
      <c r="V67" s="4">
        <v>44.927098384342571</v>
      </c>
      <c r="W67" s="4">
        <v>6.1736503349533699E-2</v>
      </c>
      <c r="X67" s="4">
        <v>0.70635754630237757</v>
      </c>
      <c r="Y67" s="79"/>
      <c r="Z67" s="78"/>
      <c r="AA67" s="4"/>
      <c r="AC67" s="4"/>
      <c r="AD67" s="4"/>
      <c r="AE67" s="4"/>
    </row>
    <row r="68" spans="2:31" x14ac:dyDescent="0.2">
      <c r="B68" s="51" t="s">
        <v>1</v>
      </c>
      <c r="C68" s="52">
        <v>4564150</v>
      </c>
      <c r="D68" s="52">
        <v>13360</v>
      </c>
      <c r="E68" s="52">
        <v>302690</v>
      </c>
      <c r="F68" s="52">
        <v>26310</v>
      </c>
      <c r="G68" s="51" t="s">
        <v>1</v>
      </c>
      <c r="H68" s="53">
        <v>110001</v>
      </c>
      <c r="I68" s="53" t="s">
        <v>121</v>
      </c>
      <c r="J68" s="51" t="s">
        <v>1</v>
      </c>
      <c r="K68" s="57">
        <f t="shared" si="4"/>
        <v>45641.5</v>
      </c>
      <c r="L68" s="57">
        <f t="shared" si="0"/>
        <v>133.6</v>
      </c>
      <c r="M68" s="57">
        <f t="shared" si="1"/>
        <v>3026.9</v>
      </c>
      <c r="N68" s="57">
        <f t="shared" si="5"/>
        <v>263.10000000000002</v>
      </c>
      <c r="P68" s="4">
        <f t="shared" si="6"/>
        <v>41.491895528222472</v>
      </c>
      <c r="Q68" s="4">
        <f t="shared" si="7"/>
        <v>2.751702257252207</v>
      </c>
      <c r="R68" s="4">
        <f t="shared" si="8"/>
        <v>0.36063308515377135</v>
      </c>
      <c r="S68" s="51" t="s">
        <v>1</v>
      </c>
      <c r="T68" s="4">
        <f t="shared" si="2"/>
        <v>44.604230870628449</v>
      </c>
      <c r="V68" s="4">
        <v>41.491895528222472</v>
      </c>
      <c r="W68" s="4">
        <v>2.751702257252207</v>
      </c>
      <c r="X68" s="4">
        <v>0.36063308515377135</v>
      </c>
      <c r="Y68" s="79"/>
      <c r="Z68" s="51" t="s">
        <v>4</v>
      </c>
      <c r="AA68" s="4">
        <v>75.958779404267716</v>
      </c>
      <c r="AC68" s="4">
        <v>71.666593838759013</v>
      </c>
      <c r="AD68" s="4">
        <v>2.1842546063651587</v>
      </c>
      <c r="AE68" s="4">
        <v>2.1079309591435438</v>
      </c>
    </row>
    <row r="69" spans="2:31" x14ac:dyDescent="0.2">
      <c r="B69" s="51" t="s">
        <v>96</v>
      </c>
      <c r="C69" s="53">
        <v>3492570</v>
      </c>
      <c r="D69" s="53">
        <v>6560</v>
      </c>
      <c r="E69" s="53">
        <v>1308590</v>
      </c>
      <c r="F69" s="53">
        <v>115410</v>
      </c>
      <c r="G69" s="51" t="s">
        <v>96</v>
      </c>
      <c r="H69" s="52">
        <v>77212</v>
      </c>
      <c r="I69" s="52" t="s">
        <v>121</v>
      </c>
      <c r="J69" s="51" t="s">
        <v>96</v>
      </c>
      <c r="K69" s="57">
        <f t="shared" si="4"/>
        <v>34925.699999999997</v>
      </c>
      <c r="L69" s="57">
        <f t="shared" si="0"/>
        <v>65.599999999999994</v>
      </c>
      <c r="M69" s="57">
        <f t="shared" si="1"/>
        <v>13085.9</v>
      </c>
      <c r="N69" s="57">
        <f t="shared" si="5"/>
        <v>1154.0999999999999</v>
      </c>
      <c r="P69" s="4">
        <f>+K69/$H69*100</f>
        <v>45.233512925451997</v>
      </c>
      <c r="Q69" s="4">
        <f t="shared" si="7"/>
        <v>16.948013262187224</v>
      </c>
      <c r="R69" s="4">
        <f t="shared" si="8"/>
        <v>1.5796767341863958</v>
      </c>
      <c r="S69" s="51" t="s">
        <v>96</v>
      </c>
      <c r="T69" s="4">
        <f t="shared" si="2"/>
        <v>63.761202921825614</v>
      </c>
      <c r="V69" s="4">
        <v>45.233512925451997</v>
      </c>
      <c r="W69" s="4">
        <v>16.948013262187224</v>
      </c>
      <c r="X69" s="4">
        <v>1.5796767341863958</v>
      </c>
      <c r="Y69" s="79"/>
      <c r="Z69" s="51" t="s">
        <v>2</v>
      </c>
      <c r="AA69" s="4">
        <v>75.063948364970116</v>
      </c>
      <c r="AC69" s="4">
        <v>62.636768523590632</v>
      </c>
      <c r="AD69" s="4">
        <v>5.5552909233810466</v>
      </c>
      <c r="AE69" s="4">
        <v>6.8718889179984286</v>
      </c>
    </row>
    <row r="70" spans="2:31" x14ac:dyDescent="0.2">
      <c r="B70" s="51" t="s">
        <v>2</v>
      </c>
      <c r="C70" s="52">
        <v>2629930</v>
      </c>
      <c r="D70" s="52">
        <v>89940</v>
      </c>
      <c r="E70" s="52">
        <v>233250</v>
      </c>
      <c r="F70" s="52">
        <v>198590</v>
      </c>
      <c r="G70" s="51" t="s">
        <v>2</v>
      </c>
      <c r="H70" s="53">
        <v>41987</v>
      </c>
      <c r="I70" s="53" t="s">
        <v>121</v>
      </c>
      <c r="J70" s="51" t="s">
        <v>2</v>
      </c>
      <c r="K70" s="57">
        <f t="shared" si="4"/>
        <v>26299.3</v>
      </c>
      <c r="L70" s="57">
        <f t="shared" si="0"/>
        <v>899.4</v>
      </c>
      <c r="M70" s="57">
        <f t="shared" si="1"/>
        <v>2332.5</v>
      </c>
      <c r="N70" s="57">
        <f t="shared" si="5"/>
        <v>1985.9</v>
      </c>
      <c r="P70" s="4">
        <f t="shared" si="6"/>
        <v>62.636768523590632</v>
      </c>
      <c r="Q70" s="4">
        <f t="shared" si="7"/>
        <v>5.5552909233810466</v>
      </c>
      <c r="R70" s="4">
        <f t="shared" si="8"/>
        <v>6.8718889179984286</v>
      </c>
      <c r="S70" s="51" t="s">
        <v>2</v>
      </c>
      <c r="T70" s="4">
        <f t="shared" si="2"/>
        <v>75.063948364970116</v>
      </c>
      <c r="V70" s="4">
        <v>62.636768523590632</v>
      </c>
      <c r="W70" s="4">
        <v>5.5552909233810466</v>
      </c>
      <c r="X70" s="4">
        <v>6.8718889179984286</v>
      </c>
      <c r="Y70" s="79"/>
      <c r="Z70" s="51" t="s">
        <v>14</v>
      </c>
      <c r="AA70" s="4">
        <v>70.561436963001924</v>
      </c>
      <c r="AC70" s="4">
        <v>53.938058916359807</v>
      </c>
      <c r="AD70" s="4">
        <v>15.143564790461161</v>
      </c>
      <c r="AE70" s="4">
        <v>1.4798132561809574</v>
      </c>
    </row>
    <row r="71" spans="2:31" x14ac:dyDescent="0.2">
      <c r="B71" s="51" t="s">
        <v>49</v>
      </c>
      <c r="C71" s="53">
        <v>16595020</v>
      </c>
      <c r="D71" s="53">
        <v>29060</v>
      </c>
      <c r="E71" s="53">
        <v>1405240</v>
      </c>
      <c r="F71" s="53">
        <v>285080</v>
      </c>
      <c r="G71" s="51" t="s">
        <v>49</v>
      </c>
      <c r="H71" s="52">
        <v>353296</v>
      </c>
      <c r="I71" s="52" t="s">
        <v>121</v>
      </c>
      <c r="J71" s="51" t="s">
        <v>49</v>
      </c>
      <c r="K71" s="57">
        <f t="shared" si="4"/>
        <v>165950.20000000001</v>
      </c>
      <c r="L71" s="57">
        <f t="shared" si="0"/>
        <v>290.60000000000002</v>
      </c>
      <c r="M71" s="57">
        <f t="shared" si="1"/>
        <v>14052.4</v>
      </c>
      <c r="N71" s="57">
        <f t="shared" si="5"/>
        <v>2850.8</v>
      </c>
      <c r="P71" s="4">
        <f t="shared" si="6"/>
        <v>46.972000815180479</v>
      </c>
      <c r="Q71" s="4">
        <f t="shared" si="7"/>
        <v>3.9775146053167885</v>
      </c>
      <c r="R71" s="4">
        <f t="shared" si="8"/>
        <v>0.88916942167474289</v>
      </c>
      <c r="S71" s="40" t="s">
        <v>34</v>
      </c>
      <c r="T71" s="4">
        <f t="shared" si="2"/>
        <v>51.838684842172015</v>
      </c>
      <c r="V71" s="4">
        <v>46.972000815180479</v>
      </c>
      <c r="W71" s="4">
        <v>3.9775146053167885</v>
      </c>
      <c r="X71" s="4">
        <v>0.88916942167474289</v>
      </c>
      <c r="Y71" s="79"/>
      <c r="Z71" s="51" t="s">
        <v>96</v>
      </c>
      <c r="AA71" s="4">
        <v>63.761202921825614</v>
      </c>
      <c r="AC71" s="4">
        <v>45.233512925451997</v>
      </c>
      <c r="AD71" s="4">
        <v>16.948013262187224</v>
      </c>
      <c r="AE71" s="4">
        <v>1.5796767341863958</v>
      </c>
    </row>
    <row r="72" spans="2:31" x14ac:dyDescent="0.2">
      <c r="B72" s="51" t="s">
        <v>3</v>
      </c>
      <c r="C72" s="52">
        <v>975320</v>
      </c>
      <c r="D72" s="52">
        <v>2380</v>
      </c>
      <c r="E72" s="52">
        <v>183120</v>
      </c>
      <c r="F72" s="52">
        <v>49690</v>
      </c>
      <c r="G72" s="51" t="s">
        <v>3</v>
      </c>
      <c r="H72" s="53">
        <v>43110</v>
      </c>
      <c r="I72" s="53" t="s">
        <v>121</v>
      </c>
      <c r="J72" s="51" t="s">
        <v>3</v>
      </c>
      <c r="K72" s="57">
        <f t="shared" si="4"/>
        <v>9753.2000000000007</v>
      </c>
      <c r="L72" s="57">
        <f t="shared" si="0"/>
        <v>23.8</v>
      </c>
      <c r="M72" s="57">
        <f t="shared" si="1"/>
        <v>1831.2</v>
      </c>
      <c r="N72" s="57">
        <f t="shared" si="5"/>
        <v>496.9</v>
      </c>
      <c r="P72" s="4">
        <f t="shared" si="6"/>
        <v>22.623985154256555</v>
      </c>
      <c r="Q72" s="4">
        <f t="shared" si="7"/>
        <v>4.2477383437717471</v>
      </c>
      <c r="R72" s="4">
        <f t="shared" si="8"/>
        <v>1.2078404082579446</v>
      </c>
      <c r="S72" s="51" t="s">
        <v>3</v>
      </c>
      <c r="T72" s="4">
        <f t="shared" si="2"/>
        <v>28.079563906286246</v>
      </c>
      <c r="V72" s="4">
        <v>22.623985154256555</v>
      </c>
      <c r="W72" s="4">
        <v>4.2477383437717471</v>
      </c>
      <c r="X72" s="4">
        <v>1.2078404082579446</v>
      </c>
      <c r="Y72" s="79"/>
      <c r="Z72" s="51" t="s">
        <v>22</v>
      </c>
      <c r="AA72" s="4">
        <v>61.932364173955897</v>
      </c>
      <c r="AC72" s="4">
        <v>38.245862592911998</v>
      </c>
      <c r="AD72" s="4">
        <v>22.775245369800011</v>
      </c>
      <c r="AE72" s="4">
        <v>0.91125621124389133</v>
      </c>
    </row>
    <row r="73" spans="2:31" x14ac:dyDescent="0.2">
      <c r="B73" s="51" t="s">
        <v>4</v>
      </c>
      <c r="C73" s="53">
        <v>4920270</v>
      </c>
      <c r="D73" s="53">
        <v>72360</v>
      </c>
      <c r="E73" s="53">
        <v>149960</v>
      </c>
      <c r="F73" s="53">
        <v>72360</v>
      </c>
      <c r="G73" s="51" t="s">
        <v>4</v>
      </c>
      <c r="H73" s="52">
        <v>68655</v>
      </c>
      <c r="I73" s="52" t="s">
        <v>121</v>
      </c>
      <c r="J73" s="51" t="s">
        <v>4</v>
      </c>
      <c r="K73" s="57">
        <f t="shared" si="4"/>
        <v>49202.7</v>
      </c>
      <c r="L73" s="57">
        <f t="shared" si="0"/>
        <v>723.6</v>
      </c>
      <c r="M73" s="57">
        <f t="shared" si="1"/>
        <v>1499.6</v>
      </c>
      <c r="N73" s="57">
        <f t="shared" si="5"/>
        <v>723.6</v>
      </c>
      <c r="P73" s="4">
        <f t="shared" si="6"/>
        <v>71.666593838759013</v>
      </c>
      <c r="Q73" s="4">
        <f t="shared" si="7"/>
        <v>2.1842546063651587</v>
      </c>
      <c r="R73" s="4">
        <f t="shared" si="8"/>
        <v>2.1079309591435438</v>
      </c>
      <c r="S73" s="51" t="s">
        <v>4</v>
      </c>
      <c r="T73" s="4">
        <f t="shared" si="2"/>
        <v>75.958779404267716</v>
      </c>
      <c r="V73" s="4">
        <v>71.666593838759013</v>
      </c>
      <c r="W73" s="4">
        <v>2.1842546063651587</v>
      </c>
      <c r="X73" s="4">
        <v>2.1079309591435438</v>
      </c>
      <c r="Y73" s="79"/>
      <c r="Z73" s="51" t="s">
        <v>20</v>
      </c>
      <c r="AA73" s="4">
        <v>58.852093737994629</v>
      </c>
      <c r="AC73" s="4">
        <v>54.479147991633589</v>
      </c>
      <c r="AD73" s="4">
        <v>3.4037648866692276</v>
      </c>
      <c r="AE73" s="4">
        <v>0.96918085969180856</v>
      </c>
    </row>
    <row r="74" spans="2:31" x14ac:dyDescent="0.2">
      <c r="B74" s="51" t="s">
        <v>5</v>
      </c>
      <c r="C74" s="52">
        <v>3916640</v>
      </c>
      <c r="D74" s="52">
        <v>82650</v>
      </c>
      <c r="E74" s="52">
        <v>23070</v>
      </c>
      <c r="F74" s="52">
        <v>43330</v>
      </c>
      <c r="G74" s="51" t="s">
        <v>5</v>
      </c>
      <c r="H74" s="53">
        <v>130048</v>
      </c>
      <c r="I74" s="53" t="s">
        <v>121</v>
      </c>
      <c r="J74" s="51" t="s">
        <v>5</v>
      </c>
      <c r="K74" s="57">
        <f t="shared" si="4"/>
        <v>39166.400000000001</v>
      </c>
      <c r="L74" s="57">
        <f t="shared" si="0"/>
        <v>826.5</v>
      </c>
      <c r="M74" s="57">
        <f t="shared" si="1"/>
        <v>230.7</v>
      </c>
      <c r="N74" s="57">
        <f t="shared" si="5"/>
        <v>433.3</v>
      </c>
      <c r="P74" s="4">
        <f t="shared" si="6"/>
        <v>30.116879921259844</v>
      </c>
      <c r="Q74" s="4">
        <f t="shared" si="7"/>
        <v>0.17739603838582677</v>
      </c>
      <c r="R74" s="4">
        <f t="shared" si="8"/>
        <v>0.96871924212598415</v>
      </c>
      <c r="S74" s="51" t="s">
        <v>5</v>
      </c>
      <c r="T74" s="4">
        <f t="shared" si="2"/>
        <v>31.262995201771655</v>
      </c>
      <c r="V74" s="4">
        <v>30.116879921259844</v>
      </c>
      <c r="W74" s="4">
        <v>0.17739603838582677</v>
      </c>
      <c r="X74" s="4">
        <v>0.96871924212598415</v>
      </c>
      <c r="Y74" s="79"/>
      <c r="Z74" s="51" t="s">
        <v>17</v>
      </c>
      <c r="AA74" s="4">
        <v>58.144669712429859</v>
      </c>
      <c r="AC74" s="4">
        <v>31.540251336055942</v>
      </c>
      <c r="AD74" s="4">
        <v>22.221791345023568</v>
      </c>
      <c r="AE74" s="4">
        <v>4.3826270313503555</v>
      </c>
    </row>
    <row r="75" spans="2:31" x14ac:dyDescent="0.2">
      <c r="B75" s="51" t="s">
        <v>6</v>
      </c>
      <c r="C75" s="53">
        <v>23913680</v>
      </c>
      <c r="D75" s="53">
        <v>53380</v>
      </c>
      <c r="E75" s="53">
        <v>2140570</v>
      </c>
      <c r="F75" s="53">
        <v>2821950</v>
      </c>
      <c r="G75" s="51" t="s">
        <v>6</v>
      </c>
      <c r="H75" s="52">
        <v>502654</v>
      </c>
      <c r="I75" s="52" t="s">
        <v>121</v>
      </c>
      <c r="J75" s="51" t="s">
        <v>6</v>
      </c>
      <c r="K75" s="57">
        <f t="shared" si="4"/>
        <v>239136.8</v>
      </c>
      <c r="L75" s="57">
        <f t="shared" si="0"/>
        <v>533.79999999999995</v>
      </c>
      <c r="M75" s="57">
        <f t="shared" si="1"/>
        <v>21405.7</v>
      </c>
      <c r="N75" s="57">
        <f t="shared" si="5"/>
        <v>28219.5</v>
      </c>
      <c r="P75" s="4">
        <f t="shared" si="6"/>
        <v>47.574832787563608</v>
      </c>
      <c r="Q75" s="4">
        <f t="shared" si="7"/>
        <v>4.2585356925439761</v>
      </c>
      <c r="R75" s="4">
        <f t="shared" si="8"/>
        <v>5.7202966653005847</v>
      </c>
      <c r="S75" s="51" t="s">
        <v>6</v>
      </c>
      <c r="T75" s="4">
        <f t="shared" si="2"/>
        <v>57.553665145408168</v>
      </c>
      <c r="V75" s="4">
        <v>47.574832787563608</v>
      </c>
      <c r="W75" s="4">
        <v>4.2585356925439761</v>
      </c>
      <c r="X75" s="4">
        <v>5.7202966653005847</v>
      </c>
      <c r="Y75" s="79"/>
      <c r="Z75" s="51" t="s">
        <v>6</v>
      </c>
      <c r="AA75" s="4">
        <v>57.553665145408168</v>
      </c>
      <c r="AC75" s="4">
        <v>47.574832787563608</v>
      </c>
      <c r="AD75" s="4">
        <v>4.2585356925439761</v>
      </c>
      <c r="AE75" s="4">
        <v>5.7202966653005847</v>
      </c>
    </row>
    <row r="76" spans="2:31" x14ac:dyDescent="0.2">
      <c r="B76" s="51" t="s">
        <v>7</v>
      </c>
      <c r="C76" s="52">
        <v>27364630</v>
      </c>
      <c r="D76" s="52">
        <v>729300</v>
      </c>
      <c r="E76" s="52">
        <v>1265890</v>
      </c>
      <c r="F76" s="108">
        <v>131640</v>
      </c>
      <c r="G76" s="51" t="s">
        <v>7</v>
      </c>
      <c r="H76" s="53">
        <v>633886</v>
      </c>
      <c r="I76" s="53" t="s">
        <v>121</v>
      </c>
      <c r="J76" s="51" t="s">
        <v>7</v>
      </c>
      <c r="K76" s="57">
        <f t="shared" si="4"/>
        <v>273646.3</v>
      </c>
      <c r="L76" s="57">
        <f t="shared" si="0"/>
        <v>7293</v>
      </c>
      <c r="M76" s="57">
        <f t="shared" si="1"/>
        <v>12658.9</v>
      </c>
      <c r="N76" s="57">
        <f>+F76/100</f>
        <v>1316.4</v>
      </c>
      <c r="P76" s="4">
        <f t="shared" si="6"/>
        <v>43.169639335779621</v>
      </c>
      <c r="Q76" s="4">
        <f t="shared" si="7"/>
        <v>1.9970310118854178</v>
      </c>
      <c r="R76" s="4">
        <f t="shared" si="8"/>
        <v>1.35819374461654</v>
      </c>
      <c r="S76" s="51" t="s">
        <v>7</v>
      </c>
      <c r="T76" s="4">
        <f t="shared" si="2"/>
        <v>46.524864092281582</v>
      </c>
      <c r="V76" s="4">
        <v>43.169639335779621</v>
      </c>
      <c r="W76" s="4">
        <v>1.9970310118854178</v>
      </c>
      <c r="X76" s="4">
        <v>1.35819374461654</v>
      </c>
      <c r="Y76" s="79"/>
      <c r="Z76" s="51" t="s">
        <v>16</v>
      </c>
      <c r="AA76" s="4">
        <v>56.952146952146947</v>
      </c>
      <c r="AC76" s="4">
        <v>53.173628173628174</v>
      </c>
      <c r="AD76" s="4">
        <v>0.18837018837018837</v>
      </c>
      <c r="AE76" s="4">
        <v>3.5901485901485906</v>
      </c>
    </row>
    <row r="77" spans="2:31" x14ac:dyDescent="0.2">
      <c r="B77" s="51" t="s">
        <v>8</v>
      </c>
      <c r="C77" s="53">
        <v>1505430</v>
      </c>
      <c r="D77" s="53">
        <v>37450</v>
      </c>
      <c r="E77" s="53">
        <v>82320</v>
      </c>
      <c r="F77" s="53">
        <v>22230</v>
      </c>
      <c r="G77" s="51" t="s">
        <v>8</v>
      </c>
      <c r="H77" s="52">
        <v>55896</v>
      </c>
      <c r="I77" s="52" t="s">
        <v>121</v>
      </c>
      <c r="J77" s="51" t="s">
        <v>8</v>
      </c>
      <c r="K77" s="57">
        <f t="shared" si="4"/>
        <v>15054.3</v>
      </c>
      <c r="L77" s="57">
        <f t="shared" si="0"/>
        <v>374.5</v>
      </c>
      <c r="M77" s="57">
        <f t="shared" si="1"/>
        <v>823.2</v>
      </c>
      <c r="N77" s="57">
        <f t="shared" si="5"/>
        <v>222.3</v>
      </c>
      <c r="P77" s="4">
        <f t="shared" si="6"/>
        <v>26.932696436238729</v>
      </c>
      <c r="Q77" s="4">
        <f t="shared" si="7"/>
        <v>1.4727350794332332</v>
      </c>
      <c r="R77" s="4">
        <f t="shared" si="8"/>
        <v>1.0676971518534422</v>
      </c>
      <c r="S77" s="51" t="s">
        <v>8</v>
      </c>
      <c r="T77" s="4">
        <f t="shared" si="2"/>
        <v>29.473128667525401</v>
      </c>
      <c r="V77" s="4">
        <v>26.932696436238729</v>
      </c>
      <c r="W77" s="4">
        <v>1.4727350794332332</v>
      </c>
      <c r="X77" s="4">
        <v>1.0676971518534422</v>
      </c>
      <c r="Y77" s="79"/>
      <c r="Z77" s="51" t="s">
        <v>19</v>
      </c>
      <c r="AA77" s="4">
        <v>56.281704690316062</v>
      </c>
      <c r="AC77" s="4">
        <v>43.561695019561306</v>
      </c>
      <c r="AD77" s="4">
        <v>10.616730405732119</v>
      </c>
      <c r="AE77" s="4">
        <v>2.1032792650226386</v>
      </c>
    </row>
    <row r="78" spans="2:31" x14ac:dyDescent="0.2">
      <c r="B78" s="51" t="s">
        <v>9</v>
      </c>
      <c r="C78" s="52">
        <v>12535360</v>
      </c>
      <c r="D78" s="52">
        <v>317990</v>
      </c>
      <c r="E78" s="52">
        <v>2950600</v>
      </c>
      <c r="F78" s="52">
        <v>670010</v>
      </c>
      <c r="G78" s="51" t="s">
        <v>9</v>
      </c>
      <c r="H78" s="53">
        <v>297825</v>
      </c>
      <c r="I78" s="53" t="s">
        <v>121</v>
      </c>
      <c r="J78" s="51" t="s">
        <v>9</v>
      </c>
      <c r="K78" s="57">
        <f t="shared" si="4"/>
        <v>125353.60000000001</v>
      </c>
      <c r="L78" s="57">
        <f t="shared" si="0"/>
        <v>3179.9</v>
      </c>
      <c r="M78" s="57">
        <f t="shared" si="1"/>
        <v>29506</v>
      </c>
      <c r="N78" s="57">
        <f t="shared" si="5"/>
        <v>6700.1</v>
      </c>
      <c r="P78" s="4">
        <f t="shared" si="6"/>
        <v>42.089683538991018</v>
      </c>
      <c r="Q78" s="4">
        <f t="shared" si="7"/>
        <v>9.9071602451103828</v>
      </c>
      <c r="R78" s="4">
        <f t="shared" si="8"/>
        <v>3.3173843700159487</v>
      </c>
      <c r="S78" s="51" t="s">
        <v>9</v>
      </c>
      <c r="T78" s="4">
        <f t="shared" si="2"/>
        <v>55.314228154117352</v>
      </c>
      <c r="V78" s="4">
        <v>42.089683538991018</v>
      </c>
      <c r="W78" s="4">
        <v>9.9071602451103828</v>
      </c>
      <c r="X78" s="4">
        <v>3.3173843700159487</v>
      </c>
      <c r="Y78" s="79"/>
      <c r="Z78" s="51" t="s">
        <v>9</v>
      </c>
      <c r="AA78" s="4">
        <v>55.314228154117352</v>
      </c>
      <c r="AC78" s="4">
        <v>42.089683538991018</v>
      </c>
      <c r="AD78" s="4">
        <v>9.9071602451103828</v>
      </c>
      <c r="AE78" s="4">
        <v>3.3173843700159487</v>
      </c>
    </row>
    <row r="79" spans="2:31" x14ac:dyDescent="0.2">
      <c r="B79" s="51" t="s">
        <v>10</v>
      </c>
      <c r="C79" s="53">
        <v>134140</v>
      </c>
      <c r="D79" s="53">
        <v>8340</v>
      </c>
      <c r="E79" s="53">
        <v>540</v>
      </c>
      <c r="F79" s="53">
        <v>3280</v>
      </c>
      <c r="G79" s="51" t="s">
        <v>10</v>
      </c>
      <c r="H79" s="52">
        <v>9213</v>
      </c>
      <c r="I79" s="52" t="s">
        <v>121</v>
      </c>
      <c r="J79" s="51" t="s">
        <v>10</v>
      </c>
      <c r="K79" s="57">
        <f t="shared" si="4"/>
        <v>1341.4</v>
      </c>
      <c r="L79" s="57">
        <f t="shared" si="0"/>
        <v>83.4</v>
      </c>
      <c r="M79" s="57">
        <f t="shared" si="1"/>
        <v>5.4</v>
      </c>
      <c r="N79" s="57">
        <f t="shared" si="5"/>
        <v>32.799999999999997</v>
      </c>
      <c r="P79" s="4">
        <f t="shared" si="6"/>
        <v>14.559861065885164</v>
      </c>
      <c r="Q79" s="4">
        <f t="shared" si="7"/>
        <v>5.8612829697167058E-2</v>
      </c>
      <c r="R79" s="4">
        <f t="shared" si="8"/>
        <v>1.2612612612612613</v>
      </c>
      <c r="S79" s="51" t="s">
        <v>10</v>
      </c>
      <c r="T79" s="4">
        <f t="shared" si="2"/>
        <v>15.879735156843591</v>
      </c>
      <c r="V79" s="4">
        <v>14.559861065885164</v>
      </c>
      <c r="W79" s="4">
        <v>5.8612829697167058E-2</v>
      </c>
      <c r="X79" s="4">
        <v>1.2612612612612613</v>
      </c>
      <c r="Y79" s="79"/>
      <c r="Z79" s="51" t="s">
        <v>18</v>
      </c>
      <c r="AA79" s="4">
        <v>54.232349073676261</v>
      </c>
      <c r="AC79" s="4">
        <v>48.11975159161036</v>
      </c>
      <c r="AD79" s="4">
        <v>3.1143160306734887</v>
      </c>
      <c r="AE79" s="4">
        <v>2.9982814513924154</v>
      </c>
    </row>
    <row r="80" spans="2:31" x14ac:dyDescent="0.2">
      <c r="B80" s="51" t="s">
        <v>11</v>
      </c>
      <c r="C80" s="52">
        <v>1968960</v>
      </c>
      <c r="D80" s="52">
        <v>72860</v>
      </c>
      <c r="E80" s="52">
        <v>626200</v>
      </c>
      <c r="F80" s="52">
        <v>162100</v>
      </c>
      <c r="G80" s="51" t="s">
        <v>11</v>
      </c>
      <c r="H80" s="53">
        <v>63290</v>
      </c>
      <c r="I80" s="53" t="s">
        <v>121</v>
      </c>
      <c r="J80" s="51" t="s">
        <v>11</v>
      </c>
      <c r="K80" s="57">
        <f t="shared" si="4"/>
        <v>19689.599999999999</v>
      </c>
      <c r="L80" s="57">
        <f t="shared" si="0"/>
        <v>728.6</v>
      </c>
      <c r="M80" s="57">
        <f t="shared" si="1"/>
        <v>6262</v>
      </c>
      <c r="N80" s="57">
        <f t="shared" si="5"/>
        <v>1621</v>
      </c>
      <c r="P80" s="4">
        <f t="shared" si="6"/>
        <v>31.11012798230368</v>
      </c>
      <c r="Q80" s="4">
        <f t="shared" si="7"/>
        <v>9.8941380944857009</v>
      </c>
      <c r="R80" s="4">
        <f t="shared" si="8"/>
        <v>3.712434823826829</v>
      </c>
      <c r="S80" s="51" t="s">
        <v>11</v>
      </c>
      <c r="T80" s="4">
        <f t="shared" si="2"/>
        <v>44.716700900616203</v>
      </c>
      <c r="V80" s="4">
        <v>31.11012798230368</v>
      </c>
      <c r="W80" s="4">
        <v>9.8941380944857009</v>
      </c>
      <c r="X80" s="4">
        <v>3.712434823826829</v>
      </c>
      <c r="Y80" s="79"/>
      <c r="Z80" s="51" t="s">
        <v>13</v>
      </c>
      <c r="AA80" s="4">
        <v>53.526682134570763</v>
      </c>
      <c r="AC80" s="4">
        <v>51.098221191028614</v>
      </c>
      <c r="AD80" s="4">
        <v>2.1075019334880123</v>
      </c>
      <c r="AE80" s="4">
        <v>0.32095901005413768</v>
      </c>
    </row>
    <row r="81" spans="2:31" x14ac:dyDescent="0.2">
      <c r="B81" s="51" t="s">
        <v>12</v>
      </c>
      <c r="C81" s="53">
        <v>2914550</v>
      </c>
      <c r="D81" s="53">
        <v>16520</v>
      </c>
      <c r="E81" s="53">
        <v>110890</v>
      </c>
      <c r="F81" s="53">
        <v>43910</v>
      </c>
      <c r="G81" s="51" t="s">
        <v>12</v>
      </c>
      <c r="H81" s="52">
        <v>62643</v>
      </c>
      <c r="I81" s="52" t="s">
        <v>121</v>
      </c>
      <c r="J81" s="51" t="s">
        <v>12</v>
      </c>
      <c r="K81" s="57">
        <f t="shared" si="4"/>
        <v>29145.5</v>
      </c>
      <c r="L81" s="57">
        <f t="shared" si="0"/>
        <v>165.2</v>
      </c>
      <c r="M81" s="57">
        <f t="shared" si="1"/>
        <v>1108.9000000000001</v>
      </c>
      <c r="N81" s="57">
        <f t="shared" si="5"/>
        <v>439.1</v>
      </c>
      <c r="P81" s="4">
        <f t="shared" si="6"/>
        <v>46.526347716424823</v>
      </c>
      <c r="Q81" s="4">
        <f t="shared" si="7"/>
        <v>1.7701898057245025</v>
      </c>
      <c r="R81" s="4">
        <f t="shared" si="8"/>
        <v>0.96467282856823577</v>
      </c>
      <c r="S81" s="51" t="s">
        <v>12</v>
      </c>
      <c r="T81" s="4">
        <f t="shared" si="2"/>
        <v>49.261210350717555</v>
      </c>
      <c r="V81" s="4">
        <v>46.526347716424823</v>
      </c>
      <c r="W81" s="4">
        <v>1.7701898057245025</v>
      </c>
      <c r="X81" s="4">
        <v>0.96467282856823577</v>
      </c>
      <c r="Y81" s="79"/>
      <c r="Z81" s="40" t="s">
        <v>34</v>
      </c>
      <c r="AA81" s="4">
        <v>51.838684842172015</v>
      </c>
      <c r="AC81" s="4">
        <v>46.972000815180479</v>
      </c>
      <c r="AD81" s="4">
        <v>3.9775146053167885</v>
      </c>
      <c r="AE81" s="4">
        <v>0.88916942167474289</v>
      </c>
    </row>
    <row r="82" spans="2:31" x14ac:dyDescent="0.2">
      <c r="B82" s="51" t="s">
        <v>13</v>
      </c>
      <c r="C82" s="52">
        <v>132140</v>
      </c>
      <c r="D82" s="52">
        <v>370</v>
      </c>
      <c r="E82" s="52">
        <v>5450</v>
      </c>
      <c r="F82" s="52">
        <v>460</v>
      </c>
      <c r="G82" s="51" t="s">
        <v>13</v>
      </c>
      <c r="H82" s="53">
        <v>2586</v>
      </c>
      <c r="I82" s="53" t="s">
        <v>121</v>
      </c>
      <c r="J82" s="51" t="s">
        <v>13</v>
      </c>
      <c r="K82" s="57">
        <f t="shared" si="4"/>
        <v>1321.4</v>
      </c>
      <c r="L82" s="57">
        <f t="shared" si="0"/>
        <v>3.7</v>
      </c>
      <c r="M82" s="57">
        <f t="shared" si="1"/>
        <v>54.5</v>
      </c>
      <c r="N82" s="57">
        <f t="shared" si="5"/>
        <v>4.5999999999999996</v>
      </c>
      <c r="P82" s="4">
        <f t="shared" si="6"/>
        <v>51.098221191028614</v>
      </c>
      <c r="Q82" s="4">
        <f t="shared" si="7"/>
        <v>2.1075019334880123</v>
      </c>
      <c r="R82" s="4">
        <f t="shared" si="8"/>
        <v>0.32095901005413768</v>
      </c>
      <c r="S82" s="51" t="s">
        <v>13</v>
      </c>
      <c r="T82" s="4">
        <f t="shared" si="2"/>
        <v>53.526682134570763</v>
      </c>
      <c r="V82" s="4">
        <v>51.098221191028614</v>
      </c>
      <c r="W82" s="4">
        <v>2.1075019334880123</v>
      </c>
      <c r="X82" s="4">
        <v>0.32095901005413768</v>
      </c>
      <c r="Y82" s="79"/>
      <c r="Z82" s="51" t="s">
        <v>12</v>
      </c>
      <c r="AA82" s="4">
        <v>49.261210350717555</v>
      </c>
      <c r="AC82" s="4">
        <v>46.526347716424823</v>
      </c>
      <c r="AD82" s="4">
        <v>1.7701898057245025</v>
      </c>
      <c r="AE82" s="4">
        <v>0.96467282856823577</v>
      </c>
    </row>
    <row r="83" spans="2:31" x14ac:dyDescent="0.2">
      <c r="B83" s="51" t="s">
        <v>14</v>
      </c>
      <c r="C83" s="53">
        <v>4921740</v>
      </c>
      <c r="D83" s="53">
        <v>35270</v>
      </c>
      <c r="E83" s="53">
        <v>1381820</v>
      </c>
      <c r="F83" s="53">
        <v>99760</v>
      </c>
      <c r="G83" s="51" t="s">
        <v>14</v>
      </c>
      <c r="H83" s="52">
        <v>91248</v>
      </c>
      <c r="I83" s="52" t="s">
        <v>121</v>
      </c>
      <c r="J83" s="51" t="s">
        <v>14</v>
      </c>
      <c r="K83" s="57">
        <f t="shared" si="4"/>
        <v>49217.4</v>
      </c>
      <c r="L83" s="57">
        <f t="shared" si="0"/>
        <v>352.7</v>
      </c>
      <c r="M83" s="57">
        <f t="shared" si="1"/>
        <v>13818.2</v>
      </c>
      <c r="N83" s="57">
        <f t="shared" si="5"/>
        <v>997.6</v>
      </c>
      <c r="P83" s="4">
        <f t="shared" si="6"/>
        <v>53.938058916359807</v>
      </c>
      <c r="Q83" s="4">
        <f t="shared" si="7"/>
        <v>15.143564790461161</v>
      </c>
      <c r="R83" s="4">
        <f t="shared" si="8"/>
        <v>1.4798132561809574</v>
      </c>
      <c r="S83" s="51" t="s">
        <v>14</v>
      </c>
      <c r="T83" s="4">
        <f t="shared" si="2"/>
        <v>70.561436963001924</v>
      </c>
      <c r="V83" s="4">
        <v>53.938058916359807</v>
      </c>
      <c r="W83" s="4">
        <v>15.143564790461161</v>
      </c>
      <c r="X83" s="4">
        <v>1.4798132561809574</v>
      </c>
      <c r="Y83" s="79"/>
      <c r="Z83" s="51" t="s">
        <v>7</v>
      </c>
      <c r="AA83" s="4">
        <v>48.393894485759269</v>
      </c>
      <c r="AC83" s="4">
        <v>43.169639335779621</v>
      </c>
      <c r="AD83" s="4">
        <v>1.9970310118854178</v>
      </c>
      <c r="AE83" s="4">
        <v>1.35819374461654</v>
      </c>
    </row>
    <row r="84" spans="2:31" x14ac:dyDescent="0.2">
      <c r="B84" s="51" t="s">
        <v>15</v>
      </c>
      <c r="C84" s="52">
        <v>9800</v>
      </c>
      <c r="D84" s="52">
        <v>230</v>
      </c>
      <c r="E84" s="52">
        <v>0</v>
      </c>
      <c r="F84" s="52">
        <v>500</v>
      </c>
      <c r="G84" s="51" t="s">
        <v>15</v>
      </c>
      <c r="H84" s="53">
        <v>313</v>
      </c>
      <c r="I84" s="53" t="s">
        <v>121</v>
      </c>
      <c r="J84" s="51" t="s">
        <v>15</v>
      </c>
      <c r="K84" s="57">
        <f t="shared" si="4"/>
        <v>98</v>
      </c>
      <c r="L84" s="57">
        <f t="shared" si="0"/>
        <v>2.2999999999999998</v>
      </c>
      <c r="M84" s="57">
        <f t="shared" si="1"/>
        <v>0</v>
      </c>
      <c r="N84" s="57">
        <f t="shared" si="5"/>
        <v>5</v>
      </c>
      <c r="P84" s="4">
        <f t="shared" si="6"/>
        <v>31.309904153354633</v>
      </c>
      <c r="Q84" s="4">
        <f t="shared" si="7"/>
        <v>0</v>
      </c>
      <c r="R84" s="4">
        <f t="shared" si="8"/>
        <v>2.3322683706070286</v>
      </c>
      <c r="S84" s="51" t="s">
        <v>15</v>
      </c>
      <c r="T84" s="4">
        <f t="shared" si="2"/>
        <v>33.642172523961662</v>
      </c>
      <c r="V84" s="4">
        <v>31.309904153354633</v>
      </c>
      <c r="W84" s="4">
        <v>0</v>
      </c>
      <c r="X84" s="4">
        <v>2.3322683706070286</v>
      </c>
      <c r="Y84" s="79"/>
      <c r="Z84" s="51" t="s">
        <v>0</v>
      </c>
      <c r="AA84" s="4">
        <v>45.695192433994485</v>
      </c>
      <c r="AC84" s="4">
        <v>44.927098384342571</v>
      </c>
      <c r="AD84" s="4">
        <v>6.1736503349533699E-2</v>
      </c>
      <c r="AE84" s="4">
        <v>0.70635754630237757</v>
      </c>
    </row>
    <row r="85" spans="2:31" x14ac:dyDescent="0.2">
      <c r="B85" s="51" t="s">
        <v>16</v>
      </c>
      <c r="C85" s="53">
        <v>1817900</v>
      </c>
      <c r="D85" s="53">
        <v>9470</v>
      </c>
      <c r="E85" s="53">
        <v>6440</v>
      </c>
      <c r="F85" s="53">
        <v>113270</v>
      </c>
      <c r="G85" s="51" t="s">
        <v>16</v>
      </c>
      <c r="H85" s="52">
        <v>34188</v>
      </c>
      <c r="I85" s="52" t="s">
        <v>121</v>
      </c>
      <c r="J85" s="51" t="s">
        <v>16</v>
      </c>
      <c r="K85" s="57">
        <f t="shared" si="4"/>
        <v>18179</v>
      </c>
      <c r="L85" s="57">
        <f t="shared" si="0"/>
        <v>94.7</v>
      </c>
      <c r="M85" s="57">
        <f t="shared" si="1"/>
        <v>64.400000000000006</v>
      </c>
      <c r="N85" s="57">
        <f t="shared" si="5"/>
        <v>1132.7</v>
      </c>
      <c r="P85" s="4">
        <f t="shared" si="6"/>
        <v>53.173628173628174</v>
      </c>
      <c r="Q85" s="4">
        <f t="shared" si="7"/>
        <v>0.18837018837018837</v>
      </c>
      <c r="R85" s="4">
        <f t="shared" si="8"/>
        <v>3.5901485901485906</v>
      </c>
      <c r="S85" s="51" t="s">
        <v>16</v>
      </c>
      <c r="T85" s="4">
        <f t="shared" si="2"/>
        <v>56.952146952146947</v>
      </c>
      <c r="V85" s="4">
        <v>53.173628173628174</v>
      </c>
      <c r="W85" s="4">
        <v>0.18837018837018837</v>
      </c>
      <c r="X85" s="4">
        <v>3.5901485901485906</v>
      </c>
      <c r="Y85" s="79"/>
      <c r="Z85" s="51" t="s">
        <v>21</v>
      </c>
      <c r="AA85" s="4">
        <v>45.005708612558955</v>
      </c>
      <c r="AC85" s="4">
        <v>23.998014395631671</v>
      </c>
      <c r="AD85" s="4">
        <v>18.366344005956815</v>
      </c>
      <c r="AE85" s="4">
        <v>2.6413502109704643</v>
      </c>
    </row>
    <row r="86" spans="2:31" x14ac:dyDescent="0.2">
      <c r="B86" s="51" t="s">
        <v>17</v>
      </c>
      <c r="C86" s="52">
        <v>2602670</v>
      </c>
      <c r="D86" s="52">
        <v>60440</v>
      </c>
      <c r="E86" s="52">
        <v>1833720</v>
      </c>
      <c r="F86" s="52">
        <v>301210</v>
      </c>
      <c r="G86" s="51" t="s">
        <v>17</v>
      </c>
      <c r="H86" s="53">
        <v>82519</v>
      </c>
      <c r="I86" s="53" t="s">
        <v>121</v>
      </c>
      <c r="J86" s="51" t="s">
        <v>17</v>
      </c>
      <c r="K86" s="57">
        <f t="shared" si="4"/>
        <v>26026.7</v>
      </c>
      <c r="L86" s="57">
        <f t="shared" si="0"/>
        <v>604.4</v>
      </c>
      <c r="M86" s="57">
        <f t="shared" si="1"/>
        <v>18337.2</v>
      </c>
      <c r="N86" s="57">
        <f t="shared" si="5"/>
        <v>3012.1</v>
      </c>
      <c r="P86" s="4">
        <f t="shared" si="6"/>
        <v>31.540251336055942</v>
      </c>
      <c r="Q86" s="4">
        <f t="shared" si="7"/>
        <v>22.221791345023568</v>
      </c>
      <c r="R86" s="4">
        <f t="shared" si="8"/>
        <v>4.3826270313503555</v>
      </c>
      <c r="S86" s="51" t="s">
        <v>17</v>
      </c>
      <c r="T86" s="4">
        <f t="shared" si="2"/>
        <v>58.144669712429859</v>
      </c>
      <c r="V86" s="4">
        <v>31.540251336055942</v>
      </c>
      <c r="W86" s="4">
        <v>22.221791345023568</v>
      </c>
      <c r="X86" s="4">
        <v>4.3826270313503555</v>
      </c>
      <c r="Y86" s="79"/>
      <c r="Z86" s="51" t="s">
        <v>11</v>
      </c>
      <c r="AA86" s="4">
        <v>44.716700900616203</v>
      </c>
      <c r="AC86" s="4">
        <v>31.11012798230368</v>
      </c>
      <c r="AD86" s="4">
        <v>9.8941380944857009</v>
      </c>
      <c r="AE86" s="4">
        <v>3.712434823826829</v>
      </c>
    </row>
    <row r="87" spans="2:31" x14ac:dyDescent="0.2">
      <c r="B87" s="51" t="s">
        <v>18</v>
      </c>
      <c r="C87" s="53">
        <v>14784120</v>
      </c>
      <c r="D87" s="53">
        <v>174820</v>
      </c>
      <c r="E87" s="53">
        <v>956830</v>
      </c>
      <c r="F87" s="53">
        <v>746360</v>
      </c>
      <c r="G87" s="51" t="s">
        <v>18</v>
      </c>
      <c r="H87" s="52">
        <v>307236</v>
      </c>
      <c r="I87" s="52" t="s">
        <v>121</v>
      </c>
      <c r="J87" s="51" t="s">
        <v>18</v>
      </c>
      <c r="K87" s="57">
        <f t="shared" si="4"/>
        <v>147841.20000000001</v>
      </c>
      <c r="L87" s="57">
        <f t="shared" si="0"/>
        <v>1748.2</v>
      </c>
      <c r="M87" s="57">
        <f t="shared" si="1"/>
        <v>9568.2999999999993</v>
      </c>
      <c r="N87" s="57">
        <f t="shared" si="5"/>
        <v>7463.6</v>
      </c>
      <c r="P87" s="4">
        <f t="shared" si="6"/>
        <v>48.11975159161036</v>
      </c>
      <c r="Q87" s="4">
        <f t="shared" si="7"/>
        <v>3.1143160306734887</v>
      </c>
      <c r="R87" s="4">
        <f t="shared" si="8"/>
        <v>2.9982814513924154</v>
      </c>
      <c r="S87" s="51" t="s">
        <v>18</v>
      </c>
      <c r="T87" s="4">
        <f t="shared" si="2"/>
        <v>54.232349073676261</v>
      </c>
      <c r="V87" s="4">
        <v>48.11975159161036</v>
      </c>
      <c r="W87" s="4">
        <v>3.1143160306734887</v>
      </c>
      <c r="X87" s="4">
        <v>2.9982814513924154</v>
      </c>
      <c r="Y87" s="79"/>
      <c r="Z87" s="51" t="s">
        <v>1</v>
      </c>
      <c r="AA87" s="4">
        <v>44.604230870628449</v>
      </c>
      <c r="AC87" s="4">
        <v>41.491895528222472</v>
      </c>
      <c r="AD87" s="4">
        <v>2.751702257252207</v>
      </c>
      <c r="AE87" s="4">
        <v>0.36063308515377135</v>
      </c>
    </row>
    <row r="88" spans="2:31" x14ac:dyDescent="0.2">
      <c r="B88" s="51" t="s">
        <v>19</v>
      </c>
      <c r="C88" s="52">
        <v>3963940</v>
      </c>
      <c r="D88" s="52">
        <v>91780</v>
      </c>
      <c r="E88" s="52">
        <v>966080</v>
      </c>
      <c r="F88" s="52">
        <v>99610</v>
      </c>
      <c r="G88" s="51" t="s">
        <v>19</v>
      </c>
      <c r="H88" s="53">
        <v>90996</v>
      </c>
      <c r="I88" s="53" t="s">
        <v>121</v>
      </c>
      <c r="J88" s="51" t="s">
        <v>19</v>
      </c>
      <c r="K88" s="57">
        <f t="shared" si="4"/>
        <v>39639.4</v>
      </c>
      <c r="L88" s="57">
        <f t="shared" si="0"/>
        <v>917.8</v>
      </c>
      <c r="M88" s="57">
        <f t="shared" si="1"/>
        <v>9660.7999999999993</v>
      </c>
      <c r="N88" s="57">
        <f t="shared" si="5"/>
        <v>996.1</v>
      </c>
      <c r="P88" s="4">
        <f t="shared" si="6"/>
        <v>43.561695019561306</v>
      </c>
      <c r="Q88" s="4">
        <f t="shared" si="7"/>
        <v>10.616730405732119</v>
      </c>
      <c r="R88" s="4">
        <f t="shared" si="8"/>
        <v>2.1032792650226386</v>
      </c>
      <c r="S88" s="51" t="s">
        <v>19</v>
      </c>
      <c r="T88" s="4">
        <f t="shared" si="2"/>
        <v>56.281704690316062</v>
      </c>
      <c r="V88" s="4">
        <v>43.561695019561306</v>
      </c>
      <c r="W88" s="4">
        <v>10.616730405732119</v>
      </c>
      <c r="X88" s="4">
        <v>2.1032792650226386</v>
      </c>
      <c r="Y88" s="79"/>
      <c r="Z88" s="51" t="s">
        <v>15</v>
      </c>
      <c r="AA88" s="4">
        <v>33.642172523961662</v>
      </c>
      <c r="AC88" s="4">
        <v>31.309904153354633</v>
      </c>
      <c r="AD88" s="4">
        <v>0</v>
      </c>
      <c r="AE88" s="4">
        <v>2.3322683706070286</v>
      </c>
    </row>
    <row r="89" spans="2:31" x14ac:dyDescent="0.2">
      <c r="B89" s="51" t="s">
        <v>20</v>
      </c>
      <c r="C89" s="53">
        <v>12762830</v>
      </c>
      <c r="D89" s="53">
        <v>89390</v>
      </c>
      <c r="E89" s="53">
        <v>797400</v>
      </c>
      <c r="F89" s="53">
        <v>137660</v>
      </c>
      <c r="G89" s="51" t="s">
        <v>20</v>
      </c>
      <c r="H89" s="52">
        <v>234270</v>
      </c>
      <c r="I89" s="52" t="s">
        <v>121</v>
      </c>
      <c r="J89" s="51" t="s">
        <v>20</v>
      </c>
      <c r="K89" s="57">
        <f t="shared" si="4"/>
        <v>127628.3</v>
      </c>
      <c r="L89" s="57">
        <f t="shared" si="0"/>
        <v>893.9</v>
      </c>
      <c r="M89" s="57">
        <f t="shared" si="1"/>
        <v>7974</v>
      </c>
      <c r="N89" s="57">
        <f t="shared" si="5"/>
        <v>1376.6</v>
      </c>
      <c r="P89" s="4">
        <f t="shared" si="6"/>
        <v>54.479147991633589</v>
      </c>
      <c r="Q89" s="4">
        <f t="shared" si="7"/>
        <v>3.4037648866692276</v>
      </c>
      <c r="R89" s="4">
        <f t="shared" si="8"/>
        <v>0.96918085969180856</v>
      </c>
      <c r="S89" s="51" t="s">
        <v>20</v>
      </c>
      <c r="T89" s="4">
        <f t="shared" si="2"/>
        <v>58.852093737994629</v>
      </c>
      <c r="V89" s="4">
        <v>54.479147991633589</v>
      </c>
      <c r="W89" s="4">
        <v>3.4037648866692276</v>
      </c>
      <c r="X89" s="4">
        <v>0.96918085969180856</v>
      </c>
      <c r="Y89" s="79"/>
      <c r="Z89" s="51" t="s">
        <v>5</v>
      </c>
      <c r="AA89" s="4">
        <v>31.262995201771655</v>
      </c>
      <c r="AC89" s="4">
        <v>30.116879921259844</v>
      </c>
      <c r="AD89" s="4">
        <v>0.17739603838582677</v>
      </c>
      <c r="AE89" s="4">
        <v>0.96871924212598415</v>
      </c>
    </row>
    <row r="90" spans="2:31" x14ac:dyDescent="0.2">
      <c r="B90" s="51" t="s">
        <v>21</v>
      </c>
      <c r="C90" s="52">
        <v>483440</v>
      </c>
      <c r="D90" s="52">
        <v>31110</v>
      </c>
      <c r="E90" s="52">
        <v>369990</v>
      </c>
      <c r="F90" s="52">
        <v>22100</v>
      </c>
      <c r="G90" s="51" t="s">
        <v>21</v>
      </c>
      <c r="H90" s="53">
        <v>20145</v>
      </c>
      <c r="I90" s="53" t="s">
        <v>121</v>
      </c>
      <c r="J90" s="51" t="s">
        <v>21</v>
      </c>
      <c r="K90" s="57">
        <f t="shared" si="4"/>
        <v>4834.3999999999996</v>
      </c>
      <c r="L90" s="57">
        <f t="shared" si="0"/>
        <v>311.10000000000002</v>
      </c>
      <c r="M90" s="57">
        <f t="shared" si="1"/>
        <v>3699.9</v>
      </c>
      <c r="N90" s="57">
        <f t="shared" si="5"/>
        <v>221</v>
      </c>
      <c r="P90" s="4">
        <f t="shared" si="6"/>
        <v>23.998014395631671</v>
      </c>
      <c r="Q90" s="4">
        <f t="shared" si="7"/>
        <v>18.366344005956815</v>
      </c>
      <c r="R90" s="4">
        <f t="shared" si="8"/>
        <v>2.6413502109704643</v>
      </c>
      <c r="S90" s="51" t="s">
        <v>21</v>
      </c>
      <c r="T90" s="4">
        <f t="shared" si="2"/>
        <v>45.005708612558955</v>
      </c>
      <c r="V90" s="4">
        <v>23.998014395631671</v>
      </c>
      <c r="W90" s="4">
        <v>18.366344005956815</v>
      </c>
      <c r="X90" s="4">
        <v>2.6413502109704643</v>
      </c>
      <c r="Y90" s="79"/>
      <c r="Z90" s="51" t="s">
        <v>8</v>
      </c>
      <c r="AA90" s="4">
        <v>29.473128667525401</v>
      </c>
      <c r="AC90" s="4">
        <v>26.932696436238729</v>
      </c>
      <c r="AD90" s="4">
        <v>1.4727350794332332</v>
      </c>
      <c r="AE90" s="4">
        <v>1.0676971518534422</v>
      </c>
    </row>
    <row r="91" spans="2:31" x14ac:dyDescent="0.2">
      <c r="B91" s="51" t="s">
        <v>22</v>
      </c>
      <c r="C91" s="53">
        <v>1862650</v>
      </c>
      <c r="D91" s="53">
        <v>7360</v>
      </c>
      <c r="E91" s="53">
        <v>1109200</v>
      </c>
      <c r="F91" s="53">
        <v>37020</v>
      </c>
      <c r="G91" s="51" t="s">
        <v>22</v>
      </c>
      <c r="H91" s="52">
        <v>48702</v>
      </c>
      <c r="I91" s="52" t="s">
        <v>121</v>
      </c>
      <c r="J91" s="51" t="s">
        <v>22</v>
      </c>
      <c r="K91" s="57">
        <f t="shared" si="4"/>
        <v>18626.5</v>
      </c>
      <c r="L91" s="57">
        <f t="shared" si="0"/>
        <v>73.599999999999994</v>
      </c>
      <c r="M91" s="57">
        <f t="shared" si="1"/>
        <v>11092</v>
      </c>
      <c r="N91" s="57">
        <f t="shared" si="5"/>
        <v>370.2</v>
      </c>
      <c r="P91" s="4">
        <f t="shared" si="6"/>
        <v>38.245862592911998</v>
      </c>
      <c r="Q91" s="4">
        <f t="shared" si="7"/>
        <v>22.775245369800011</v>
      </c>
      <c r="R91" s="4">
        <f t="shared" si="8"/>
        <v>0.91125621124389133</v>
      </c>
      <c r="S91" s="51" t="s">
        <v>22</v>
      </c>
      <c r="T91" s="4">
        <f t="shared" si="2"/>
        <v>61.932364173955897</v>
      </c>
      <c r="V91" s="4">
        <v>38.245862592911998</v>
      </c>
      <c r="W91" s="4">
        <v>22.775245369800011</v>
      </c>
      <c r="X91" s="4">
        <v>0.91125621124389133</v>
      </c>
      <c r="Y91" s="79"/>
      <c r="Z91" s="51" t="s">
        <v>3</v>
      </c>
      <c r="AA91" s="4">
        <v>28.079563906286246</v>
      </c>
      <c r="AC91" s="4">
        <v>22.623985154256555</v>
      </c>
      <c r="AD91" s="4">
        <v>4.2477383437717471</v>
      </c>
      <c r="AE91" s="4">
        <v>1.2078404082579446</v>
      </c>
    </row>
    <row r="92" spans="2:31" x14ac:dyDescent="0.2">
      <c r="B92" s="51" t="s">
        <v>23</v>
      </c>
      <c r="C92" s="52">
        <v>2281710</v>
      </c>
      <c r="D92" s="52">
        <v>6850</v>
      </c>
      <c r="E92" s="52">
        <v>2415810</v>
      </c>
      <c r="F92" s="52">
        <v>600910</v>
      </c>
      <c r="G92" s="51" t="s">
        <v>23</v>
      </c>
      <c r="H92" s="53">
        <v>304316</v>
      </c>
      <c r="I92" s="53" t="s">
        <v>121</v>
      </c>
      <c r="J92" s="51" t="s">
        <v>23</v>
      </c>
      <c r="K92" s="57">
        <f t="shared" si="4"/>
        <v>22817.1</v>
      </c>
      <c r="L92" s="57">
        <f t="shared" si="0"/>
        <v>68.5</v>
      </c>
      <c r="M92" s="57">
        <f t="shared" si="1"/>
        <v>24158.1</v>
      </c>
      <c r="N92" s="57">
        <f t="shared" si="5"/>
        <v>6009.1</v>
      </c>
      <c r="P92" s="4">
        <f t="shared" si="6"/>
        <v>7.4978312017770996</v>
      </c>
      <c r="Q92" s="4">
        <f t="shared" si="7"/>
        <v>7.9384915679753938</v>
      </c>
      <c r="R92" s="4">
        <f t="shared" si="8"/>
        <v>1.9971345574994415</v>
      </c>
      <c r="S92" s="51" t="s">
        <v>23</v>
      </c>
      <c r="T92" s="4">
        <f t="shared" si="2"/>
        <v>17.433457327251936</v>
      </c>
      <c r="V92" s="4">
        <v>7.4978312017770996</v>
      </c>
      <c r="W92" s="4">
        <v>7.9384915679753938</v>
      </c>
      <c r="X92" s="4">
        <v>1.9971345574994415</v>
      </c>
      <c r="Y92" s="79"/>
      <c r="Z92" s="51" t="s">
        <v>23</v>
      </c>
      <c r="AA92" s="4">
        <v>17.433457327251936</v>
      </c>
      <c r="AC92" s="4">
        <v>7.4978312017770996</v>
      </c>
      <c r="AD92" s="4">
        <v>7.9384915679753938</v>
      </c>
      <c r="AE92" s="4">
        <v>1.9971345574994415</v>
      </c>
    </row>
    <row r="93" spans="2:31" x14ac:dyDescent="0.2">
      <c r="B93" s="51" t="s">
        <v>24</v>
      </c>
      <c r="C93" s="53">
        <v>3005810</v>
      </c>
      <c r="D93" s="53">
        <v>0</v>
      </c>
      <c r="E93" s="53">
        <v>3464820</v>
      </c>
      <c r="F93" s="53">
        <v>7620</v>
      </c>
      <c r="G93" s="51" t="s">
        <v>24</v>
      </c>
      <c r="H93" s="52">
        <v>407300</v>
      </c>
      <c r="I93" s="52" t="s">
        <v>121</v>
      </c>
      <c r="J93" s="51" t="s">
        <v>24</v>
      </c>
      <c r="K93" s="57">
        <f t="shared" si="4"/>
        <v>30058.1</v>
      </c>
      <c r="L93" s="57">
        <f t="shared" si="0"/>
        <v>0</v>
      </c>
      <c r="M93" s="57">
        <f t="shared" si="1"/>
        <v>34648.199999999997</v>
      </c>
      <c r="N93" s="57">
        <f t="shared" si="5"/>
        <v>76.2</v>
      </c>
      <c r="P93" s="4">
        <f t="shared" si="6"/>
        <v>7.3798428676651113</v>
      </c>
      <c r="Q93" s="4">
        <f t="shared" si="7"/>
        <v>8.5068008838693832</v>
      </c>
      <c r="R93" s="4">
        <f t="shared" si="8"/>
        <v>1.8708568622636878E-2</v>
      </c>
      <c r="S93" s="51" t="s">
        <v>24</v>
      </c>
      <c r="T93" s="4">
        <f t="shared" si="2"/>
        <v>15.905352320157132</v>
      </c>
      <c r="V93" s="4">
        <v>7.3798428676651113</v>
      </c>
      <c r="W93" s="4">
        <v>8.5068008838693832</v>
      </c>
      <c r="X93" s="4">
        <v>1.8708568622636878E-2</v>
      </c>
      <c r="Y93" s="79"/>
      <c r="Z93" s="51" t="s">
        <v>24</v>
      </c>
      <c r="AA93" s="4">
        <v>15.905352320157132</v>
      </c>
      <c r="AC93" s="4">
        <v>7.3798428676651113</v>
      </c>
      <c r="AD93" s="4">
        <v>8.5068008838693832</v>
      </c>
      <c r="AE93" s="4">
        <v>1.8708568622636878E-2</v>
      </c>
    </row>
    <row r="94" spans="2:31" x14ac:dyDescent="0.2">
      <c r="B94" s="51" t="s">
        <v>51</v>
      </c>
      <c r="C94" s="52">
        <v>17655830</v>
      </c>
      <c r="D94" s="52">
        <v>0</v>
      </c>
      <c r="E94" s="52">
        <v>0</v>
      </c>
      <c r="F94" s="52">
        <v>0</v>
      </c>
      <c r="G94" s="51" t="s">
        <v>51</v>
      </c>
      <c r="H94" s="53">
        <v>100450</v>
      </c>
      <c r="I94" s="53" t="s">
        <v>121</v>
      </c>
      <c r="J94" s="51" t="s">
        <v>52</v>
      </c>
      <c r="K94" s="57">
        <f>+C95/100</f>
        <v>9861.2999999999993</v>
      </c>
      <c r="L94" s="57">
        <f t="shared" ref="L94:N95" si="9">+D95/100</f>
        <v>66</v>
      </c>
      <c r="M94" s="57">
        <f t="shared" si="9"/>
        <v>26869.9</v>
      </c>
      <c r="N94" s="57">
        <f t="shared" si="9"/>
        <v>15554.2</v>
      </c>
      <c r="P94" s="4">
        <f>+K94/$H96*100</f>
        <v>2.7071626032553042</v>
      </c>
      <c r="Q94" s="4">
        <f>+M94/$H96*100</f>
        <v>7.3764299264001405</v>
      </c>
      <c r="R94" s="4">
        <f t="shared" si="8"/>
        <v>15.550223992035839</v>
      </c>
      <c r="V94" s="4"/>
      <c r="W94" s="4"/>
      <c r="X94" s="4"/>
      <c r="Y94" s="79"/>
      <c r="Z94" s="51" t="s">
        <v>10</v>
      </c>
      <c r="AA94" s="4">
        <v>15.879735156843591</v>
      </c>
      <c r="AC94" s="4">
        <v>14.559861065885164</v>
      </c>
      <c r="AD94" s="4">
        <v>5.8612829697167058E-2</v>
      </c>
      <c r="AE94" s="4">
        <v>1.2612612612612613</v>
      </c>
    </row>
    <row r="95" spans="2:31" x14ac:dyDescent="0.2">
      <c r="B95" s="51" t="s">
        <v>52</v>
      </c>
      <c r="C95" s="53">
        <v>986130</v>
      </c>
      <c r="D95" s="53">
        <v>6600</v>
      </c>
      <c r="E95" s="53">
        <v>2686990</v>
      </c>
      <c r="F95" s="53">
        <v>1555420</v>
      </c>
      <c r="G95" s="51" t="s">
        <v>102</v>
      </c>
      <c r="H95" s="52">
        <v>158</v>
      </c>
      <c r="I95" s="52" t="s">
        <v>121</v>
      </c>
      <c r="J95" s="51" t="s">
        <v>53</v>
      </c>
      <c r="K95" s="57">
        <f>+C96/100</f>
        <v>10369.200000000001</v>
      </c>
      <c r="L95" s="57">
        <f t="shared" si="9"/>
        <v>0</v>
      </c>
      <c r="M95" s="57">
        <f t="shared" si="9"/>
        <v>52.4</v>
      </c>
      <c r="N95" s="57">
        <f t="shared" si="9"/>
        <v>5.9</v>
      </c>
      <c r="P95" s="4">
        <f>+K95/$H97*100</f>
        <v>26.014049172102361</v>
      </c>
      <c r="Q95" s="4">
        <f>+M95/$H97*100</f>
        <v>0.13146011038635222</v>
      </c>
      <c r="R95" s="4">
        <f t="shared" si="8"/>
        <v>3.7341772151898738</v>
      </c>
      <c r="S95" s="51" t="s">
        <v>52</v>
      </c>
      <c r="T95" s="4">
        <f>+SUM(P94:R94)</f>
        <v>25.633816521691283</v>
      </c>
      <c r="V95" s="4">
        <v>2.7071626032553042</v>
      </c>
      <c r="W95" s="4">
        <v>7.3764299264001405</v>
      </c>
      <c r="X95" s="4">
        <v>15.550223992035839</v>
      </c>
      <c r="Y95" s="32"/>
      <c r="AC95" s="4"/>
      <c r="AD95" s="4"/>
      <c r="AE95" s="4"/>
    </row>
    <row r="96" spans="2:31" x14ac:dyDescent="0.2">
      <c r="B96" s="51" t="s">
        <v>53</v>
      </c>
      <c r="C96" s="52">
        <v>1036920</v>
      </c>
      <c r="D96" s="52">
        <v>0</v>
      </c>
      <c r="E96" s="52">
        <v>5240</v>
      </c>
      <c r="F96" s="52">
        <v>590</v>
      </c>
      <c r="G96" s="51" t="s">
        <v>52</v>
      </c>
      <c r="H96" s="53">
        <v>364267</v>
      </c>
      <c r="I96" s="53" t="s">
        <v>121</v>
      </c>
      <c r="S96" s="51" t="s">
        <v>53</v>
      </c>
      <c r="T96" s="4">
        <f>+SUM(P95:R95)</f>
        <v>29.879686497678588</v>
      </c>
      <c r="V96" s="4">
        <v>26.014049172102361</v>
      </c>
      <c r="W96" s="4">
        <v>0.13146011038635222</v>
      </c>
      <c r="X96" s="4">
        <v>3.7341772151898738</v>
      </c>
      <c r="Y96" s="79"/>
      <c r="Z96" s="51" t="s">
        <v>53</v>
      </c>
      <c r="AA96" s="4">
        <v>29.879686497678588</v>
      </c>
      <c r="AC96" s="4">
        <v>26.014049172102361</v>
      </c>
      <c r="AD96" s="4">
        <v>0.13146011038635222</v>
      </c>
      <c r="AE96" s="4">
        <v>3.7341772151898738</v>
      </c>
    </row>
    <row r="97" spans="2:31" x14ac:dyDescent="0.2">
      <c r="B97" s="51" t="s">
        <v>54</v>
      </c>
      <c r="C97" s="53" t="s">
        <v>50</v>
      </c>
      <c r="D97" s="53" t="s">
        <v>50</v>
      </c>
      <c r="E97" s="53" t="s">
        <v>50</v>
      </c>
      <c r="F97" s="53" t="s">
        <v>50</v>
      </c>
      <c r="G97" s="51" t="s">
        <v>53</v>
      </c>
      <c r="H97" s="52">
        <v>39860</v>
      </c>
      <c r="I97" s="52" t="s">
        <v>121</v>
      </c>
      <c r="Y97" s="79"/>
      <c r="Z97" s="51" t="s">
        <v>52</v>
      </c>
      <c r="AA97" s="4">
        <v>25.633816521691283</v>
      </c>
      <c r="AC97" s="4">
        <v>2.7071626032553042</v>
      </c>
      <c r="AD97" s="4">
        <v>7.3764299264001405</v>
      </c>
      <c r="AE97" s="4">
        <v>15.550223992035839</v>
      </c>
    </row>
    <row r="98" spans="2:31" x14ac:dyDescent="0.2">
      <c r="B98" s="51" t="s">
        <v>125</v>
      </c>
      <c r="C98" s="52" t="s">
        <v>50</v>
      </c>
      <c r="D98" s="52" t="s">
        <v>50</v>
      </c>
      <c r="E98" s="52" t="s">
        <v>50</v>
      </c>
      <c r="F98" s="52" t="s">
        <v>50</v>
      </c>
      <c r="G98" s="51" t="s">
        <v>54</v>
      </c>
      <c r="H98" s="53">
        <v>13611</v>
      </c>
      <c r="I98" s="53" t="s">
        <v>121</v>
      </c>
      <c r="Z98" s="4"/>
    </row>
    <row r="99" spans="2:31" x14ac:dyDescent="0.2">
      <c r="B99" s="51" t="s">
        <v>212</v>
      </c>
      <c r="C99" s="53" t="s">
        <v>50</v>
      </c>
      <c r="D99" s="53" t="s">
        <v>50</v>
      </c>
      <c r="E99" s="53" t="s">
        <v>50</v>
      </c>
      <c r="F99" s="53" t="s">
        <v>50</v>
      </c>
      <c r="G99" s="51" t="s">
        <v>125</v>
      </c>
      <c r="H99" s="52">
        <v>24895</v>
      </c>
      <c r="I99" s="52" t="s">
        <v>121</v>
      </c>
    </row>
    <row r="100" spans="2:31" ht="14.25" x14ac:dyDescent="0.2">
      <c r="B100"/>
      <c r="C100"/>
      <c r="D100"/>
      <c r="E100"/>
      <c r="F100"/>
      <c r="G100" s="51" t="s">
        <v>166</v>
      </c>
      <c r="H100" s="53">
        <v>28106</v>
      </c>
      <c r="I100" s="53" t="s">
        <v>167</v>
      </c>
    </row>
    <row r="101" spans="2:31" ht="14.25" x14ac:dyDescent="0.2">
      <c r="B101" s="46" t="s">
        <v>126</v>
      </c>
      <c r="C101"/>
      <c r="D101"/>
      <c r="E101"/>
      <c r="F101"/>
      <c r="G101" s="51" t="s">
        <v>224</v>
      </c>
      <c r="H101" s="52">
        <v>766509</v>
      </c>
      <c r="I101" s="52" t="s">
        <v>121</v>
      </c>
    </row>
    <row r="102" spans="2:31" ht="14.25" x14ac:dyDescent="0.2">
      <c r="B102" s="46" t="s">
        <v>50</v>
      </c>
      <c r="C102" s="45" t="s">
        <v>55</v>
      </c>
      <c r="D102"/>
      <c r="E102"/>
      <c r="F102"/>
      <c r="G102"/>
      <c r="H102"/>
      <c r="I102"/>
    </row>
    <row r="103" spans="2:31" ht="14.25" x14ac:dyDescent="0.2">
      <c r="G103" s="46" t="s">
        <v>126</v>
      </c>
      <c r="H103"/>
      <c r="I103"/>
    </row>
    <row r="104" spans="2:31" ht="14.25" x14ac:dyDescent="0.2">
      <c r="G104" s="46" t="s">
        <v>50</v>
      </c>
      <c r="H104" s="45" t="s">
        <v>55</v>
      </c>
      <c r="I104"/>
    </row>
    <row r="105" spans="2:31" ht="14.25" x14ac:dyDescent="0.2">
      <c r="G105" s="46" t="s">
        <v>127</v>
      </c>
      <c r="H105"/>
      <c r="I105"/>
    </row>
    <row r="106" spans="2:31" ht="14.25" x14ac:dyDescent="0.2">
      <c r="G106" s="46" t="s">
        <v>167</v>
      </c>
      <c r="H106" s="45" t="s">
        <v>168</v>
      </c>
      <c r="I106"/>
    </row>
  </sheetData>
  <sortState ref="Z95:AE96">
    <sortCondition descending="1" ref="AA95:AA96"/>
  </sortState>
  <mergeCells count="2">
    <mergeCell ref="I1:R4"/>
    <mergeCell ref="H64:I6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4" tint="0.59999389629810485"/>
  </sheetPr>
  <dimension ref="B2:BS301"/>
  <sheetViews>
    <sheetView showGridLines="0" zoomScaleNormal="100" workbookViewId="0"/>
  </sheetViews>
  <sheetFormatPr defaultColWidth="9" defaultRowHeight="12" x14ac:dyDescent="0.2"/>
  <cols>
    <col min="1" max="1" width="9" style="11"/>
    <col min="2" max="2" width="20.5" style="11" bestFit="1" customWidth="1"/>
    <col min="3" max="4" width="9" style="11"/>
    <col min="5" max="5" width="9.5" style="11" bestFit="1" customWidth="1"/>
    <col min="6" max="6" width="9" style="11"/>
    <col min="7" max="7" width="9.5" style="11" bestFit="1" customWidth="1"/>
    <col min="8" max="14" width="9" style="11"/>
    <col min="15" max="15" width="4.875" style="11" customWidth="1"/>
    <col min="16" max="16384" width="9" style="11"/>
  </cols>
  <sheetData>
    <row r="2" spans="3:15" x14ac:dyDescent="0.2">
      <c r="C2" s="30" t="s">
        <v>192</v>
      </c>
    </row>
    <row r="3" spans="3:15" x14ac:dyDescent="0.2">
      <c r="C3" s="11" t="s">
        <v>173</v>
      </c>
    </row>
    <row r="5" spans="3:15" x14ac:dyDescent="0.2">
      <c r="C5" s="98" t="s">
        <v>193</v>
      </c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</row>
    <row r="6" spans="3:15" x14ac:dyDescent="0.2">
      <c r="C6" s="29" t="s">
        <v>132</v>
      </c>
    </row>
    <row r="29" spans="3:15" ht="50.25" customHeight="1" x14ac:dyDescent="0.2"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</row>
    <row r="30" spans="3:15" ht="18.75" customHeight="1" x14ac:dyDescent="0.2">
      <c r="C30" s="72"/>
      <c r="D30" s="73"/>
      <c r="E30" s="73"/>
      <c r="F30" s="73"/>
    </row>
    <row r="31" spans="3:15" ht="18.75" customHeight="1" x14ac:dyDescent="0.2">
      <c r="C31" s="72"/>
      <c r="D31" s="73"/>
      <c r="E31" s="73"/>
      <c r="F31" s="73"/>
    </row>
    <row r="32" spans="3:15" ht="18.75" customHeight="1" x14ac:dyDescent="0.2">
      <c r="C32" s="72"/>
      <c r="D32" s="73"/>
      <c r="E32" s="73"/>
      <c r="F32" s="73"/>
    </row>
    <row r="33" spans="3:6" ht="18.75" customHeight="1" x14ac:dyDescent="0.2">
      <c r="C33" s="72"/>
      <c r="D33" s="73"/>
      <c r="E33" s="73"/>
      <c r="F33" s="73"/>
    </row>
    <row r="34" spans="3:6" ht="18.75" customHeight="1" x14ac:dyDescent="0.2">
      <c r="C34" s="72"/>
      <c r="D34" s="73"/>
      <c r="E34" s="73"/>
      <c r="F34" s="73"/>
    </row>
    <row r="35" spans="3:6" ht="18.75" customHeight="1" x14ac:dyDescent="0.2">
      <c r="C35" s="72"/>
      <c r="D35" s="73"/>
      <c r="E35" s="73"/>
      <c r="F35" s="73"/>
    </row>
    <row r="36" spans="3:6" ht="18.75" customHeight="1" x14ac:dyDescent="0.2">
      <c r="C36" s="72"/>
      <c r="D36" s="73"/>
      <c r="E36" s="73"/>
      <c r="F36" s="73"/>
    </row>
    <row r="37" spans="3:6" ht="18.75" customHeight="1" x14ac:dyDescent="0.2">
      <c r="C37" s="72"/>
      <c r="D37" s="73"/>
      <c r="E37" s="73"/>
      <c r="F37" s="73"/>
    </row>
    <row r="38" spans="3:6" ht="18.75" customHeight="1" x14ac:dyDescent="0.2">
      <c r="C38" s="72"/>
      <c r="D38" s="73"/>
      <c r="E38" s="73"/>
      <c r="F38" s="73"/>
    </row>
    <row r="39" spans="3:6" ht="18.75" customHeight="1" x14ac:dyDescent="0.2">
      <c r="C39" s="72"/>
      <c r="D39" s="73"/>
      <c r="E39" s="73"/>
      <c r="F39" s="73"/>
    </row>
    <row r="40" spans="3:6" ht="18.75" customHeight="1" x14ac:dyDescent="0.2">
      <c r="C40" s="72"/>
      <c r="D40" s="73"/>
      <c r="E40" s="73"/>
      <c r="F40" s="73"/>
    </row>
    <row r="41" spans="3:6" ht="18.75" customHeight="1" x14ac:dyDescent="0.2">
      <c r="C41" s="72"/>
      <c r="D41" s="73"/>
      <c r="E41" s="73"/>
      <c r="F41" s="73"/>
    </row>
    <row r="42" spans="3:6" ht="18.75" customHeight="1" x14ac:dyDescent="0.2">
      <c r="C42" s="72"/>
      <c r="D42" s="73"/>
      <c r="E42" s="73"/>
      <c r="F42" s="73"/>
    </row>
    <row r="43" spans="3:6" ht="18.75" customHeight="1" x14ac:dyDescent="0.2">
      <c r="C43" s="72"/>
      <c r="D43" s="73"/>
      <c r="E43" s="73"/>
      <c r="F43" s="73"/>
    </row>
    <row r="44" spans="3:6" ht="18.75" customHeight="1" x14ac:dyDescent="0.2">
      <c r="C44" s="72"/>
      <c r="D44" s="73"/>
      <c r="E44" s="73"/>
      <c r="F44" s="73"/>
    </row>
    <row r="45" spans="3:6" ht="18.75" customHeight="1" x14ac:dyDescent="0.2">
      <c r="C45" s="72"/>
      <c r="D45" s="73"/>
      <c r="E45" s="73"/>
      <c r="F45" s="73"/>
    </row>
    <row r="46" spans="3:6" ht="18.75" customHeight="1" x14ac:dyDescent="0.2">
      <c r="C46" s="72"/>
      <c r="D46" s="73"/>
      <c r="E46" s="73"/>
      <c r="F46" s="73"/>
    </row>
    <row r="47" spans="3:6" ht="18.75" customHeight="1" x14ac:dyDescent="0.2">
      <c r="C47" s="72"/>
      <c r="D47" s="73"/>
      <c r="E47" s="73"/>
      <c r="F47" s="73"/>
    </row>
    <row r="48" spans="3:6" ht="18.75" customHeight="1" x14ac:dyDescent="0.2">
      <c r="C48" s="72"/>
      <c r="D48" s="73"/>
      <c r="E48" s="73"/>
      <c r="F48" s="73"/>
    </row>
    <row r="49" spans="2:12" ht="18.75" customHeight="1" x14ac:dyDescent="0.2">
      <c r="C49" s="72"/>
      <c r="D49" s="73"/>
      <c r="E49" s="73"/>
      <c r="F49" s="73"/>
    </row>
    <row r="50" spans="2:12" ht="18.75" customHeight="1" x14ac:dyDescent="0.2">
      <c r="C50" s="72"/>
      <c r="D50" s="73"/>
      <c r="E50" s="73"/>
      <c r="F50" s="73"/>
    </row>
    <row r="51" spans="2:12" ht="18.75" customHeight="1" x14ac:dyDescent="0.2">
      <c r="C51" s="72"/>
      <c r="D51" s="73"/>
      <c r="E51" s="73"/>
      <c r="F51" s="73"/>
    </row>
    <row r="52" spans="2:12" ht="18.75" customHeight="1" x14ac:dyDescent="0.2">
      <c r="C52" s="29"/>
      <c r="D52" s="80"/>
      <c r="E52" s="80"/>
      <c r="F52" s="80"/>
    </row>
    <row r="53" spans="2:12" ht="14.1" customHeight="1" x14ac:dyDescent="0.2">
      <c r="C53" s="29"/>
      <c r="D53" s="80"/>
      <c r="E53" s="80"/>
      <c r="F53" s="80"/>
    </row>
    <row r="57" spans="2:12" x14ac:dyDescent="0.2">
      <c r="B57" s="11" t="s">
        <v>69</v>
      </c>
      <c r="C57" s="30" t="s">
        <v>37</v>
      </c>
      <c r="D57" s="30" t="s">
        <v>105</v>
      </c>
      <c r="E57" s="3" t="s">
        <v>108</v>
      </c>
      <c r="F57" s="3" t="s">
        <v>106</v>
      </c>
      <c r="G57" s="3" t="s">
        <v>107</v>
      </c>
      <c r="H57" s="3" t="s">
        <v>26</v>
      </c>
      <c r="I57" s="3" t="s">
        <v>27</v>
      </c>
      <c r="J57" s="3" t="s">
        <v>28</v>
      </c>
      <c r="K57" s="3" t="s">
        <v>29</v>
      </c>
      <c r="L57" s="3" t="s">
        <v>67</v>
      </c>
    </row>
    <row r="58" spans="2:12" x14ac:dyDescent="0.2">
      <c r="B58" s="11" t="s">
        <v>104</v>
      </c>
      <c r="C58" s="60">
        <f>+((E88/E83)-1)*100</f>
        <v>-36.70986494896863</v>
      </c>
      <c r="D58" s="60">
        <f>+((F88/F83)-1)*100</f>
        <v>-40.95407020164302</v>
      </c>
      <c r="E58" s="60">
        <f>+((G88/G83)-1)*100</f>
        <v>-47.002774879885308</v>
      </c>
      <c r="F58" s="60">
        <f t="shared" ref="F58:K58" si="0">+((H88/H83)-1)*100</f>
        <v>-37.434701250097454</v>
      </c>
      <c r="G58" s="60">
        <f t="shared" si="0"/>
        <v>-29.022277619249483</v>
      </c>
      <c r="H58" s="60">
        <f t="shared" si="0"/>
        <v>-21.877628571145834</v>
      </c>
      <c r="I58" s="60">
        <f t="shared" si="0"/>
        <v>-13.05276541640178</v>
      </c>
      <c r="J58" s="60">
        <f t="shared" si="0"/>
        <v>-9.5380525091392503</v>
      </c>
      <c r="K58" s="60">
        <f t="shared" si="0"/>
        <v>-3.9320601470749672</v>
      </c>
      <c r="L58" s="60">
        <f>+((N88/N83)-1)*100</f>
        <v>28.619660804020096</v>
      </c>
    </row>
    <row r="59" spans="2:12" x14ac:dyDescent="0.2">
      <c r="B59" s="11" t="s">
        <v>68</v>
      </c>
      <c r="C59" s="60">
        <f>+((E82/E77)-1)*100</f>
        <v>0.26088106764381447</v>
      </c>
      <c r="D59" s="60"/>
      <c r="E59" s="60">
        <f>+((G82/G77)-1)*100</f>
        <v>-41.322693981032266</v>
      </c>
      <c r="F59" s="60">
        <f>+((H82/H77)-1)*100</f>
        <v>-36.461605766426395</v>
      </c>
      <c r="G59" s="60">
        <f t="shared" ref="G59:L59" si="1">+((I82/I77)-1)*100</f>
        <v>-27.274042377535256</v>
      </c>
      <c r="H59" s="60">
        <f t="shared" si="1"/>
        <v>-20.53563432020411</v>
      </c>
      <c r="I59" s="60">
        <f t="shared" si="1"/>
        <v>-12.053556858893177</v>
      </c>
      <c r="J59" s="60">
        <f t="shared" si="1"/>
        <v>-8.6481662317703716</v>
      </c>
      <c r="K59" s="60">
        <f t="shared" si="1"/>
        <v>-2.7131262677745016</v>
      </c>
      <c r="L59" s="60">
        <f t="shared" si="1"/>
        <v>23.923440026136312</v>
      </c>
    </row>
    <row r="63" spans="2:12" x14ac:dyDescent="0.2">
      <c r="C63" s="11" t="s">
        <v>225</v>
      </c>
    </row>
    <row r="65" spans="3:14" ht="14.25" x14ac:dyDescent="0.2">
      <c r="C65" s="36" t="s">
        <v>226</v>
      </c>
      <c r="D65"/>
      <c r="E65"/>
      <c r="F65"/>
      <c r="G65"/>
      <c r="H65"/>
      <c r="I65"/>
      <c r="J65"/>
      <c r="K65"/>
      <c r="L65"/>
      <c r="M65"/>
      <c r="N65"/>
    </row>
    <row r="66" spans="3:14" ht="14.25" x14ac:dyDescent="0.2">
      <c r="C66" s="36" t="s">
        <v>109</v>
      </c>
      <c r="D66" s="37" t="s">
        <v>227</v>
      </c>
      <c r="E66"/>
      <c r="F66"/>
      <c r="G66"/>
      <c r="H66"/>
      <c r="I66"/>
      <c r="J66"/>
      <c r="K66"/>
      <c r="L66"/>
      <c r="M66"/>
      <c r="N66"/>
    </row>
    <row r="67" spans="3:14" ht="14.25" x14ac:dyDescent="0.2">
      <c r="C67" s="36" t="s">
        <v>110</v>
      </c>
      <c r="D67" s="36" t="s">
        <v>210</v>
      </c>
      <c r="E67"/>
      <c r="F67"/>
      <c r="G67"/>
      <c r="H67"/>
      <c r="I67"/>
      <c r="J67"/>
      <c r="K67"/>
      <c r="L67"/>
      <c r="M67"/>
      <c r="N67"/>
    </row>
    <row r="68" spans="3:14" ht="14.25" x14ac:dyDescent="0.2">
      <c r="C68"/>
      <c r="D68"/>
      <c r="E68"/>
      <c r="F68"/>
      <c r="G68"/>
      <c r="H68"/>
      <c r="I68"/>
      <c r="J68"/>
      <c r="K68"/>
      <c r="L68"/>
      <c r="M68"/>
      <c r="N68"/>
    </row>
    <row r="69" spans="3:14" ht="14.25" x14ac:dyDescent="0.2">
      <c r="C69" s="37" t="s">
        <v>111</v>
      </c>
      <c r="D69"/>
      <c r="E69" s="36" t="s">
        <v>112</v>
      </c>
      <c r="F69"/>
      <c r="G69"/>
      <c r="H69"/>
      <c r="I69"/>
      <c r="J69"/>
      <c r="K69"/>
      <c r="L69"/>
      <c r="M69"/>
      <c r="N69"/>
    </row>
    <row r="70" spans="3:14" ht="14.25" x14ac:dyDescent="0.2">
      <c r="C70" s="37" t="s">
        <v>211</v>
      </c>
      <c r="D70"/>
      <c r="E70" s="36" t="s">
        <v>68</v>
      </c>
      <c r="F70"/>
      <c r="G70"/>
      <c r="H70"/>
      <c r="I70"/>
      <c r="J70"/>
      <c r="K70"/>
      <c r="L70"/>
      <c r="M70"/>
      <c r="N70"/>
    </row>
    <row r="71" spans="3:14" ht="14.25" x14ac:dyDescent="0.2">
      <c r="C71" s="37" t="s">
        <v>114</v>
      </c>
      <c r="D71"/>
      <c r="E71" s="36" t="s">
        <v>37</v>
      </c>
      <c r="F71"/>
      <c r="G71"/>
      <c r="H71"/>
      <c r="I71"/>
      <c r="J71"/>
      <c r="K71"/>
      <c r="L71"/>
      <c r="M71"/>
      <c r="N71"/>
    </row>
    <row r="72" spans="3:14" ht="14.25" x14ac:dyDescent="0.2">
      <c r="C72" s="37" t="s">
        <v>115</v>
      </c>
      <c r="D72"/>
      <c r="E72" s="36" t="s">
        <v>37</v>
      </c>
      <c r="F72"/>
      <c r="G72"/>
      <c r="H72"/>
      <c r="I72"/>
      <c r="J72"/>
      <c r="K72"/>
      <c r="L72"/>
      <c r="M72"/>
      <c r="N72"/>
    </row>
    <row r="73" spans="3:14" ht="14.25" x14ac:dyDescent="0.2">
      <c r="C73" s="37" t="s">
        <v>228</v>
      </c>
      <c r="D73"/>
      <c r="E73" s="36" t="s">
        <v>123</v>
      </c>
      <c r="F73"/>
      <c r="G73"/>
      <c r="H73"/>
      <c r="I73"/>
      <c r="J73"/>
      <c r="K73"/>
      <c r="L73"/>
      <c r="M73"/>
      <c r="N73"/>
    </row>
    <row r="74" spans="3:14" ht="14.25" x14ac:dyDescent="0.2">
      <c r="C74"/>
      <c r="D74"/>
      <c r="E74"/>
      <c r="F74"/>
      <c r="G74"/>
      <c r="H74"/>
      <c r="I74"/>
      <c r="J74"/>
      <c r="K74"/>
      <c r="L74"/>
      <c r="M74"/>
      <c r="N74"/>
    </row>
    <row r="75" spans="3:14" x14ac:dyDescent="0.2">
      <c r="C75" s="99" t="s">
        <v>120</v>
      </c>
      <c r="D75" s="99" t="s">
        <v>120</v>
      </c>
      <c r="E75" s="75" t="s">
        <v>37</v>
      </c>
      <c r="F75" s="75" t="s">
        <v>40</v>
      </c>
      <c r="G75" s="75" t="s">
        <v>41</v>
      </c>
      <c r="H75" s="75" t="s">
        <v>42</v>
      </c>
      <c r="I75" s="75" t="s">
        <v>43</v>
      </c>
      <c r="J75" s="75" t="s">
        <v>44</v>
      </c>
      <c r="K75" s="75" t="s">
        <v>45</v>
      </c>
      <c r="L75" s="75" t="s">
        <v>46</v>
      </c>
      <c r="M75" s="75" t="s">
        <v>47</v>
      </c>
      <c r="N75" s="75" t="s">
        <v>48</v>
      </c>
    </row>
    <row r="76" spans="3:14" ht="14.25" x14ac:dyDescent="0.2">
      <c r="C76" s="39" t="s">
        <v>172</v>
      </c>
      <c r="D76" s="39" t="s">
        <v>38</v>
      </c>
      <c r="E76" s="50" t="s">
        <v>121</v>
      </c>
      <c r="F76" s="50" t="s">
        <v>121</v>
      </c>
      <c r="G76" s="50" t="s">
        <v>121</v>
      </c>
      <c r="H76" s="50" t="s">
        <v>121</v>
      </c>
      <c r="I76" s="50" t="s">
        <v>121</v>
      </c>
      <c r="J76" s="50" t="s">
        <v>121</v>
      </c>
      <c r="K76" s="50" t="s">
        <v>121</v>
      </c>
      <c r="L76" s="50" t="s">
        <v>121</v>
      </c>
      <c r="M76" s="50" t="s">
        <v>121</v>
      </c>
      <c r="N76" s="50" t="s">
        <v>121</v>
      </c>
    </row>
    <row r="77" spans="3:14" x14ac:dyDescent="0.2">
      <c r="C77" s="40" t="s">
        <v>99</v>
      </c>
      <c r="D77" s="40" t="s">
        <v>174</v>
      </c>
      <c r="E77" s="90">
        <v>157017910</v>
      </c>
      <c r="F77" s="90"/>
      <c r="G77" s="90">
        <v>5111840</v>
      </c>
      <c r="H77" s="90">
        <v>9600400</v>
      </c>
      <c r="I77" s="90">
        <v>10852920</v>
      </c>
      <c r="J77" s="90">
        <v>13956910</v>
      </c>
      <c r="K77" s="90">
        <v>9498690</v>
      </c>
      <c r="L77" s="90">
        <v>14992080</v>
      </c>
      <c r="M77" s="90">
        <v>25329820</v>
      </c>
      <c r="N77" s="90">
        <v>66696470</v>
      </c>
    </row>
    <row r="78" spans="3:14" x14ac:dyDescent="0.2">
      <c r="C78" s="40" t="s">
        <v>99</v>
      </c>
      <c r="D78" s="40" t="s">
        <v>175</v>
      </c>
      <c r="E78" s="41">
        <v>157333220</v>
      </c>
      <c r="F78" s="41">
        <v>0</v>
      </c>
      <c r="G78" s="41">
        <v>4906660</v>
      </c>
      <c r="H78" s="41">
        <v>9575240</v>
      </c>
      <c r="I78" s="41">
        <v>10861980</v>
      </c>
      <c r="J78" s="41">
        <v>13588120</v>
      </c>
      <c r="K78" s="41">
        <v>9324750</v>
      </c>
      <c r="L78" s="41">
        <v>14675950</v>
      </c>
      <c r="M78" s="41">
        <v>25095480</v>
      </c>
      <c r="N78" s="41">
        <v>69305060</v>
      </c>
    </row>
    <row r="79" spans="3:14" x14ac:dyDescent="0.2">
      <c r="C79" s="40" t="s">
        <v>99</v>
      </c>
      <c r="D79" s="40" t="s">
        <v>176</v>
      </c>
      <c r="E79" s="42">
        <v>158963770</v>
      </c>
      <c r="F79" s="42">
        <v>0</v>
      </c>
      <c r="G79" s="42">
        <v>4298740</v>
      </c>
      <c r="H79" s="42">
        <v>7790200</v>
      </c>
      <c r="I79" s="42">
        <v>9182660</v>
      </c>
      <c r="J79" s="42">
        <v>12441680</v>
      </c>
      <c r="K79" s="42">
        <v>8885570</v>
      </c>
      <c r="L79" s="42">
        <v>14469850</v>
      </c>
      <c r="M79" s="42">
        <v>25246900</v>
      </c>
      <c r="N79" s="42">
        <v>76648160</v>
      </c>
    </row>
    <row r="80" spans="3:14" x14ac:dyDescent="0.2">
      <c r="C80" s="40" t="s">
        <v>99</v>
      </c>
      <c r="D80" s="40" t="s">
        <v>170</v>
      </c>
      <c r="E80" s="41">
        <v>157254860</v>
      </c>
      <c r="F80" s="41">
        <v>0</v>
      </c>
      <c r="G80" s="41">
        <v>3574200</v>
      </c>
      <c r="H80" s="41">
        <v>7284930</v>
      </c>
      <c r="I80" s="41">
        <v>8746420</v>
      </c>
      <c r="J80" s="41">
        <v>12028670</v>
      </c>
      <c r="K80" s="41">
        <v>8698610</v>
      </c>
      <c r="L80" s="41">
        <v>14049250</v>
      </c>
      <c r="M80" s="41">
        <v>24935060</v>
      </c>
      <c r="N80" s="41">
        <v>77937720</v>
      </c>
    </row>
    <row r="81" spans="3:14" x14ac:dyDescent="0.2">
      <c r="C81" s="40" t="s">
        <v>99</v>
      </c>
      <c r="D81" s="40" t="s">
        <v>39</v>
      </c>
      <c r="E81" s="42">
        <v>156658540</v>
      </c>
      <c r="F81" s="42">
        <v>0</v>
      </c>
      <c r="G81" s="42">
        <v>3493220</v>
      </c>
      <c r="H81" s="42">
        <v>7088100</v>
      </c>
      <c r="I81" s="42">
        <v>8692020</v>
      </c>
      <c r="J81" s="42">
        <v>11724450</v>
      </c>
      <c r="K81" s="42">
        <v>8425580</v>
      </c>
      <c r="L81" s="42">
        <v>13757660</v>
      </c>
      <c r="M81" s="42">
        <v>24589060</v>
      </c>
      <c r="N81" s="42">
        <v>78888460</v>
      </c>
    </row>
    <row r="82" spans="3:14" x14ac:dyDescent="0.2">
      <c r="C82" s="40" t="s">
        <v>99</v>
      </c>
      <c r="D82" s="40" t="s">
        <v>119</v>
      </c>
      <c r="E82" s="41">
        <v>157427540</v>
      </c>
      <c r="F82" s="41">
        <v>0</v>
      </c>
      <c r="G82" s="41">
        <v>2999490</v>
      </c>
      <c r="H82" s="41">
        <v>6099940</v>
      </c>
      <c r="I82" s="41">
        <v>7892890</v>
      </c>
      <c r="J82" s="41">
        <v>11090770</v>
      </c>
      <c r="K82" s="41">
        <v>8353760</v>
      </c>
      <c r="L82" s="41">
        <v>13695540</v>
      </c>
      <c r="M82" s="41">
        <v>24642590</v>
      </c>
      <c r="N82" s="41">
        <v>82652560</v>
      </c>
    </row>
    <row r="83" spans="3:14" x14ac:dyDescent="0.2">
      <c r="C83" s="40" t="s">
        <v>117</v>
      </c>
      <c r="D83" s="40" t="s">
        <v>174</v>
      </c>
      <c r="E83" s="44">
        <v>14332360</v>
      </c>
      <c r="F83" s="44">
        <v>214240</v>
      </c>
      <c r="G83" s="44">
        <v>7045350</v>
      </c>
      <c r="H83" s="44">
        <v>3078160</v>
      </c>
      <c r="I83" s="44">
        <v>1580510</v>
      </c>
      <c r="J83" s="44">
        <v>1010530</v>
      </c>
      <c r="K83" s="44">
        <v>393250</v>
      </c>
      <c r="L83" s="44">
        <v>391170</v>
      </c>
      <c r="M83" s="44">
        <v>364440</v>
      </c>
      <c r="N83" s="44">
        <v>254720</v>
      </c>
    </row>
    <row r="84" spans="3:14" x14ac:dyDescent="0.2">
      <c r="C84" s="40" t="s">
        <v>117</v>
      </c>
      <c r="D84" s="40" t="s">
        <v>175</v>
      </c>
      <c r="E84" s="41">
        <v>13581820</v>
      </c>
      <c r="F84" s="41">
        <v>204690</v>
      </c>
      <c r="G84" s="41">
        <v>6441190</v>
      </c>
      <c r="H84" s="41">
        <v>3019340</v>
      </c>
      <c r="I84" s="41">
        <v>1555060</v>
      </c>
      <c r="J84" s="41">
        <v>972620</v>
      </c>
      <c r="K84" s="41">
        <v>382930</v>
      </c>
      <c r="L84" s="41">
        <v>380030</v>
      </c>
      <c r="M84" s="41">
        <v>359210</v>
      </c>
      <c r="N84" s="41">
        <v>266730</v>
      </c>
    </row>
    <row r="85" spans="3:14" x14ac:dyDescent="0.2">
      <c r="C85" s="40" t="s">
        <v>117</v>
      </c>
      <c r="D85" s="40" t="s">
        <v>176</v>
      </c>
      <c r="E85" s="42">
        <v>12055360</v>
      </c>
      <c r="F85" s="42">
        <v>248620</v>
      </c>
      <c r="G85" s="42">
        <v>5751750</v>
      </c>
      <c r="H85" s="42">
        <v>2468020</v>
      </c>
      <c r="I85" s="42">
        <v>1311990</v>
      </c>
      <c r="J85" s="42">
        <v>888070</v>
      </c>
      <c r="K85" s="42">
        <v>364710</v>
      </c>
      <c r="L85" s="42">
        <v>374680</v>
      </c>
      <c r="M85" s="42">
        <v>360910</v>
      </c>
      <c r="N85" s="42">
        <v>286600</v>
      </c>
    </row>
    <row r="86" spans="3:14" x14ac:dyDescent="0.2">
      <c r="C86" s="40" t="s">
        <v>117</v>
      </c>
      <c r="D86" s="40" t="s">
        <v>170</v>
      </c>
      <c r="E86" s="41">
        <v>10650650</v>
      </c>
      <c r="F86" s="41">
        <v>165540</v>
      </c>
      <c r="G86" s="41">
        <v>4703000</v>
      </c>
      <c r="H86" s="41">
        <v>2299130</v>
      </c>
      <c r="I86" s="41">
        <v>1250270</v>
      </c>
      <c r="J86" s="41">
        <v>859790</v>
      </c>
      <c r="K86" s="41">
        <v>357040</v>
      </c>
      <c r="L86" s="41">
        <v>364140</v>
      </c>
      <c r="M86" s="41">
        <v>356150</v>
      </c>
      <c r="N86" s="41">
        <v>295610</v>
      </c>
    </row>
    <row r="87" spans="3:14" x14ac:dyDescent="0.2">
      <c r="C87" s="40" t="s">
        <v>117</v>
      </c>
      <c r="D87" s="40" t="s">
        <v>39</v>
      </c>
      <c r="E87" s="42">
        <v>10281350</v>
      </c>
      <c r="F87" s="42">
        <v>216500</v>
      </c>
      <c r="G87" s="42">
        <v>4394810</v>
      </c>
      <c r="H87" s="42">
        <v>2236520</v>
      </c>
      <c r="I87" s="42">
        <v>1238380</v>
      </c>
      <c r="J87" s="42">
        <v>838130</v>
      </c>
      <c r="K87" s="42">
        <v>345390</v>
      </c>
      <c r="L87" s="42">
        <v>356430</v>
      </c>
      <c r="M87" s="42">
        <v>349930</v>
      </c>
      <c r="N87" s="42">
        <v>305270</v>
      </c>
    </row>
    <row r="88" spans="3:14" x14ac:dyDescent="0.2">
      <c r="C88" s="40" t="s">
        <v>117</v>
      </c>
      <c r="D88" s="40" t="s">
        <v>119</v>
      </c>
      <c r="E88" s="41">
        <v>9070970</v>
      </c>
      <c r="F88" s="41">
        <v>126500</v>
      </c>
      <c r="G88" s="41">
        <v>3733840</v>
      </c>
      <c r="H88" s="41">
        <v>1925860</v>
      </c>
      <c r="I88" s="41">
        <v>1121810</v>
      </c>
      <c r="J88" s="41">
        <v>789450</v>
      </c>
      <c r="K88" s="41">
        <v>341920</v>
      </c>
      <c r="L88" s="41">
        <v>353860</v>
      </c>
      <c r="M88" s="41">
        <v>350110</v>
      </c>
      <c r="N88" s="41">
        <v>327620</v>
      </c>
    </row>
    <row r="89" spans="3:14" ht="14.25" x14ac:dyDescent="0.2">
      <c r="C89"/>
      <c r="D89"/>
      <c r="E89"/>
      <c r="F89"/>
      <c r="G89"/>
      <c r="H89"/>
      <c r="I89"/>
      <c r="J89"/>
      <c r="K89"/>
      <c r="L89"/>
      <c r="M89"/>
      <c r="N89"/>
    </row>
    <row r="90" spans="3:14" ht="14.25" x14ac:dyDescent="0.2">
      <c r="C90" s="37" t="s">
        <v>126</v>
      </c>
      <c r="D90"/>
      <c r="E90"/>
      <c r="F90"/>
      <c r="G90"/>
      <c r="H90"/>
      <c r="I90"/>
      <c r="J90"/>
      <c r="K90"/>
      <c r="L90"/>
      <c r="M90"/>
      <c r="N90"/>
    </row>
    <row r="91" spans="3:14" ht="14.25" x14ac:dyDescent="0.2">
      <c r="C91" s="37" t="s">
        <v>50</v>
      </c>
      <c r="D91" s="36" t="s">
        <v>55</v>
      </c>
      <c r="E91"/>
      <c r="F91"/>
      <c r="G91"/>
      <c r="H91"/>
      <c r="I91"/>
      <c r="J91"/>
      <c r="K91"/>
      <c r="L91"/>
      <c r="M91"/>
      <c r="N91"/>
    </row>
    <row r="93" spans="3:14" x14ac:dyDescent="0.2">
      <c r="C93" s="11" t="s">
        <v>190</v>
      </c>
      <c r="E93" s="81">
        <f>+E88-E83</f>
        <v>-5261390</v>
      </c>
      <c r="F93" s="81">
        <f t="shared" ref="F93:N93" si="2">+F88-F83</f>
        <v>-87740</v>
      </c>
      <c r="G93" s="81">
        <f t="shared" si="2"/>
        <v>-3311510</v>
      </c>
      <c r="H93" s="81">
        <f t="shared" si="2"/>
        <v>-1152300</v>
      </c>
      <c r="I93" s="81">
        <f t="shared" si="2"/>
        <v>-458700</v>
      </c>
      <c r="J93" s="81">
        <f t="shared" si="2"/>
        <v>-221080</v>
      </c>
      <c r="K93" s="81">
        <f t="shared" si="2"/>
        <v>-51330</v>
      </c>
      <c r="L93" s="81">
        <f t="shared" si="2"/>
        <v>-37310</v>
      </c>
      <c r="M93" s="81">
        <f t="shared" si="2"/>
        <v>-14330</v>
      </c>
      <c r="N93" s="81">
        <f t="shared" si="2"/>
        <v>72900</v>
      </c>
    </row>
    <row r="94" spans="3:14" x14ac:dyDescent="0.2">
      <c r="H94" s="60">
        <f>+SUM(F93:H93)/E93*100</f>
        <v>86.508508207907028</v>
      </c>
    </row>
    <row r="95" spans="3:14" x14ac:dyDescent="0.2">
      <c r="C95" s="11" t="s">
        <v>233</v>
      </c>
      <c r="E95" s="81">
        <f>+E88-E83</f>
        <v>-5261390</v>
      </c>
    </row>
    <row r="96" spans="3:14" x14ac:dyDescent="0.2">
      <c r="C96" s="11" t="s">
        <v>232</v>
      </c>
      <c r="E96" s="60">
        <f>+((E88/E83)-1)*100</f>
        <v>-36.70986494896863</v>
      </c>
    </row>
    <row r="98" spans="3:44" x14ac:dyDescent="0.2">
      <c r="C98" s="11" t="s">
        <v>31</v>
      </c>
      <c r="E98" s="81">
        <f>+E82-E77</f>
        <v>409630</v>
      </c>
    </row>
    <row r="99" spans="3:44" x14ac:dyDescent="0.2">
      <c r="E99" s="60">
        <f>+((E82/E77)-1)*100</f>
        <v>0.26088106764381447</v>
      </c>
    </row>
    <row r="101" spans="3:44" x14ac:dyDescent="0.2">
      <c r="C101" s="11" t="s">
        <v>234</v>
      </c>
    </row>
    <row r="104" spans="3:44" ht="14.25" x14ac:dyDescent="0.2">
      <c r="C104" s="82" t="s">
        <v>235</v>
      </c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3:44" ht="14.25" x14ac:dyDescent="0.2">
      <c r="C105" s="82" t="s">
        <v>109</v>
      </c>
      <c r="D105" s="83" t="s">
        <v>236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3:44" ht="14.25" x14ac:dyDescent="0.2">
      <c r="C106" s="82" t="s">
        <v>110</v>
      </c>
      <c r="D106" s="82" t="s">
        <v>210</v>
      </c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3:44" ht="14.25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3:44" ht="14.25" x14ac:dyDescent="0.2">
      <c r="C108" s="83" t="s">
        <v>111</v>
      </c>
      <c r="D108"/>
      <c r="E108" s="82" t="s">
        <v>112</v>
      </c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3:44" ht="14.25" x14ac:dyDescent="0.2">
      <c r="C109" s="83" t="s">
        <v>211</v>
      </c>
      <c r="D109"/>
      <c r="E109" s="82" t="s">
        <v>68</v>
      </c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3:44" ht="14.25" x14ac:dyDescent="0.2">
      <c r="C110" s="83" t="s">
        <v>114</v>
      </c>
      <c r="D110"/>
      <c r="E110" s="82" t="s">
        <v>37</v>
      </c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3:44" ht="14.25" x14ac:dyDescent="0.2">
      <c r="C111" s="83" t="s">
        <v>115</v>
      </c>
      <c r="D111"/>
      <c r="E111" s="82" t="s">
        <v>37</v>
      </c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3:44" ht="14.25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3:71" x14ac:dyDescent="0.2">
      <c r="C113" s="100" t="s">
        <v>172</v>
      </c>
      <c r="D113" s="100" t="s">
        <v>172</v>
      </c>
      <c r="E113" s="101" t="s">
        <v>99</v>
      </c>
      <c r="F113" s="101" t="s">
        <v>121</v>
      </c>
      <c r="G113" s="101" t="s">
        <v>99</v>
      </c>
      <c r="H113" s="101" t="s">
        <v>121</v>
      </c>
      <c r="I113" s="101" t="s">
        <v>99</v>
      </c>
      <c r="J113" s="101" t="s">
        <v>121</v>
      </c>
      <c r="K113" s="101" t="s">
        <v>99</v>
      </c>
      <c r="L113" s="101" t="s">
        <v>121</v>
      </c>
      <c r="M113" s="101" t="s">
        <v>99</v>
      </c>
      <c r="N113" s="101" t="s">
        <v>121</v>
      </c>
      <c r="O113" s="101" t="s">
        <v>99</v>
      </c>
      <c r="P113" s="101" t="s">
        <v>121</v>
      </c>
      <c r="Q113" s="101" t="s">
        <v>99</v>
      </c>
      <c r="R113" s="101" t="s">
        <v>121</v>
      </c>
      <c r="S113" s="101" t="s">
        <v>99</v>
      </c>
      <c r="T113" s="101" t="s">
        <v>121</v>
      </c>
      <c r="U113" s="101" t="s">
        <v>99</v>
      </c>
      <c r="V113" s="101" t="s">
        <v>121</v>
      </c>
      <c r="W113" s="101" t="s">
        <v>99</v>
      </c>
      <c r="X113" s="101" t="s">
        <v>121</v>
      </c>
      <c r="Y113" s="101" t="s">
        <v>117</v>
      </c>
      <c r="Z113" s="101" t="s">
        <v>121</v>
      </c>
      <c r="AA113" s="101" t="s">
        <v>117</v>
      </c>
      <c r="AB113" s="101" t="s">
        <v>121</v>
      </c>
      <c r="AC113" s="101" t="s">
        <v>117</v>
      </c>
      <c r="AD113" s="101" t="s">
        <v>121</v>
      </c>
      <c r="AE113" s="101" t="s">
        <v>117</v>
      </c>
      <c r="AF113" s="101" t="s">
        <v>121</v>
      </c>
      <c r="AG113" s="101" t="s">
        <v>117</v>
      </c>
      <c r="AH113" s="101" t="s">
        <v>121</v>
      </c>
      <c r="AI113" s="101" t="s">
        <v>117</v>
      </c>
      <c r="AJ113" s="101" t="s">
        <v>121</v>
      </c>
      <c r="AK113" s="101" t="s">
        <v>117</v>
      </c>
      <c r="AL113" s="101" t="s">
        <v>121</v>
      </c>
      <c r="AM113" s="101" t="s">
        <v>117</v>
      </c>
      <c r="AN113" s="101" t="s">
        <v>121</v>
      </c>
      <c r="AO113" s="101" t="s">
        <v>117</v>
      </c>
      <c r="AP113" s="101" t="s">
        <v>121</v>
      </c>
      <c r="AQ113" s="101" t="s">
        <v>117</v>
      </c>
      <c r="AR113" s="101" t="s">
        <v>121</v>
      </c>
    </row>
    <row r="114" spans="3:71" x14ac:dyDescent="0.2">
      <c r="C114" s="100" t="s">
        <v>120</v>
      </c>
      <c r="D114" s="100" t="s">
        <v>120</v>
      </c>
      <c r="E114" s="102" t="s">
        <v>37</v>
      </c>
      <c r="F114" s="102" t="s">
        <v>121</v>
      </c>
      <c r="G114" s="102" t="s">
        <v>40</v>
      </c>
      <c r="H114" s="102" t="s">
        <v>121</v>
      </c>
      <c r="I114" s="102" t="s">
        <v>41</v>
      </c>
      <c r="J114" s="102" t="s">
        <v>121</v>
      </c>
      <c r="K114" s="102" t="s">
        <v>42</v>
      </c>
      <c r="L114" s="102" t="s">
        <v>121</v>
      </c>
      <c r="M114" s="102" t="s">
        <v>43</v>
      </c>
      <c r="N114" s="102" t="s">
        <v>121</v>
      </c>
      <c r="O114" s="102" t="s">
        <v>44</v>
      </c>
      <c r="P114" s="102" t="s">
        <v>121</v>
      </c>
      <c r="Q114" s="102" t="s">
        <v>45</v>
      </c>
      <c r="R114" s="102" t="s">
        <v>121</v>
      </c>
      <c r="S114" s="102" t="s">
        <v>46</v>
      </c>
      <c r="T114" s="102" t="s">
        <v>121</v>
      </c>
      <c r="U114" s="102" t="s">
        <v>47</v>
      </c>
      <c r="V114" s="102" t="s">
        <v>121</v>
      </c>
      <c r="W114" s="102" t="s">
        <v>48</v>
      </c>
      <c r="X114" s="102" t="s">
        <v>121</v>
      </c>
      <c r="Y114" s="102" t="s">
        <v>37</v>
      </c>
      <c r="Z114" s="102" t="s">
        <v>121</v>
      </c>
      <c r="AA114" s="102" t="s">
        <v>40</v>
      </c>
      <c r="AB114" s="102" t="s">
        <v>121</v>
      </c>
      <c r="AC114" s="102" t="s">
        <v>41</v>
      </c>
      <c r="AD114" s="102" t="s">
        <v>121</v>
      </c>
      <c r="AE114" s="102" t="s">
        <v>42</v>
      </c>
      <c r="AF114" s="102" t="s">
        <v>121</v>
      </c>
      <c r="AG114" s="102" t="s">
        <v>43</v>
      </c>
      <c r="AH114" s="102" t="s">
        <v>121</v>
      </c>
      <c r="AI114" s="102" t="s">
        <v>44</v>
      </c>
      <c r="AJ114" s="102" t="s">
        <v>121</v>
      </c>
      <c r="AK114" s="102" t="s">
        <v>45</v>
      </c>
      <c r="AL114" s="102" t="s">
        <v>121</v>
      </c>
      <c r="AM114" s="102" t="s">
        <v>46</v>
      </c>
      <c r="AN114" s="102" t="s">
        <v>121</v>
      </c>
      <c r="AO114" s="102" t="s">
        <v>47</v>
      </c>
      <c r="AP114" s="102" t="s">
        <v>121</v>
      </c>
      <c r="AQ114" s="102" t="s">
        <v>48</v>
      </c>
      <c r="AR114" s="102" t="s">
        <v>121</v>
      </c>
      <c r="AT114" s="102" t="s">
        <v>37</v>
      </c>
      <c r="AU114" s="102" t="s">
        <v>121</v>
      </c>
      <c r="AW114" s="102" t="s">
        <v>48</v>
      </c>
      <c r="AX114" s="102" t="s">
        <v>121</v>
      </c>
      <c r="AZ114" s="102" t="s">
        <v>37</v>
      </c>
      <c r="BA114" s="102" t="s">
        <v>121</v>
      </c>
      <c r="BB114" s="102" t="s">
        <v>40</v>
      </c>
      <c r="BC114" s="102" t="s">
        <v>121</v>
      </c>
      <c r="BD114" s="102" t="s">
        <v>41</v>
      </c>
      <c r="BE114" s="102" t="s">
        <v>121</v>
      </c>
      <c r="BF114" s="102" t="s">
        <v>42</v>
      </c>
      <c r="BG114" s="102" t="s">
        <v>121</v>
      </c>
      <c r="BH114" s="102" t="s">
        <v>43</v>
      </c>
      <c r="BI114" s="102" t="s">
        <v>121</v>
      </c>
      <c r="BJ114" s="102" t="s">
        <v>44</v>
      </c>
      <c r="BK114" s="102" t="s">
        <v>121</v>
      </c>
      <c r="BL114" s="102" t="s">
        <v>45</v>
      </c>
      <c r="BM114" s="102" t="s">
        <v>121</v>
      </c>
      <c r="BN114" s="102" t="s">
        <v>46</v>
      </c>
      <c r="BO114" s="102" t="s">
        <v>121</v>
      </c>
      <c r="BP114" s="102" t="s">
        <v>47</v>
      </c>
      <c r="BQ114" s="102" t="s">
        <v>121</v>
      </c>
      <c r="BR114" s="102" t="s">
        <v>48</v>
      </c>
      <c r="BS114" s="102" t="s">
        <v>121</v>
      </c>
    </row>
    <row r="115" spans="3:71" ht="14.25" x14ac:dyDescent="0.2">
      <c r="C115" s="84" t="s">
        <v>122</v>
      </c>
      <c r="D115" s="84" t="s">
        <v>38</v>
      </c>
      <c r="E115" s="50" t="s">
        <v>121</v>
      </c>
      <c r="F115" s="50" t="s">
        <v>121</v>
      </c>
      <c r="G115" s="50" t="s">
        <v>121</v>
      </c>
      <c r="H115" s="50" t="s">
        <v>121</v>
      </c>
      <c r="I115" s="50" t="s">
        <v>121</v>
      </c>
      <c r="J115" s="50" t="s">
        <v>121</v>
      </c>
      <c r="K115" s="50" t="s">
        <v>121</v>
      </c>
      <c r="L115" s="50" t="s">
        <v>121</v>
      </c>
      <c r="M115" s="50" t="s">
        <v>121</v>
      </c>
      <c r="N115" s="50" t="s">
        <v>121</v>
      </c>
      <c r="O115" s="50" t="s">
        <v>121</v>
      </c>
      <c r="P115" s="50" t="s">
        <v>121</v>
      </c>
      <c r="Q115" s="50" t="s">
        <v>121</v>
      </c>
      <c r="R115" s="50" t="s">
        <v>121</v>
      </c>
      <c r="S115" s="50" t="s">
        <v>121</v>
      </c>
      <c r="T115" s="50" t="s">
        <v>121</v>
      </c>
      <c r="U115" s="50" t="s">
        <v>121</v>
      </c>
      <c r="V115" s="50" t="s">
        <v>121</v>
      </c>
      <c r="W115" s="50" t="s">
        <v>121</v>
      </c>
      <c r="X115" s="50" t="s">
        <v>121</v>
      </c>
      <c r="Y115" s="50" t="s">
        <v>121</v>
      </c>
      <c r="Z115" s="50" t="s">
        <v>121</v>
      </c>
      <c r="AA115" s="50" t="s">
        <v>121</v>
      </c>
      <c r="AB115" s="50" t="s">
        <v>121</v>
      </c>
      <c r="AC115" s="50" t="s">
        <v>121</v>
      </c>
      <c r="AD115" s="50" t="s">
        <v>121</v>
      </c>
      <c r="AE115" s="50" t="s">
        <v>121</v>
      </c>
      <c r="AF115" s="50" t="s">
        <v>121</v>
      </c>
      <c r="AG115" s="50" t="s">
        <v>121</v>
      </c>
      <c r="AH115" s="50" t="s">
        <v>121</v>
      </c>
      <c r="AI115" s="50" t="s">
        <v>121</v>
      </c>
      <c r="AJ115" s="50" t="s">
        <v>121</v>
      </c>
      <c r="AK115" s="50" t="s">
        <v>121</v>
      </c>
      <c r="AL115" s="50" t="s">
        <v>121</v>
      </c>
      <c r="AM115" s="50" t="s">
        <v>121</v>
      </c>
      <c r="AN115" s="50" t="s">
        <v>121</v>
      </c>
      <c r="AO115" s="50" t="s">
        <v>121</v>
      </c>
      <c r="AP115" s="50" t="s">
        <v>121</v>
      </c>
      <c r="AQ115" s="50" t="s">
        <v>121</v>
      </c>
      <c r="AR115" s="50" t="s">
        <v>121</v>
      </c>
      <c r="AT115" s="11" t="s">
        <v>239</v>
      </c>
      <c r="AU115" s="11" t="s">
        <v>240</v>
      </c>
      <c r="AW115" s="11" t="s">
        <v>239</v>
      </c>
      <c r="AX115" s="11" t="s">
        <v>240</v>
      </c>
    </row>
    <row r="116" spans="3:71" x14ac:dyDescent="0.2">
      <c r="C116" s="85" t="s">
        <v>123</v>
      </c>
      <c r="D116" s="85" t="s">
        <v>174</v>
      </c>
      <c r="E116" s="86">
        <v>156039230</v>
      </c>
      <c r="F116" s="86" t="s">
        <v>121</v>
      </c>
      <c r="G116" s="86">
        <v>0</v>
      </c>
      <c r="H116" s="86" t="s">
        <v>121</v>
      </c>
      <c r="I116" s="86">
        <v>5111860</v>
      </c>
      <c r="J116" s="86" t="s">
        <v>121</v>
      </c>
      <c r="K116" s="86">
        <v>9600400</v>
      </c>
      <c r="L116" s="86" t="s">
        <v>121</v>
      </c>
      <c r="M116" s="86">
        <v>10852880</v>
      </c>
      <c r="N116" s="86" t="s">
        <v>121</v>
      </c>
      <c r="O116" s="86">
        <v>13956940</v>
      </c>
      <c r="P116" s="86" t="s">
        <v>121</v>
      </c>
      <c r="Q116" s="86">
        <v>9498760</v>
      </c>
      <c r="R116" s="86" t="s">
        <v>121</v>
      </c>
      <c r="S116" s="86">
        <v>14992100</v>
      </c>
      <c r="T116" s="86" t="s">
        <v>121</v>
      </c>
      <c r="U116" s="86">
        <v>25329840</v>
      </c>
      <c r="V116" s="86" t="s">
        <v>121</v>
      </c>
      <c r="W116" s="86">
        <v>66696470</v>
      </c>
      <c r="X116" s="86" t="s">
        <v>121</v>
      </c>
      <c r="Y116" s="86">
        <v>14195250</v>
      </c>
      <c r="Z116" s="86" t="s">
        <v>121</v>
      </c>
      <c r="AA116" s="86">
        <v>254220</v>
      </c>
      <c r="AB116" s="86" t="s">
        <v>121</v>
      </c>
      <c r="AC116" s="86">
        <v>6956660</v>
      </c>
      <c r="AD116" s="86" t="s">
        <v>121</v>
      </c>
      <c r="AE116" s="86">
        <v>3031360</v>
      </c>
      <c r="AF116" s="86" t="s">
        <v>121</v>
      </c>
      <c r="AG116" s="86">
        <v>1556630</v>
      </c>
      <c r="AH116" s="86" t="s">
        <v>121</v>
      </c>
      <c r="AI116" s="86">
        <v>999800</v>
      </c>
      <c r="AJ116" s="86" t="s">
        <v>121</v>
      </c>
      <c r="AK116" s="86">
        <v>390040</v>
      </c>
      <c r="AL116" s="86" t="s">
        <v>121</v>
      </c>
      <c r="AM116" s="86">
        <v>389220</v>
      </c>
      <c r="AN116" s="86" t="s">
        <v>121</v>
      </c>
      <c r="AO116" s="86">
        <v>363190</v>
      </c>
      <c r="AP116" s="86" t="s">
        <v>121</v>
      </c>
      <c r="AQ116" s="86">
        <v>254130</v>
      </c>
      <c r="AR116" s="86" t="s">
        <v>121</v>
      </c>
      <c r="AS116" s="85" t="s">
        <v>123</v>
      </c>
    </row>
    <row r="117" spans="3:71" x14ac:dyDescent="0.2">
      <c r="C117" s="85" t="s">
        <v>123</v>
      </c>
      <c r="D117" s="85" t="s">
        <v>175</v>
      </c>
      <c r="E117" s="87">
        <v>157333220</v>
      </c>
      <c r="F117" s="87" t="s">
        <v>121</v>
      </c>
      <c r="G117" s="87">
        <v>0</v>
      </c>
      <c r="H117" s="87" t="s">
        <v>121</v>
      </c>
      <c r="I117" s="87">
        <v>4906660</v>
      </c>
      <c r="J117" s="87" t="s">
        <v>121</v>
      </c>
      <c r="K117" s="87">
        <v>9575240</v>
      </c>
      <c r="L117" s="87" t="s">
        <v>121</v>
      </c>
      <c r="M117" s="87">
        <v>10861980</v>
      </c>
      <c r="N117" s="87" t="s">
        <v>121</v>
      </c>
      <c r="O117" s="87">
        <v>13588120</v>
      </c>
      <c r="P117" s="87" t="s">
        <v>121</v>
      </c>
      <c r="Q117" s="87">
        <v>9324750</v>
      </c>
      <c r="R117" s="87" t="s">
        <v>121</v>
      </c>
      <c r="S117" s="87">
        <v>14675950</v>
      </c>
      <c r="T117" s="87" t="s">
        <v>121</v>
      </c>
      <c r="U117" s="87">
        <v>25095480</v>
      </c>
      <c r="V117" s="87" t="s">
        <v>121</v>
      </c>
      <c r="W117" s="87">
        <v>69305060</v>
      </c>
      <c r="X117" s="87" t="s">
        <v>121</v>
      </c>
      <c r="Y117" s="87">
        <v>13581820</v>
      </c>
      <c r="Z117" s="87" t="s">
        <v>121</v>
      </c>
      <c r="AA117" s="87">
        <v>204690</v>
      </c>
      <c r="AB117" s="87" t="s">
        <v>121</v>
      </c>
      <c r="AC117" s="87">
        <v>6441190</v>
      </c>
      <c r="AD117" s="87" t="s">
        <v>121</v>
      </c>
      <c r="AE117" s="87">
        <v>3019340</v>
      </c>
      <c r="AF117" s="87" t="s">
        <v>121</v>
      </c>
      <c r="AG117" s="87">
        <v>1555060</v>
      </c>
      <c r="AH117" s="87" t="s">
        <v>121</v>
      </c>
      <c r="AI117" s="87">
        <v>972620</v>
      </c>
      <c r="AJ117" s="87" t="s">
        <v>121</v>
      </c>
      <c r="AK117" s="87">
        <v>382930</v>
      </c>
      <c r="AL117" s="87" t="s">
        <v>121</v>
      </c>
      <c r="AM117" s="87">
        <v>380030</v>
      </c>
      <c r="AN117" s="87" t="s">
        <v>121</v>
      </c>
      <c r="AO117" s="87">
        <v>359210</v>
      </c>
      <c r="AP117" s="87" t="s">
        <v>121</v>
      </c>
      <c r="AQ117" s="87">
        <v>266730</v>
      </c>
      <c r="AR117" s="87" t="s">
        <v>121</v>
      </c>
      <c r="AS117" s="85" t="s">
        <v>123</v>
      </c>
    </row>
    <row r="118" spans="3:71" x14ac:dyDescent="0.2">
      <c r="C118" s="85" t="s">
        <v>123</v>
      </c>
      <c r="D118" s="85" t="s">
        <v>176</v>
      </c>
      <c r="E118" s="86">
        <v>158963770</v>
      </c>
      <c r="F118" s="86" t="s">
        <v>121</v>
      </c>
      <c r="G118" s="86">
        <v>0</v>
      </c>
      <c r="H118" s="86" t="s">
        <v>121</v>
      </c>
      <c r="I118" s="86">
        <v>4298740</v>
      </c>
      <c r="J118" s="86" t="s">
        <v>121</v>
      </c>
      <c r="K118" s="86">
        <v>7790200</v>
      </c>
      <c r="L118" s="86" t="s">
        <v>121</v>
      </c>
      <c r="M118" s="86">
        <v>9182660</v>
      </c>
      <c r="N118" s="86" t="s">
        <v>121</v>
      </c>
      <c r="O118" s="86">
        <v>12441680</v>
      </c>
      <c r="P118" s="86" t="s">
        <v>121</v>
      </c>
      <c r="Q118" s="86">
        <v>8885570</v>
      </c>
      <c r="R118" s="86" t="s">
        <v>121</v>
      </c>
      <c r="S118" s="86">
        <v>14469850</v>
      </c>
      <c r="T118" s="86" t="s">
        <v>121</v>
      </c>
      <c r="U118" s="86">
        <v>25246900</v>
      </c>
      <c r="V118" s="86" t="s">
        <v>121</v>
      </c>
      <c r="W118" s="86">
        <v>76648160</v>
      </c>
      <c r="X118" s="86" t="s">
        <v>121</v>
      </c>
      <c r="Y118" s="86">
        <v>12055360</v>
      </c>
      <c r="Z118" s="86" t="s">
        <v>121</v>
      </c>
      <c r="AA118" s="86">
        <v>248620</v>
      </c>
      <c r="AB118" s="86" t="s">
        <v>121</v>
      </c>
      <c r="AC118" s="86">
        <v>5751750</v>
      </c>
      <c r="AD118" s="86" t="s">
        <v>121</v>
      </c>
      <c r="AE118" s="86">
        <v>2468020</v>
      </c>
      <c r="AF118" s="86" t="s">
        <v>121</v>
      </c>
      <c r="AG118" s="86">
        <v>1311990</v>
      </c>
      <c r="AH118" s="86" t="s">
        <v>121</v>
      </c>
      <c r="AI118" s="86">
        <v>888070</v>
      </c>
      <c r="AJ118" s="86" t="s">
        <v>121</v>
      </c>
      <c r="AK118" s="86">
        <v>364710</v>
      </c>
      <c r="AL118" s="86" t="s">
        <v>121</v>
      </c>
      <c r="AM118" s="86">
        <v>374680</v>
      </c>
      <c r="AN118" s="86" t="s">
        <v>121</v>
      </c>
      <c r="AO118" s="86">
        <v>360910</v>
      </c>
      <c r="AP118" s="86" t="s">
        <v>121</v>
      </c>
      <c r="AQ118" s="86">
        <v>286600</v>
      </c>
      <c r="AR118" s="86" t="s">
        <v>121</v>
      </c>
      <c r="AS118" s="85" t="s">
        <v>123</v>
      </c>
    </row>
    <row r="119" spans="3:71" x14ac:dyDescent="0.2">
      <c r="C119" s="85" t="s">
        <v>123</v>
      </c>
      <c r="D119" s="85" t="s">
        <v>170</v>
      </c>
      <c r="E119" s="87">
        <v>157254860</v>
      </c>
      <c r="F119" s="87" t="s">
        <v>121</v>
      </c>
      <c r="G119" s="87">
        <v>0</v>
      </c>
      <c r="H119" s="87" t="s">
        <v>121</v>
      </c>
      <c r="I119" s="87">
        <v>3574200</v>
      </c>
      <c r="J119" s="87" t="s">
        <v>121</v>
      </c>
      <c r="K119" s="87">
        <v>7284930</v>
      </c>
      <c r="L119" s="87" t="s">
        <v>121</v>
      </c>
      <c r="M119" s="87">
        <v>8746420</v>
      </c>
      <c r="N119" s="87" t="s">
        <v>121</v>
      </c>
      <c r="O119" s="87">
        <v>12028670</v>
      </c>
      <c r="P119" s="87" t="s">
        <v>121</v>
      </c>
      <c r="Q119" s="87">
        <v>8698610</v>
      </c>
      <c r="R119" s="87" t="s">
        <v>121</v>
      </c>
      <c r="S119" s="87">
        <v>14049250</v>
      </c>
      <c r="T119" s="87" t="s">
        <v>121</v>
      </c>
      <c r="U119" s="87">
        <v>24935060</v>
      </c>
      <c r="V119" s="87" t="s">
        <v>121</v>
      </c>
      <c r="W119" s="87">
        <v>77937720</v>
      </c>
      <c r="X119" s="87" t="s">
        <v>121</v>
      </c>
      <c r="Y119" s="87">
        <v>10650650</v>
      </c>
      <c r="Z119" s="87" t="s">
        <v>121</v>
      </c>
      <c r="AA119" s="87">
        <v>165540</v>
      </c>
      <c r="AB119" s="87" t="s">
        <v>121</v>
      </c>
      <c r="AC119" s="87">
        <v>4703000</v>
      </c>
      <c r="AD119" s="87" t="s">
        <v>121</v>
      </c>
      <c r="AE119" s="87">
        <v>2299130</v>
      </c>
      <c r="AF119" s="87" t="s">
        <v>121</v>
      </c>
      <c r="AG119" s="87">
        <v>1250270</v>
      </c>
      <c r="AH119" s="87" t="s">
        <v>121</v>
      </c>
      <c r="AI119" s="87">
        <v>859790</v>
      </c>
      <c r="AJ119" s="87" t="s">
        <v>121</v>
      </c>
      <c r="AK119" s="87">
        <v>357040</v>
      </c>
      <c r="AL119" s="87" t="s">
        <v>121</v>
      </c>
      <c r="AM119" s="87">
        <v>364140</v>
      </c>
      <c r="AN119" s="87" t="s">
        <v>121</v>
      </c>
      <c r="AO119" s="87">
        <v>356150</v>
      </c>
      <c r="AP119" s="87" t="s">
        <v>121</v>
      </c>
      <c r="AQ119" s="87">
        <v>295610</v>
      </c>
      <c r="AR119" s="87" t="s">
        <v>121</v>
      </c>
      <c r="AS119" s="85" t="s">
        <v>123</v>
      </c>
    </row>
    <row r="120" spans="3:71" x14ac:dyDescent="0.2">
      <c r="C120" s="85" t="s">
        <v>123</v>
      </c>
      <c r="D120" s="85" t="s">
        <v>39</v>
      </c>
      <c r="E120" s="86">
        <v>156658540</v>
      </c>
      <c r="F120" s="86" t="s">
        <v>121</v>
      </c>
      <c r="G120" s="86">
        <v>0</v>
      </c>
      <c r="H120" s="86" t="s">
        <v>121</v>
      </c>
      <c r="I120" s="86">
        <v>3493220</v>
      </c>
      <c r="J120" s="86" t="s">
        <v>121</v>
      </c>
      <c r="K120" s="86">
        <v>7088100</v>
      </c>
      <c r="L120" s="86" t="s">
        <v>121</v>
      </c>
      <c r="M120" s="86">
        <v>8692020</v>
      </c>
      <c r="N120" s="86" t="s">
        <v>121</v>
      </c>
      <c r="O120" s="86">
        <v>11724450</v>
      </c>
      <c r="P120" s="86" t="s">
        <v>121</v>
      </c>
      <c r="Q120" s="86">
        <v>8425580</v>
      </c>
      <c r="R120" s="86" t="s">
        <v>121</v>
      </c>
      <c r="S120" s="86">
        <v>13757660</v>
      </c>
      <c r="T120" s="86" t="s">
        <v>121</v>
      </c>
      <c r="U120" s="86">
        <v>24589060</v>
      </c>
      <c r="V120" s="86" t="s">
        <v>121</v>
      </c>
      <c r="W120" s="86">
        <v>78888460</v>
      </c>
      <c r="X120" s="86" t="s">
        <v>121</v>
      </c>
      <c r="Y120" s="86">
        <v>10281350</v>
      </c>
      <c r="Z120" s="86" t="s">
        <v>121</v>
      </c>
      <c r="AA120" s="86">
        <v>216500</v>
      </c>
      <c r="AB120" s="86" t="s">
        <v>121</v>
      </c>
      <c r="AC120" s="86">
        <v>4394810</v>
      </c>
      <c r="AD120" s="86" t="s">
        <v>121</v>
      </c>
      <c r="AE120" s="86">
        <v>2236520</v>
      </c>
      <c r="AF120" s="86" t="s">
        <v>121</v>
      </c>
      <c r="AG120" s="86">
        <v>1238380</v>
      </c>
      <c r="AH120" s="86" t="s">
        <v>121</v>
      </c>
      <c r="AI120" s="86">
        <v>838130</v>
      </c>
      <c r="AJ120" s="86" t="s">
        <v>121</v>
      </c>
      <c r="AK120" s="86">
        <v>345390</v>
      </c>
      <c r="AL120" s="86" t="s">
        <v>121</v>
      </c>
      <c r="AM120" s="86">
        <v>356430</v>
      </c>
      <c r="AN120" s="86" t="s">
        <v>121</v>
      </c>
      <c r="AO120" s="86">
        <v>349930</v>
      </c>
      <c r="AP120" s="86" t="s">
        <v>121</v>
      </c>
      <c r="AQ120" s="86">
        <v>305270</v>
      </c>
      <c r="AR120" s="86" t="s">
        <v>121</v>
      </c>
      <c r="AS120" s="85" t="s">
        <v>123</v>
      </c>
    </row>
    <row r="121" spans="3:71" x14ac:dyDescent="0.2">
      <c r="C121" s="85" t="s">
        <v>123</v>
      </c>
      <c r="D121" s="85" t="s">
        <v>119</v>
      </c>
      <c r="E121" s="87">
        <v>157427540</v>
      </c>
      <c r="F121" s="87" t="s">
        <v>121</v>
      </c>
      <c r="G121" s="87">
        <v>0</v>
      </c>
      <c r="H121" s="87" t="s">
        <v>121</v>
      </c>
      <c r="I121" s="87">
        <v>2999490</v>
      </c>
      <c r="J121" s="87" t="s">
        <v>121</v>
      </c>
      <c r="K121" s="87">
        <v>6099940</v>
      </c>
      <c r="L121" s="87" t="s">
        <v>121</v>
      </c>
      <c r="M121" s="87">
        <v>7892890</v>
      </c>
      <c r="N121" s="87" t="s">
        <v>121</v>
      </c>
      <c r="O121" s="87">
        <v>11090770</v>
      </c>
      <c r="P121" s="87" t="s">
        <v>121</v>
      </c>
      <c r="Q121" s="87">
        <v>8353760</v>
      </c>
      <c r="R121" s="87" t="s">
        <v>121</v>
      </c>
      <c r="S121" s="87">
        <v>13695540</v>
      </c>
      <c r="T121" s="87" t="s">
        <v>121</v>
      </c>
      <c r="U121" s="87">
        <v>24642590</v>
      </c>
      <c r="V121" s="87" t="s">
        <v>121</v>
      </c>
      <c r="W121" s="87">
        <v>82652560</v>
      </c>
      <c r="X121" s="87" t="s">
        <v>121</v>
      </c>
      <c r="Y121" s="87">
        <v>9070970</v>
      </c>
      <c r="Z121" s="87" t="s">
        <v>121</v>
      </c>
      <c r="AA121" s="87">
        <v>126500</v>
      </c>
      <c r="AB121" s="87" t="s">
        <v>121</v>
      </c>
      <c r="AC121" s="87">
        <v>3733840</v>
      </c>
      <c r="AD121" s="87" t="s">
        <v>121</v>
      </c>
      <c r="AE121" s="87">
        <v>1925860</v>
      </c>
      <c r="AF121" s="87" t="s">
        <v>121</v>
      </c>
      <c r="AG121" s="87">
        <v>1121810</v>
      </c>
      <c r="AH121" s="87" t="s">
        <v>121</v>
      </c>
      <c r="AI121" s="87">
        <v>789450</v>
      </c>
      <c r="AJ121" s="87" t="s">
        <v>121</v>
      </c>
      <c r="AK121" s="87">
        <v>341920</v>
      </c>
      <c r="AL121" s="87" t="s">
        <v>121</v>
      </c>
      <c r="AM121" s="87">
        <v>353860</v>
      </c>
      <c r="AN121" s="87" t="s">
        <v>121</v>
      </c>
      <c r="AO121" s="87">
        <v>350110</v>
      </c>
      <c r="AP121" s="87" t="s">
        <v>121</v>
      </c>
      <c r="AQ121" s="87">
        <v>327620</v>
      </c>
      <c r="AR121" s="87" t="s">
        <v>121</v>
      </c>
      <c r="AS121" s="85" t="s">
        <v>123</v>
      </c>
      <c r="AT121" s="60">
        <f>+((Y121/Y116)-1)*100</f>
        <v>-36.098554093798981</v>
      </c>
      <c r="AU121" s="81">
        <f>+Y121-Y116</f>
        <v>-5124280</v>
      </c>
      <c r="AW121" s="60">
        <f>+((AQ121/AQ116)-1)*100</f>
        <v>28.918270176681226</v>
      </c>
      <c r="AX121" s="81">
        <f>+AQ121-AQ116</f>
        <v>73490</v>
      </c>
      <c r="AZ121" s="60">
        <f>+((Y121/Y116)-1)*100</f>
        <v>-36.098554093798981</v>
      </c>
      <c r="BB121" s="60">
        <f>+((AA121/AA116)-1)*100</f>
        <v>-50.239949649909519</v>
      </c>
      <c r="BD121" s="60">
        <f>+((AC121/AC116)-1)*100</f>
        <v>-46.327116748554623</v>
      </c>
      <c r="BF121" s="60">
        <f>+((AE121/AE116)-1)*100</f>
        <v>-36.468779689644251</v>
      </c>
      <c r="BH121" s="60">
        <f>+((AG121/AG116)-1)*100</f>
        <v>-27.933420273282671</v>
      </c>
      <c r="BJ121" s="60">
        <f>+((AI121/AI116)-1)*100</f>
        <v>-21.039207841568309</v>
      </c>
      <c r="BL121" s="60">
        <f>+((AK121/AK116)-1)*100</f>
        <v>-12.337196185006672</v>
      </c>
      <c r="BN121" s="60">
        <f>+((AM121/AM116)-1)*100</f>
        <v>-9.0848363393453582</v>
      </c>
      <c r="BP121" s="60">
        <f>+((AO121/AO116)-1)*100</f>
        <v>-3.6014207439632129</v>
      </c>
      <c r="BR121" s="60">
        <f>+((AQ121/AQ116)-1)*100</f>
        <v>28.918270176681226</v>
      </c>
    </row>
    <row r="122" spans="3:71" x14ac:dyDescent="0.2">
      <c r="C122" s="85" t="s">
        <v>0</v>
      </c>
      <c r="D122" s="85" t="s">
        <v>174</v>
      </c>
      <c r="E122" s="86">
        <v>1385580</v>
      </c>
      <c r="F122" s="86" t="s">
        <v>121</v>
      </c>
      <c r="G122" s="86">
        <v>0</v>
      </c>
      <c r="H122" s="86" t="s">
        <v>121</v>
      </c>
      <c r="I122" s="86">
        <v>6590</v>
      </c>
      <c r="J122" s="86" t="s">
        <v>121</v>
      </c>
      <c r="K122" s="86">
        <v>20580</v>
      </c>
      <c r="L122" s="86" t="s">
        <v>121</v>
      </c>
      <c r="M122" s="86">
        <v>48470</v>
      </c>
      <c r="N122" s="86" t="s">
        <v>121</v>
      </c>
      <c r="O122" s="86">
        <v>120890</v>
      </c>
      <c r="P122" s="86" t="s">
        <v>121</v>
      </c>
      <c r="Q122" s="86">
        <v>153200</v>
      </c>
      <c r="R122" s="86" t="s">
        <v>121</v>
      </c>
      <c r="S122" s="86">
        <v>314270</v>
      </c>
      <c r="T122" s="86" t="s">
        <v>121</v>
      </c>
      <c r="U122" s="86">
        <v>456690</v>
      </c>
      <c r="V122" s="86" t="s">
        <v>121</v>
      </c>
      <c r="W122" s="86">
        <v>264890</v>
      </c>
      <c r="X122" s="86" t="s">
        <v>121</v>
      </c>
      <c r="Y122" s="86">
        <v>51540</v>
      </c>
      <c r="Z122" s="86" t="s">
        <v>121</v>
      </c>
      <c r="AA122" s="86">
        <v>920</v>
      </c>
      <c r="AB122" s="86" t="s">
        <v>121</v>
      </c>
      <c r="AC122" s="86">
        <v>6590</v>
      </c>
      <c r="AD122" s="86" t="s">
        <v>121</v>
      </c>
      <c r="AE122" s="86">
        <v>6190</v>
      </c>
      <c r="AF122" s="86" t="s">
        <v>121</v>
      </c>
      <c r="AG122" s="86">
        <v>6700</v>
      </c>
      <c r="AH122" s="86" t="s">
        <v>121</v>
      </c>
      <c r="AI122" s="86">
        <v>8310</v>
      </c>
      <c r="AJ122" s="86" t="s">
        <v>121</v>
      </c>
      <c r="AK122" s="86">
        <v>6200</v>
      </c>
      <c r="AL122" s="86" t="s">
        <v>121</v>
      </c>
      <c r="AM122" s="86">
        <v>8110</v>
      </c>
      <c r="AN122" s="86" t="s">
        <v>121</v>
      </c>
      <c r="AO122" s="86">
        <v>6700</v>
      </c>
      <c r="AP122" s="86" t="s">
        <v>121</v>
      </c>
      <c r="AQ122" s="86">
        <v>1820</v>
      </c>
      <c r="AR122" s="86" t="s">
        <v>121</v>
      </c>
      <c r="AS122" s="85" t="s">
        <v>0</v>
      </c>
    </row>
    <row r="123" spans="3:71" x14ac:dyDescent="0.2">
      <c r="C123" s="85" t="s">
        <v>0</v>
      </c>
      <c r="D123" s="85" t="s">
        <v>175</v>
      </c>
      <c r="E123" s="87">
        <v>1374430</v>
      </c>
      <c r="F123" s="87" t="s">
        <v>121</v>
      </c>
      <c r="G123" s="87">
        <v>0</v>
      </c>
      <c r="H123" s="87" t="s">
        <v>121</v>
      </c>
      <c r="I123" s="87">
        <v>5730</v>
      </c>
      <c r="J123" s="87" t="s">
        <v>121</v>
      </c>
      <c r="K123" s="87">
        <v>18580</v>
      </c>
      <c r="L123" s="87" t="s">
        <v>121</v>
      </c>
      <c r="M123" s="87">
        <v>43470</v>
      </c>
      <c r="N123" s="87" t="s">
        <v>121</v>
      </c>
      <c r="O123" s="87">
        <v>111690</v>
      </c>
      <c r="P123" s="87" t="s">
        <v>121</v>
      </c>
      <c r="Q123" s="87">
        <v>139520</v>
      </c>
      <c r="R123" s="87" t="s">
        <v>121</v>
      </c>
      <c r="S123" s="87">
        <v>298410</v>
      </c>
      <c r="T123" s="87" t="s">
        <v>121</v>
      </c>
      <c r="U123" s="87">
        <v>466430</v>
      </c>
      <c r="V123" s="87" t="s">
        <v>121</v>
      </c>
      <c r="W123" s="87">
        <v>290610</v>
      </c>
      <c r="X123" s="87" t="s">
        <v>121</v>
      </c>
      <c r="Y123" s="87">
        <v>48010</v>
      </c>
      <c r="Z123" s="87" t="s">
        <v>121</v>
      </c>
      <c r="AA123" s="87">
        <v>900</v>
      </c>
      <c r="AB123" s="87" t="s">
        <v>121</v>
      </c>
      <c r="AC123" s="87">
        <v>5740</v>
      </c>
      <c r="AD123" s="87" t="s">
        <v>121</v>
      </c>
      <c r="AE123" s="87">
        <v>5580</v>
      </c>
      <c r="AF123" s="87" t="s">
        <v>121</v>
      </c>
      <c r="AG123" s="87">
        <v>6000</v>
      </c>
      <c r="AH123" s="87" t="s">
        <v>121</v>
      </c>
      <c r="AI123" s="87">
        <v>7680</v>
      </c>
      <c r="AJ123" s="87" t="s">
        <v>121</v>
      </c>
      <c r="AK123" s="87">
        <v>5650</v>
      </c>
      <c r="AL123" s="87" t="s">
        <v>121</v>
      </c>
      <c r="AM123" s="87">
        <v>7690</v>
      </c>
      <c r="AN123" s="87" t="s">
        <v>121</v>
      </c>
      <c r="AO123" s="87">
        <v>6810</v>
      </c>
      <c r="AP123" s="87" t="s">
        <v>121</v>
      </c>
      <c r="AQ123" s="87">
        <v>1980</v>
      </c>
      <c r="AR123" s="87" t="s">
        <v>121</v>
      </c>
      <c r="AS123" s="85" t="s">
        <v>0</v>
      </c>
    </row>
    <row r="124" spans="3:71" x14ac:dyDescent="0.2">
      <c r="C124" s="85" t="s">
        <v>0</v>
      </c>
      <c r="D124" s="85" t="s">
        <v>176</v>
      </c>
      <c r="E124" s="86">
        <v>1358020</v>
      </c>
      <c r="F124" s="86" t="s">
        <v>121</v>
      </c>
      <c r="G124" s="86">
        <v>0</v>
      </c>
      <c r="H124" s="86" t="s">
        <v>121</v>
      </c>
      <c r="I124" s="86">
        <v>4290</v>
      </c>
      <c r="J124" s="86" t="s">
        <v>121</v>
      </c>
      <c r="K124" s="86">
        <v>14870</v>
      </c>
      <c r="L124" s="86" t="s">
        <v>121</v>
      </c>
      <c r="M124" s="86">
        <v>37620</v>
      </c>
      <c r="N124" s="86" t="s">
        <v>121</v>
      </c>
      <c r="O124" s="86">
        <v>98990</v>
      </c>
      <c r="P124" s="86" t="s">
        <v>121</v>
      </c>
      <c r="Q124" s="86">
        <v>125130</v>
      </c>
      <c r="R124" s="86" t="s">
        <v>121</v>
      </c>
      <c r="S124" s="86">
        <v>276030</v>
      </c>
      <c r="T124" s="86" t="s">
        <v>121</v>
      </c>
      <c r="U124" s="86">
        <v>466910</v>
      </c>
      <c r="V124" s="86" t="s">
        <v>121</v>
      </c>
      <c r="W124" s="86">
        <v>334160</v>
      </c>
      <c r="X124" s="86" t="s">
        <v>121</v>
      </c>
      <c r="Y124" s="86">
        <v>42850</v>
      </c>
      <c r="Z124" s="86" t="s">
        <v>121</v>
      </c>
      <c r="AA124" s="86">
        <v>950</v>
      </c>
      <c r="AB124" s="86" t="s">
        <v>121</v>
      </c>
      <c r="AC124" s="86">
        <v>4270</v>
      </c>
      <c r="AD124" s="86" t="s">
        <v>121</v>
      </c>
      <c r="AE124" s="86">
        <v>4450</v>
      </c>
      <c r="AF124" s="86" t="s">
        <v>121</v>
      </c>
      <c r="AG124" s="86">
        <v>5190</v>
      </c>
      <c r="AH124" s="86" t="s">
        <v>121</v>
      </c>
      <c r="AI124" s="86">
        <v>6800</v>
      </c>
      <c r="AJ124" s="86" t="s">
        <v>121</v>
      </c>
      <c r="AK124" s="86">
        <v>5080</v>
      </c>
      <c r="AL124" s="86" t="s">
        <v>121</v>
      </c>
      <c r="AM124" s="86">
        <v>7090</v>
      </c>
      <c r="AN124" s="86" t="s">
        <v>121</v>
      </c>
      <c r="AO124" s="86">
        <v>6780</v>
      </c>
      <c r="AP124" s="86" t="s">
        <v>121</v>
      </c>
      <c r="AQ124" s="86">
        <v>2260</v>
      </c>
      <c r="AR124" s="86" t="s">
        <v>121</v>
      </c>
      <c r="AS124" s="85" t="s">
        <v>0</v>
      </c>
    </row>
    <row r="125" spans="3:71" x14ac:dyDescent="0.2">
      <c r="C125" s="85" t="s">
        <v>0</v>
      </c>
      <c r="D125" s="85" t="s">
        <v>170</v>
      </c>
      <c r="E125" s="87">
        <v>1307900</v>
      </c>
      <c r="F125" s="87" t="s">
        <v>121</v>
      </c>
      <c r="G125" s="87">
        <v>0</v>
      </c>
      <c r="H125" s="87" t="s">
        <v>121</v>
      </c>
      <c r="I125" s="87">
        <v>1870</v>
      </c>
      <c r="J125" s="87" t="s">
        <v>121</v>
      </c>
      <c r="K125" s="87">
        <v>12170</v>
      </c>
      <c r="L125" s="87" t="s">
        <v>121</v>
      </c>
      <c r="M125" s="87">
        <v>36570</v>
      </c>
      <c r="N125" s="87" t="s">
        <v>121</v>
      </c>
      <c r="O125" s="87">
        <v>99700</v>
      </c>
      <c r="P125" s="87" t="s">
        <v>121</v>
      </c>
      <c r="Q125" s="87">
        <v>122020</v>
      </c>
      <c r="R125" s="87" t="s">
        <v>121</v>
      </c>
      <c r="S125" s="87">
        <v>265740</v>
      </c>
      <c r="T125" s="87" t="s">
        <v>121</v>
      </c>
      <c r="U125" s="87">
        <v>450220</v>
      </c>
      <c r="V125" s="87" t="s">
        <v>121</v>
      </c>
      <c r="W125" s="87">
        <v>319600</v>
      </c>
      <c r="X125" s="87" t="s">
        <v>121</v>
      </c>
      <c r="Y125" s="87">
        <v>37760</v>
      </c>
      <c r="Z125" s="87" t="s">
        <v>121</v>
      </c>
      <c r="AA125" s="87">
        <v>420</v>
      </c>
      <c r="AB125" s="87" t="s">
        <v>121</v>
      </c>
      <c r="AC125" s="87">
        <v>1600</v>
      </c>
      <c r="AD125" s="87" t="s">
        <v>121</v>
      </c>
      <c r="AE125" s="87">
        <v>3460</v>
      </c>
      <c r="AF125" s="87" t="s">
        <v>121</v>
      </c>
      <c r="AG125" s="87">
        <v>4980</v>
      </c>
      <c r="AH125" s="87" t="s">
        <v>121</v>
      </c>
      <c r="AI125" s="87">
        <v>6840</v>
      </c>
      <c r="AJ125" s="87" t="s">
        <v>121</v>
      </c>
      <c r="AK125" s="87">
        <v>4930</v>
      </c>
      <c r="AL125" s="87" t="s">
        <v>121</v>
      </c>
      <c r="AM125" s="87">
        <v>6810</v>
      </c>
      <c r="AN125" s="87" t="s">
        <v>121</v>
      </c>
      <c r="AO125" s="87">
        <v>6530</v>
      </c>
      <c r="AP125" s="87" t="s">
        <v>121</v>
      </c>
      <c r="AQ125" s="87">
        <v>2190</v>
      </c>
      <c r="AR125" s="87" t="s">
        <v>121</v>
      </c>
      <c r="AS125" s="85" t="s">
        <v>0</v>
      </c>
    </row>
    <row r="126" spans="3:71" x14ac:dyDescent="0.2">
      <c r="C126" s="85" t="s">
        <v>0</v>
      </c>
      <c r="D126" s="85" t="s">
        <v>39</v>
      </c>
      <c r="E126" s="86">
        <v>1354250</v>
      </c>
      <c r="F126" s="86" t="s">
        <v>121</v>
      </c>
      <c r="G126" s="86">
        <v>0</v>
      </c>
      <c r="H126" s="86" t="s">
        <v>121</v>
      </c>
      <c r="I126" s="86">
        <v>1360</v>
      </c>
      <c r="J126" s="86" t="s">
        <v>121</v>
      </c>
      <c r="K126" s="86">
        <v>11160</v>
      </c>
      <c r="L126" s="86" t="s">
        <v>121</v>
      </c>
      <c r="M126" s="86">
        <v>35280</v>
      </c>
      <c r="N126" s="86" t="s">
        <v>121</v>
      </c>
      <c r="O126" s="86">
        <v>95430</v>
      </c>
      <c r="P126" s="86" t="s">
        <v>121</v>
      </c>
      <c r="Q126" s="86">
        <v>115930</v>
      </c>
      <c r="R126" s="86" t="s">
        <v>121</v>
      </c>
      <c r="S126" s="86">
        <v>253340</v>
      </c>
      <c r="T126" s="86" t="s">
        <v>121</v>
      </c>
      <c r="U126" s="86">
        <v>478670</v>
      </c>
      <c r="V126" s="86" t="s">
        <v>121</v>
      </c>
      <c r="W126" s="86">
        <v>363080</v>
      </c>
      <c r="X126" s="86" t="s">
        <v>121</v>
      </c>
      <c r="Y126" s="86">
        <v>36890</v>
      </c>
      <c r="Z126" s="86" t="s">
        <v>121</v>
      </c>
      <c r="AA126" s="86">
        <v>680</v>
      </c>
      <c r="AB126" s="86" t="s">
        <v>121</v>
      </c>
      <c r="AC126" s="86">
        <v>1210</v>
      </c>
      <c r="AD126" s="86" t="s">
        <v>121</v>
      </c>
      <c r="AE126" s="86">
        <v>3220</v>
      </c>
      <c r="AF126" s="86" t="s">
        <v>121</v>
      </c>
      <c r="AG126" s="86">
        <v>4770</v>
      </c>
      <c r="AH126" s="86" t="s">
        <v>121</v>
      </c>
      <c r="AI126" s="86">
        <v>6530</v>
      </c>
      <c r="AJ126" s="86" t="s">
        <v>121</v>
      </c>
      <c r="AK126" s="86">
        <v>4670</v>
      </c>
      <c r="AL126" s="86" t="s">
        <v>121</v>
      </c>
      <c r="AM126" s="86">
        <v>6480</v>
      </c>
      <c r="AN126" s="86" t="s">
        <v>121</v>
      </c>
      <c r="AO126" s="86">
        <v>6870</v>
      </c>
      <c r="AP126" s="86" t="s">
        <v>121</v>
      </c>
      <c r="AQ126" s="86">
        <v>2470</v>
      </c>
      <c r="AR126" s="86" t="s">
        <v>121</v>
      </c>
      <c r="AS126" s="85" t="s">
        <v>0</v>
      </c>
    </row>
    <row r="127" spans="3:71" x14ac:dyDescent="0.2">
      <c r="C127" s="85" t="s">
        <v>0</v>
      </c>
      <c r="D127" s="85" t="s">
        <v>119</v>
      </c>
      <c r="E127" s="87">
        <v>1368120</v>
      </c>
      <c r="F127" s="87" t="s">
        <v>121</v>
      </c>
      <c r="G127" s="87">
        <v>0</v>
      </c>
      <c r="H127" s="87" t="s">
        <v>121</v>
      </c>
      <c r="I127" s="87">
        <v>1290</v>
      </c>
      <c r="J127" s="87" t="s">
        <v>121</v>
      </c>
      <c r="K127" s="87">
        <v>10460</v>
      </c>
      <c r="L127" s="87" t="s">
        <v>121</v>
      </c>
      <c r="M127" s="87">
        <v>34690</v>
      </c>
      <c r="N127" s="87" t="s">
        <v>121</v>
      </c>
      <c r="O127" s="87">
        <v>92240</v>
      </c>
      <c r="P127" s="87" t="s">
        <v>121</v>
      </c>
      <c r="Q127" s="87">
        <v>111260</v>
      </c>
      <c r="R127" s="87" t="s">
        <v>121</v>
      </c>
      <c r="S127" s="87">
        <v>240630</v>
      </c>
      <c r="T127" s="87" t="s">
        <v>121</v>
      </c>
      <c r="U127" s="87">
        <v>474480</v>
      </c>
      <c r="V127" s="87" t="s">
        <v>121</v>
      </c>
      <c r="W127" s="87">
        <v>403060</v>
      </c>
      <c r="X127" s="87" t="s">
        <v>121</v>
      </c>
      <c r="Y127" s="87">
        <v>36000</v>
      </c>
      <c r="Z127" s="87" t="s">
        <v>121</v>
      </c>
      <c r="AA127" s="87">
        <v>700</v>
      </c>
      <c r="AB127" s="87" t="s">
        <v>121</v>
      </c>
      <c r="AC127" s="87">
        <v>1180</v>
      </c>
      <c r="AD127" s="87" t="s">
        <v>121</v>
      </c>
      <c r="AE127" s="87">
        <v>2990</v>
      </c>
      <c r="AF127" s="87" t="s">
        <v>121</v>
      </c>
      <c r="AG127" s="87">
        <v>4680</v>
      </c>
      <c r="AH127" s="87" t="s">
        <v>121</v>
      </c>
      <c r="AI127" s="87">
        <v>6310</v>
      </c>
      <c r="AJ127" s="87" t="s">
        <v>121</v>
      </c>
      <c r="AK127" s="87">
        <v>4480</v>
      </c>
      <c r="AL127" s="87" t="s">
        <v>121</v>
      </c>
      <c r="AM127" s="87">
        <v>6150</v>
      </c>
      <c r="AN127" s="87" t="s">
        <v>121</v>
      </c>
      <c r="AO127" s="87">
        <v>6790</v>
      </c>
      <c r="AP127" s="87" t="s">
        <v>121</v>
      </c>
      <c r="AQ127" s="87">
        <v>2720</v>
      </c>
      <c r="AR127" s="87" t="s">
        <v>121</v>
      </c>
      <c r="AS127" s="85" t="s">
        <v>0</v>
      </c>
      <c r="AT127" s="60">
        <f>+((Y127/Y122)-1)*100</f>
        <v>-30.151338766006987</v>
      </c>
      <c r="AU127" s="81">
        <f>+Y127-Y122</f>
        <v>-15540</v>
      </c>
      <c r="AW127" s="60">
        <f>+((AQ127/AQ122)-1)*100</f>
        <v>49.450549450549453</v>
      </c>
      <c r="AX127" s="81">
        <f>+AQ127-AQ122</f>
        <v>900</v>
      </c>
      <c r="AZ127" s="60">
        <f>+((Y127/Y122)-1)*100</f>
        <v>-30.151338766006987</v>
      </c>
      <c r="BB127" s="60">
        <f>+((AA127/AA122)-1)*100</f>
        <v>-23.913043478260864</v>
      </c>
      <c r="BD127" s="60">
        <f>+((AC127/AC122)-1)*100</f>
        <v>-82.094081942336871</v>
      </c>
      <c r="BF127" s="60">
        <f>+((AE127/AE122)-1)*100</f>
        <v>-51.696284329563809</v>
      </c>
      <c r="BH127" s="60">
        <f>+((AG127/AG122)-1)*100</f>
        <v>-30.149253731343283</v>
      </c>
      <c r="BJ127" s="60">
        <f>+((AI127/AI122)-1)*100</f>
        <v>-24.06738868832732</v>
      </c>
      <c r="BL127" s="60">
        <f>+((AK127/AK122)-1)*100</f>
        <v>-27.741935483870972</v>
      </c>
      <c r="BN127" s="60">
        <f>+((AM127/AM122)-1)*100</f>
        <v>-24.167694204685574</v>
      </c>
      <c r="BP127" s="60">
        <f>+((AO127/AO122)-1)*100</f>
        <v>1.3432835820895495</v>
      </c>
      <c r="BR127" s="60">
        <f>+((AQ127/AQ122)-1)*100</f>
        <v>49.450549450549453</v>
      </c>
    </row>
    <row r="128" spans="3:71" x14ac:dyDescent="0.2">
      <c r="C128" s="85" t="s">
        <v>1</v>
      </c>
      <c r="D128" s="85" t="s">
        <v>174</v>
      </c>
      <c r="E128" s="86">
        <v>2729390</v>
      </c>
      <c r="F128" s="86" t="s">
        <v>121</v>
      </c>
      <c r="G128" s="86">
        <v>0</v>
      </c>
      <c r="H128" s="86" t="s">
        <v>121</v>
      </c>
      <c r="I128" s="86">
        <v>241350</v>
      </c>
      <c r="J128" s="86" t="s">
        <v>121</v>
      </c>
      <c r="K128" s="86">
        <v>116930</v>
      </c>
      <c r="L128" s="86" t="s">
        <v>121</v>
      </c>
      <c r="M128" s="86">
        <v>66900</v>
      </c>
      <c r="N128" s="86" t="s">
        <v>121</v>
      </c>
      <c r="O128" s="86">
        <v>60480</v>
      </c>
      <c r="P128" s="86" t="s">
        <v>121</v>
      </c>
      <c r="Q128" s="86">
        <v>36090</v>
      </c>
      <c r="R128" s="86" t="s">
        <v>121</v>
      </c>
      <c r="S128" s="86">
        <v>49400</v>
      </c>
      <c r="T128" s="86" t="s">
        <v>121</v>
      </c>
      <c r="U128" s="86">
        <v>101110</v>
      </c>
      <c r="V128" s="86" t="s">
        <v>121</v>
      </c>
      <c r="W128" s="86">
        <v>2057120</v>
      </c>
      <c r="X128" s="86" t="s">
        <v>121</v>
      </c>
      <c r="Y128" s="86">
        <v>534610</v>
      </c>
      <c r="Z128" s="86" t="s">
        <v>121</v>
      </c>
      <c r="AA128" s="86">
        <v>14080</v>
      </c>
      <c r="AB128" s="86" t="s">
        <v>121</v>
      </c>
      <c r="AC128" s="86">
        <v>456620</v>
      </c>
      <c r="AD128" s="86" t="s">
        <v>121</v>
      </c>
      <c r="AE128" s="86">
        <v>40490</v>
      </c>
      <c r="AF128" s="86" t="s">
        <v>121</v>
      </c>
      <c r="AG128" s="86">
        <v>10440</v>
      </c>
      <c r="AH128" s="86" t="s">
        <v>121</v>
      </c>
      <c r="AI128" s="86">
        <v>4760</v>
      </c>
      <c r="AJ128" s="86" t="s">
        <v>121</v>
      </c>
      <c r="AK128" s="86">
        <v>1570</v>
      </c>
      <c r="AL128" s="86" t="s">
        <v>121</v>
      </c>
      <c r="AM128" s="86">
        <v>1330</v>
      </c>
      <c r="AN128" s="86" t="s">
        <v>121</v>
      </c>
      <c r="AO128" s="86">
        <v>1510</v>
      </c>
      <c r="AP128" s="86" t="s">
        <v>121</v>
      </c>
      <c r="AQ128" s="86">
        <v>3820</v>
      </c>
      <c r="AR128" s="86" t="s">
        <v>121</v>
      </c>
      <c r="AS128" s="85" t="s">
        <v>1</v>
      </c>
    </row>
    <row r="129" spans="3:70" x14ac:dyDescent="0.2">
      <c r="C129" s="85" t="s">
        <v>1</v>
      </c>
      <c r="D129" s="85" t="s">
        <v>175</v>
      </c>
      <c r="E129" s="87">
        <v>3050740</v>
      </c>
      <c r="F129" s="87" t="s">
        <v>121</v>
      </c>
      <c r="G129" s="87">
        <v>0</v>
      </c>
      <c r="H129" s="87" t="s">
        <v>121</v>
      </c>
      <c r="I129" s="87">
        <v>191100</v>
      </c>
      <c r="J129" s="87" t="s">
        <v>121</v>
      </c>
      <c r="K129" s="87">
        <v>115460</v>
      </c>
      <c r="L129" s="87" t="s">
        <v>121</v>
      </c>
      <c r="M129" s="87">
        <v>66550</v>
      </c>
      <c r="N129" s="87" t="s">
        <v>121</v>
      </c>
      <c r="O129" s="87">
        <v>73030</v>
      </c>
      <c r="P129" s="87" t="s">
        <v>121</v>
      </c>
      <c r="Q129" s="87">
        <v>45520</v>
      </c>
      <c r="R129" s="87" t="s">
        <v>121</v>
      </c>
      <c r="S129" s="87">
        <v>61370</v>
      </c>
      <c r="T129" s="87" t="s">
        <v>121</v>
      </c>
      <c r="U129" s="87">
        <v>139480</v>
      </c>
      <c r="V129" s="87" t="s">
        <v>121</v>
      </c>
      <c r="W129" s="87">
        <v>2358230</v>
      </c>
      <c r="X129" s="87" t="s">
        <v>121</v>
      </c>
      <c r="Y129" s="87">
        <v>493130</v>
      </c>
      <c r="Z129" s="87" t="s">
        <v>121</v>
      </c>
      <c r="AA129" s="87">
        <v>11210</v>
      </c>
      <c r="AB129" s="87" t="s">
        <v>121</v>
      </c>
      <c r="AC129" s="87">
        <v>417390</v>
      </c>
      <c r="AD129" s="87" t="s">
        <v>121</v>
      </c>
      <c r="AE129" s="87">
        <v>39240</v>
      </c>
      <c r="AF129" s="87" t="s">
        <v>121</v>
      </c>
      <c r="AG129" s="87">
        <v>10060</v>
      </c>
      <c r="AH129" s="87" t="s">
        <v>121</v>
      </c>
      <c r="AI129" s="87">
        <v>5480</v>
      </c>
      <c r="AJ129" s="87" t="s">
        <v>121</v>
      </c>
      <c r="AK129" s="87">
        <v>1940</v>
      </c>
      <c r="AL129" s="87" t="s">
        <v>121</v>
      </c>
      <c r="AM129" s="87">
        <v>1630</v>
      </c>
      <c r="AN129" s="87" t="s">
        <v>121</v>
      </c>
      <c r="AO129" s="87">
        <v>1970</v>
      </c>
      <c r="AP129" s="87" t="s">
        <v>121</v>
      </c>
      <c r="AQ129" s="87">
        <v>4220</v>
      </c>
      <c r="AR129" s="87" t="s">
        <v>121</v>
      </c>
      <c r="AS129" s="85" t="s">
        <v>1</v>
      </c>
    </row>
    <row r="130" spans="3:70" x14ac:dyDescent="0.2">
      <c r="C130" s="85" t="s">
        <v>1</v>
      </c>
      <c r="D130" s="85" t="s">
        <v>176</v>
      </c>
      <c r="E130" s="86">
        <v>4475530</v>
      </c>
      <c r="F130" s="86" t="s">
        <v>121</v>
      </c>
      <c r="G130" s="86">
        <v>0</v>
      </c>
      <c r="H130" s="86" t="s">
        <v>121</v>
      </c>
      <c r="I130" s="86">
        <v>144180</v>
      </c>
      <c r="J130" s="86" t="s">
        <v>121</v>
      </c>
      <c r="K130" s="86">
        <v>90450</v>
      </c>
      <c r="L130" s="86" t="s">
        <v>121</v>
      </c>
      <c r="M130" s="86">
        <v>72700</v>
      </c>
      <c r="N130" s="86" t="s">
        <v>121</v>
      </c>
      <c r="O130" s="86">
        <v>92450</v>
      </c>
      <c r="P130" s="86" t="s">
        <v>121</v>
      </c>
      <c r="Q130" s="86">
        <v>70040</v>
      </c>
      <c r="R130" s="86" t="s">
        <v>121</v>
      </c>
      <c r="S130" s="86">
        <v>116180</v>
      </c>
      <c r="T130" s="86" t="s">
        <v>121</v>
      </c>
      <c r="U130" s="86">
        <v>201670</v>
      </c>
      <c r="V130" s="86" t="s">
        <v>121</v>
      </c>
      <c r="W130" s="86">
        <v>3687860</v>
      </c>
      <c r="X130" s="86" t="s">
        <v>121</v>
      </c>
      <c r="Y130" s="86">
        <v>370490</v>
      </c>
      <c r="Z130" s="86" t="s">
        <v>121</v>
      </c>
      <c r="AA130" s="86">
        <v>13150</v>
      </c>
      <c r="AB130" s="86" t="s">
        <v>121</v>
      </c>
      <c r="AC130" s="86">
        <v>294960</v>
      </c>
      <c r="AD130" s="86" t="s">
        <v>121</v>
      </c>
      <c r="AE130" s="86">
        <v>30390</v>
      </c>
      <c r="AF130" s="86" t="s">
        <v>121</v>
      </c>
      <c r="AG130" s="86">
        <v>10730</v>
      </c>
      <c r="AH130" s="86" t="s">
        <v>121</v>
      </c>
      <c r="AI130" s="86">
        <v>6820</v>
      </c>
      <c r="AJ130" s="86" t="s">
        <v>121</v>
      </c>
      <c r="AK130" s="86">
        <v>2950</v>
      </c>
      <c r="AL130" s="86" t="s">
        <v>121</v>
      </c>
      <c r="AM130" s="86">
        <v>3060</v>
      </c>
      <c r="AN130" s="86" t="s">
        <v>121</v>
      </c>
      <c r="AO130" s="86">
        <v>2930</v>
      </c>
      <c r="AP130" s="86" t="s">
        <v>121</v>
      </c>
      <c r="AQ130" s="86">
        <v>5490</v>
      </c>
      <c r="AR130" s="86" t="s">
        <v>121</v>
      </c>
      <c r="AS130" s="85" t="s">
        <v>1</v>
      </c>
    </row>
    <row r="131" spans="3:70" x14ac:dyDescent="0.2">
      <c r="C131" s="85" t="s">
        <v>1</v>
      </c>
      <c r="D131" s="85" t="s">
        <v>170</v>
      </c>
      <c r="E131" s="87">
        <v>4650940</v>
      </c>
      <c r="F131" s="87" t="s">
        <v>121</v>
      </c>
      <c r="G131" s="87">
        <v>0</v>
      </c>
      <c r="H131" s="87" t="s">
        <v>121</v>
      </c>
      <c r="I131" s="87">
        <v>100990</v>
      </c>
      <c r="J131" s="87" t="s">
        <v>121</v>
      </c>
      <c r="K131" s="87">
        <v>82930</v>
      </c>
      <c r="L131" s="87" t="s">
        <v>121</v>
      </c>
      <c r="M131" s="87">
        <v>73280</v>
      </c>
      <c r="N131" s="87" t="s">
        <v>121</v>
      </c>
      <c r="O131" s="87">
        <v>92980</v>
      </c>
      <c r="P131" s="87" t="s">
        <v>121</v>
      </c>
      <c r="Q131" s="87">
        <v>75980</v>
      </c>
      <c r="R131" s="87" t="s">
        <v>121</v>
      </c>
      <c r="S131" s="87">
        <v>130600</v>
      </c>
      <c r="T131" s="87" t="s">
        <v>121</v>
      </c>
      <c r="U131" s="87">
        <v>203680</v>
      </c>
      <c r="V131" s="87" t="s">
        <v>121</v>
      </c>
      <c r="W131" s="87">
        <v>3890500</v>
      </c>
      <c r="X131" s="87" t="s">
        <v>121</v>
      </c>
      <c r="Y131" s="87">
        <v>254410</v>
      </c>
      <c r="Z131" s="87" t="s">
        <v>121</v>
      </c>
      <c r="AA131" s="87">
        <v>9550</v>
      </c>
      <c r="AB131" s="87" t="s">
        <v>121</v>
      </c>
      <c r="AC131" s="87">
        <v>183640</v>
      </c>
      <c r="AD131" s="87" t="s">
        <v>121</v>
      </c>
      <c r="AE131" s="87">
        <v>27810</v>
      </c>
      <c r="AF131" s="87" t="s">
        <v>121</v>
      </c>
      <c r="AG131" s="87">
        <v>10880</v>
      </c>
      <c r="AH131" s="87" t="s">
        <v>121</v>
      </c>
      <c r="AI131" s="87">
        <v>6780</v>
      </c>
      <c r="AJ131" s="87" t="s">
        <v>121</v>
      </c>
      <c r="AK131" s="87">
        <v>3210</v>
      </c>
      <c r="AL131" s="87" t="s">
        <v>121</v>
      </c>
      <c r="AM131" s="87">
        <v>3410</v>
      </c>
      <c r="AN131" s="87" t="s">
        <v>121</v>
      </c>
      <c r="AO131" s="87">
        <v>2960</v>
      </c>
      <c r="AP131" s="87" t="s">
        <v>121</v>
      </c>
      <c r="AQ131" s="87">
        <v>6160</v>
      </c>
      <c r="AR131" s="87" t="s">
        <v>121</v>
      </c>
      <c r="AS131" s="85" t="s">
        <v>1</v>
      </c>
    </row>
    <row r="132" spans="3:70" x14ac:dyDescent="0.2">
      <c r="C132" s="85" t="s">
        <v>1</v>
      </c>
      <c r="D132" s="85" t="s">
        <v>39</v>
      </c>
      <c r="E132" s="86">
        <v>4491860</v>
      </c>
      <c r="F132" s="86" t="s">
        <v>121</v>
      </c>
      <c r="G132" s="86">
        <v>0</v>
      </c>
      <c r="H132" s="86" t="s">
        <v>121</v>
      </c>
      <c r="I132" s="86">
        <v>69590</v>
      </c>
      <c r="J132" s="86" t="s">
        <v>121</v>
      </c>
      <c r="K132" s="86">
        <v>60800</v>
      </c>
      <c r="L132" s="86" t="s">
        <v>121</v>
      </c>
      <c r="M132" s="86">
        <v>68260</v>
      </c>
      <c r="N132" s="86" t="s">
        <v>121</v>
      </c>
      <c r="O132" s="86">
        <v>101440</v>
      </c>
      <c r="P132" s="86" t="s">
        <v>121</v>
      </c>
      <c r="Q132" s="86">
        <v>94340</v>
      </c>
      <c r="R132" s="86" t="s">
        <v>121</v>
      </c>
      <c r="S132" s="86">
        <v>166780</v>
      </c>
      <c r="T132" s="86" t="s">
        <v>121</v>
      </c>
      <c r="U132" s="86">
        <v>247940</v>
      </c>
      <c r="V132" s="86" t="s">
        <v>121</v>
      </c>
      <c r="W132" s="86">
        <v>3682700</v>
      </c>
      <c r="X132" s="86" t="s">
        <v>121</v>
      </c>
      <c r="Y132" s="86">
        <v>201280</v>
      </c>
      <c r="Z132" s="86" t="s">
        <v>121</v>
      </c>
      <c r="AA132" s="86">
        <v>16570</v>
      </c>
      <c r="AB132" s="86" t="s">
        <v>121</v>
      </c>
      <c r="AC132" s="86">
        <v>129910</v>
      </c>
      <c r="AD132" s="86" t="s">
        <v>121</v>
      </c>
      <c r="AE132" s="86">
        <v>20090</v>
      </c>
      <c r="AF132" s="86" t="s">
        <v>121</v>
      </c>
      <c r="AG132" s="86">
        <v>9650</v>
      </c>
      <c r="AH132" s="86" t="s">
        <v>121</v>
      </c>
      <c r="AI132" s="86">
        <v>7100</v>
      </c>
      <c r="AJ132" s="86" t="s">
        <v>121</v>
      </c>
      <c r="AK132" s="86">
        <v>3900</v>
      </c>
      <c r="AL132" s="86" t="s">
        <v>121</v>
      </c>
      <c r="AM132" s="86">
        <v>4340</v>
      </c>
      <c r="AN132" s="86" t="s">
        <v>121</v>
      </c>
      <c r="AO132" s="86">
        <v>3600</v>
      </c>
      <c r="AP132" s="86" t="s">
        <v>121</v>
      </c>
      <c r="AQ132" s="86">
        <v>6110</v>
      </c>
      <c r="AR132" s="86" t="s">
        <v>121</v>
      </c>
      <c r="AS132" s="85" t="s">
        <v>1</v>
      </c>
    </row>
    <row r="133" spans="3:70" x14ac:dyDescent="0.2">
      <c r="C133" s="85" t="s">
        <v>1</v>
      </c>
      <c r="D133" s="85" t="s">
        <v>119</v>
      </c>
      <c r="E133" s="87">
        <v>4564150</v>
      </c>
      <c r="F133" s="87" t="s">
        <v>121</v>
      </c>
      <c r="G133" s="87">
        <v>0</v>
      </c>
      <c r="H133" s="87" t="s">
        <v>121</v>
      </c>
      <c r="I133" s="87">
        <v>44340</v>
      </c>
      <c r="J133" s="87" t="s">
        <v>121</v>
      </c>
      <c r="K133" s="87">
        <v>70100</v>
      </c>
      <c r="L133" s="87" t="s">
        <v>121</v>
      </c>
      <c r="M133" s="87">
        <v>86950</v>
      </c>
      <c r="N133" s="87" t="s">
        <v>121</v>
      </c>
      <c r="O133" s="87">
        <v>139370</v>
      </c>
      <c r="P133" s="87" t="s">
        <v>121</v>
      </c>
      <c r="Q133" s="87">
        <v>141180</v>
      </c>
      <c r="R133" s="87" t="s">
        <v>121</v>
      </c>
      <c r="S133" s="87">
        <v>256270</v>
      </c>
      <c r="T133" s="87" t="s">
        <v>121</v>
      </c>
      <c r="U133" s="87">
        <v>399030</v>
      </c>
      <c r="V133" s="87" t="s">
        <v>121</v>
      </c>
      <c r="W133" s="87">
        <v>3426910</v>
      </c>
      <c r="X133" s="87" t="s">
        <v>121</v>
      </c>
      <c r="Y133" s="87">
        <v>132740</v>
      </c>
      <c r="Z133" s="87" t="s">
        <v>121</v>
      </c>
      <c r="AA133" s="87">
        <v>5460</v>
      </c>
      <c r="AB133" s="87" t="s">
        <v>121</v>
      </c>
      <c r="AC133" s="87">
        <v>57250</v>
      </c>
      <c r="AD133" s="87" t="s">
        <v>121</v>
      </c>
      <c r="AE133" s="87">
        <v>22280</v>
      </c>
      <c r="AF133" s="87" t="s">
        <v>121</v>
      </c>
      <c r="AG133" s="87">
        <v>12230</v>
      </c>
      <c r="AH133" s="87" t="s">
        <v>121</v>
      </c>
      <c r="AI133" s="87">
        <v>9810</v>
      </c>
      <c r="AJ133" s="87" t="s">
        <v>121</v>
      </c>
      <c r="AK133" s="87">
        <v>5690</v>
      </c>
      <c r="AL133" s="87" t="s">
        <v>121</v>
      </c>
      <c r="AM133" s="87">
        <v>6650</v>
      </c>
      <c r="AN133" s="87" t="s">
        <v>121</v>
      </c>
      <c r="AO133" s="87">
        <v>5740</v>
      </c>
      <c r="AP133" s="87" t="s">
        <v>121</v>
      </c>
      <c r="AQ133" s="87">
        <v>7630</v>
      </c>
      <c r="AR133" s="87" t="s">
        <v>121</v>
      </c>
      <c r="AS133" s="85" t="s">
        <v>1</v>
      </c>
      <c r="AT133" s="60">
        <f>+((Y133/Y128)-1)*100</f>
        <v>-75.17068517236865</v>
      </c>
      <c r="AU133" s="81">
        <f>+Y133-Y128</f>
        <v>-401870</v>
      </c>
      <c r="AW133" s="60">
        <f>+((AQ133/AQ128)-1)*100</f>
        <v>99.738219895287955</v>
      </c>
      <c r="AX133" s="81">
        <f>+AQ133-AQ128</f>
        <v>3810</v>
      </c>
      <c r="AZ133" s="60">
        <f>+((Y133/Y128)-1)*100</f>
        <v>-75.17068517236865</v>
      </c>
      <c r="BB133" s="60">
        <f>+((AA133/AA128)-1)*100</f>
        <v>-61.221590909090921</v>
      </c>
      <c r="BD133" s="60">
        <f>+((AC133/AC128)-1)*100</f>
        <v>-87.462222416889318</v>
      </c>
      <c r="BF133" s="60">
        <f>+((AE133/AE128)-1)*100</f>
        <v>-44.974067671029886</v>
      </c>
      <c r="BH133" s="60">
        <f>+((AG133/AG128)-1)*100</f>
        <v>17.145593869731801</v>
      </c>
      <c r="BJ133" s="60">
        <f>+((AI133/AI128)-1)*100</f>
        <v>106.09243697478989</v>
      </c>
      <c r="BL133" s="60">
        <f>+((AK133/AK128)-1)*100</f>
        <v>262.42038216560508</v>
      </c>
      <c r="BN133" s="60">
        <f>+((AM133/AM128)-1)*100</f>
        <v>400</v>
      </c>
      <c r="BP133" s="60">
        <f>+((AO133/AO128)-1)*100</f>
        <v>280.13245033112582</v>
      </c>
      <c r="BR133" s="60">
        <f>+((AQ133/AQ128)-1)*100</f>
        <v>99.738219895287955</v>
      </c>
    </row>
    <row r="134" spans="3:70" x14ac:dyDescent="0.2">
      <c r="C134" s="85" t="s">
        <v>96</v>
      </c>
      <c r="D134" s="85" t="s">
        <v>174</v>
      </c>
      <c r="E134" s="86">
        <v>3557790</v>
      </c>
      <c r="F134" s="86" t="s">
        <v>121</v>
      </c>
      <c r="G134" s="86">
        <v>0</v>
      </c>
      <c r="H134" s="86" t="s">
        <v>121</v>
      </c>
      <c r="I134" s="86">
        <v>11620</v>
      </c>
      <c r="J134" s="86" t="s">
        <v>121</v>
      </c>
      <c r="K134" s="86">
        <v>21700</v>
      </c>
      <c r="L134" s="86" t="s">
        <v>121</v>
      </c>
      <c r="M134" s="86">
        <v>32730</v>
      </c>
      <c r="N134" s="86" t="s">
        <v>121</v>
      </c>
      <c r="O134" s="86">
        <v>60860</v>
      </c>
      <c r="P134" s="86" t="s">
        <v>121</v>
      </c>
      <c r="Q134" s="86">
        <v>51420</v>
      </c>
      <c r="R134" s="86" t="s">
        <v>121</v>
      </c>
      <c r="S134" s="86">
        <v>86190</v>
      </c>
      <c r="T134" s="86" t="s">
        <v>121</v>
      </c>
      <c r="U134" s="86">
        <v>149960</v>
      </c>
      <c r="V134" s="86" t="s">
        <v>121</v>
      </c>
      <c r="W134" s="86">
        <v>3143300</v>
      </c>
      <c r="X134" s="86" t="s">
        <v>121</v>
      </c>
      <c r="Y134" s="86">
        <v>42250</v>
      </c>
      <c r="Z134" s="86" t="s">
        <v>121</v>
      </c>
      <c r="AA134" s="86">
        <v>1070</v>
      </c>
      <c r="AB134" s="86" t="s">
        <v>121</v>
      </c>
      <c r="AC134" s="86">
        <v>14170</v>
      </c>
      <c r="AD134" s="86" t="s">
        <v>121</v>
      </c>
      <c r="AE134" s="86">
        <v>7140</v>
      </c>
      <c r="AF134" s="86" t="s">
        <v>121</v>
      </c>
      <c r="AG134" s="86">
        <v>4720</v>
      </c>
      <c r="AH134" s="86" t="s">
        <v>121</v>
      </c>
      <c r="AI134" s="86">
        <v>4370</v>
      </c>
      <c r="AJ134" s="86" t="s">
        <v>121</v>
      </c>
      <c r="AK134" s="86">
        <v>2130</v>
      </c>
      <c r="AL134" s="86" t="s">
        <v>121</v>
      </c>
      <c r="AM134" s="86">
        <v>2240</v>
      </c>
      <c r="AN134" s="86" t="s">
        <v>121</v>
      </c>
      <c r="AO134" s="86">
        <v>2150</v>
      </c>
      <c r="AP134" s="86" t="s">
        <v>121</v>
      </c>
      <c r="AQ134" s="86">
        <v>4260</v>
      </c>
      <c r="AR134" s="86" t="s">
        <v>121</v>
      </c>
      <c r="AS134" s="85" t="s">
        <v>96</v>
      </c>
    </row>
    <row r="135" spans="3:70" x14ac:dyDescent="0.2">
      <c r="C135" s="85" t="s">
        <v>96</v>
      </c>
      <c r="D135" s="85" t="s">
        <v>175</v>
      </c>
      <c r="E135" s="87">
        <v>3518070</v>
      </c>
      <c r="F135" s="87" t="s">
        <v>121</v>
      </c>
      <c r="G135" s="87">
        <v>0</v>
      </c>
      <c r="H135" s="87" t="s">
        <v>121</v>
      </c>
      <c r="I135" s="87">
        <v>10200</v>
      </c>
      <c r="J135" s="87" t="s">
        <v>121</v>
      </c>
      <c r="K135" s="87">
        <v>19260</v>
      </c>
      <c r="L135" s="87" t="s">
        <v>121</v>
      </c>
      <c r="M135" s="87">
        <v>31290</v>
      </c>
      <c r="N135" s="87" t="s">
        <v>121</v>
      </c>
      <c r="O135" s="87">
        <v>56390</v>
      </c>
      <c r="P135" s="87" t="s">
        <v>121</v>
      </c>
      <c r="Q135" s="87">
        <v>51500</v>
      </c>
      <c r="R135" s="87" t="s">
        <v>121</v>
      </c>
      <c r="S135" s="87">
        <v>89460</v>
      </c>
      <c r="T135" s="87" t="s">
        <v>121</v>
      </c>
      <c r="U135" s="87">
        <v>161150</v>
      </c>
      <c r="V135" s="87" t="s">
        <v>121</v>
      </c>
      <c r="W135" s="87">
        <v>3098830</v>
      </c>
      <c r="X135" s="87" t="s">
        <v>121</v>
      </c>
      <c r="Y135" s="87">
        <v>39400</v>
      </c>
      <c r="Z135" s="87" t="s">
        <v>121</v>
      </c>
      <c r="AA135" s="87">
        <v>910</v>
      </c>
      <c r="AB135" s="87" t="s">
        <v>121</v>
      </c>
      <c r="AC135" s="87">
        <v>12550</v>
      </c>
      <c r="AD135" s="87" t="s">
        <v>121</v>
      </c>
      <c r="AE135" s="87">
        <v>6380</v>
      </c>
      <c r="AF135" s="87" t="s">
        <v>121</v>
      </c>
      <c r="AG135" s="87">
        <v>4500</v>
      </c>
      <c r="AH135" s="87" t="s">
        <v>121</v>
      </c>
      <c r="AI135" s="87">
        <v>4030</v>
      </c>
      <c r="AJ135" s="87" t="s">
        <v>121</v>
      </c>
      <c r="AK135" s="87">
        <v>2130</v>
      </c>
      <c r="AL135" s="87" t="s">
        <v>121</v>
      </c>
      <c r="AM135" s="87">
        <v>2330</v>
      </c>
      <c r="AN135" s="87" t="s">
        <v>121</v>
      </c>
      <c r="AO135" s="87">
        <v>2310</v>
      </c>
      <c r="AP135" s="87" t="s">
        <v>121</v>
      </c>
      <c r="AQ135" s="87">
        <v>4260</v>
      </c>
      <c r="AR135" s="87" t="s">
        <v>121</v>
      </c>
      <c r="AS135" s="85" t="s">
        <v>96</v>
      </c>
    </row>
    <row r="136" spans="3:70" x14ac:dyDescent="0.2">
      <c r="C136" s="85" t="s">
        <v>96</v>
      </c>
      <c r="D136" s="85" t="s">
        <v>176</v>
      </c>
      <c r="E136" s="86">
        <v>3483500</v>
      </c>
      <c r="F136" s="86" t="s">
        <v>121</v>
      </c>
      <c r="G136" s="86">
        <v>0</v>
      </c>
      <c r="H136" s="86" t="s">
        <v>121</v>
      </c>
      <c r="I136" s="86">
        <v>1820</v>
      </c>
      <c r="J136" s="86" t="s">
        <v>121</v>
      </c>
      <c r="K136" s="86">
        <v>3990</v>
      </c>
      <c r="L136" s="86" t="s">
        <v>121</v>
      </c>
      <c r="M136" s="86">
        <v>29390</v>
      </c>
      <c r="N136" s="86" t="s">
        <v>121</v>
      </c>
      <c r="O136" s="86">
        <v>55590</v>
      </c>
      <c r="P136" s="86" t="s">
        <v>121</v>
      </c>
      <c r="Q136" s="86">
        <v>49780</v>
      </c>
      <c r="R136" s="86" t="s">
        <v>121</v>
      </c>
      <c r="S136" s="86">
        <v>88400</v>
      </c>
      <c r="T136" s="86" t="s">
        <v>121</v>
      </c>
      <c r="U136" s="86">
        <v>169360</v>
      </c>
      <c r="V136" s="86" t="s">
        <v>121</v>
      </c>
      <c r="W136" s="86">
        <v>3085160</v>
      </c>
      <c r="X136" s="86" t="s">
        <v>121</v>
      </c>
      <c r="Y136" s="86">
        <v>22860</v>
      </c>
      <c r="Z136" s="86" t="s">
        <v>121</v>
      </c>
      <c r="AA136" s="86">
        <v>290</v>
      </c>
      <c r="AB136" s="86" t="s">
        <v>121</v>
      </c>
      <c r="AC136" s="86">
        <v>1980</v>
      </c>
      <c r="AD136" s="86" t="s">
        <v>121</v>
      </c>
      <c r="AE136" s="86">
        <v>1260</v>
      </c>
      <c r="AF136" s="86" t="s">
        <v>121</v>
      </c>
      <c r="AG136" s="86">
        <v>4180</v>
      </c>
      <c r="AH136" s="86" t="s">
        <v>121</v>
      </c>
      <c r="AI136" s="86">
        <v>3950</v>
      </c>
      <c r="AJ136" s="86" t="s">
        <v>121</v>
      </c>
      <c r="AK136" s="86">
        <v>2060</v>
      </c>
      <c r="AL136" s="86" t="s">
        <v>121</v>
      </c>
      <c r="AM136" s="86">
        <v>2310</v>
      </c>
      <c r="AN136" s="86" t="s">
        <v>121</v>
      </c>
      <c r="AO136" s="86">
        <v>2420</v>
      </c>
      <c r="AP136" s="86" t="s">
        <v>121</v>
      </c>
      <c r="AQ136" s="86">
        <v>4420</v>
      </c>
      <c r="AR136" s="86" t="s">
        <v>121</v>
      </c>
      <c r="AS136" s="85" t="s">
        <v>96</v>
      </c>
    </row>
    <row r="137" spans="3:70" x14ac:dyDescent="0.2">
      <c r="C137" s="85" t="s">
        <v>96</v>
      </c>
      <c r="D137" s="85" t="s">
        <v>170</v>
      </c>
      <c r="E137" s="87">
        <v>3491470</v>
      </c>
      <c r="F137" s="87" t="s">
        <v>121</v>
      </c>
      <c r="G137" s="87">
        <v>0</v>
      </c>
      <c r="H137" s="87" t="s">
        <v>121</v>
      </c>
      <c r="I137" s="87">
        <v>2390</v>
      </c>
      <c r="J137" s="87" t="s">
        <v>121</v>
      </c>
      <c r="K137" s="87">
        <v>5920</v>
      </c>
      <c r="L137" s="87" t="s">
        <v>121</v>
      </c>
      <c r="M137" s="87">
        <v>34790</v>
      </c>
      <c r="N137" s="87" t="s">
        <v>121</v>
      </c>
      <c r="O137" s="87">
        <v>64040</v>
      </c>
      <c r="P137" s="87" t="s">
        <v>121</v>
      </c>
      <c r="Q137" s="87">
        <v>56680</v>
      </c>
      <c r="R137" s="87" t="s">
        <v>121</v>
      </c>
      <c r="S137" s="87">
        <v>90730</v>
      </c>
      <c r="T137" s="87" t="s">
        <v>121</v>
      </c>
      <c r="U137" s="87">
        <v>171470</v>
      </c>
      <c r="V137" s="87" t="s">
        <v>121</v>
      </c>
      <c r="W137" s="87">
        <v>3065450</v>
      </c>
      <c r="X137" s="87" t="s">
        <v>121</v>
      </c>
      <c r="Y137" s="87">
        <v>26250</v>
      </c>
      <c r="Z137" s="87" t="s">
        <v>121</v>
      </c>
      <c r="AA137" s="87">
        <v>290</v>
      </c>
      <c r="AB137" s="87" t="s">
        <v>121</v>
      </c>
      <c r="AC137" s="87">
        <v>2700</v>
      </c>
      <c r="AD137" s="87" t="s">
        <v>121</v>
      </c>
      <c r="AE137" s="87">
        <v>1880</v>
      </c>
      <c r="AF137" s="87" t="s">
        <v>121</v>
      </c>
      <c r="AG137" s="87">
        <v>4940</v>
      </c>
      <c r="AH137" s="87" t="s">
        <v>121</v>
      </c>
      <c r="AI137" s="87">
        <v>4610</v>
      </c>
      <c r="AJ137" s="87" t="s">
        <v>121</v>
      </c>
      <c r="AK137" s="87">
        <v>2360</v>
      </c>
      <c r="AL137" s="87" t="s">
        <v>121</v>
      </c>
      <c r="AM137" s="87">
        <v>2370</v>
      </c>
      <c r="AN137" s="87" t="s">
        <v>121</v>
      </c>
      <c r="AO137" s="87">
        <v>2460</v>
      </c>
      <c r="AP137" s="87" t="s">
        <v>121</v>
      </c>
      <c r="AQ137" s="87">
        <v>4630</v>
      </c>
      <c r="AR137" s="87" t="s">
        <v>121</v>
      </c>
      <c r="AS137" s="85" t="s">
        <v>96</v>
      </c>
    </row>
    <row r="138" spans="3:70" x14ac:dyDescent="0.2">
      <c r="C138" s="85" t="s">
        <v>96</v>
      </c>
      <c r="D138" s="85" t="s">
        <v>39</v>
      </c>
      <c r="E138" s="86">
        <v>3455410</v>
      </c>
      <c r="F138" s="86" t="s">
        <v>121</v>
      </c>
      <c r="G138" s="86">
        <v>0</v>
      </c>
      <c r="H138" s="86" t="s">
        <v>121</v>
      </c>
      <c r="I138" s="86">
        <v>2560</v>
      </c>
      <c r="J138" s="86" t="s">
        <v>121</v>
      </c>
      <c r="K138" s="86">
        <v>6190</v>
      </c>
      <c r="L138" s="86" t="s">
        <v>121</v>
      </c>
      <c r="M138" s="86">
        <v>36880</v>
      </c>
      <c r="N138" s="86" t="s">
        <v>121</v>
      </c>
      <c r="O138" s="86">
        <v>62240</v>
      </c>
      <c r="P138" s="86" t="s">
        <v>121</v>
      </c>
      <c r="Q138" s="86">
        <v>57530</v>
      </c>
      <c r="R138" s="86" t="s">
        <v>121</v>
      </c>
      <c r="S138" s="86">
        <v>92090</v>
      </c>
      <c r="T138" s="86" t="s">
        <v>121</v>
      </c>
      <c r="U138" s="86">
        <v>173830</v>
      </c>
      <c r="V138" s="86" t="s">
        <v>121</v>
      </c>
      <c r="W138" s="86">
        <v>3024100</v>
      </c>
      <c r="X138" s="86" t="s">
        <v>121</v>
      </c>
      <c r="Y138" s="86">
        <v>26530</v>
      </c>
      <c r="Z138" s="86" t="s">
        <v>121</v>
      </c>
      <c r="AA138" s="86">
        <v>360</v>
      </c>
      <c r="AB138" s="86" t="s">
        <v>121</v>
      </c>
      <c r="AC138" s="86">
        <v>2710</v>
      </c>
      <c r="AD138" s="86" t="s">
        <v>121</v>
      </c>
      <c r="AE138" s="86">
        <v>1890</v>
      </c>
      <c r="AF138" s="86" t="s">
        <v>121</v>
      </c>
      <c r="AG138" s="86">
        <v>5180</v>
      </c>
      <c r="AH138" s="86" t="s">
        <v>121</v>
      </c>
      <c r="AI138" s="86">
        <v>4470</v>
      </c>
      <c r="AJ138" s="86" t="s">
        <v>121</v>
      </c>
      <c r="AK138" s="86">
        <v>2370</v>
      </c>
      <c r="AL138" s="86" t="s">
        <v>121</v>
      </c>
      <c r="AM138" s="86">
        <v>2380</v>
      </c>
      <c r="AN138" s="86" t="s">
        <v>121</v>
      </c>
      <c r="AO138" s="86">
        <v>2450</v>
      </c>
      <c r="AP138" s="86" t="s">
        <v>121</v>
      </c>
      <c r="AQ138" s="86">
        <v>4710</v>
      </c>
      <c r="AR138" s="86" t="s">
        <v>121</v>
      </c>
      <c r="AS138" s="85" t="s">
        <v>96</v>
      </c>
    </row>
    <row r="139" spans="3:70" x14ac:dyDescent="0.2">
      <c r="C139" s="85" t="s">
        <v>96</v>
      </c>
      <c r="D139" s="85" t="s">
        <v>119</v>
      </c>
      <c r="E139" s="87">
        <v>3492570</v>
      </c>
      <c r="F139" s="87" t="s">
        <v>121</v>
      </c>
      <c r="G139" s="87">
        <v>0</v>
      </c>
      <c r="H139" s="87" t="s">
        <v>121</v>
      </c>
      <c r="I139" s="87">
        <v>2490</v>
      </c>
      <c r="J139" s="87" t="s">
        <v>121</v>
      </c>
      <c r="K139" s="87">
        <v>8900</v>
      </c>
      <c r="L139" s="87" t="s">
        <v>121</v>
      </c>
      <c r="M139" s="87">
        <v>31660</v>
      </c>
      <c r="N139" s="87" t="s">
        <v>121</v>
      </c>
      <c r="O139" s="87">
        <v>60720</v>
      </c>
      <c r="P139" s="87" t="s">
        <v>121</v>
      </c>
      <c r="Q139" s="87">
        <v>56410</v>
      </c>
      <c r="R139" s="87" t="s">
        <v>121</v>
      </c>
      <c r="S139" s="87">
        <v>99130</v>
      </c>
      <c r="T139" s="87" t="s">
        <v>121</v>
      </c>
      <c r="U139" s="87">
        <v>213960</v>
      </c>
      <c r="V139" s="87" t="s">
        <v>121</v>
      </c>
      <c r="W139" s="87">
        <v>3019300</v>
      </c>
      <c r="X139" s="87" t="s">
        <v>121</v>
      </c>
      <c r="Y139" s="87">
        <v>28910</v>
      </c>
      <c r="Z139" s="87" t="s">
        <v>121</v>
      </c>
      <c r="AA139" s="87">
        <v>470</v>
      </c>
      <c r="AB139" s="87" t="s">
        <v>121</v>
      </c>
      <c r="AC139" s="87">
        <v>4110</v>
      </c>
      <c r="AD139" s="87" t="s">
        <v>121</v>
      </c>
      <c r="AE139" s="87">
        <v>2720</v>
      </c>
      <c r="AF139" s="87" t="s">
        <v>121</v>
      </c>
      <c r="AG139" s="87">
        <v>4390</v>
      </c>
      <c r="AH139" s="87" t="s">
        <v>121</v>
      </c>
      <c r="AI139" s="87">
        <v>4300</v>
      </c>
      <c r="AJ139" s="87" t="s">
        <v>121</v>
      </c>
      <c r="AK139" s="87">
        <v>2320</v>
      </c>
      <c r="AL139" s="87" t="s">
        <v>121</v>
      </c>
      <c r="AM139" s="87">
        <v>2570</v>
      </c>
      <c r="AN139" s="87" t="s">
        <v>121</v>
      </c>
      <c r="AO139" s="87">
        <v>3030</v>
      </c>
      <c r="AP139" s="87" t="s">
        <v>121</v>
      </c>
      <c r="AQ139" s="87">
        <v>5000</v>
      </c>
      <c r="AR139" s="87" t="s">
        <v>121</v>
      </c>
      <c r="AS139" s="85" t="s">
        <v>96</v>
      </c>
      <c r="AT139" s="60">
        <f>+((Y139/Y134)-1)*100</f>
        <v>-31.573964497041416</v>
      </c>
      <c r="AU139" s="81">
        <f>+Y139-Y134</f>
        <v>-13340</v>
      </c>
      <c r="AW139" s="60">
        <f>+((AQ139/AQ134)-1)*100</f>
        <v>17.370892018779351</v>
      </c>
      <c r="AX139" s="81">
        <f>+AQ139-AQ134</f>
        <v>740</v>
      </c>
      <c r="AZ139" s="60">
        <f>+((Y139/Y134)-1)*100</f>
        <v>-31.573964497041416</v>
      </c>
      <c r="BB139" s="60">
        <f>+((AA139/AA134)-1)*100</f>
        <v>-56.074766355140191</v>
      </c>
      <c r="BD139" s="60">
        <f>+((AC139/AC134)-1)*100</f>
        <v>-70.995059985885661</v>
      </c>
      <c r="BF139" s="60">
        <f>+((AE139/AE134)-1)*100</f>
        <v>-61.904761904761905</v>
      </c>
      <c r="BH139" s="60">
        <f>+((AG139/AG134)-1)*100</f>
        <v>-6.9915254237288167</v>
      </c>
      <c r="BJ139" s="60">
        <f>+((AI139/AI134)-1)*100</f>
        <v>-1.6018306636155555</v>
      </c>
      <c r="BL139" s="60">
        <f>+((AK139/AK134)-1)*100</f>
        <v>8.9201877934272247</v>
      </c>
      <c r="BN139" s="60">
        <f>+((AM139/AM134)-1)*100</f>
        <v>14.732142857142861</v>
      </c>
      <c r="BP139" s="60">
        <f>+((AO139/AO134)-1)*100</f>
        <v>40.930232558139544</v>
      </c>
      <c r="BR139" s="60">
        <f>+((AQ139/AQ134)-1)*100</f>
        <v>17.370892018779351</v>
      </c>
    </row>
    <row r="140" spans="3:70" x14ac:dyDescent="0.2">
      <c r="C140" s="85" t="s">
        <v>2</v>
      </c>
      <c r="D140" s="85" t="s">
        <v>174</v>
      </c>
      <c r="E140" s="86">
        <v>2707690</v>
      </c>
      <c r="F140" s="86" t="s">
        <v>121</v>
      </c>
      <c r="G140" s="86">
        <v>0</v>
      </c>
      <c r="H140" s="86" t="s">
        <v>121</v>
      </c>
      <c r="I140" s="86">
        <v>440</v>
      </c>
      <c r="J140" s="86" t="s">
        <v>121</v>
      </c>
      <c r="K140" s="86">
        <v>3000</v>
      </c>
      <c r="L140" s="86" t="s">
        <v>121</v>
      </c>
      <c r="M140" s="86">
        <v>67280</v>
      </c>
      <c r="N140" s="86" t="s">
        <v>121</v>
      </c>
      <c r="O140" s="86">
        <v>154170</v>
      </c>
      <c r="P140" s="86" t="s">
        <v>121</v>
      </c>
      <c r="Q140" s="86">
        <v>150670</v>
      </c>
      <c r="R140" s="86" t="s">
        <v>121</v>
      </c>
      <c r="S140" s="86">
        <v>282350</v>
      </c>
      <c r="T140" s="86" t="s">
        <v>121</v>
      </c>
      <c r="U140" s="86">
        <v>645960</v>
      </c>
      <c r="V140" s="86" t="s">
        <v>121</v>
      </c>
      <c r="W140" s="86">
        <v>1403810</v>
      </c>
      <c r="X140" s="86" t="s">
        <v>121</v>
      </c>
      <c r="Y140" s="86">
        <v>51680</v>
      </c>
      <c r="Z140" s="86" t="s">
        <v>121</v>
      </c>
      <c r="AA140" s="86">
        <v>400</v>
      </c>
      <c r="AB140" s="86" t="s">
        <v>121</v>
      </c>
      <c r="AC140" s="86">
        <v>560</v>
      </c>
      <c r="AD140" s="86" t="s">
        <v>121</v>
      </c>
      <c r="AE140" s="86">
        <v>790</v>
      </c>
      <c r="AF140" s="86" t="s">
        <v>121</v>
      </c>
      <c r="AG140" s="86">
        <v>9300</v>
      </c>
      <c r="AH140" s="86" t="s">
        <v>121</v>
      </c>
      <c r="AI140" s="86">
        <v>10600</v>
      </c>
      <c r="AJ140" s="86" t="s">
        <v>121</v>
      </c>
      <c r="AK140" s="86">
        <v>6200</v>
      </c>
      <c r="AL140" s="86" t="s">
        <v>121</v>
      </c>
      <c r="AM140" s="86">
        <v>7250</v>
      </c>
      <c r="AN140" s="86" t="s">
        <v>121</v>
      </c>
      <c r="AO140" s="86">
        <v>9030</v>
      </c>
      <c r="AP140" s="86" t="s">
        <v>121</v>
      </c>
      <c r="AQ140" s="86">
        <v>7550</v>
      </c>
      <c r="AR140" s="86" t="s">
        <v>121</v>
      </c>
      <c r="AS140" s="85" t="s">
        <v>2</v>
      </c>
    </row>
    <row r="141" spans="3:70" x14ac:dyDescent="0.2">
      <c r="C141" s="85" t="s">
        <v>2</v>
      </c>
      <c r="D141" s="85" t="s">
        <v>175</v>
      </c>
      <c r="E141" s="87">
        <v>2662590</v>
      </c>
      <c r="F141" s="87" t="s">
        <v>121</v>
      </c>
      <c r="G141" s="87">
        <v>0</v>
      </c>
      <c r="H141" s="87" t="s">
        <v>121</v>
      </c>
      <c r="I141" s="87">
        <v>410</v>
      </c>
      <c r="J141" s="87" t="s">
        <v>121</v>
      </c>
      <c r="K141" s="87">
        <v>2780</v>
      </c>
      <c r="L141" s="87" t="s">
        <v>121</v>
      </c>
      <c r="M141" s="87">
        <v>63260</v>
      </c>
      <c r="N141" s="87" t="s">
        <v>121</v>
      </c>
      <c r="O141" s="87">
        <v>121420</v>
      </c>
      <c r="P141" s="87" t="s">
        <v>121</v>
      </c>
      <c r="Q141" s="87">
        <v>118860</v>
      </c>
      <c r="R141" s="87" t="s">
        <v>121</v>
      </c>
      <c r="S141" s="87">
        <v>218330</v>
      </c>
      <c r="T141" s="87" t="s">
        <v>121</v>
      </c>
      <c r="U141" s="87">
        <v>509530</v>
      </c>
      <c r="V141" s="87" t="s">
        <v>121</v>
      </c>
      <c r="W141" s="87">
        <v>1628010</v>
      </c>
      <c r="X141" s="87" t="s">
        <v>121</v>
      </c>
      <c r="Y141" s="87">
        <v>44620</v>
      </c>
      <c r="Z141" s="87" t="s">
        <v>121</v>
      </c>
      <c r="AA141" s="87">
        <v>420</v>
      </c>
      <c r="AB141" s="87" t="s">
        <v>121</v>
      </c>
      <c r="AC141" s="87">
        <v>510</v>
      </c>
      <c r="AD141" s="87" t="s">
        <v>121</v>
      </c>
      <c r="AE141" s="87">
        <v>750</v>
      </c>
      <c r="AF141" s="87" t="s">
        <v>121</v>
      </c>
      <c r="AG141" s="87">
        <v>8780</v>
      </c>
      <c r="AH141" s="87" t="s">
        <v>121</v>
      </c>
      <c r="AI141" s="87">
        <v>8430</v>
      </c>
      <c r="AJ141" s="87" t="s">
        <v>121</v>
      </c>
      <c r="AK141" s="87">
        <v>4840</v>
      </c>
      <c r="AL141" s="87" t="s">
        <v>121</v>
      </c>
      <c r="AM141" s="87">
        <v>5630</v>
      </c>
      <c r="AN141" s="87" t="s">
        <v>121</v>
      </c>
      <c r="AO141" s="87">
        <v>7090</v>
      </c>
      <c r="AP141" s="87" t="s">
        <v>121</v>
      </c>
      <c r="AQ141" s="87">
        <v>8180</v>
      </c>
      <c r="AR141" s="87" t="s">
        <v>121</v>
      </c>
      <c r="AS141" s="85" t="s">
        <v>2</v>
      </c>
    </row>
    <row r="142" spans="3:70" x14ac:dyDescent="0.2">
      <c r="C142" s="85" t="s">
        <v>2</v>
      </c>
      <c r="D142" s="85" t="s">
        <v>176</v>
      </c>
      <c r="E142" s="86">
        <v>2646860</v>
      </c>
      <c r="F142" s="86" t="s">
        <v>121</v>
      </c>
      <c r="G142" s="86">
        <v>0</v>
      </c>
      <c r="H142" s="86" t="s">
        <v>121</v>
      </c>
      <c r="I142" s="86">
        <v>350</v>
      </c>
      <c r="J142" s="86" t="s">
        <v>121</v>
      </c>
      <c r="K142" s="86">
        <v>3410</v>
      </c>
      <c r="L142" s="86" t="s">
        <v>121</v>
      </c>
      <c r="M142" s="86">
        <v>57640</v>
      </c>
      <c r="N142" s="86" t="s">
        <v>121</v>
      </c>
      <c r="O142" s="86">
        <v>112080</v>
      </c>
      <c r="P142" s="86" t="s">
        <v>121</v>
      </c>
      <c r="Q142" s="86">
        <v>105960</v>
      </c>
      <c r="R142" s="86" t="s">
        <v>121</v>
      </c>
      <c r="S142" s="86">
        <v>190590</v>
      </c>
      <c r="T142" s="86" t="s">
        <v>121</v>
      </c>
      <c r="U142" s="86">
        <v>426090</v>
      </c>
      <c r="V142" s="86" t="s">
        <v>121</v>
      </c>
      <c r="W142" s="86">
        <v>1750750</v>
      </c>
      <c r="X142" s="86" t="s">
        <v>121</v>
      </c>
      <c r="Y142" s="86">
        <v>41360</v>
      </c>
      <c r="Z142" s="86" t="s">
        <v>121</v>
      </c>
      <c r="AA142" s="86">
        <v>860</v>
      </c>
      <c r="AB142" s="86" t="s">
        <v>121</v>
      </c>
      <c r="AC142" s="86">
        <v>520</v>
      </c>
      <c r="AD142" s="86" t="s">
        <v>121</v>
      </c>
      <c r="AE142" s="86">
        <v>950</v>
      </c>
      <c r="AF142" s="86" t="s">
        <v>121</v>
      </c>
      <c r="AG142" s="86">
        <v>8050</v>
      </c>
      <c r="AH142" s="86" t="s">
        <v>121</v>
      </c>
      <c r="AI142" s="86">
        <v>7790</v>
      </c>
      <c r="AJ142" s="86" t="s">
        <v>121</v>
      </c>
      <c r="AK142" s="86">
        <v>4310</v>
      </c>
      <c r="AL142" s="86" t="s">
        <v>121</v>
      </c>
      <c r="AM142" s="86">
        <v>4900</v>
      </c>
      <c r="AN142" s="86" t="s">
        <v>121</v>
      </c>
      <c r="AO142" s="86">
        <v>5920</v>
      </c>
      <c r="AP142" s="86" t="s">
        <v>121</v>
      </c>
      <c r="AQ142" s="86">
        <v>8080</v>
      </c>
      <c r="AR142" s="86" t="s">
        <v>121</v>
      </c>
      <c r="AS142" s="85" t="s">
        <v>2</v>
      </c>
    </row>
    <row r="143" spans="3:70" x14ac:dyDescent="0.2">
      <c r="C143" s="85" t="s">
        <v>2</v>
      </c>
      <c r="D143" s="85" t="s">
        <v>170</v>
      </c>
      <c r="E143" s="87">
        <v>2619340</v>
      </c>
      <c r="F143" s="87" t="s">
        <v>121</v>
      </c>
      <c r="G143" s="87">
        <v>0</v>
      </c>
      <c r="H143" s="87" t="s">
        <v>121</v>
      </c>
      <c r="I143" s="87">
        <v>170</v>
      </c>
      <c r="J143" s="87" t="s">
        <v>121</v>
      </c>
      <c r="K143" s="87">
        <v>3100</v>
      </c>
      <c r="L143" s="87" t="s">
        <v>121</v>
      </c>
      <c r="M143" s="87">
        <v>55770</v>
      </c>
      <c r="N143" s="87" t="s">
        <v>121</v>
      </c>
      <c r="O143" s="87">
        <v>98500</v>
      </c>
      <c r="P143" s="87" t="s">
        <v>121</v>
      </c>
      <c r="Q143" s="87">
        <v>97610</v>
      </c>
      <c r="R143" s="87" t="s">
        <v>121</v>
      </c>
      <c r="S143" s="87">
        <v>168730</v>
      </c>
      <c r="T143" s="87" t="s">
        <v>121</v>
      </c>
      <c r="U143" s="87">
        <v>387500</v>
      </c>
      <c r="V143" s="87" t="s">
        <v>121</v>
      </c>
      <c r="W143" s="87">
        <v>1807950</v>
      </c>
      <c r="X143" s="87" t="s">
        <v>121</v>
      </c>
      <c r="Y143" s="87">
        <v>38280</v>
      </c>
      <c r="Z143" s="87" t="s">
        <v>121</v>
      </c>
      <c r="AA143" s="87">
        <v>900</v>
      </c>
      <c r="AB143" s="87" t="s">
        <v>121</v>
      </c>
      <c r="AC143" s="87">
        <v>310</v>
      </c>
      <c r="AD143" s="87" t="s">
        <v>121</v>
      </c>
      <c r="AE143" s="87">
        <v>870</v>
      </c>
      <c r="AF143" s="87" t="s">
        <v>121</v>
      </c>
      <c r="AG143" s="87">
        <v>7750</v>
      </c>
      <c r="AH143" s="87" t="s">
        <v>121</v>
      </c>
      <c r="AI143" s="87">
        <v>6870</v>
      </c>
      <c r="AJ143" s="87" t="s">
        <v>121</v>
      </c>
      <c r="AK143" s="87">
        <v>3950</v>
      </c>
      <c r="AL143" s="87" t="s">
        <v>121</v>
      </c>
      <c r="AM143" s="87">
        <v>4360</v>
      </c>
      <c r="AN143" s="87" t="s">
        <v>121</v>
      </c>
      <c r="AO143" s="87">
        <v>5380</v>
      </c>
      <c r="AP143" s="87" t="s">
        <v>121</v>
      </c>
      <c r="AQ143" s="87">
        <v>7880</v>
      </c>
      <c r="AR143" s="87" t="s">
        <v>121</v>
      </c>
      <c r="AS143" s="85" t="s">
        <v>2</v>
      </c>
    </row>
    <row r="144" spans="3:70" x14ac:dyDescent="0.2">
      <c r="C144" s="85" t="s">
        <v>2</v>
      </c>
      <c r="D144" s="85" t="s">
        <v>39</v>
      </c>
      <c r="E144" s="86">
        <v>2614600</v>
      </c>
      <c r="F144" s="86" t="s">
        <v>121</v>
      </c>
      <c r="G144" s="86">
        <v>0</v>
      </c>
      <c r="H144" s="86" t="s">
        <v>121</v>
      </c>
      <c r="I144" s="86">
        <v>310</v>
      </c>
      <c r="J144" s="86" t="s">
        <v>121</v>
      </c>
      <c r="K144" s="86">
        <v>1140</v>
      </c>
      <c r="L144" s="86" t="s">
        <v>121</v>
      </c>
      <c r="M144" s="86">
        <v>55300</v>
      </c>
      <c r="N144" s="86" t="s">
        <v>121</v>
      </c>
      <c r="O144" s="86">
        <v>89490</v>
      </c>
      <c r="P144" s="86" t="s">
        <v>121</v>
      </c>
      <c r="Q144" s="86">
        <v>86590</v>
      </c>
      <c r="R144" s="86" t="s">
        <v>121</v>
      </c>
      <c r="S144" s="86">
        <v>149690</v>
      </c>
      <c r="T144" s="86" t="s">
        <v>121</v>
      </c>
      <c r="U144" s="86">
        <v>338730</v>
      </c>
      <c r="V144" s="86" t="s">
        <v>121</v>
      </c>
      <c r="W144" s="86">
        <v>1893360</v>
      </c>
      <c r="X144" s="86" t="s">
        <v>121</v>
      </c>
      <c r="Y144" s="86">
        <v>35050</v>
      </c>
      <c r="Z144" s="86" t="s">
        <v>121</v>
      </c>
      <c r="AA144" s="86">
        <v>840</v>
      </c>
      <c r="AB144" s="86" t="s">
        <v>121</v>
      </c>
      <c r="AC144" s="86">
        <v>360</v>
      </c>
      <c r="AD144" s="86" t="s">
        <v>121</v>
      </c>
      <c r="AE144" s="86">
        <v>340</v>
      </c>
      <c r="AF144" s="86" t="s">
        <v>121</v>
      </c>
      <c r="AG144" s="86">
        <v>7580</v>
      </c>
      <c r="AH144" s="86" t="s">
        <v>121</v>
      </c>
      <c r="AI144" s="86">
        <v>6190</v>
      </c>
      <c r="AJ144" s="86" t="s">
        <v>121</v>
      </c>
      <c r="AK144" s="86">
        <v>3500</v>
      </c>
      <c r="AL144" s="86" t="s">
        <v>121</v>
      </c>
      <c r="AM144" s="86">
        <v>3830</v>
      </c>
      <c r="AN144" s="86" t="s">
        <v>121</v>
      </c>
      <c r="AO144" s="86">
        <v>4710</v>
      </c>
      <c r="AP144" s="86" t="s">
        <v>121</v>
      </c>
      <c r="AQ144" s="86">
        <v>7680</v>
      </c>
      <c r="AR144" s="86" t="s">
        <v>121</v>
      </c>
      <c r="AS144" s="85" t="s">
        <v>2</v>
      </c>
    </row>
    <row r="145" spans="3:70" x14ac:dyDescent="0.2">
      <c r="C145" s="85" t="s">
        <v>2</v>
      </c>
      <c r="D145" s="85" t="s">
        <v>119</v>
      </c>
      <c r="E145" s="87">
        <v>2629930</v>
      </c>
      <c r="F145" s="87" t="s">
        <v>121</v>
      </c>
      <c r="G145" s="87">
        <v>0</v>
      </c>
      <c r="H145" s="87" t="s">
        <v>121</v>
      </c>
      <c r="I145" s="87">
        <v>1190</v>
      </c>
      <c r="J145" s="87" t="s">
        <v>121</v>
      </c>
      <c r="K145" s="87">
        <v>15460</v>
      </c>
      <c r="L145" s="87" t="s">
        <v>121</v>
      </c>
      <c r="M145" s="87">
        <v>49780</v>
      </c>
      <c r="N145" s="87" t="s">
        <v>121</v>
      </c>
      <c r="O145" s="87">
        <v>78550</v>
      </c>
      <c r="P145" s="87" t="s">
        <v>121</v>
      </c>
      <c r="Q145" s="87">
        <v>73440</v>
      </c>
      <c r="R145" s="87" t="s">
        <v>121</v>
      </c>
      <c r="S145" s="87">
        <v>130140</v>
      </c>
      <c r="T145" s="87" t="s">
        <v>121</v>
      </c>
      <c r="U145" s="87">
        <v>301840</v>
      </c>
      <c r="V145" s="87" t="s">
        <v>121</v>
      </c>
      <c r="W145" s="87">
        <v>1979530</v>
      </c>
      <c r="X145" s="87" t="s">
        <v>121</v>
      </c>
      <c r="Y145" s="87">
        <v>37090</v>
      </c>
      <c r="Z145" s="87" t="s">
        <v>121</v>
      </c>
      <c r="AA145" s="87">
        <v>1000</v>
      </c>
      <c r="AB145" s="87" t="s">
        <v>121</v>
      </c>
      <c r="AC145" s="87">
        <v>1510</v>
      </c>
      <c r="AD145" s="87" t="s">
        <v>121</v>
      </c>
      <c r="AE145" s="87">
        <v>4430</v>
      </c>
      <c r="AF145" s="87" t="s">
        <v>121</v>
      </c>
      <c r="AG145" s="87">
        <v>6890</v>
      </c>
      <c r="AH145" s="87" t="s">
        <v>121</v>
      </c>
      <c r="AI145" s="87">
        <v>5490</v>
      </c>
      <c r="AJ145" s="87" t="s">
        <v>121</v>
      </c>
      <c r="AK145" s="87">
        <v>2970</v>
      </c>
      <c r="AL145" s="87" t="s">
        <v>121</v>
      </c>
      <c r="AM145" s="87">
        <v>3340</v>
      </c>
      <c r="AN145" s="87" t="s">
        <v>121</v>
      </c>
      <c r="AO145" s="87">
        <v>4160</v>
      </c>
      <c r="AP145" s="87" t="s">
        <v>121</v>
      </c>
      <c r="AQ145" s="87">
        <v>7300</v>
      </c>
      <c r="AR145" s="87" t="s">
        <v>121</v>
      </c>
      <c r="AS145" s="85" t="s">
        <v>2</v>
      </c>
      <c r="AT145" s="60">
        <f>+((Y145/Y140)-1)*100</f>
        <v>-28.231424148606809</v>
      </c>
      <c r="AU145" s="81">
        <f>+Y145-Y140</f>
        <v>-14590</v>
      </c>
      <c r="AW145" s="60">
        <f>+((AQ145/AQ140)-1)*100</f>
        <v>-3.3112582781456901</v>
      </c>
      <c r="AX145" s="81">
        <f>+AQ145-AQ140</f>
        <v>-250</v>
      </c>
      <c r="AZ145" s="60">
        <f>+((Y145/Y140)-1)*100</f>
        <v>-28.231424148606809</v>
      </c>
      <c r="BB145" s="60">
        <f>+((AA145/AA140)-1)*100</f>
        <v>150</v>
      </c>
      <c r="BD145" s="60">
        <f>+((AC145/AC140)-1)*100</f>
        <v>169.64285714285717</v>
      </c>
      <c r="BF145" s="60">
        <f>+((AE145/AE140)-1)*100</f>
        <v>460.75949367088606</v>
      </c>
      <c r="BH145" s="60">
        <f>+((AG145/AG140)-1)*100</f>
        <v>-25.913978494623656</v>
      </c>
      <c r="BJ145" s="60">
        <f>+((AI145/AI140)-1)*100</f>
        <v>-48.207547169811313</v>
      </c>
      <c r="BL145" s="60">
        <f>+((AK145/AK140)-1)*100</f>
        <v>-52.096774193548391</v>
      </c>
      <c r="BN145" s="60">
        <f>+((AM145/AM140)-1)*100</f>
        <v>-53.931034482758619</v>
      </c>
      <c r="BP145" s="60">
        <f>+((AO145/AO140)-1)*100</f>
        <v>-53.9313399778516</v>
      </c>
      <c r="BR145" s="60">
        <f>+((AQ145/AQ140)-1)*100</f>
        <v>-3.3112582781456901</v>
      </c>
    </row>
    <row r="146" spans="3:70" x14ac:dyDescent="0.2">
      <c r="C146" s="85" t="s">
        <v>49</v>
      </c>
      <c r="D146" s="85" t="s">
        <v>174</v>
      </c>
      <c r="E146" s="86">
        <v>17035220</v>
      </c>
      <c r="F146" s="86" t="s">
        <v>121</v>
      </c>
      <c r="G146" s="86">
        <v>0</v>
      </c>
      <c r="H146" s="86" t="s">
        <v>121</v>
      </c>
      <c r="I146" s="86">
        <v>21920</v>
      </c>
      <c r="J146" s="86" t="s">
        <v>121</v>
      </c>
      <c r="K146" s="86">
        <v>205740</v>
      </c>
      <c r="L146" s="86" t="s">
        <v>121</v>
      </c>
      <c r="M146" s="86">
        <v>408750</v>
      </c>
      <c r="N146" s="86" t="s">
        <v>121</v>
      </c>
      <c r="O146" s="86">
        <v>1083720</v>
      </c>
      <c r="P146" s="86" t="s">
        <v>121</v>
      </c>
      <c r="Q146" s="86">
        <v>921170</v>
      </c>
      <c r="R146" s="86" t="s">
        <v>121</v>
      </c>
      <c r="S146" s="86">
        <v>2007830</v>
      </c>
      <c r="T146" s="86" t="s">
        <v>121</v>
      </c>
      <c r="U146" s="86">
        <v>3797870</v>
      </c>
      <c r="V146" s="86" t="s">
        <v>121</v>
      </c>
      <c r="W146" s="86">
        <v>8588210</v>
      </c>
      <c r="X146" s="86" t="s">
        <v>121</v>
      </c>
      <c r="Y146" s="86">
        <v>389880</v>
      </c>
      <c r="Z146" s="86" t="s">
        <v>121</v>
      </c>
      <c r="AA146" s="86">
        <v>1270</v>
      </c>
      <c r="AB146" s="86" t="s">
        <v>121</v>
      </c>
      <c r="AC146" s="86">
        <v>25650</v>
      </c>
      <c r="AD146" s="86" t="s">
        <v>121</v>
      </c>
      <c r="AE146" s="86">
        <v>61080</v>
      </c>
      <c r="AF146" s="86" t="s">
        <v>121</v>
      </c>
      <c r="AG146" s="86">
        <v>56290</v>
      </c>
      <c r="AH146" s="86" t="s">
        <v>121</v>
      </c>
      <c r="AI146" s="86">
        <v>72540</v>
      </c>
      <c r="AJ146" s="86" t="s">
        <v>121</v>
      </c>
      <c r="AK146" s="86">
        <v>37070</v>
      </c>
      <c r="AL146" s="86" t="s">
        <v>121</v>
      </c>
      <c r="AM146" s="86">
        <v>51390</v>
      </c>
      <c r="AN146" s="86" t="s">
        <v>121</v>
      </c>
      <c r="AO146" s="86">
        <v>54220</v>
      </c>
      <c r="AP146" s="86" t="s">
        <v>121</v>
      </c>
      <c r="AQ146" s="86">
        <v>30380</v>
      </c>
      <c r="AR146" s="86" t="s">
        <v>121</v>
      </c>
      <c r="AS146" s="85" t="s">
        <v>49</v>
      </c>
    </row>
    <row r="147" spans="3:70" x14ac:dyDescent="0.2">
      <c r="C147" s="85" t="s">
        <v>49</v>
      </c>
      <c r="D147" s="85" t="s">
        <v>175</v>
      </c>
      <c r="E147" s="87">
        <v>16931900</v>
      </c>
      <c r="F147" s="87" t="s">
        <v>121</v>
      </c>
      <c r="G147" s="87">
        <v>0</v>
      </c>
      <c r="H147" s="87" t="s">
        <v>121</v>
      </c>
      <c r="I147" s="87">
        <v>20110</v>
      </c>
      <c r="J147" s="87" t="s">
        <v>121</v>
      </c>
      <c r="K147" s="87">
        <v>196930</v>
      </c>
      <c r="L147" s="87" t="s">
        <v>121</v>
      </c>
      <c r="M147" s="87">
        <v>371150</v>
      </c>
      <c r="N147" s="87" t="s">
        <v>121</v>
      </c>
      <c r="O147" s="87">
        <v>1025170</v>
      </c>
      <c r="P147" s="87" t="s">
        <v>121</v>
      </c>
      <c r="Q147" s="87">
        <v>845780</v>
      </c>
      <c r="R147" s="87" t="s">
        <v>121</v>
      </c>
      <c r="S147" s="87">
        <v>1878180</v>
      </c>
      <c r="T147" s="87" t="s">
        <v>121</v>
      </c>
      <c r="U147" s="87">
        <v>3742270</v>
      </c>
      <c r="V147" s="87" t="s">
        <v>121</v>
      </c>
      <c r="W147" s="87">
        <v>8852300</v>
      </c>
      <c r="X147" s="87" t="s">
        <v>121</v>
      </c>
      <c r="Y147" s="87">
        <v>370480</v>
      </c>
      <c r="Z147" s="87" t="s">
        <v>121</v>
      </c>
      <c r="AA147" s="87">
        <v>1280</v>
      </c>
      <c r="AB147" s="87" t="s">
        <v>121</v>
      </c>
      <c r="AC147" s="87">
        <v>23560</v>
      </c>
      <c r="AD147" s="87" t="s">
        <v>121</v>
      </c>
      <c r="AE147" s="87">
        <v>58730</v>
      </c>
      <c r="AF147" s="87" t="s">
        <v>121</v>
      </c>
      <c r="AG147" s="87">
        <v>50950</v>
      </c>
      <c r="AH147" s="87" t="s">
        <v>121</v>
      </c>
      <c r="AI147" s="87">
        <v>68670</v>
      </c>
      <c r="AJ147" s="87" t="s">
        <v>121</v>
      </c>
      <c r="AK147" s="87">
        <v>33970</v>
      </c>
      <c r="AL147" s="87" t="s">
        <v>121</v>
      </c>
      <c r="AM147" s="87">
        <v>47970</v>
      </c>
      <c r="AN147" s="87" t="s">
        <v>121</v>
      </c>
      <c r="AO147" s="87">
        <v>53380</v>
      </c>
      <c r="AP147" s="87" t="s">
        <v>121</v>
      </c>
      <c r="AQ147" s="87">
        <v>31980</v>
      </c>
      <c r="AR147" s="87" t="s">
        <v>121</v>
      </c>
      <c r="AS147" s="85" t="s">
        <v>49</v>
      </c>
    </row>
    <row r="148" spans="3:70" x14ac:dyDescent="0.2">
      <c r="C148" s="85" t="s">
        <v>49</v>
      </c>
      <c r="D148" s="85" t="s">
        <v>176</v>
      </c>
      <c r="E148" s="86">
        <v>16704040</v>
      </c>
      <c r="F148" s="86" t="s">
        <v>121</v>
      </c>
      <c r="G148" s="86">
        <v>0</v>
      </c>
      <c r="H148" s="86" t="s">
        <v>121</v>
      </c>
      <c r="I148" s="86">
        <v>14250</v>
      </c>
      <c r="J148" s="86" t="s">
        <v>121</v>
      </c>
      <c r="K148" s="86">
        <v>39750</v>
      </c>
      <c r="L148" s="86" t="s">
        <v>121</v>
      </c>
      <c r="M148" s="86">
        <v>343950</v>
      </c>
      <c r="N148" s="86" t="s">
        <v>121</v>
      </c>
      <c r="O148" s="86">
        <v>945800</v>
      </c>
      <c r="P148" s="86" t="s">
        <v>121</v>
      </c>
      <c r="Q148" s="86">
        <v>769910</v>
      </c>
      <c r="R148" s="86" t="s">
        <v>121</v>
      </c>
      <c r="S148" s="86">
        <v>1765110</v>
      </c>
      <c r="T148" s="86" t="s">
        <v>121</v>
      </c>
      <c r="U148" s="86">
        <v>3628400</v>
      </c>
      <c r="V148" s="86" t="s">
        <v>121</v>
      </c>
      <c r="W148" s="86">
        <v>9196880</v>
      </c>
      <c r="X148" s="86" t="s">
        <v>121</v>
      </c>
      <c r="Y148" s="86">
        <v>299130</v>
      </c>
      <c r="Z148" s="86" t="s">
        <v>121</v>
      </c>
      <c r="AA148" s="86">
        <v>1410</v>
      </c>
      <c r="AB148" s="86" t="s">
        <v>121</v>
      </c>
      <c r="AC148" s="86">
        <v>14260</v>
      </c>
      <c r="AD148" s="86" t="s">
        <v>121</v>
      </c>
      <c r="AE148" s="86">
        <v>11690</v>
      </c>
      <c r="AF148" s="86" t="s">
        <v>121</v>
      </c>
      <c r="AG148" s="86">
        <v>47310</v>
      </c>
      <c r="AH148" s="86" t="s">
        <v>121</v>
      </c>
      <c r="AI148" s="86">
        <v>63160</v>
      </c>
      <c r="AJ148" s="86" t="s">
        <v>121</v>
      </c>
      <c r="AK148" s="86">
        <v>30970</v>
      </c>
      <c r="AL148" s="86" t="s">
        <v>121</v>
      </c>
      <c r="AM148" s="86">
        <v>45100</v>
      </c>
      <c r="AN148" s="86" t="s">
        <v>121</v>
      </c>
      <c r="AO148" s="86">
        <v>51620</v>
      </c>
      <c r="AP148" s="86" t="s">
        <v>121</v>
      </c>
      <c r="AQ148" s="86">
        <v>33620</v>
      </c>
      <c r="AR148" s="86" t="s">
        <v>121</v>
      </c>
      <c r="AS148" s="85" t="s">
        <v>49</v>
      </c>
    </row>
    <row r="149" spans="3:70" x14ac:dyDescent="0.2">
      <c r="C149" s="85" t="s">
        <v>49</v>
      </c>
      <c r="D149" s="85" t="s">
        <v>170</v>
      </c>
      <c r="E149" s="87">
        <v>16699580</v>
      </c>
      <c r="F149" s="87" t="s">
        <v>121</v>
      </c>
      <c r="G149" s="87">
        <v>0</v>
      </c>
      <c r="H149" s="87" t="s">
        <v>121</v>
      </c>
      <c r="I149" s="87">
        <v>12090</v>
      </c>
      <c r="J149" s="87" t="s">
        <v>121</v>
      </c>
      <c r="K149" s="87">
        <v>32580</v>
      </c>
      <c r="L149" s="87" t="s">
        <v>121</v>
      </c>
      <c r="M149" s="87">
        <v>325770</v>
      </c>
      <c r="N149" s="87" t="s">
        <v>121</v>
      </c>
      <c r="O149" s="87">
        <v>886190</v>
      </c>
      <c r="P149" s="87" t="s">
        <v>121</v>
      </c>
      <c r="Q149" s="87">
        <v>718320</v>
      </c>
      <c r="R149" s="87" t="s">
        <v>121</v>
      </c>
      <c r="S149" s="87">
        <v>1660310</v>
      </c>
      <c r="T149" s="87" t="s">
        <v>121</v>
      </c>
      <c r="U149" s="87">
        <v>3549990</v>
      </c>
      <c r="V149" s="87" t="s">
        <v>121</v>
      </c>
      <c r="W149" s="87">
        <v>9514330</v>
      </c>
      <c r="X149" s="87" t="s">
        <v>121</v>
      </c>
      <c r="Y149" s="87">
        <v>285030</v>
      </c>
      <c r="Z149" s="87" t="s">
        <v>121</v>
      </c>
      <c r="AA149" s="87">
        <v>2870</v>
      </c>
      <c r="AB149" s="87" t="s">
        <v>121</v>
      </c>
      <c r="AC149" s="87">
        <v>12010</v>
      </c>
      <c r="AD149" s="87" t="s">
        <v>121</v>
      </c>
      <c r="AE149" s="87">
        <v>9720</v>
      </c>
      <c r="AF149" s="87" t="s">
        <v>121</v>
      </c>
      <c r="AG149" s="87">
        <v>44580</v>
      </c>
      <c r="AH149" s="87" t="s">
        <v>121</v>
      </c>
      <c r="AI149" s="87">
        <v>59020</v>
      </c>
      <c r="AJ149" s="87" t="s">
        <v>121</v>
      </c>
      <c r="AK149" s="87">
        <v>28920</v>
      </c>
      <c r="AL149" s="87" t="s">
        <v>121</v>
      </c>
      <c r="AM149" s="87">
        <v>42530</v>
      </c>
      <c r="AN149" s="87" t="s">
        <v>121</v>
      </c>
      <c r="AO149" s="87">
        <v>50220</v>
      </c>
      <c r="AP149" s="87" t="s">
        <v>121</v>
      </c>
      <c r="AQ149" s="87">
        <v>35160</v>
      </c>
      <c r="AR149" s="87" t="s">
        <v>121</v>
      </c>
      <c r="AS149" s="85" t="s">
        <v>49</v>
      </c>
    </row>
    <row r="150" spans="3:70" x14ac:dyDescent="0.2">
      <c r="C150" s="85" t="s">
        <v>49</v>
      </c>
      <c r="D150" s="85" t="s">
        <v>39</v>
      </c>
      <c r="E150" s="86">
        <v>16715320</v>
      </c>
      <c r="F150" s="86" t="s">
        <v>121</v>
      </c>
      <c r="G150" s="86">
        <v>0</v>
      </c>
      <c r="H150" s="86" t="s">
        <v>121</v>
      </c>
      <c r="I150" s="86">
        <v>11140</v>
      </c>
      <c r="J150" s="86" t="s">
        <v>121</v>
      </c>
      <c r="K150" s="86">
        <v>30620</v>
      </c>
      <c r="L150" s="86" t="s">
        <v>121</v>
      </c>
      <c r="M150" s="86">
        <v>324290</v>
      </c>
      <c r="N150" s="86" t="s">
        <v>121</v>
      </c>
      <c r="O150" s="86">
        <v>855170</v>
      </c>
      <c r="P150" s="86" t="s">
        <v>121</v>
      </c>
      <c r="Q150" s="86">
        <v>660370</v>
      </c>
      <c r="R150" s="86" t="s">
        <v>121</v>
      </c>
      <c r="S150" s="86">
        <v>1559080</v>
      </c>
      <c r="T150" s="86" t="s">
        <v>121</v>
      </c>
      <c r="U150" s="86">
        <v>3395090</v>
      </c>
      <c r="V150" s="86" t="s">
        <v>121</v>
      </c>
      <c r="W150" s="86">
        <v>9879570</v>
      </c>
      <c r="X150" s="86" t="s">
        <v>121</v>
      </c>
      <c r="Y150" s="86">
        <v>276120</v>
      </c>
      <c r="Z150" s="86" t="s">
        <v>121</v>
      </c>
      <c r="AA150" s="86">
        <v>3770</v>
      </c>
      <c r="AB150" s="86" t="s">
        <v>121</v>
      </c>
      <c r="AC150" s="86">
        <v>10720</v>
      </c>
      <c r="AD150" s="86" t="s">
        <v>121</v>
      </c>
      <c r="AE150" s="86">
        <v>9140</v>
      </c>
      <c r="AF150" s="86" t="s">
        <v>121</v>
      </c>
      <c r="AG150" s="86">
        <v>44370</v>
      </c>
      <c r="AH150" s="86" t="s">
        <v>121</v>
      </c>
      <c r="AI150" s="86">
        <v>57050</v>
      </c>
      <c r="AJ150" s="86" t="s">
        <v>121</v>
      </c>
      <c r="AK150" s="86">
        <v>26660</v>
      </c>
      <c r="AL150" s="86" t="s">
        <v>121</v>
      </c>
      <c r="AM150" s="86">
        <v>39780</v>
      </c>
      <c r="AN150" s="86" t="s">
        <v>121</v>
      </c>
      <c r="AO150" s="86">
        <v>47950</v>
      </c>
      <c r="AP150" s="86" t="s">
        <v>121</v>
      </c>
      <c r="AQ150" s="86">
        <v>36680</v>
      </c>
      <c r="AR150" s="86" t="s">
        <v>121</v>
      </c>
      <c r="AS150" s="85" t="s">
        <v>49</v>
      </c>
    </row>
    <row r="151" spans="3:70" x14ac:dyDescent="0.2">
      <c r="C151" s="85" t="s">
        <v>49</v>
      </c>
      <c r="D151" s="85" t="s">
        <v>119</v>
      </c>
      <c r="E151" s="87">
        <v>16595020</v>
      </c>
      <c r="F151" s="87" t="s">
        <v>121</v>
      </c>
      <c r="G151" s="87">
        <v>0</v>
      </c>
      <c r="H151" s="87" t="s">
        <v>121</v>
      </c>
      <c r="I151" s="87">
        <v>9890</v>
      </c>
      <c r="J151" s="87" t="s">
        <v>121</v>
      </c>
      <c r="K151" s="87">
        <v>26710</v>
      </c>
      <c r="L151" s="87" t="s">
        <v>121</v>
      </c>
      <c r="M151" s="87">
        <v>324820</v>
      </c>
      <c r="N151" s="87" t="s">
        <v>121</v>
      </c>
      <c r="O151" s="87">
        <v>781720</v>
      </c>
      <c r="P151" s="87" t="s">
        <v>121</v>
      </c>
      <c r="Q151" s="87">
        <v>622160</v>
      </c>
      <c r="R151" s="87" t="s">
        <v>121</v>
      </c>
      <c r="S151" s="87">
        <v>1412610</v>
      </c>
      <c r="T151" s="87" t="s">
        <v>121</v>
      </c>
      <c r="U151" s="87">
        <v>3171700</v>
      </c>
      <c r="V151" s="87" t="s">
        <v>121</v>
      </c>
      <c r="W151" s="87">
        <v>10245410</v>
      </c>
      <c r="X151" s="87" t="s">
        <v>121</v>
      </c>
      <c r="Y151" s="87">
        <v>262780</v>
      </c>
      <c r="Z151" s="87" t="s">
        <v>121</v>
      </c>
      <c r="AA151" s="87">
        <v>3920</v>
      </c>
      <c r="AB151" s="87" t="s">
        <v>121</v>
      </c>
      <c r="AC151" s="87">
        <v>9570</v>
      </c>
      <c r="AD151" s="87" t="s">
        <v>121</v>
      </c>
      <c r="AE151" s="87">
        <v>7990</v>
      </c>
      <c r="AF151" s="87" t="s">
        <v>121</v>
      </c>
      <c r="AG151" s="87">
        <v>44770</v>
      </c>
      <c r="AH151" s="87" t="s">
        <v>121</v>
      </c>
      <c r="AI151" s="87">
        <v>52570</v>
      </c>
      <c r="AJ151" s="87" t="s">
        <v>121</v>
      </c>
      <c r="AK151" s="87">
        <v>25050</v>
      </c>
      <c r="AL151" s="87" t="s">
        <v>121</v>
      </c>
      <c r="AM151" s="87">
        <v>36010</v>
      </c>
      <c r="AN151" s="87" t="s">
        <v>121</v>
      </c>
      <c r="AO151" s="87">
        <v>44740</v>
      </c>
      <c r="AP151" s="87" t="s">
        <v>121</v>
      </c>
      <c r="AQ151" s="87">
        <v>38150</v>
      </c>
      <c r="AR151" s="87" t="s">
        <v>121</v>
      </c>
      <c r="AS151" s="85" t="s">
        <v>49</v>
      </c>
      <c r="AT151" s="60">
        <f>+((Y151/Y146)-1)*100</f>
        <v>-32.599774289524987</v>
      </c>
      <c r="AU151" s="81">
        <f>+Y151-Y146</f>
        <v>-127100</v>
      </c>
      <c r="AW151" s="60">
        <f>+((AQ151/AQ146)-1)*100</f>
        <v>25.576036866359452</v>
      </c>
      <c r="AX151" s="81">
        <f>+AQ151-AQ146</f>
        <v>7770</v>
      </c>
      <c r="AZ151" s="60">
        <f>+((Y151/Y146)-1)*100</f>
        <v>-32.599774289524987</v>
      </c>
      <c r="BB151" s="60">
        <f>+((AA151/AA146)-1)*100</f>
        <v>208.66141732283464</v>
      </c>
      <c r="BD151" s="60">
        <f>+((AC151/AC146)-1)*100</f>
        <v>-62.690058479532162</v>
      </c>
      <c r="BF151" s="60">
        <f>+((AE151/AE146)-1)*100</f>
        <v>-86.918795022920762</v>
      </c>
      <c r="BH151" s="60">
        <f>+((AG151/AG146)-1)*100</f>
        <v>-20.465446793391362</v>
      </c>
      <c r="BJ151" s="60">
        <f>+((AI151/AI146)-1)*100</f>
        <v>-27.529638819961399</v>
      </c>
      <c r="BL151" s="60">
        <f>+((AK151/AK146)-1)*100</f>
        <v>-32.42514162395468</v>
      </c>
      <c r="BN151" s="60">
        <f>+((AM151/AM146)-1)*100</f>
        <v>-29.928001556723093</v>
      </c>
      <c r="BP151" s="60">
        <f>+((AO151/AO146)-1)*100</f>
        <v>-17.484323127997047</v>
      </c>
      <c r="BR151" s="60">
        <f>+((AQ151/AQ146)-1)*100</f>
        <v>25.576036866359452</v>
      </c>
    </row>
    <row r="152" spans="3:70" x14ac:dyDescent="0.2">
      <c r="C152" s="85" t="s">
        <v>3</v>
      </c>
      <c r="D152" s="85" t="s">
        <v>174</v>
      </c>
      <c r="E152" s="86">
        <v>828930</v>
      </c>
      <c r="F152" s="86" t="s">
        <v>121</v>
      </c>
      <c r="G152" s="86">
        <v>0</v>
      </c>
      <c r="H152" s="86" t="s">
        <v>121</v>
      </c>
      <c r="I152" s="86">
        <v>6510</v>
      </c>
      <c r="J152" s="86" t="s">
        <v>121</v>
      </c>
      <c r="K152" s="86">
        <v>24780</v>
      </c>
      <c r="L152" s="86" t="s">
        <v>121</v>
      </c>
      <c r="M152" s="86">
        <v>39720</v>
      </c>
      <c r="N152" s="86" t="s">
        <v>121</v>
      </c>
      <c r="O152" s="86">
        <v>60980</v>
      </c>
      <c r="P152" s="86" t="s">
        <v>121</v>
      </c>
      <c r="Q152" s="86">
        <v>40100</v>
      </c>
      <c r="R152" s="86" t="s">
        <v>121</v>
      </c>
      <c r="S152" s="86">
        <v>49790</v>
      </c>
      <c r="T152" s="86" t="s">
        <v>121</v>
      </c>
      <c r="U152" s="86">
        <v>65040</v>
      </c>
      <c r="V152" s="86" t="s">
        <v>121</v>
      </c>
      <c r="W152" s="86">
        <v>542010</v>
      </c>
      <c r="X152" s="86" t="s">
        <v>121</v>
      </c>
      <c r="Y152" s="86">
        <v>27750</v>
      </c>
      <c r="Z152" s="86" t="s">
        <v>121</v>
      </c>
      <c r="AA152" s="86">
        <v>60</v>
      </c>
      <c r="AB152" s="86" t="s">
        <v>121</v>
      </c>
      <c r="AC152" s="86">
        <v>4810</v>
      </c>
      <c r="AD152" s="86" t="s">
        <v>121</v>
      </c>
      <c r="AE152" s="86">
        <v>7700</v>
      </c>
      <c r="AF152" s="86" t="s">
        <v>121</v>
      </c>
      <c r="AG152" s="86">
        <v>5570</v>
      </c>
      <c r="AH152" s="86" t="s">
        <v>121</v>
      </c>
      <c r="AI152" s="86">
        <v>4390</v>
      </c>
      <c r="AJ152" s="86" t="s">
        <v>121</v>
      </c>
      <c r="AK152" s="86">
        <v>1650</v>
      </c>
      <c r="AL152" s="86" t="s">
        <v>121</v>
      </c>
      <c r="AM152" s="86">
        <v>1300</v>
      </c>
      <c r="AN152" s="86" t="s">
        <v>121</v>
      </c>
      <c r="AO152" s="86">
        <v>950</v>
      </c>
      <c r="AP152" s="86" t="s">
        <v>121</v>
      </c>
      <c r="AQ152" s="86">
        <v>1320</v>
      </c>
      <c r="AR152" s="86" t="s">
        <v>121</v>
      </c>
      <c r="AS152" s="85" t="s">
        <v>3</v>
      </c>
    </row>
    <row r="153" spans="3:70" x14ac:dyDescent="0.2">
      <c r="C153" s="85" t="s">
        <v>3</v>
      </c>
      <c r="D153" s="85" t="s">
        <v>175</v>
      </c>
      <c r="E153" s="87">
        <v>906830</v>
      </c>
      <c r="F153" s="87" t="s">
        <v>121</v>
      </c>
      <c r="G153" s="87">
        <v>0</v>
      </c>
      <c r="H153" s="87" t="s">
        <v>121</v>
      </c>
      <c r="I153" s="87">
        <v>3890</v>
      </c>
      <c r="J153" s="87" t="s">
        <v>121</v>
      </c>
      <c r="K153" s="87">
        <v>17990</v>
      </c>
      <c r="L153" s="87" t="s">
        <v>121</v>
      </c>
      <c r="M153" s="87">
        <v>36410</v>
      </c>
      <c r="N153" s="87" t="s">
        <v>121</v>
      </c>
      <c r="O153" s="87">
        <v>58730</v>
      </c>
      <c r="P153" s="87" t="s">
        <v>121</v>
      </c>
      <c r="Q153" s="87">
        <v>41120</v>
      </c>
      <c r="R153" s="87" t="s">
        <v>121</v>
      </c>
      <c r="S153" s="87">
        <v>50290</v>
      </c>
      <c r="T153" s="87" t="s">
        <v>121</v>
      </c>
      <c r="U153" s="87">
        <v>71400</v>
      </c>
      <c r="V153" s="87" t="s">
        <v>121</v>
      </c>
      <c r="W153" s="87">
        <v>626990</v>
      </c>
      <c r="X153" s="87" t="s">
        <v>121</v>
      </c>
      <c r="Y153" s="87">
        <v>23340</v>
      </c>
      <c r="Z153" s="87" t="s">
        <v>121</v>
      </c>
      <c r="AA153" s="87">
        <v>80</v>
      </c>
      <c r="AB153" s="87" t="s">
        <v>121</v>
      </c>
      <c r="AC153" s="87">
        <v>2900</v>
      </c>
      <c r="AD153" s="87" t="s">
        <v>121</v>
      </c>
      <c r="AE153" s="87">
        <v>5440</v>
      </c>
      <c r="AF153" s="87" t="s">
        <v>121</v>
      </c>
      <c r="AG153" s="87">
        <v>5120</v>
      </c>
      <c r="AH153" s="87" t="s">
        <v>121</v>
      </c>
      <c r="AI153" s="87">
        <v>4180</v>
      </c>
      <c r="AJ153" s="87" t="s">
        <v>121</v>
      </c>
      <c r="AK153" s="87">
        <v>1700</v>
      </c>
      <c r="AL153" s="87" t="s">
        <v>121</v>
      </c>
      <c r="AM153" s="87">
        <v>1320</v>
      </c>
      <c r="AN153" s="87" t="s">
        <v>121</v>
      </c>
      <c r="AO153" s="87">
        <v>1040</v>
      </c>
      <c r="AP153" s="87" t="s">
        <v>121</v>
      </c>
      <c r="AQ153" s="87">
        <v>1550</v>
      </c>
      <c r="AR153" s="87" t="s">
        <v>121</v>
      </c>
      <c r="AS153" s="85" t="s">
        <v>3</v>
      </c>
    </row>
    <row r="154" spans="3:70" x14ac:dyDescent="0.2">
      <c r="C154" s="85" t="s">
        <v>3</v>
      </c>
      <c r="D154" s="85" t="s">
        <v>176</v>
      </c>
      <c r="E154" s="86">
        <v>940930</v>
      </c>
      <c r="F154" s="86" t="s">
        <v>121</v>
      </c>
      <c r="G154" s="86">
        <v>0</v>
      </c>
      <c r="H154" s="86" t="s">
        <v>121</v>
      </c>
      <c r="I154" s="86">
        <v>2920</v>
      </c>
      <c r="J154" s="86" t="s">
        <v>121</v>
      </c>
      <c r="K154" s="86">
        <v>14100</v>
      </c>
      <c r="L154" s="86" t="s">
        <v>121</v>
      </c>
      <c r="M154" s="86">
        <v>29300</v>
      </c>
      <c r="N154" s="86" t="s">
        <v>121</v>
      </c>
      <c r="O154" s="86">
        <v>48690</v>
      </c>
      <c r="P154" s="86" t="s">
        <v>121</v>
      </c>
      <c r="Q154" s="86">
        <v>35970</v>
      </c>
      <c r="R154" s="86" t="s">
        <v>121</v>
      </c>
      <c r="S154" s="86">
        <v>45050</v>
      </c>
      <c r="T154" s="86" t="s">
        <v>121</v>
      </c>
      <c r="U154" s="86">
        <v>76210</v>
      </c>
      <c r="V154" s="86" t="s">
        <v>121</v>
      </c>
      <c r="W154" s="86">
        <v>688710</v>
      </c>
      <c r="X154" s="86" t="s">
        <v>121</v>
      </c>
      <c r="Y154" s="86">
        <v>19610</v>
      </c>
      <c r="Z154" s="86" t="s">
        <v>121</v>
      </c>
      <c r="AA154" s="86">
        <v>150</v>
      </c>
      <c r="AB154" s="86" t="s">
        <v>121</v>
      </c>
      <c r="AC154" s="86">
        <v>2210</v>
      </c>
      <c r="AD154" s="86" t="s">
        <v>121</v>
      </c>
      <c r="AE154" s="86">
        <v>4250</v>
      </c>
      <c r="AF154" s="86" t="s">
        <v>121</v>
      </c>
      <c r="AG154" s="86">
        <v>4070</v>
      </c>
      <c r="AH154" s="86" t="s">
        <v>121</v>
      </c>
      <c r="AI154" s="86">
        <v>3470</v>
      </c>
      <c r="AJ154" s="86" t="s">
        <v>121</v>
      </c>
      <c r="AK154" s="86">
        <v>1480</v>
      </c>
      <c r="AL154" s="86" t="s">
        <v>121</v>
      </c>
      <c r="AM154" s="86">
        <v>1170</v>
      </c>
      <c r="AN154" s="86" t="s">
        <v>121</v>
      </c>
      <c r="AO154" s="86">
        <v>1090</v>
      </c>
      <c r="AP154" s="86" t="s">
        <v>121</v>
      </c>
      <c r="AQ154" s="86">
        <v>1720</v>
      </c>
      <c r="AR154" s="86" t="s">
        <v>121</v>
      </c>
      <c r="AS154" s="85" t="s">
        <v>3</v>
      </c>
    </row>
    <row r="155" spans="3:70" x14ac:dyDescent="0.2">
      <c r="C155" s="85" t="s">
        <v>3</v>
      </c>
      <c r="D155" s="85" t="s">
        <v>170</v>
      </c>
      <c r="E155" s="87">
        <v>957510</v>
      </c>
      <c r="F155" s="87" t="s">
        <v>121</v>
      </c>
      <c r="G155" s="87">
        <v>0</v>
      </c>
      <c r="H155" s="87" t="s">
        <v>121</v>
      </c>
      <c r="I155" s="87">
        <v>2430</v>
      </c>
      <c r="J155" s="87" t="s">
        <v>121</v>
      </c>
      <c r="K155" s="87">
        <v>13830</v>
      </c>
      <c r="L155" s="87" t="s">
        <v>121</v>
      </c>
      <c r="M155" s="87">
        <v>28470</v>
      </c>
      <c r="N155" s="87" t="s">
        <v>121</v>
      </c>
      <c r="O155" s="87">
        <v>47540</v>
      </c>
      <c r="P155" s="87" t="s">
        <v>121</v>
      </c>
      <c r="Q155" s="87">
        <v>34510</v>
      </c>
      <c r="R155" s="87" t="s">
        <v>121</v>
      </c>
      <c r="S155" s="87">
        <v>46040</v>
      </c>
      <c r="T155" s="87" t="s">
        <v>121</v>
      </c>
      <c r="U155" s="87">
        <v>80610</v>
      </c>
      <c r="V155" s="87" t="s">
        <v>121</v>
      </c>
      <c r="W155" s="87">
        <v>704080</v>
      </c>
      <c r="X155" s="87" t="s">
        <v>121</v>
      </c>
      <c r="Y155" s="87">
        <v>19190</v>
      </c>
      <c r="Z155" s="87" t="s">
        <v>121</v>
      </c>
      <c r="AA155" s="87">
        <v>430</v>
      </c>
      <c r="AB155" s="87" t="s">
        <v>121</v>
      </c>
      <c r="AC155" s="87">
        <v>1770</v>
      </c>
      <c r="AD155" s="87" t="s">
        <v>121</v>
      </c>
      <c r="AE155" s="87">
        <v>4140</v>
      </c>
      <c r="AF155" s="87" t="s">
        <v>121</v>
      </c>
      <c r="AG155" s="87">
        <v>3970</v>
      </c>
      <c r="AH155" s="87" t="s">
        <v>121</v>
      </c>
      <c r="AI155" s="87">
        <v>3340</v>
      </c>
      <c r="AJ155" s="87" t="s">
        <v>121</v>
      </c>
      <c r="AK155" s="87">
        <v>1400</v>
      </c>
      <c r="AL155" s="87" t="s">
        <v>121</v>
      </c>
      <c r="AM155" s="87">
        <v>1180</v>
      </c>
      <c r="AN155" s="87" t="s">
        <v>121</v>
      </c>
      <c r="AO155" s="87">
        <v>1150</v>
      </c>
      <c r="AP155" s="87" t="s">
        <v>121</v>
      </c>
      <c r="AQ155" s="87">
        <v>1790</v>
      </c>
      <c r="AR155" s="87" t="s">
        <v>121</v>
      </c>
      <c r="AS155" s="85" t="s">
        <v>3</v>
      </c>
    </row>
    <row r="156" spans="3:70" x14ac:dyDescent="0.2">
      <c r="C156" s="85" t="s">
        <v>3</v>
      </c>
      <c r="D156" s="85" t="s">
        <v>39</v>
      </c>
      <c r="E156" s="86">
        <v>995100</v>
      </c>
      <c r="F156" s="86" t="s">
        <v>121</v>
      </c>
      <c r="G156" s="86">
        <v>0</v>
      </c>
      <c r="H156" s="86" t="s">
        <v>121</v>
      </c>
      <c r="I156" s="86">
        <v>2010</v>
      </c>
      <c r="J156" s="86" t="s">
        <v>121</v>
      </c>
      <c r="K156" s="86">
        <v>11080</v>
      </c>
      <c r="L156" s="86" t="s">
        <v>121</v>
      </c>
      <c r="M156" s="86">
        <v>25580</v>
      </c>
      <c r="N156" s="86" t="s">
        <v>121</v>
      </c>
      <c r="O156" s="86">
        <v>37930</v>
      </c>
      <c r="P156" s="86" t="s">
        <v>121</v>
      </c>
      <c r="Q156" s="86">
        <v>28090</v>
      </c>
      <c r="R156" s="86" t="s">
        <v>121</v>
      </c>
      <c r="S156" s="86">
        <v>43270</v>
      </c>
      <c r="T156" s="86" t="s">
        <v>121</v>
      </c>
      <c r="U156" s="86">
        <v>74700</v>
      </c>
      <c r="V156" s="86" t="s">
        <v>121</v>
      </c>
      <c r="W156" s="86">
        <v>772440</v>
      </c>
      <c r="X156" s="86" t="s">
        <v>121</v>
      </c>
      <c r="Y156" s="86">
        <v>16700</v>
      </c>
      <c r="Z156" s="86" t="s">
        <v>121</v>
      </c>
      <c r="AA156" s="86">
        <v>620</v>
      </c>
      <c r="AB156" s="86" t="s">
        <v>121</v>
      </c>
      <c r="AC156" s="86">
        <v>1410</v>
      </c>
      <c r="AD156" s="86" t="s">
        <v>121</v>
      </c>
      <c r="AE156" s="86">
        <v>3240</v>
      </c>
      <c r="AF156" s="86" t="s">
        <v>121</v>
      </c>
      <c r="AG156" s="86">
        <v>3490</v>
      </c>
      <c r="AH156" s="86" t="s">
        <v>121</v>
      </c>
      <c r="AI156" s="86">
        <v>2700</v>
      </c>
      <c r="AJ156" s="86" t="s">
        <v>121</v>
      </c>
      <c r="AK156" s="86">
        <v>1170</v>
      </c>
      <c r="AL156" s="86" t="s">
        <v>121</v>
      </c>
      <c r="AM156" s="86">
        <v>1120</v>
      </c>
      <c r="AN156" s="86" t="s">
        <v>121</v>
      </c>
      <c r="AO156" s="86">
        <v>1050</v>
      </c>
      <c r="AP156" s="86" t="s">
        <v>121</v>
      </c>
      <c r="AQ156" s="86">
        <v>1900</v>
      </c>
      <c r="AR156" s="86" t="s">
        <v>121</v>
      </c>
      <c r="AS156" s="85" t="s">
        <v>3</v>
      </c>
    </row>
    <row r="157" spans="3:70" x14ac:dyDescent="0.2">
      <c r="C157" s="85" t="s">
        <v>3</v>
      </c>
      <c r="D157" s="85" t="s">
        <v>119</v>
      </c>
      <c r="E157" s="87">
        <v>975320</v>
      </c>
      <c r="F157" s="87" t="s">
        <v>121</v>
      </c>
      <c r="G157" s="87">
        <v>0</v>
      </c>
      <c r="H157" s="87" t="s">
        <v>121</v>
      </c>
      <c r="I157" s="87">
        <v>260</v>
      </c>
      <c r="J157" s="87" t="s">
        <v>121</v>
      </c>
      <c r="K157" s="87">
        <v>2530</v>
      </c>
      <c r="L157" s="87" t="s">
        <v>121</v>
      </c>
      <c r="M157" s="87">
        <v>21240</v>
      </c>
      <c r="N157" s="87" t="s">
        <v>121</v>
      </c>
      <c r="O157" s="87">
        <v>32050</v>
      </c>
      <c r="P157" s="87" t="s">
        <v>121</v>
      </c>
      <c r="Q157" s="87">
        <v>24420</v>
      </c>
      <c r="R157" s="87" t="s">
        <v>121</v>
      </c>
      <c r="S157" s="87">
        <v>40710</v>
      </c>
      <c r="T157" s="87" t="s">
        <v>121</v>
      </c>
      <c r="U157" s="87">
        <v>73390</v>
      </c>
      <c r="V157" s="87" t="s">
        <v>121</v>
      </c>
      <c r="W157" s="87">
        <v>780720</v>
      </c>
      <c r="X157" s="87" t="s">
        <v>121</v>
      </c>
      <c r="Y157" s="87">
        <v>11370</v>
      </c>
      <c r="Z157" s="87" t="s">
        <v>121</v>
      </c>
      <c r="AA157" s="87">
        <v>240</v>
      </c>
      <c r="AB157" s="87" t="s">
        <v>121</v>
      </c>
      <c r="AC157" s="87">
        <v>220</v>
      </c>
      <c r="AD157" s="87" t="s">
        <v>121</v>
      </c>
      <c r="AE157" s="87">
        <v>720</v>
      </c>
      <c r="AF157" s="87" t="s">
        <v>121</v>
      </c>
      <c r="AG157" s="87">
        <v>2910</v>
      </c>
      <c r="AH157" s="87" t="s">
        <v>121</v>
      </c>
      <c r="AI157" s="87">
        <v>2260</v>
      </c>
      <c r="AJ157" s="87" t="s">
        <v>121</v>
      </c>
      <c r="AK157" s="87">
        <v>1000</v>
      </c>
      <c r="AL157" s="87" t="s">
        <v>121</v>
      </c>
      <c r="AM157" s="87">
        <v>1040</v>
      </c>
      <c r="AN157" s="87" t="s">
        <v>121</v>
      </c>
      <c r="AO157" s="87">
        <v>1040</v>
      </c>
      <c r="AP157" s="87" t="s">
        <v>121</v>
      </c>
      <c r="AQ157" s="87">
        <v>1930</v>
      </c>
      <c r="AR157" s="87" t="s">
        <v>121</v>
      </c>
      <c r="AS157" s="85" t="s">
        <v>3</v>
      </c>
      <c r="AT157" s="60">
        <f>+((Y157/Y152)-1)*100</f>
        <v>-59.027027027027025</v>
      </c>
      <c r="AU157" s="81">
        <f>+Y157-Y152</f>
        <v>-16380</v>
      </c>
      <c r="AW157" s="60">
        <f>+((AQ157/AQ152)-1)*100</f>
        <v>46.212121212121218</v>
      </c>
      <c r="AX157" s="81">
        <f>+AQ157-AQ152</f>
        <v>610</v>
      </c>
      <c r="AZ157" s="60">
        <f>+((Y157/Y152)-1)*100</f>
        <v>-59.027027027027025</v>
      </c>
      <c r="BB157" s="60">
        <f>+((AA157/AA152)-1)*100</f>
        <v>300</v>
      </c>
      <c r="BD157" s="60">
        <f>+((AC157/AC152)-1)*100</f>
        <v>-95.42619542619542</v>
      </c>
      <c r="BF157" s="60">
        <f>+((AE157/AE152)-1)*100</f>
        <v>-90.649350649350652</v>
      </c>
      <c r="BH157" s="60">
        <f>+((AG157/AG152)-1)*100</f>
        <v>-47.755834829443444</v>
      </c>
      <c r="BJ157" s="60">
        <f>+((AI157/AI152)-1)*100</f>
        <v>-48.51936218678815</v>
      </c>
      <c r="BL157" s="60">
        <f>+((AK157/AK152)-1)*100</f>
        <v>-39.393939393939391</v>
      </c>
      <c r="BN157" s="60">
        <f>+((AM157/AM152)-1)*100</f>
        <v>-19.999999999999996</v>
      </c>
      <c r="BP157" s="60">
        <f>+((AO157/AO152)-1)*100</f>
        <v>9.4736842105263221</v>
      </c>
      <c r="BR157" s="60">
        <f>+((AQ157/AQ152)-1)*100</f>
        <v>46.212121212121218</v>
      </c>
    </row>
    <row r="158" spans="3:70" x14ac:dyDescent="0.2">
      <c r="C158" s="85" t="s">
        <v>4</v>
      </c>
      <c r="D158" s="85" t="s">
        <v>174</v>
      </c>
      <c r="E158" s="86">
        <v>4219380</v>
      </c>
      <c r="F158" s="86" t="s">
        <v>121</v>
      </c>
      <c r="G158" s="86">
        <v>0</v>
      </c>
      <c r="H158" s="86" t="s">
        <v>121</v>
      </c>
      <c r="I158" s="86">
        <v>2020</v>
      </c>
      <c r="J158" s="86" t="s">
        <v>121</v>
      </c>
      <c r="K158" s="86">
        <v>27020</v>
      </c>
      <c r="L158" s="86" t="s">
        <v>121</v>
      </c>
      <c r="M158" s="86">
        <v>141170</v>
      </c>
      <c r="N158" s="86" t="s">
        <v>121</v>
      </c>
      <c r="O158" s="86">
        <v>454440</v>
      </c>
      <c r="P158" s="86" t="s">
        <v>121</v>
      </c>
      <c r="Q158" s="86">
        <v>554520</v>
      </c>
      <c r="R158" s="86" t="s">
        <v>121</v>
      </c>
      <c r="S158" s="86">
        <v>1117910</v>
      </c>
      <c r="T158" s="86" t="s">
        <v>121</v>
      </c>
      <c r="U158" s="86">
        <v>1312400</v>
      </c>
      <c r="V158" s="86" t="s">
        <v>121</v>
      </c>
      <c r="W158" s="86">
        <v>609900</v>
      </c>
      <c r="X158" s="86" t="s">
        <v>121</v>
      </c>
      <c r="Y158" s="86">
        <v>132670</v>
      </c>
      <c r="Z158" s="86" t="s">
        <v>121</v>
      </c>
      <c r="AA158" s="86">
        <v>80</v>
      </c>
      <c r="AB158" s="86" t="s">
        <v>121</v>
      </c>
      <c r="AC158" s="86">
        <v>1720</v>
      </c>
      <c r="AD158" s="86" t="s">
        <v>121</v>
      </c>
      <c r="AE158" s="86">
        <v>7440</v>
      </c>
      <c r="AF158" s="86" t="s">
        <v>121</v>
      </c>
      <c r="AG158" s="86">
        <v>18490</v>
      </c>
      <c r="AH158" s="86" t="s">
        <v>121</v>
      </c>
      <c r="AI158" s="86">
        <v>30090</v>
      </c>
      <c r="AJ158" s="86" t="s">
        <v>121</v>
      </c>
      <c r="AK158" s="86">
        <v>22520</v>
      </c>
      <c r="AL158" s="86" t="s">
        <v>121</v>
      </c>
      <c r="AM158" s="86">
        <v>28700</v>
      </c>
      <c r="AN158" s="86" t="s">
        <v>121</v>
      </c>
      <c r="AO158" s="86">
        <v>19620</v>
      </c>
      <c r="AP158" s="86" t="s">
        <v>121</v>
      </c>
      <c r="AQ158" s="86">
        <v>4020</v>
      </c>
      <c r="AR158" s="86" t="s">
        <v>121</v>
      </c>
      <c r="AS158" s="85" t="s">
        <v>4</v>
      </c>
    </row>
    <row r="159" spans="3:70" x14ac:dyDescent="0.2">
      <c r="C159" s="85" t="s">
        <v>4</v>
      </c>
      <c r="D159" s="85" t="s">
        <v>175</v>
      </c>
      <c r="E159" s="87">
        <v>4139240</v>
      </c>
      <c r="F159" s="87" t="s">
        <v>121</v>
      </c>
      <c r="G159" s="87">
        <v>0</v>
      </c>
      <c r="H159" s="87" t="s">
        <v>121</v>
      </c>
      <c r="I159" s="87">
        <v>1850</v>
      </c>
      <c r="J159" s="87" t="s">
        <v>121</v>
      </c>
      <c r="K159" s="87">
        <v>24450</v>
      </c>
      <c r="L159" s="87" t="s">
        <v>121</v>
      </c>
      <c r="M159" s="87">
        <v>122700</v>
      </c>
      <c r="N159" s="87" t="s">
        <v>121</v>
      </c>
      <c r="O159" s="87">
        <v>457120</v>
      </c>
      <c r="P159" s="87" t="s">
        <v>121</v>
      </c>
      <c r="Q159" s="87">
        <v>600800</v>
      </c>
      <c r="R159" s="87" t="s">
        <v>121</v>
      </c>
      <c r="S159" s="87">
        <v>1032790</v>
      </c>
      <c r="T159" s="87" t="s">
        <v>121</v>
      </c>
      <c r="U159" s="87">
        <v>1217890</v>
      </c>
      <c r="V159" s="87" t="s">
        <v>121</v>
      </c>
      <c r="W159" s="87">
        <v>681640</v>
      </c>
      <c r="X159" s="87" t="s">
        <v>121</v>
      </c>
      <c r="Y159" s="87">
        <v>128240</v>
      </c>
      <c r="Z159" s="87" t="s">
        <v>121</v>
      </c>
      <c r="AA159" s="87">
        <v>200</v>
      </c>
      <c r="AB159" s="87" t="s">
        <v>121</v>
      </c>
      <c r="AC159" s="87">
        <v>1500</v>
      </c>
      <c r="AD159" s="87" t="s">
        <v>121</v>
      </c>
      <c r="AE159" s="87">
        <v>6690</v>
      </c>
      <c r="AF159" s="87" t="s">
        <v>121</v>
      </c>
      <c r="AG159" s="87">
        <v>16230</v>
      </c>
      <c r="AH159" s="87" t="s">
        <v>121</v>
      </c>
      <c r="AI159" s="87">
        <v>30480</v>
      </c>
      <c r="AJ159" s="87" t="s">
        <v>121</v>
      </c>
      <c r="AK159" s="87">
        <v>24090</v>
      </c>
      <c r="AL159" s="87" t="s">
        <v>121</v>
      </c>
      <c r="AM159" s="87">
        <v>26310</v>
      </c>
      <c r="AN159" s="87" t="s">
        <v>121</v>
      </c>
      <c r="AO159" s="87">
        <v>18220</v>
      </c>
      <c r="AP159" s="87" t="s">
        <v>121</v>
      </c>
      <c r="AQ159" s="87">
        <v>4520</v>
      </c>
      <c r="AR159" s="87" t="s">
        <v>121</v>
      </c>
      <c r="AS159" s="85" t="s">
        <v>4</v>
      </c>
    </row>
    <row r="160" spans="3:70" x14ac:dyDescent="0.2">
      <c r="C160" s="85" t="s">
        <v>4</v>
      </c>
      <c r="D160" s="85" t="s">
        <v>176</v>
      </c>
      <c r="E160" s="86">
        <v>4991350</v>
      </c>
      <c r="F160" s="86" t="s">
        <v>121</v>
      </c>
      <c r="G160" s="86">
        <v>0</v>
      </c>
      <c r="H160" s="86" t="s">
        <v>121</v>
      </c>
      <c r="I160" s="86">
        <v>2520</v>
      </c>
      <c r="J160" s="86" t="s">
        <v>121</v>
      </c>
      <c r="K160" s="86">
        <v>26620</v>
      </c>
      <c r="L160" s="86" t="s">
        <v>121</v>
      </c>
      <c r="M160" s="86">
        <v>119420</v>
      </c>
      <c r="N160" s="86" t="s">
        <v>121</v>
      </c>
      <c r="O160" s="86">
        <v>500780</v>
      </c>
      <c r="P160" s="86" t="s">
        <v>121</v>
      </c>
      <c r="Q160" s="86">
        <v>610160</v>
      </c>
      <c r="R160" s="86" t="s">
        <v>121</v>
      </c>
      <c r="S160" s="86">
        <v>1192450</v>
      </c>
      <c r="T160" s="86" t="s">
        <v>121</v>
      </c>
      <c r="U160" s="86">
        <v>1389390</v>
      </c>
      <c r="V160" s="86" t="s">
        <v>121</v>
      </c>
      <c r="W160" s="86">
        <v>1150010</v>
      </c>
      <c r="X160" s="86" t="s">
        <v>121</v>
      </c>
      <c r="Y160" s="86">
        <v>139890</v>
      </c>
      <c r="Z160" s="86" t="s">
        <v>121</v>
      </c>
      <c r="AA160" s="86">
        <v>130</v>
      </c>
      <c r="AB160" s="86" t="s">
        <v>121</v>
      </c>
      <c r="AC160" s="86">
        <v>2210</v>
      </c>
      <c r="AD160" s="86" t="s">
        <v>121</v>
      </c>
      <c r="AE160" s="86">
        <v>7380</v>
      </c>
      <c r="AF160" s="86" t="s">
        <v>121</v>
      </c>
      <c r="AG160" s="86">
        <v>15750</v>
      </c>
      <c r="AH160" s="86" t="s">
        <v>121</v>
      </c>
      <c r="AI160" s="86">
        <v>33580</v>
      </c>
      <c r="AJ160" s="86" t="s">
        <v>121</v>
      </c>
      <c r="AK160" s="86">
        <v>24690</v>
      </c>
      <c r="AL160" s="86" t="s">
        <v>121</v>
      </c>
      <c r="AM160" s="86">
        <v>30670</v>
      </c>
      <c r="AN160" s="86" t="s">
        <v>121</v>
      </c>
      <c r="AO160" s="86">
        <v>20760</v>
      </c>
      <c r="AP160" s="86" t="s">
        <v>121</v>
      </c>
      <c r="AQ160" s="86">
        <v>4720</v>
      </c>
      <c r="AR160" s="86" t="s">
        <v>121</v>
      </c>
      <c r="AS160" s="85" t="s">
        <v>4</v>
      </c>
    </row>
    <row r="161" spans="3:70" x14ac:dyDescent="0.2">
      <c r="C161" s="85" t="s">
        <v>4</v>
      </c>
      <c r="D161" s="85" t="s">
        <v>170</v>
      </c>
      <c r="E161" s="87">
        <v>4959450</v>
      </c>
      <c r="F161" s="87" t="s">
        <v>121</v>
      </c>
      <c r="G161" s="87">
        <v>0</v>
      </c>
      <c r="H161" s="87" t="s">
        <v>121</v>
      </c>
      <c r="I161" s="87">
        <v>2770</v>
      </c>
      <c r="J161" s="87" t="s">
        <v>121</v>
      </c>
      <c r="K161" s="87">
        <v>26810</v>
      </c>
      <c r="L161" s="87" t="s">
        <v>121</v>
      </c>
      <c r="M161" s="87">
        <v>118300</v>
      </c>
      <c r="N161" s="87" t="s">
        <v>121</v>
      </c>
      <c r="O161" s="87">
        <v>510140</v>
      </c>
      <c r="P161" s="87" t="s">
        <v>121</v>
      </c>
      <c r="Q161" s="87">
        <v>607410</v>
      </c>
      <c r="R161" s="87" t="s">
        <v>121</v>
      </c>
      <c r="S161" s="87">
        <v>1177130</v>
      </c>
      <c r="T161" s="87" t="s">
        <v>121</v>
      </c>
      <c r="U161" s="87">
        <v>1365060</v>
      </c>
      <c r="V161" s="87" t="s">
        <v>121</v>
      </c>
      <c r="W161" s="87">
        <v>1151830</v>
      </c>
      <c r="X161" s="87" t="s">
        <v>121</v>
      </c>
      <c r="Y161" s="87">
        <v>139600</v>
      </c>
      <c r="Z161" s="87" t="s">
        <v>121</v>
      </c>
      <c r="AA161" s="87">
        <v>30</v>
      </c>
      <c r="AB161" s="87" t="s">
        <v>121</v>
      </c>
      <c r="AC161" s="87">
        <v>2380</v>
      </c>
      <c r="AD161" s="87" t="s">
        <v>121</v>
      </c>
      <c r="AE161" s="87">
        <v>7390</v>
      </c>
      <c r="AF161" s="87" t="s">
        <v>121</v>
      </c>
      <c r="AG161" s="87">
        <v>15610</v>
      </c>
      <c r="AH161" s="87" t="s">
        <v>121</v>
      </c>
      <c r="AI161" s="87">
        <v>34200</v>
      </c>
      <c r="AJ161" s="87" t="s">
        <v>121</v>
      </c>
      <c r="AK161" s="87">
        <v>24570</v>
      </c>
      <c r="AL161" s="87" t="s">
        <v>121</v>
      </c>
      <c r="AM161" s="87">
        <v>30290</v>
      </c>
      <c r="AN161" s="87" t="s">
        <v>121</v>
      </c>
      <c r="AO161" s="87">
        <v>20350</v>
      </c>
      <c r="AP161" s="87" t="s">
        <v>121</v>
      </c>
      <c r="AQ161" s="87">
        <v>4770</v>
      </c>
      <c r="AR161" s="87" t="s">
        <v>121</v>
      </c>
      <c r="AS161" s="85" t="s">
        <v>4</v>
      </c>
    </row>
    <row r="162" spans="3:70" x14ac:dyDescent="0.2">
      <c r="C162" s="85" t="s">
        <v>4</v>
      </c>
      <c r="D162" s="85" t="s">
        <v>39</v>
      </c>
      <c r="E162" s="86">
        <v>4883640</v>
      </c>
      <c r="F162" s="86" t="s">
        <v>121</v>
      </c>
      <c r="G162" s="86" t="s">
        <v>50</v>
      </c>
      <c r="H162" s="86" t="s">
        <v>121</v>
      </c>
      <c r="I162" s="86">
        <v>3060</v>
      </c>
      <c r="J162" s="86" t="s">
        <v>121</v>
      </c>
      <c r="K162" s="86">
        <v>27550</v>
      </c>
      <c r="L162" s="86" t="s">
        <v>121</v>
      </c>
      <c r="M162" s="86">
        <v>121320</v>
      </c>
      <c r="N162" s="86" t="s">
        <v>121</v>
      </c>
      <c r="O162" s="86">
        <v>498950</v>
      </c>
      <c r="P162" s="86" t="s">
        <v>121</v>
      </c>
      <c r="Q162" s="86">
        <v>600310</v>
      </c>
      <c r="R162" s="86" t="s">
        <v>121</v>
      </c>
      <c r="S162" s="86">
        <v>1112400</v>
      </c>
      <c r="T162" s="86" t="s">
        <v>121</v>
      </c>
      <c r="U162" s="86">
        <v>1338920</v>
      </c>
      <c r="V162" s="86" t="s">
        <v>121</v>
      </c>
      <c r="W162" s="86">
        <v>1181140</v>
      </c>
      <c r="X162" s="86" t="s">
        <v>121</v>
      </c>
      <c r="Y162" s="86">
        <v>137560</v>
      </c>
      <c r="Z162" s="86" t="s">
        <v>121</v>
      </c>
      <c r="AA162" s="86" t="s">
        <v>50</v>
      </c>
      <c r="AB162" s="86" t="s">
        <v>121</v>
      </c>
      <c r="AC162" s="86">
        <v>2520</v>
      </c>
      <c r="AD162" s="86" t="s">
        <v>121</v>
      </c>
      <c r="AE162" s="86">
        <v>7640</v>
      </c>
      <c r="AF162" s="86" t="s">
        <v>121</v>
      </c>
      <c r="AG162" s="86">
        <v>16030</v>
      </c>
      <c r="AH162" s="86" t="s">
        <v>121</v>
      </c>
      <c r="AI162" s="86">
        <v>33560</v>
      </c>
      <c r="AJ162" s="86" t="s">
        <v>121</v>
      </c>
      <c r="AK162" s="86">
        <v>24290</v>
      </c>
      <c r="AL162" s="86" t="s">
        <v>121</v>
      </c>
      <c r="AM162" s="86">
        <v>28740</v>
      </c>
      <c r="AN162" s="86" t="s">
        <v>121</v>
      </c>
      <c r="AO162" s="86">
        <v>19860</v>
      </c>
      <c r="AP162" s="86" t="s">
        <v>121</v>
      </c>
      <c r="AQ162" s="86">
        <v>4920</v>
      </c>
      <c r="AR162" s="86" t="s">
        <v>121</v>
      </c>
      <c r="AS162" s="85" t="s">
        <v>4</v>
      </c>
    </row>
    <row r="163" spans="3:70" x14ac:dyDescent="0.2">
      <c r="C163" s="85" t="s">
        <v>4</v>
      </c>
      <c r="D163" s="85" t="s">
        <v>119</v>
      </c>
      <c r="E163" s="87">
        <v>4920270</v>
      </c>
      <c r="F163" s="87" t="s">
        <v>121</v>
      </c>
      <c r="G163" s="87" t="s">
        <v>50</v>
      </c>
      <c r="H163" s="87" t="s">
        <v>121</v>
      </c>
      <c r="I163" s="87">
        <v>1560</v>
      </c>
      <c r="J163" s="87" t="s">
        <v>121</v>
      </c>
      <c r="K163" s="87">
        <v>21900</v>
      </c>
      <c r="L163" s="87" t="s">
        <v>121</v>
      </c>
      <c r="M163" s="87">
        <v>119980</v>
      </c>
      <c r="N163" s="87" t="s">
        <v>121</v>
      </c>
      <c r="O163" s="87">
        <v>457060</v>
      </c>
      <c r="P163" s="87" t="s">
        <v>121</v>
      </c>
      <c r="Q163" s="87">
        <v>568160</v>
      </c>
      <c r="R163" s="87" t="s">
        <v>121</v>
      </c>
      <c r="S163" s="87">
        <v>1059280</v>
      </c>
      <c r="T163" s="87" t="s">
        <v>121</v>
      </c>
      <c r="U163" s="87">
        <v>1340040</v>
      </c>
      <c r="V163" s="87" t="s">
        <v>121</v>
      </c>
      <c r="W163" s="87">
        <v>1352280</v>
      </c>
      <c r="X163" s="87" t="s">
        <v>121</v>
      </c>
      <c r="Y163" s="87">
        <v>130220</v>
      </c>
      <c r="Z163" s="87" t="s">
        <v>121</v>
      </c>
      <c r="AA163" s="87" t="s">
        <v>50</v>
      </c>
      <c r="AB163" s="87" t="s">
        <v>121</v>
      </c>
      <c r="AC163" s="87">
        <v>1280</v>
      </c>
      <c r="AD163" s="87" t="s">
        <v>121</v>
      </c>
      <c r="AE163" s="87">
        <v>6090</v>
      </c>
      <c r="AF163" s="87" t="s">
        <v>121</v>
      </c>
      <c r="AG163" s="87">
        <v>15920</v>
      </c>
      <c r="AH163" s="87" t="s">
        <v>121</v>
      </c>
      <c r="AI163" s="87">
        <v>30870</v>
      </c>
      <c r="AJ163" s="87" t="s">
        <v>121</v>
      </c>
      <c r="AK163" s="87">
        <v>23000</v>
      </c>
      <c r="AL163" s="87" t="s">
        <v>121</v>
      </c>
      <c r="AM163" s="87">
        <v>27390</v>
      </c>
      <c r="AN163" s="87" t="s">
        <v>121</v>
      </c>
      <c r="AO163" s="87">
        <v>19760</v>
      </c>
      <c r="AP163" s="87" t="s">
        <v>121</v>
      </c>
      <c r="AQ163" s="87">
        <v>5900</v>
      </c>
      <c r="AR163" s="87" t="s">
        <v>121</v>
      </c>
      <c r="AS163" s="85" t="s">
        <v>4</v>
      </c>
      <c r="AT163" s="60">
        <f>+((Y163/Y158)-1)*100</f>
        <v>-1.8466872691640934</v>
      </c>
      <c r="AU163" s="81">
        <f>+Y163-Y158</f>
        <v>-2450</v>
      </c>
      <c r="AW163" s="60">
        <f>+((AQ163/AQ158)-1)*100</f>
        <v>46.766169154228862</v>
      </c>
      <c r="AX163" s="81">
        <f>+AQ163-AQ158</f>
        <v>1880</v>
      </c>
      <c r="AZ163" s="60">
        <f>+((Y163/Y158)-1)*100</f>
        <v>-1.8466872691640934</v>
      </c>
      <c r="BB163" s="60" t="e">
        <f>+((AA163/AA158)-1)*100</f>
        <v>#VALUE!</v>
      </c>
      <c r="BD163" s="60">
        <f>+((AC163/AC158)-1)*100</f>
        <v>-25.581395348837212</v>
      </c>
      <c r="BF163" s="60">
        <f>+((AE163/AE158)-1)*100</f>
        <v>-18.145161290322577</v>
      </c>
      <c r="BH163" s="60">
        <f>+((AG163/AG158)-1)*100</f>
        <v>-13.899405083829098</v>
      </c>
      <c r="BJ163" s="60">
        <f>+((AI163/AI158)-1)*100</f>
        <v>2.5922233300099684</v>
      </c>
      <c r="BL163" s="60">
        <f>+((AK163/AK158)-1)*100</f>
        <v>2.1314387211367691</v>
      </c>
      <c r="BN163" s="60">
        <f>+((AM163/AM158)-1)*100</f>
        <v>-4.5644599303135909</v>
      </c>
      <c r="BP163" s="60">
        <f>+((AO163/AO158)-1)*100</f>
        <v>0.7135575942915473</v>
      </c>
      <c r="BR163" s="60">
        <f>+((AQ163/AQ158)-1)*100</f>
        <v>46.766169154228862</v>
      </c>
    </row>
    <row r="164" spans="3:70" x14ac:dyDescent="0.2">
      <c r="C164" s="85" t="s">
        <v>5</v>
      </c>
      <c r="D164" s="85" t="s">
        <v>174</v>
      </c>
      <c r="E164" s="86">
        <v>3983790</v>
      </c>
      <c r="F164" s="86" t="s">
        <v>121</v>
      </c>
      <c r="G164" s="86">
        <v>0</v>
      </c>
      <c r="H164" s="86" t="s">
        <v>121</v>
      </c>
      <c r="I164" s="86">
        <v>351400</v>
      </c>
      <c r="J164" s="86" t="s">
        <v>121</v>
      </c>
      <c r="K164" s="86">
        <v>700140</v>
      </c>
      <c r="L164" s="86" t="s">
        <v>121</v>
      </c>
      <c r="M164" s="86">
        <v>746520</v>
      </c>
      <c r="N164" s="86" t="s">
        <v>121</v>
      </c>
      <c r="O164" s="86">
        <v>721230</v>
      </c>
      <c r="P164" s="86" t="s">
        <v>121</v>
      </c>
      <c r="Q164" s="86">
        <v>393880</v>
      </c>
      <c r="R164" s="86" t="s">
        <v>121</v>
      </c>
      <c r="S164" s="86">
        <v>437560</v>
      </c>
      <c r="T164" s="86" t="s">
        <v>121</v>
      </c>
      <c r="U164" s="86">
        <v>360920</v>
      </c>
      <c r="V164" s="86" t="s">
        <v>121</v>
      </c>
      <c r="W164" s="86">
        <v>272130</v>
      </c>
      <c r="X164" s="86" t="s">
        <v>121</v>
      </c>
      <c r="Y164" s="86">
        <v>833590</v>
      </c>
      <c r="Z164" s="86" t="s">
        <v>121</v>
      </c>
      <c r="AA164" s="86">
        <v>5430</v>
      </c>
      <c r="AB164" s="86" t="s">
        <v>121</v>
      </c>
      <c r="AC164" s="86">
        <v>407610</v>
      </c>
      <c r="AD164" s="86" t="s">
        <v>121</v>
      </c>
      <c r="AE164" s="86">
        <v>223360</v>
      </c>
      <c r="AF164" s="86" t="s">
        <v>121</v>
      </c>
      <c r="AG164" s="86">
        <v>109000</v>
      </c>
      <c r="AH164" s="86" t="s">
        <v>121</v>
      </c>
      <c r="AI164" s="86">
        <v>52970</v>
      </c>
      <c r="AJ164" s="86" t="s">
        <v>121</v>
      </c>
      <c r="AK164" s="86">
        <v>16480</v>
      </c>
      <c r="AL164" s="86" t="s">
        <v>121</v>
      </c>
      <c r="AM164" s="86">
        <v>11730</v>
      </c>
      <c r="AN164" s="86" t="s">
        <v>121</v>
      </c>
      <c r="AO164" s="86">
        <v>5530</v>
      </c>
      <c r="AP164" s="86" t="s">
        <v>121</v>
      </c>
      <c r="AQ164" s="86">
        <v>1480</v>
      </c>
      <c r="AR164" s="86" t="s">
        <v>121</v>
      </c>
      <c r="AS164" s="85" t="s">
        <v>5</v>
      </c>
    </row>
    <row r="165" spans="3:70" x14ac:dyDescent="0.2">
      <c r="C165" s="85" t="s">
        <v>5</v>
      </c>
      <c r="D165" s="85" t="s">
        <v>175</v>
      </c>
      <c r="E165" s="87">
        <v>4076230</v>
      </c>
      <c r="F165" s="87" t="s">
        <v>121</v>
      </c>
      <c r="G165" s="87">
        <v>0</v>
      </c>
      <c r="H165" s="87" t="s">
        <v>121</v>
      </c>
      <c r="I165" s="87">
        <v>361650</v>
      </c>
      <c r="J165" s="87" t="s">
        <v>121</v>
      </c>
      <c r="K165" s="87">
        <v>717630</v>
      </c>
      <c r="L165" s="87" t="s">
        <v>121</v>
      </c>
      <c r="M165" s="87">
        <v>772090</v>
      </c>
      <c r="N165" s="87" t="s">
        <v>121</v>
      </c>
      <c r="O165" s="87">
        <v>754480</v>
      </c>
      <c r="P165" s="87" t="s">
        <v>121</v>
      </c>
      <c r="Q165" s="87">
        <v>426040</v>
      </c>
      <c r="R165" s="87" t="s">
        <v>121</v>
      </c>
      <c r="S165" s="87">
        <v>466630</v>
      </c>
      <c r="T165" s="87" t="s">
        <v>121</v>
      </c>
      <c r="U165" s="87">
        <v>384640</v>
      </c>
      <c r="V165" s="87" t="s">
        <v>121</v>
      </c>
      <c r="W165" s="87">
        <v>193080</v>
      </c>
      <c r="X165" s="87" t="s">
        <v>121</v>
      </c>
      <c r="Y165" s="87">
        <v>860150</v>
      </c>
      <c r="Z165" s="87" t="s">
        <v>121</v>
      </c>
      <c r="AA165" s="87">
        <v>6030</v>
      </c>
      <c r="AB165" s="87" t="s">
        <v>121</v>
      </c>
      <c r="AC165" s="87">
        <v>420480</v>
      </c>
      <c r="AD165" s="87" t="s">
        <v>121</v>
      </c>
      <c r="AE165" s="87">
        <v>228630</v>
      </c>
      <c r="AF165" s="87" t="s">
        <v>121</v>
      </c>
      <c r="AG165" s="87">
        <v>112290</v>
      </c>
      <c r="AH165" s="87" t="s">
        <v>121</v>
      </c>
      <c r="AI165" s="87">
        <v>55360</v>
      </c>
      <c r="AJ165" s="87" t="s">
        <v>121</v>
      </c>
      <c r="AK165" s="87">
        <v>17750</v>
      </c>
      <c r="AL165" s="87" t="s">
        <v>121</v>
      </c>
      <c r="AM165" s="87">
        <v>12500</v>
      </c>
      <c r="AN165" s="87" t="s">
        <v>121</v>
      </c>
      <c r="AO165" s="87">
        <v>5860</v>
      </c>
      <c r="AP165" s="87" t="s">
        <v>121</v>
      </c>
      <c r="AQ165" s="87">
        <v>1250</v>
      </c>
      <c r="AR165" s="87" t="s">
        <v>121</v>
      </c>
      <c r="AS165" s="85" t="s">
        <v>5</v>
      </c>
    </row>
    <row r="166" spans="3:70" x14ac:dyDescent="0.2">
      <c r="C166" s="85" t="s">
        <v>5</v>
      </c>
      <c r="D166" s="85" t="s">
        <v>176</v>
      </c>
      <c r="E166" s="86">
        <v>5177510</v>
      </c>
      <c r="F166" s="86" t="s">
        <v>121</v>
      </c>
      <c r="G166" s="86">
        <v>0</v>
      </c>
      <c r="H166" s="86" t="s">
        <v>121</v>
      </c>
      <c r="I166" s="86">
        <v>309510</v>
      </c>
      <c r="J166" s="86" t="s">
        <v>121</v>
      </c>
      <c r="K166" s="86">
        <v>575890</v>
      </c>
      <c r="L166" s="86" t="s">
        <v>121</v>
      </c>
      <c r="M166" s="86">
        <v>603720</v>
      </c>
      <c r="N166" s="86" t="s">
        <v>121</v>
      </c>
      <c r="O166" s="86">
        <v>622390</v>
      </c>
      <c r="P166" s="86" t="s">
        <v>121</v>
      </c>
      <c r="Q166" s="86">
        <v>352260</v>
      </c>
      <c r="R166" s="86" t="s">
        <v>121</v>
      </c>
      <c r="S166" s="86">
        <v>406600</v>
      </c>
      <c r="T166" s="86" t="s">
        <v>121</v>
      </c>
      <c r="U166" s="86">
        <v>356960</v>
      </c>
      <c r="V166" s="86" t="s">
        <v>121</v>
      </c>
      <c r="W166" s="86">
        <v>1950180</v>
      </c>
      <c r="X166" s="86" t="s">
        <v>121</v>
      </c>
      <c r="Y166" s="86">
        <v>723060</v>
      </c>
      <c r="Z166" s="86" t="s">
        <v>121</v>
      </c>
      <c r="AA166" s="86">
        <v>6190</v>
      </c>
      <c r="AB166" s="86" t="s">
        <v>121</v>
      </c>
      <c r="AC166" s="86">
        <v>367160</v>
      </c>
      <c r="AD166" s="86" t="s">
        <v>121</v>
      </c>
      <c r="AE166" s="86">
        <v>183820</v>
      </c>
      <c r="AF166" s="86" t="s">
        <v>121</v>
      </c>
      <c r="AG166" s="86">
        <v>87770</v>
      </c>
      <c r="AH166" s="86" t="s">
        <v>121</v>
      </c>
      <c r="AI166" s="86">
        <v>45580</v>
      </c>
      <c r="AJ166" s="86" t="s">
        <v>121</v>
      </c>
      <c r="AK166" s="86">
        <v>14670</v>
      </c>
      <c r="AL166" s="86" t="s">
        <v>121</v>
      </c>
      <c r="AM166" s="86">
        <v>10850</v>
      </c>
      <c r="AN166" s="86" t="s">
        <v>121</v>
      </c>
      <c r="AO166" s="86">
        <v>5480</v>
      </c>
      <c r="AP166" s="86" t="s">
        <v>121</v>
      </c>
      <c r="AQ166" s="86">
        <v>1540</v>
      </c>
      <c r="AR166" s="86" t="s">
        <v>121</v>
      </c>
      <c r="AS166" s="85" t="s">
        <v>5</v>
      </c>
    </row>
    <row r="167" spans="3:70" x14ac:dyDescent="0.2">
      <c r="C167" s="85" t="s">
        <v>5</v>
      </c>
      <c r="D167" s="85" t="s">
        <v>170</v>
      </c>
      <c r="E167" s="87">
        <v>4856780</v>
      </c>
      <c r="F167" s="87" t="s">
        <v>121</v>
      </c>
      <c r="G167" s="87">
        <v>0</v>
      </c>
      <c r="H167" s="87" t="s">
        <v>121</v>
      </c>
      <c r="I167" s="87">
        <v>295870</v>
      </c>
      <c r="J167" s="87" t="s">
        <v>121</v>
      </c>
      <c r="K167" s="87">
        <v>551940</v>
      </c>
      <c r="L167" s="87" t="s">
        <v>121</v>
      </c>
      <c r="M167" s="87">
        <v>584440</v>
      </c>
      <c r="N167" s="87" t="s">
        <v>121</v>
      </c>
      <c r="O167" s="87">
        <v>616800</v>
      </c>
      <c r="P167" s="87" t="s">
        <v>121</v>
      </c>
      <c r="Q167" s="87">
        <v>357080</v>
      </c>
      <c r="R167" s="87" t="s">
        <v>121</v>
      </c>
      <c r="S167" s="87">
        <v>411870</v>
      </c>
      <c r="T167" s="87" t="s">
        <v>121</v>
      </c>
      <c r="U167" s="87">
        <v>349740</v>
      </c>
      <c r="V167" s="87" t="s">
        <v>121</v>
      </c>
      <c r="W167" s="87">
        <v>1689050</v>
      </c>
      <c r="X167" s="87" t="s">
        <v>121</v>
      </c>
      <c r="Y167" s="87">
        <v>709500</v>
      </c>
      <c r="Z167" s="87" t="s">
        <v>121</v>
      </c>
      <c r="AA167" s="87">
        <v>5910</v>
      </c>
      <c r="AB167" s="87" t="s">
        <v>121</v>
      </c>
      <c r="AC167" s="87">
        <v>358970</v>
      </c>
      <c r="AD167" s="87" t="s">
        <v>121</v>
      </c>
      <c r="AE167" s="87">
        <v>179470</v>
      </c>
      <c r="AF167" s="87" t="s">
        <v>121</v>
      </c>
      <c r="AG167" s="87">
        <v>86520</v>
      </c>
      <c r="AH167" s="87" t="s">
        <v>121</v>
      </c>
      <c r="AI167" s="87">
        <v>45560</v>
      </c>
      <c r="AJ167" s="87" t="s">
        <v>121</v>
      </c>
      <c r="AK167" s="87">
        <v>15080</v>
      </c>
      <c r="AL167" s="87" t="s">
        <v>121</v>
      </c>
      <c r="AM167" s="87">
        <v>11120</v>
      </c>
      <c r="AN167" s="87" t="s">
        <v>121</v>
      </c>
      <c r="AO167" s="87">
        <v>5430</v>
      </c>
      <c r="AP167" s="87" t="s">
        <v>121</v>
      </c>
      <c r="AQ167" s="87">
        <v>1450</v>
      </c>
      <c r="AR167" s="87" t="s">
        <v>121</v>
      </c>
      <c r="AS167" s="85" t="s">
        <v>5</v>
      </c>
    </row>
    <row r="168" spans="3:70" x14ac:dyDescent="0.2">
      <c r="C168" s="85" t="s">
        <v>5</v>
      </c>
      <c r="D168" s="85" t="s">
        <v>39</v>
      </c>
      <c r="E168" s="86">
        <v>4553830</v>
      </c>
      <c r="F168" s="86" t="s">
        <v>121</v>
      </c>
      <c r="G168" s="86">
        <v>0</v>
      </c>
      <c r="H168" s="86" t="s">
        <v>121</v>
      </c>
      <c r="I168" s="86">
        <v>296240</v>
      </c>
      <c r="J168" s="86" t="s">
        <v>121</v>
      </c>
      <c r="K168" s="86">
        <v>546200</v>
      </c>
      <c r="L168" s="86" t="s">
        <v>121</v>
      </c>
      <c r="M168" s="86">
        <v>573170</v>
      </c>
      <c r="N168" s="86" t="s">
        <v>121</v>
      </c>
      <c r="O168" s="86">
        <v>563420</v>
      </c>
      <c r="P168" s="86" t="s">
        <v>121</v>
      </c>
      <c r="Q168" s="86">
        <v>317660</v>
      </c>
      <c r="R168" s="86" t="s">
        <v>121</v>
      </c>
      <c r="S168" s="86">
        <v>371850</v>
      </c>
      <c r="T168" s="86" t="s">
        <v>121</v>
      </c>
      <c r="U168" s="86">
        <v>314820</v>
      </c>
      <c r="V168" s="86" t="s">
        <v>121</v>
      </c>
      <c r="W168" s="86">
        <v>1570470</v>
      </c>
      <c r="X168" s="86" t="s">
        <v>121</v>
      </c>
      <c r="Y168" s="86">
        <v>684950</v>
      </c>
      <c r="Z168" s="86" t="s">
        <v>121</v>
      </c>
      <c r="AA168" s="86">
        <v>6200</v>
      </c>
      <c r="AB168" s="86" t="s">
        <v>121</v>
      </c>
      <c r="AC168" s="86">
        <v>346830</v>
      </c>
      <c r="AD168" s="86" t="s">
        <v>121</v>
      </c>
      <c r="AE168" s="86">
        <v>176610</v>
      </c>
      <c r="AF168" s="86" t="s">
        <v>121</v>
      </c>
      <c r="AG168" s="86">
        <v>83890</v>
      </c>
      <c r="AH168" s="86" t="s">
        <v>121</v>
      </c>
      <c r="AI168" s="86">
        <v>41960</v>
      </c>
      <c r="AJ168" s="86" t="s">
        <v>121</v>
      </c>
      <c r="AK168" s="86">
        <v>13380</v>
      </c>
      <c r="AL168" s="86" t="s">
        <v>121</v>
      </c>
      <c r="AM168" s="86">
        <v>10030</v>
      </c>
      <c r="AN168" s="86" t="s">
        <v>121</v>
      </c>
      <c r="AO168" s="86">
        <v>4920</v>
      </c>
      <c r="AP168" s="86" t="s">
        <v>121</v>
      </c>
      <c r="AQ168" s="86">
        <v>1130</v>
      </c>
      <c r="AR168" s="86" t="s">
        <v>121</v>
      </c>
      <c r="AS168" s="85" t="s">
        <v>5</v>
      </c>
    </row>
    <row r="169" spans="3:70" x14ac:dyDescent="0.2">
      <c r="C169" s="85" t="s">
        <v>5</v>
      </c>
      <c r="D169" s="85" t="s">
        <v>119</v>
      </c>
      <c r="E169" s="87">
        <v>3916640</v>
      </c>
      <c r="F169" s="87" t="s">
        <v>121</v>
      </c>
      <c r="G169" s="87">
        <v>0</v>
      </c>
      <c r="H169" s="87" t="s">
        <v>121</v>
      </c>
      <c r="I169" s="87">
        <v>221050</v>
      </c>
      <c r="J169" s="87" t="s">
        <v>121</v>
      </c>
      <c r="K169" s="87">
        <v>439520</v>
      </c>
      <c r="L169" s="87" t="s">
        <v>121</v>
      </c>
      <c r="M169" s="87">
        <v>489390</v>
      </c>
      <c r="N169" s="87" t="s">
        <v>121</v>
      </c>
      <c r="O169" s="87">
        <v>508680</v>
      </c>
      <c r="P169" s="87" t="s">
        <v>121</v>
      </c>
      <c r="Q169" s="87">
        <v>323650</v>
      </c>
      <c r="R169" s="87" t="s">
        <v>121</v>
      </c>
      <c r="S169" s="87">
        <v>381980</v>
      </c>
      <c r="T169" s="87" t="s">
        <v>121</v>
      </c>
      <c r="U169" s="87">
        <v>308860</v>
      </c>
      <c r="V169" s="87" t="s">
        <v>121</v>
      </c>
      <c r="W169" s="87">
        <v>1243510</v>
      </c>
      <c r="X169" s="87" t="s">
        <v>121</v>
      </c>
      <c r="Y169" s="87">
        <v>530750</v>
      </c>
      <c r="Z169" s="87" t="s">
        <v>121</v>
      </c>
      <c r="AA169" s="87">
        <v>5390</v>
      </c>
      <c r="AB169" s="87" t="s">
        <v>121</v>
      </c>
      <c r="AC169" s="87">
        <v>247340</v>
      </c>
      <c r="AD169" s="87" t="s">
        <v>121</v>
      </c>
      <c r="AE169" s="87">
        <v>140230</v>
      </c>
      <c r="AF169" s="87" t="s">
        <v>121</v>
      </c>
      <c r="AG169" s="87">
        <v>71080</v>
      </c>
      <c r="AH169" s="87" t="s">
        <v>121</v>
      </c>
      <c r="AI169" s="87">
        <v>37250</v>
      </c>
      <c r="AJ169" s="87" t="s">
        <v>121</v>
      </c>
      <c r="AK169" s="87">
        <v>13460</v>
      </c>
      <c r="AL169" s="87" t="s">
        <v>121</v>
      </c>
      <c r="AM169" s="87">
        <v>10180</v>
      </c>
      <c r="AN169" s="87" t="s">
        <v>121</v>
      </c>
      <c r="AO169" s="87">
        <v>4760</v>
      </c>
      <c r="AP169" s="87" t="s">
        <v>121</v>
      </c>
      <c r="AQ169" s="87">
        <v>1070</v>
      </c>
      <c r="AR169" s="87" t="s">
        <v>121</v>
      </c>
      <c r="AS169" s="85" t="s">
        <v>5</v>
      </c>
      <c r="AT169" s="60">
        <f>+((Y169/Y164)-1)*100</f>
        <v>-36.32961047997216</v>
      </c>
      <c r="AU169" s="81">
        <f>+Y169-Y164</f>
        <v>-302840</v>
      </c>
      <c r="AW169" s="60">
        <f>+((AQ169/AQ164)-1)*100</f>
        <v>-27.702702702702698</v>
      </c>
      <c r="AX169" s="81">
        <f>+AQ169-AQ164</f>
        <v>-410</v>
      </c>
      <c r="AZ169" s="60">
        <f>+((Y169/Y164)-1)*100</f>
        <v>-36.32961047997216</v>
      </c>
      <c r="BB169" s="60">
        <f>+((AA169/AA164)-1)*100</f>
        <v>-0.73664825046040328</v>
      </c>
      <c r="BD169" s="60">
        <f>+((AC169/AC164)-1)*100</f>
        <v>-39.319447511101302</v>
      </c>
      <c r="BF169" s="60">
        <f>+((AE169/AE164)-1)*100</f>
        <v>-37.217944126074499</v>
      </c>
      <c r="BH169" s="60">
        <f>+((AG169/AG164)-1)*100</f>
        <v>-34.788990825688074</v>
      </c>
      <c r="BJ169" s="60">
        <f>+((AI169/AI164)-1)*100</f>
        <v>-29.67717575986407</v>
      </c>
      <c r="BL169" s="60">
        <f>+((AK169/AK164)-1)*100</f>
        <v>-18.325242718446599</v>
      </c>
      <c r="BN169" s="60">
        <f>+((AM169/AM164)-1)*100</f>
        <v>-13.21398124467178</v>
      </c>
      <c r="BP169" s="60">
        <f>+((AO169/AO164)-1)*100</f>
        <v>-13.924050632911388</v>
      </c>
      <c r="BR169" s="60">
        <f>+((AQ169/AQ164)-1)*100</f>
        <v>-27.702702702702698</v>
      </c>
    </row>
    <row r="170" spans="3:70" x14ac:dyDescent="0.2">
      <c r="C170" s="85" t="s">
        <v>6</v>
      </c>
      <c r="D170" s="85" t="s">
        <v>174</v>
      </c>
      <c r="E170" s="86">
        <v>24855130</v>
      </c>
      <c r="F170" s="86" t="s">
        <v>121</v>
      </c>
      <c r="G170" s="86">
        <v>0</v>
      </c>
      <c r="H170" s="86" t="s">
        <v>121</v>
      </c>
      <c r="I170" s="86">
        <v>335530</v>
      </c>
      <c r="J170" s="86" t="s">
        <v>121</v>
      </c>
      <c r="K170" s="86">
        <v>840520</v>
      </c>
      <c r="L170" s="86" t="s">
        <v>121</v>
      </c>
      <c r="M170" s="86">
        <v>1165380</v>
      </c>
      <c r="N170" s="86" t="s">
        <v>121</v>
      </c>
      <c r="O170" s="86">
        <v>1770460</v>
      </c>
      <c r="P170" s="86" t="s">
        <v>121</v>
      </c>
      <c r="Q170" s="86">
        <v>1395170</v>
      </c>
      <c r="R170" s="86" t="s">
        <v>121</v>
      </c>
      <c r="S170" s="86">
        <v>2053750</v>
      </c>
      <c r="T170" s="86" t="s">
        <v>121</v>
      </c>
      <c r="U170" s="86">
        <v>3502170</v>
      </c>
      <c r="V170" s="86" t="s">
        <v>121</v>
      </c>
      <c r="W170" s="86">
        <v>13792150</v>
      </c>
      <c r="X170" s="86" t="s">
        <v>121</v>
      </c>
      <c r="Y170" s="86">
        <v>1079420</v>
      </c>
      <c r="Z170" s="86" t="s">
        <v>121</v>
      </c>
      <c r="AA170" s="86">
        <v>16610</v>
      </c>
      <c r="AB170" s="86" t="s">
        <v>121</v>
      </c>
      <c r="AC170" s="86">
        <v>296490</v>
      </c>
      <c r="AD170" s="86" t="s">
        <v>121</v>
      </c>
      <c r="AE170" s="86">
        <v>264110</v>
      </c>
      <c r="AF170" s="86" t="s">
        <v>121</v>
      </c>
      <c r="AG170" s="86">
        <v>164960</v>
      </c>
      <c r="AH170" s="86" t="s">
        <v>121</v>
      </c>
      <c r="AI170" s="86">
        <v>126140</v>
      </c>
      <c r="AJ170" s="86" t="s">
        <v>121</v>
      </c>
      <c r="AK170" s="86">
        <v>57550</v>
      </c>
      <c r="AL170" s="86" t="s">
        <v>121</v>
      </c>
      <c r="AM170" s="86">
        <v>53880</v>
      </c>
      <c r="AN170" s="86" t="s">
        <v>121</v>
      </c>
      <c r="AO170" s="86">
        <v>50130</v>
      </c>
      <c r="AP170" s="86" t="s">
        <v>121</v>
      </c>
      <c r="AQ170" s="86">
        <v>49540</v>
      </c>
      <c r="AR170" s="86" t="s">
        <v>121</v>
      </c>
      <c r="AS170" s="85" t="s">
        <v>6</v>
      </c>
    </row>
    <row r="171" spans="3:70" x14ac:dyDescent="0.2">
      <c r="C171" s="85" t="s">
        <v>6</v>
      </c>
      <c r="D171" s="85" t="s">
        <v>175</v>
      </c>
      <c r="E171" s="87">
        <v>24892520</v>
      </c>
      <c r="F171" s="87" t="s">
        <v>121</v>
      </c>
      <c r="G171" s="87">
        <v>0</v>
      </c>
      <c r="H171" s="87" t="s">
        <v>121</v>
      </c>
      <c r="I171" s="87">
        <v>311960</v>
      </c>
      <c r="J171" s="87" t="s">
        <v>121</v>
      </c>
      <c r="K171" s="87">
        <v>831820</v>
      </c>
      <c r="L171" s="87" t="s">
        <v>121</v>
      </c>
      <c r="M171" s="87">
        <v>1108680</v>
      </c>
      <c r="N171" s="87" t="s">
        <v>121</v>
      </c>
      <c r="O171" s="87">
        <v>1716200</v>
      </c>
      <c r="P171" s="87" t="s">
        <v>121</v>
      </c>
      <c r="Q171" s="87">
        <v>1427530</v>
      </c>
      <c r="R171" s="87" t="s">
        <v>121</v>
      </c>
      <c r="S171" s="87">
        <v>2014910</v>
      </c>
      <c r="T171" s="87" t="s">
        <v>121</v>
      </c>
      <c r="U171" s="87">
        <v>3506260</v>
      </c>
      <c r="V171" s="87" t="s">
        <v>121</v>
      </c>
      <c r="W171" s="87">
        <v>13975170</v>
      </c>
      <c r="X171" s="87" t="s">
        <v>121</v>
      </c>
      <c r="Y171" s="87">
        <v>1043910</v>
      </c>
      <c r="Z171" s="87" t="s">
        <v>121</v>
      </c>
      <c r="AA171" s="87">
        <v>13920</v>
      </c>
      <c r="AB171" s="87" t="s">
        <v>121</v>
      </c>
      <c r="AC171" s="87">
        <v>274710</v>
      </c>
      <c r="AD171" s="87" t="s">
        <v>121</v>
      </c>
      <c r="AE171" s="87">
        <v>262730</v>
      </c>
      <c r="AF171" s="87" t="s">
        <v>121</v>
      </c>
      <c r="AG171" s="87">
        <v>157250</v>
      </c>
      <c r="AH171" s="87" t="s">
        <v>121</v>
      </c>
      <c r="AI171" s="87">
        <v>122440</v>
      </c>
      <c r="AJ171" s="87" t="s">
        <v>121</v>
      </c>
      <c r="AK171" s="87">
        <v>59150</v>
      </c>
      <c r="AL171" s="87" t="s">
        <v>121</v>
      </c>
      <c r="AM171" s="87">
        <v>52520</v>
      </c>
      <c r="AN171" s="87" t="s">
        <v>121</v>
      </c>
      <c r="AO171" s="87">
        <v>50100</v>
      </c>
      <c r="AP171" s="87" t="s">
        <v>121</v>
      </c>
      <c r="AQ171" s="87">
        <v>51080</v>
      </c>
      <c r="AR171" s="87" t="s">
        <v>121</v>
      </c>
      <c r="AS171" s="85" t="s">
        <v>6</v>
      </c>
    </row>
    <row r="172" spans="3:70" x14ac:dyDescent="0.2">
      <c r="C172" s="85" t="s">
        <v>6</v>
      </c>
      <c r="D172" s="85" t="s">
        <v>176</v>
      </c>
      <c r="E172" s="86">
        <v>23752690</v>
      </c>
      <c r="F172" s="86" t="s">
        <v>121</v>
      </c>
      <c r="G172" s="86">
        <v>0</v>
      </c>
      <c r="H172" s="86" t="s">
        <v>121</v>
      </c>
      <c r="I172" s="86">
        <v>297220</v>
      </c>
      <c r="J172" s="86" t="s">
        <v>121</v>
      </c>
      <c r="K172" s="86">
        <v>736800</v>
      </c>
      <c r="L172" s="86" t="s">
        <v>121</v>
      </c>
      <c r="M172" s="86">
        <v>995440</v>
      </c>
      <c r="N172" s="86" t="s">
        <v>121</v>
      </c>
      <c r="O172" s="86">
        <v>1558920</v>
      </c>
      <c r="P172" s="86" t="s">
        <v>121</v>
      </c>
      <c r="Q172" s="86">
        <v>1289320</v>
      </c>
      <c r="R172" s="86" t="s">
        <v>121</v>
      </c>
      <c r="S172" s="86">
        <v>2101770</v>
      </c>
      <c r="T172" s="86" t="s">
        <v>121</v>
      </c>
      <c r="U172" s="86">
        <v>3683770</v>
      </c>
      <c r="V172" s="86" t="s">
        <v>121</v>
      </c>
      <c r="W172" s="86">
        <v>13089450</v>
      </c>
      <c r="X172" s="86" t="s">
        <v>121</v>
      </c>
      <c r="Y172" s="86">
        <v>989800</v>
      </c>
      <c r="Z172" s="86" t="s">
        <v>121</v>
      </c>
      <c r="AA172" s="86">
        <v>22500</v>
      </c>
      <c r="AB172" s="86" t="s">
        <v>121</v>
      </c>
      <c r="AC172" s="86">
        <v>270280</v>
      </c>
      <c r="AD172" s="86" t="s">
        <v>121</v>
      </c>
      <c r="AE172" s="86">
        <v>232800</v>
      </c>
      <c r="AF172" s="86" t="s">
        <v>121</v>
      </c>
      <c r="AG172" s="86">
        <v>141850</v>
      </c>
      <c r="AH172" s="86" t="s">
        <v>121</v>
      </c>
      <c r="AI172" s="86">
        <v>110960</v>
      </c>
      <c r="AJ172" s="86" t="s">
        <v>121</v>
      </c>
      <c r="AK172" s="86">
        <v>53010</v>
      </c>
      <c r="AL172" s="86" t="s">
        <v>121</v>
      </c>
      <c r="AM172" s="86">
        <v>54730</v>
      </c>
      <c r="AN172" s="86" t="s">
        <v>121</v>
      </c>
      <c r="AO172" s="86">
        <v>52470</v>
      </c>
      <c r="AP172" s="86" t="s">
        <v>121</v>
      </c>
      <c r="AQ172" s="86">
        <v>51190</v>
      </c>
      <c r="AR172" s="86" t="s">
        <v>121</v>
      </c>
      <c r="AS172" s="85" t="s">
        <v>6</v>
      </c>
    </row>
    <row r="173" spans="3:70" x14ac:dyDescent="0.2">
      <c r="C173" s="85" t="s">
        <v>6</v>
      </c>
      <c r="D173" s="85" t="s">
        <v>170</v>
      </c>
      <c r="E173" s="87">
        <v>23300220</v>
      </c>
      <c r="F173" s="87" t="s">
        <v>121</v>
      </c>
      <c r="G173" s="87">
        <v>0</v>
      </c>
      <c r="H173" s="87" t="s">
        <v>121</v>
      </c>
      <c r="I173" s="87">
        <v>280730</v>
      </c>
      <c r="J173" s="87" t="s">
        <v>121</v>
      </c>
      <c r="K173" s="87">
        <v>738150</v>
      </c>
      <c r="L173" s="87" t="s">
        <v>121</v>
      </c>
      <c r="M173" s="87">
        <v>997130</v>
      </c>
      <c r="N173" s="87" t="s">
        <v>121</v>
      </c>
      <c r="O173" s="87">
        <v>1543320</v>
      </c>
      <c r="P173" s="87" t="s">
        <v>121</v>
      </c>
      <c r="Q173" s="87">
        <v>1256020</v>
      </c>
      <c r="R173" s="87" t="s">
        <v>121</v>
      </c>
      <c r="S173" s="87">
        <v>2044400</v>
      </c>
      <c r="T173" s="87" t="s">
        <v>121</v>
      </c>
      <c r="U173" s="87">
        <v>3501660</v>
      </c>
      <c r="V173" s="87" t="s">
        <v>121</v>
      </c>
      <c r="W173" s="87">
        <v>12938810</v>
      </c>
      <c r="X173" s="87" t="s">
        <v>121</v>
      </c>
      <c r="Y173" s="87">
        <v>965000</v>
      </c>
      <c r="Z173" s="87" t="s">
        <v>121</v>
      </c>
      <c r="AA173" s="87">
        <v>20700</v>
      </c>
      <c r="AB173" s="87" t="s">
        <v>121</v>
      </c>
      <c r="AC173" s="87">
        <v>253410</v>
      </c>
      <c r="AD173" s="87" t="s">
        <v>121</v>
      </c>
      <c r="AE173" s="87">
        <v>232440</v>
      </c>
      <c r="AF173" s="87" t="s">
        <v>121</v>
      </c>
      <c r="AG173" s="87">
        <v>140780</v>
      </c>
      <c r="AH173" s="87" t="s">
        <v>121</v>
      </c>
      <c r="AI173" s="87">
        <v>110800</v>
      </c>
      <c r="AJ173" s="87" t="s">
        <v>121</v>
      </c>
      <c r="AK173" s="87">
        <v>51550</v>
      </c>
      <c r="AL173" s="87" t="s">
        <v>121</v>
      </c>
      <c r="AM173" s="87">
        <v>53550</v>
      </c>
      <c r="AN173" s="87" t="s">
        <v>121</v>
      </c>
      <c r="AO173" s="87">
        <v>49960</v>
      </c>
      <c r="AP173" s="87" t="s">
        <v>121</v>
      </c>
      <c r="AQ173" s="87">
        <v>51820</v>
      </c>
      <c r="AR173" s="87" t="s">
        <v>121</v>
      </c>
      <c r="AS173" s="85" t="s">
        <v>6</v>
      </c>
    </row>
    <row r="174" spans="3:70" x14ac:dyDescent="0.2">
      <c r="C174" s="85" t="s">
        <v>6</v>
      </c>
      <c r="D174" s="85" t="s">
        <v>39</v>
      </c>
      <c r="E174" s="86">
        <v>23229750</v>
      </c>
      <c r="F174" s="86" t="s">
        <v>121</v>
      </c>
      <c r="G174" s="86">
        <v>0</v>
      </c>
      <c r="H174" s="86" t="s">
        <v>121</v>
      </c>
      <c r="I174" s="86">
        <v>266020</v>
      </c>
      <c r="J174" s="86" t="s">
        <v>121</v>
      </c>
      <c r="K174" s="86">
        <v>734800</v>
      </c>
      <c r="L174" s="86" t="s">
        <v>121</v>
      </c>
      <c r="M174" s="86">
        <v>999040</v>
      </c>
      <c r="N174" s="86" t="s">
        <v>121</v>
      </c>
      <c r="O174" s="86">
        <v>1562660</v>
      </c>
      <c r="P174" s="86" t="s">
        <v>121</v>
      </c>
      <c r="Q174" s="86">
        <v>1227460</v>
      </c>
      <c r="R174" s="86" t="s">
        <v>121</v>
      </c>
      <c r="S174" s="86">
        <v>2004090</v>
      </c>
      <c r="T174" s="86" t="s">
        <v>121</v>
      </c>
      <c r="U174" s="86">
        <v>3540420</v>
      </c>
      <c r="V174" s="86" t="s">
        <v>121</v>
      </c>
      <c r="W174" s="86">
        <v>12895270</v>
      </c>
      <c r="X174" s="86" t="s">
        <v>121</v>
      </c>
      <c r="Y174" s="86">
        <v>945020</v>
      </c>
      <c r="Z174" s="86" t="s">
        <v>121</v>
      </c>
      <c r="AA174" s="86">
        <v>18100</v>
      </c>
      <c r="AB174" s="86" t="s">
        <v>121</v>
      </c>
      <c r="AC174" s="86">
        <v>238920</v>
      </c>
      <c r="AD174" s="86" t="s">
        <v>121</v>
      </c>
      <c r="AE174" s="86">
        <v>230340</v>
      </c>
      <c r="AF174" s="86" t="s">
        <v>121</v>
      </c>
      <c r="AG174" s="86">
        <v>140560</v>
      </c>
      <c r="AH174" s="86" t="s">
        <v>121</v>
      </c>
      <c r="AI174" s="86">
        <v>112280</v>
      </c>
      <c r="AJ174" s="86" t="s">
        <v>121</v>
      </c>
      <c r="AK174" s="86">
        <v>50190</v>
      </c>
      <c r="AL174" s="86" t="s">
        <v>121</v>
      </c>
      <c r="AM174" s="86">
        <v>52200</v>
      </c>
      <c r="AN174" s="86" t="s">
        <v>121</v>
      </c>
      <c r="AO174" s="86">
        <v>50480</v>
      </c>
      <c r="AP174" s="86" t="s">
        <v>121</v>
      </c>
      <c r="AQ174" s="86">
        <v>51940</v>
      </c>
      <c r="AR174" s="86" t="s">
        <v>121</v>
      </c>
      <c r="AS174" s="85" t="s">
        <v>6</v>
      </c>
    </row>
    <row r="175" spans="3:70" x14ac:dyDescent="0.2">
      <c r="C175" s="85" t="s">
        <v>6</v>
      </c>
      <c r="D175" s="85" t="s">
        <v>119</v>
      </c>
      <c r="E175" s="87">
        <v>23913680</v>
      </c>
      <c r="F175" s="87" t="s">
        <v>121</v>
      </c>
      <c r="G175" s="87">
        <v>0</v>
      </c>
      <c r="H175" s="87" t="s">
        <v>121</v>
      </c>
      <c r="I175" s="87">
        <v>261260</v>
      </c>
      <c r="J175" s="87" t="s">
        <v>121</v>
      </c>
      <c r="K175" s="87">
        <v>647380</v>
      </c>
      <c r="L175" s="87" t="s">
        <v>121</v>
      </c>
      <c r="M175" s="87">
        <v>939230</v>
      </c>
      <c r="N175" s="87" t="s">
        <v>121</v>
      </c>
      <c r="O175" s="87">
        <v>1468390</v>
      </c>
      <c r="P175" s="87" t="s">
        <v>121</v>
      </c>
      <c r="Q175" s="87">
        <v>1236970</v>
      </c>
      <c r="R175" s="87" t="s">
        <v>121</v>
      </c>
      <c r="S175" s="87">
        <v>1971800</v>
      </c>
      <c r="T175" s="87" t="s">
        <v>121</v>
      </c>
      <c r="U175" s="87">
        <v>3559510</v>
      </c>
      <c r="V175" s="87" t="s">
        <v>121</v>
      </c>
      <c r="W175" s="87">
        <v>13829140</v>
      </c>
      <c r="X175" s="87" t="s">
        <v>121</v>
      </c>
      <c r="Y175" s="87">
        <v>914870</v>
      </c>
      <c r="Z175" s="87" t="s">
        <v>121</v>
      </c>
      <c r="AA175" s="87">
        <v>7960</v>
      </c>
      <c r="AB175" s="87" t="s">
        <v>121</v>
      </c>
      <c r="AC175" s="87">
        <v>262840</v>
      </c>
      <c r="AD175" s="87" t="s">
        <v>121</v>
      </c>
      <c r="AE175" s="87">
        <v>200830</v>
      </c>
      <c r="AF175" s="87" t="s">
        <v>121</v>
      </c>
      <c r="AG175" s="87">
        <v>131900</v>
      </c>
      <c r="AH175" s="87" t="s">
        <v>121</v>
      </c>
      <c r="AI175" s="87">
        <v>103590</v>
      </c>
      <c r="AJ175" s="87" t="s">
        <v>121</v>
      </c>
      <c r="AK175" s="87">
        <v>50450</v>
      </c>
      <c r="AL175" s="87" t="s">
        <v>121</v>
      </c>
      <c r="AM175" s="87">
        <v>51030</v>
      </c>
      <c r="AN175" s="87" t="s">
        <v>121</v>
      </c>
      <c r="AO175" s="87">
        <v>50490</v>
      </c>
      <c r="AP175" s="87" t="s">
        <v>121</v>
      </c>
      <c r="AQ175" s="87">
        <v>55780</v>
      </c>
      <c r="AR175" s="87" t="s">
        <v>121</v>
      </c>
      <c r="AS175" s="85" t="s">
        <v>6</v>
      </c>
      <c r="AT175" s="60">
        <f>+((Y175/Y170)-1)*100</f>
        <v>-15.244297863667523</v>
      </c>
      <c r="AU175" s="81">
        <f>+Y175-Y170</f>
        <v>-164550</v>
      </c>
      <c r="AW175" s="60">
        <f>+((AQ175/AQ170)-1)*100</f>
        <v>12.595882115462253</v>
      </c>
      <c r="AX175" s="81">
        <f>+AQ175-AQ170</f>
        <v>6240</v>
      </c>
      <c r="AZ175" s="60">
        <f>+((Y175/Y170)-1)*100</f>
        <v>-15.244297863667523</v>
      </c>
      <c r="BB175" s="60">
        <f>+((AA175/AA170)-1)*100</f>
        <v>-52.07706201083684</v>
      </c>
      <c r="BD175" s="60">
        <f>+((AC175/AC170)-1)*100</f>
        <v>-11.349455293601807</v>
      </c>
      <c r="BF175" s="60">
        <f>+((AE175/AE170)-1)*100</f>
        <v>-23.95971375563213</v>
      </c>
      <c r="BH175" s="60">
        <f>+((AG175/AG170)-1)*100</f>
        <v>-20.041222114451983</v>
      </c>
      <c r="BJ175" s="60">
        <f>+((AI175/AI170)-1)*100</f>
        <v>-17.876962105596959</v>
      </c>
      <c r="BL175" s="60">
        <f>+((AK175/AK170)-1)*100</f>
        <v>-12.337098175499561</v>
      </c>
      <c r="BN175" s="60">
        <f>+((AM175/AM170)-1)*100</f>
        <v>-5.2895322939866318</v>
      </c>
      <c r="BP175" s="60">
        <f>+((AO175/AO170)-1)*100</f>
        <v>0.71813285457809073</v>
      </c>
      <c r="BR175" s="60">
        <f>+((AQ175/AQ170)-1)*100</f>
        <v>12.595882115462253</v>
      </c>
    </row>
    <row r="176" spans="3:70" x14ac:dyDescent="0.2">
      <c r="C176" s="85" t="s">
        <v>7</v>
      </c>
      <c r="D176" s="85" t="s">
        <v>174</v>
      </c>
      <c r="E176" s="86">
        <v>27590940</v>
      </c>
      <c r="F176" s="86" t="s">
        <v>121</v>
      </c>
      <c r="G176" s="86">
        <v>0</v>
      </c>
      <c r="H176" s="86" t="s">
        <v>121</v>
      </c>
      <c r="I176" s="86">
        <v>70960</v>
      </c>
      <c r="J176" s="86" t="s">
        <v>121</v>
      </c>
      <c r="K176" s="86">
        <v>221480</v>
      </c>
      <c r="L176" s="86" t="s">
        <v>121</v>
      </c>
      <c r="M176" s="86">
        <v>372880</v>
      </c>
      <c r="N176" s="86" t="s">
        <v>121</v>
      </c>
      <c r="O176" s="86">
        <v>834360</v>
      </c>
      <c r="P176" s="86" t="s">
        <v>121</v>
      </c>
      <c r="Q176" s="86">
        <v>997200</v>
      </c>
      <c r="R176" s="86" t="s">
        <v>121</v>
      </c>
      <c r="S176" s="86">
        <v>2729740</v>
      </c>
      <c r="T176" s="86" t="s">
        <v>121</v>
      </c>
      <c r="U176" s="86">
        <v>8093650</v>
      </c>
      <c r="V176" s="86" t="s">
        <v>121</v>
      </c>
      <c r="W176" s="86">
        <v>14270680</v>
      </c>
      <c r="X176" s="86" t="s">
        <v>121</v>
      </c>
      <c r="Y176" s="86">
        <v>567140</v>
      </c>
      <c r="Z176" s="86" t="s">
        <v>121</v>
      </c>
      <c r="AA176" s="86">
        <v>5570</v>
      </c>
      <c r="AB176" s="86" t="s">
        <v>121</v>
      </c>
      <c r="AC176" s="86">
        <v>74620</v>
      </c>
      <c r="AD176" s="86" t="s">
        <v>121</v>
      </c>
      <c r="AE176" s="86">
        <v>67490</v>
      </c>
      <c r="AF176" s="86" t="s">
        <v>121</v>
      </c>
      <c r="AG176" s="86">
        <v>52160</v>
      </c>
      <c r="AH176" s="86" t="s">
        <v>121</v>
      </c>
      <c r="AI176" s="86">
        <v>57980</v>
      </c>
      <c r="AJ176" s="86" t="s">
        <v>121</v>
      </c>
      <c r="AK176" s="86">
        <v>40350</v>
      </c>
      <c r="AL176" s="86" t="s">
        <v>121</v>
      </c>
      <c r="AM176" s="86">
        <v>69130</v>
      </c>
      <c r="AN176" s="86" t="s">
        <v>121</v>
      </c>
      <c r="AO176" s="86">
        <v>112950</v>
      </c>
      <c r="AP176" s="86" t="s">
        <v>121</v>
      </c>
      <c r="AQ176" s="86">
        <v>86880</v>
      </c>
      <c r="AR176" s="86" t="s">
        <v>121</v>
      </c>
      <c r="AS176" s="85" t="s">
        <v>7</v>
      </c>
    </row>
    <row r="177" spans="3:70" x14ac:dyDescent="0.2">
      <c r="C177" s="85" t="s">
        <v>7</v>
      </c>
      <c r="D177" s="85" t="s">
        <v>175</v>
      </c>
      <c r="E177" s="87">
        <v>27476930</v>
      </c>
      <c r="F177" s="87" t="s">
        <v>121</v>
      </c>
      <c r="G177" s="87">
        <v>0</v>
      </c>
      <c r="H177" s="87" t="s">
        <v>121</v>
      </c>
      <c r="I177" s="87">
        <v>62180</v>
      </c>
      <c r="J177" s="87" t="s">
        <v>121</v>
      </c>
      <c r="K177" s="87">
        <v>202180</v>
      </c>
      <c r="L177" s="87" t="s">
        <v>121</v>
      </c>
      <c r="M177" s="87">
        <v>344440</v>
      </c>
      <c r="N177" s="87" t="s">
        <v>121</v>
      </c>
      <c r="O177" s="87">
        <v>747580</v>
      </c>
      <c r="P177" s="87" t="s">
        <v>121</v>
      </c>
      <c r="Q177" s="87">
        <v>909030</v>
      </c>
      <c r="R177" s="87" t="s">
        <v>121</v>
      </c>
      <c r="S177" s="87">
        <v>2466130</v>
      </c>
      <c r="T177" s="87" t="s">
        <v>121</v>
      </c>
      <c r="U177" s="87">
        <v>7682140</v>
      </c>
      <c r="V177" s="87" t="s">
        <v>121</v>
      </c>
      <c r="W177" s="87">
        <v>15063250</v>
      </c>
      <c r="X177" s="87" t="s">
        <v>121</v>
      </c>
      <c r="Y177" s="87">
        <v>527350</v>
      </c>
      <c r="Z177" s="87" t="s">
        <v>121</v>
      </c>
      <c r="AA177" s="87">
        <v>5390</v>
      </c>
      <c r="AB177" s="87" t="s">
        <v>121</v>
      </c>
      <c r="AC177" s="87">
        <v>63870</v>
      </c>
      <c r="AD177" s="87" t="s">
        <v>121</v>
      </c>
      <c r="AE177" s="87">
        <v>61180</v>
      </c>
      <c r="AF177" s="87" t="s">
        <v>121</v>
      </c>
      <c r="AG177" s="87">
        <v>48460</v>
      </c>
      <c r="AH177" s="87" t="s">
        <v>121</v>
      </c>
      <c r="AI177" s="87">
        <v>52180</v>
      </c>
      <c r="AJ177" s="87" t="s">
        <v>121</v>
      </c>
      <c r="AK177" s="87">
        <v>36860</v>
      </c>
      <c r="AL177" s="87" t="s">
        <v>121</v>
      </c>
      <c r="AM177" s="87">
        <v>62360</v>
      </c>
      <c r="AN177" s="87" t="s">
        <v>121</v>
      </c>
      <c r="AO177" s="87">
        <v>106650</v>
      </c>
      <c r="AP177" s="87" t="s">
        <v>121</v>
      </c>
      <c r="AQ177" s="87">
        <v>90410</v>
      </c>
      <c r="AR177" s="87" t="s">
        <v>121</v>
      </c>
      <c r="AS177" s="85" t="s">
        <v>7</v>
      </c>
    </row>
    <row r="178" spans="3:70" x14ac:dyDescent="0.2">
      <c r="C178" s="85" t="s">
        <v>7</v>
      </c>
      <c r="D178" s="85" t="s">
        <v>176</v>
      </c>
      <c r="E178" s="86">
        <v>27837290</v>
      </c>
      <c r="F178" s="86" t="s">
        <v>121</v>
      </c>
      <c r="G178" s="86">
        <v>0</v>
      </c>
      <c r="H178" s="86" t="s">
        <v>121</v>
      </c>
      <c r="I178" s="86">
        <v>62450</v>
      </c>
      <c r="J178" s="86" t="s">
        <v>121</v>
      </c>
      <c r="K178" s="86">
        <v>204860</v>
      </c>
      <c r="L178" s="86" t="s">
        <v>121</v>
      </c>
      <c r="M178" s="86">
        <v>332500</v>
      </c>
      <c r="N178" s="86" t="s">
        <v>121</v>
      </c>
      <c r="O178" s="86">
        <v>718070</v>
      </c>
      <c r="P178" s="86" t="s">
        <v>121</v>
      </c>
      <c r="Q178" s="86">
        <v>818870</v>
      </c>
      <c r="R178" s="86" t="s">
        <v>121</v>
      </c>
      <c r="S178" s="86">
        <v>2186620</v>
      </c>
      <c r="T178" s="86" t="s">
        <v>121</v>
      </c>
      <c r="U178" s="86">
        <v>7059970</v>
      </c>
      <c r="V178" s="86" t="s">
        <v>121</v>
      </c>
      <c r="W178" s="86">
        <v>16453960</v>
      </c>
      <c r="X178" s="86" t="s">
        <v>121</v>
      </c>
      <c r="Y178" s="86">
        <v>516100</v>
      </c>
      <c r="Z178" s="86" t="s">
        <v>121</v>
      </c>
      <c r="AA178" s="86">
        <v>9490</v>
      </c>
      <c r="AB178" s="86" t="s">
        <v>121</v>
      </c>
      <c r="AC178" s="86">
        <v>66580</v>
      </c>
      <c r="AD178" s="86" t="s">
        <v>121</v>
      </c>
      <c r="AE178" s="86">
        <v>62690</v>
      </c>
      <c r="AF178" s="86" t="s">
        <v>121</v>
      </c>
      <c r="AG178" s="86">
        <v>46640</v>
      </c>
      <c r="AH178" s="86" t="s">
        <v>121</v>
      </c>
      <c r="AI178" s="86">
        <v>50150</v>
      </c>
      <c r="AJ178" s="86" t="s">
        <v>121</v>
      </c>
      <c r="AK178" s="86">
        <v>33280</v>
      </c>
      <c r="AL178" s="86" t="s">
        <v>121</v>
      </c>
      <c r="AM178" s="86">
        <v>55240</v>
      </c>
      <c r="AN178" s="86" t="s">
        <v>121</v>
      </c>
      <c r="AO178" s="86">
        <v>97780</v>
      </c>
      <c r="AP178" s="86" t="s">
        <v>121</v>
      </c>
      <c r="AQ178" s="86">
        <v>94250</v>
      </c>
      <c r="AR178" s="86" t="s">
        <v>121</v>
      </c>
      <c r="AS178" s="85" t="s">
        <v>7</v>
      </c>
    </row>
    <row r="179" spans="3:70" x14ac:dyDescent="0.2">
      <c r="C179" s="85" t="s">
        <v>7</v>
      </c>
      <c r="D179" s="85" t="s">
        <v>170</v>
      </c>
      <c r="E179" s="87">
        <v>27739430</v>
      </c>
      <c r="F179" s="87" t="s">
        <v>121</v>
      </c>
      <c r="G179" s="87">
        <v>0</v>
      </c>
      <c r="H179" s="87" t="s">
        <v>121</v>
      </c>
      <c r="I179" s="87">
        <v>47530</v>
      </c>
      <c r="J179" s="87" t="s">
        <v>121</v>
      </c>
      <c r="K179" s="87">
        <v>185980</v>
      </c>
      <c r="L179" s="87" t="s">
        <v>121</v>
      </c>
      <c r="M179" s="87">
        <v>293570</v>
      </c>
      <c r="N179" s="87" t="s">
        <v>121</v>
      </c>
      <c r="O179" s="87">
        <v>636720</v>
      </c>
      <c r="P179" s="87" t="s">
        <v>121</v>
      </c>
      <c r="Q179" s="87">
        <v>777240</v>
      </c>
      <c r="R179" s="87" t="s">
        <v>121</v>
      </c>
      <c r="S179" s="87">
        <v>1877790</v>
      </c>
      <c r="T179" s="87" t="s">
        <v>121</v>
      </c>
      <c r="U179" s="87">
        <v>6751050</v>
      </c>
      <c r="V179" s="87" t="s">
        <v>121</v>
      </c>
      <c r="W179" s="87">
        <v>17169550</v>
      </c>
      <c r="X179" s="87" t="s">
        <v>121</v>
      </c>
      <c r="Y179" s="87">
        <v>472210</v>
      </c>
      <c r="Z179" s="87" t="s">
        <v>121</v>
      </c>
      <c r="AA179" s="87">
        <v>8500</v>
      </c>
      <c r="AB179" s="87" t="s">
        <v>121</v>
      </c>
      <c r="AC179" s="87">
        <v>51590</v>
      </c>
      <c r="AD179" s="87" t="s">
        <v>121</v>
      </c>
      <c r="AE179" s="87">
        <v>56280</v>
      </c>
      <c r="AF179" s="87" t="s">
        <v>121</v>
      </c>
      <c r="AG179" s="87">
        <v>41090</v>
      </c>
      <c r="AH179" s="87" t="s">
        <v>121</v>
      </c>
      <c r="AI179" s="87">
        <v>44770</v>
      </c>
      <c r="AJ179" s="87" t="s">
        <v>121</v>
      </c>
      <c r="AK179" s="87">
        <v>31610</v>
      </c>
      <c r="AL179" s="87" t="s">
        <v>121</v>
      </c>
      <c r="AM179" s="87">
        <v>47440</v>
      </c>
      <c r="AN179" s="87" t="s">
        <v>121</v>
      </c>
      <c r="AO179" s="87">
        <v>93330</v>
      </c>
      <c r="AP179" s="87" t="s">
        <v>121</v>
      </c>
      <c r="AQ179" s="87">
        <v>97600</v>
      </c>
      <c r="AR179" s="87" t="s">
        <v>121</v>
      </c>
      <c r="AS179" s="85" t="s">
        <v>7</v>
      </c>
    </row>
    <row r="180" spans="3:70" x14ac:dyDescent="0.2">
      <c r="C180" s="85" t="s">
        <v>7</v>
      </c>
      <c r="D180" s="85" t="s">
        <v>39</v>
      </c>
      <c r="E180" s="86">
        <v>27814160</v>
      </c>
      <c r="F180" s="86" t="s">
        <v>121</v>
      </c>
      <c r="G180" s="86">
        <v>0</v>
      </c>
      <c r="H180" s="86" t="s">
        <v>121</v>
      </c>
      <c r="I180" s="86">
        <v>45550</v>
      </c>
      <c r="J180" s="86" t="s">
        <v>121</v>
      </c>
      <c r="K180" s="86">
        <v>176780</v>
      </c>
      <c r="L180" s="86" t="s">
        <v>121</v>
      </c>
      <c r="M180" s="86">
        <v>303370</v>
      </c>
      <c r="N180" s="86" t="s">
        <v>121</v>
      </c>
      <c r="O180" s="86">
        <v>582880</v>
      </c>
      <c r="P180" s="86" t="s">
        <v>121</v>
      </c>
      <c r="Q180" s="86">
        <v>675710</v>
      </c>
      <c r="R180" s="86" t="s">
        <v>121</v>
      </c>
      <c r="S180" s="86">
        <v>1854620</v>
      </c>
      <c r="T180" s="86" t="s">
        <v>121</v>
      </c>
      <c r="U180" s="86">
        <v>6442640</v>
      </c>
      <c r="V180" s="86" t="s">
        <v>121</v>
      </c>
      <c r="W180" s="86">
        <v>17732600</v>
      </c>
      <c r="X180" s="86" t="s">
        <v>121</v>
      </c>
      <c r="Y180" s="86">
        <v>456520</v>
      </c>
      <c r="Z180" s="86" t="s">
        <v>121</v>
      </c>
      <c r="AA180" s="86">
        <v>8210</v>
      </c>
      <c r="AB180" s="86" t="s">
        <v>121</v>
      </c>
      <c r="AC180" s="86">
        <v>48200</v>
      </c>
      <c r="AD180" s="86" t="s">
        <v>121</v>
      </c>
      <c r="AE180" s="86">
        <v>54410</v>
      </c>
      <c r="AF180" s="86" t="s">
        <v>121</v>
      </c>
      <c r="AG180" s="86">
        <v>42050</v>
      </c>
      <c r="AH180" s="86" t="s">
        <v>121</v>
      </c>
      <c r="AI180" s="86">
        <v>40870</v>
      </c>
      <c r="AJ180" s="86" t="s">
        <v>121</v>
      </c>
      <c r="AK180" s="86">
        <v>27470</v>
      </c>
      <c r="AL180" s="86" t="s">
        <v>121</v>
      </c>
      <c r="AM180" s="86">
        <v>46990</v>
      </c>
      <c r="AN180" s="86" t="s">
        <v>121</v>
      </c>
      <c r="AO180" s="86">
        <v>88390</v>
      </c>
      <c r="AP180" s="86" t="s">
        <v>121</v>
      </c>
      <c r="AQ180" s="86">
        <v>99930</v>
      </c>
      <c r="AR180" s="86" t="s">
        <v>121</v>
      </c>
      <c r="AS180" s="85" t="s">
        <v>7</v>
      </c>
    </row>
    <row r="181" spans="3:70" x14ac:dyDescent="0.2">
      <c r="C181" s="85" t="s">
        <v>7</v>
      </c>
      <c r="D181" s="85" t="s">
        <v>119</v>
      </c>
      <c r="E181" s="87">
        <v>27364630</v>
      </c>
      <c r="F181" s="87" t="s">
        <v>121</v>
      </c>
      <c r="G181" s="87">
        <v>0</v>
      </c>
      <c r="H181" s="87" t="s">
        <v>121</v>
      </c>
      <c r="I181" s="87">
        <v>34430</v>
      </c>
      <c r="J181" s="87" t="s">
        <v>121</v>
      </c>
      <c r="K181" s="87">
        <v>113280</v>
      </c>
      <c r="L181" s="87" t="s">
        <v>121</v>
      </c>
      <c r="M181" s="87">
        <v>247640</v>
      </c>
      <c r="N181" s="87" t="s">
        <v>121</v>
      </c>
      <c r="O181" s="87">
        <v>530560</v>
      </c>
      <c r="P181" s="87" t="s">
        <v>121</v>
      </c>
      <c r="Q181" s="87">
        <v>597620</v>
      </c>
      <c r="R181" s="87" t="s">
        <v>121</v>
      </c>
      <c r="S181" s="87">
        <v>1578310</v>
      </c>
      <c r="T181" s="87" t="s">
        <v>121</v>
      </c>
      <c r="U181" s="87">
        <v>5708590</v>
      </c>
      <c r="V181" s="87" t="s">
        <v>121</v>
      </c>
      <c r="W181" s="87">
        <v>18554200</v>
      </c>
      <c r="X181" s="87" t="s">
        <v>121</v>
      </c>
      <c r="Y181" s="87">
        <v>393030</v>
      </c>
      <c r="Z181" s="87" t="s">
        <v>121</v>
      </c>
      <c r="AA181" s="87">
        <v>4500</v>
      </c>
      <c r="AB181" s="87" t="s">
        <v>121</v>
      </c>
      <c r="AC181" s="87">
        <v>38220</v>
      </c>
      <c r="AD181" s="87" t="s">
        <v>121</v>
      </c>
      <c r="AE181" s="87">
        <v>34500</v>
      </c>
      <c r="AF181" s="87" t="s">
        <v>121</v>
      </c>
      <c r="AG181" s="87">
        <v>34280</v>
      </c>
      <c r="AH181" s="87" t="s">
        <v>121</v>
      </c>
      <c r="AI181" s="87">
        <v>36990</v>
      </c>
      <c r="AJ181" s="87" t="s">
        <v>121</v>
      </c>
      <c r="AK181" s="87">
        <v>24170</v>
      </c>
      <c r="AL181" s="87" t="s">
        <v>121</v>
      </c>
      <c r="AM181" s="87">
        <v>39750</v>
      </c>
      <c r="AN181" s="87" t="s">
        <v>121</v>
      </c>
      <c r="AO181" s="87">
        <v>77880</v>
      </c>
      <c r="AP181" s="87" t="s">
        <v>121</v>
      </c>
      <c r="AQ181" s="87">
        <v>102740</v>
      </c>
      <c r="AR181" s="87" t="s">
        <v>121</v>
      </c>
      <c r="AS181" s="85" t="s">
        <v>7</v>
      </c>
      <c r="AT181" s="60">
        <f>+((Y181/Y176)-1)*100</f>
        <v>-30.699650879853301</v>
      </c>
      <c r="AU181" s="81">
        <f>+Y181-Y176</f>
        <v>-174110</v>
      </c>
      <c r="AW181" s="60">
        <f>+((AQ181/AQ176)-1)*100</f>
        <v>18.255064456721914</v>
      </c>
      <c r="AX181" s="81">
        <f>+AQ181-AQ176</f>
        <v>15860</v>
      </c>
      <c r="AZ181" s="60">
        <f>+((Y181/Y176)-1)*100</f>
        <v>-30.699650879853301</v>
      </c>
      <c r="BB181" s="60">
        <f>+((AA181/AA176)-1)*100</f>
        <v>-19.210053859964095</v>
      </c>
      <c r="BD181" s="60">
        <f>+((AC181/AC176)-1)*100</f>
        <v>-48.780487804878049</v>
      </c>
      <c r="BF181" s="60">
        <f>+((AE181/AE176)-1)*100</f>
        <v>-48.881315750481555</v>
      </c>
      <c r="BH181" s="60">
        <f>+((AG181/AG176)-1)*100</f>
        <v>-34.279141104294474</v>
      </c>
      <c r="BJ181" s="60">
        <f>+((AI181/AI176)-1)*100</f>
        <v>-36.202138668506379</v>
      </c>
      <c r="BL181" s="60">
        <f>+((AK181/AK176)-1)*100</f>
        <v>-40.099132589838916</v>
      </c>
      <c r="BN181" s="60">
        <f>+((AM181/AM176)-1)*100</f>
        <v>-42.499638362505422</v>
      </c>
      <c r="BP181" s="60">
        <f>+((AO181/AO176)-1)*100</f>
        <v>-31.04913678618858</v>
      </c>
      <c r="BR181" s="60">
        <f>+((AQ181/AQ176)-1)*100</f>
        <v>18.255064456721914</v>
      </c>
    </row>
    <row r="182" spans="3:70" x14ac:dyDescent="0.2">
      <c r="C182" s="85" t="s">
        <v>8</v>
      </c>
      <c r="D182" s="85" t="s">
        <v>174</v>
      </c>
      <c r="E182" s="86" t="s">
        <v>50</v>
      </c>
      <c r="F182" s="86" t="s">
        <v>121</v>
      </c>
      <c r="G182" s="86" t="s">
        <v>50</v>
      </c>
      <c r="H182" s="86" t="s">
        <v>121</v>
      </c>
      <c r="I182" s="86" t="s">
        <v>50</v>
      </c>
      <c r="J182" s="86" t="s">
        <v>121</v>
      </c>
      <c r="K182" s="86" t="s">
        <v>50</v>
      </c>
      <c r="L182" s="86" t="s">
        <v>121</v>
      </c>
      <c r="M182" s="86" t="s">
        <v>50</v>
      </c>
      <c r="N182" s="86" t="s">
        <v>121</v>
      </c>
      <c r="O182" s="86" t="s">
        <v>50</v>
      </c>
      <c r="P182" s="86" t="s">
        <v>121</v>
      </c>
      <c r="Q182" s="86" t="s">
        <v>50</v>
      </c>
      <c r="R182" s="86" t="s">
        <v>121</v>
      </c>
      <c r="S182" s="86" t="s">
        <v>50</v>
      </c>
      <c r="T182" s="86" t="s">
        <v>121</v>
      </c>
      <c r="U182" s="86" t="s">
        <v>50</v>
      </c>
      <c r="V182" s="86" t="s">
        <v>121</v>
      </c>
      <c r="W182" s="86" t="s">
        <v>50</v>
      </c>
      <c r="X182" s="86" t="s">
        <v>121</v>
      </c>
      <c r="Y182" s="86" t="s">
        <v>50</v>
      </c>
      <c r="Z182" s="86" t="s">
        <v>121</v>
      </c>
      <c r="AA182" s="86" t="s">
        <v>50</v>
      </c>
      <c r="AB182" s="86" t="s">
        <v>121</v>
      </c>
      <c r="AC182" s="86" t="s">
        <v>50</v>
      </c>
      <c r="AD182" s="86" t="s">
        <v>121</v>
      </c>
      <c r="AE182" s="86" t="s">
        <v>50</v>
      </c>
      <c r="AF182" s="86" t="s">
        <v>121</v>
      </c>
      <c r="AG182" s="86" t="s">
        <v>50</v>
      </c>
      <c r="AH182" s="86" t="s">
        <v>121</v>
      </c>
      <c r="AI182" s="86" t="s">
        <v>50</v>
      </c>
      <c r="AJ182" s="86" t="s">
        <v>121</v>
      </c>
      <c r="AK182" s="86" t="s">
        <v>50</v>
      </c>
      <c r="AL182" s="86" t="s">
        <v>121</v>
      </c>
      <c r="AM182" s="86" t="s">
        <v>50</v>
      </c>
      <c r="AN182" s="86" t="s">
        <v>121</v>
      </c>
      <c r="AO182" s="86" t="s">
        <v>50</v>
      </c>
      <c r="AP182" s="86" t="s">
        <v>121</v>
      </c>
      <c r="AQ182" s="86" t="s">
        <v>50</v>
      </c>
      <c r="AR182" s="86" t="s">
        <v>121</v>
      </c>
      <c r="AS182" s="85" t="s">
        <v>8</v>
      </c>
    </row>
    <row r="183" spans="3:70" x14ac:dyDescent="0.2">
      <c r="C183" s="85" t="s">
        <v>8</v>
      </c>
      <c r="D183" s="85" t="s">
        <v>175</v>
      </c>
      <c r="E183" s="87">
        <v>978670</v>
      </c>
      <c r="F183" s="87" t="s">
        <v>121</v>
      </c>
      <c r="G183" s="87">
        <v>0</v>
      </c>
      <c r="H183" s="87" t="s">
        <v>121</v>
      </c>
      <c r="I183" s="87">
        <v>71700</v>
      </c>
      <c r="J183" s="87" t="s">
        <v>121</v>
      </c>
      <c r="K183" s="87">
        <v>150800</v>
      </c>
      <c r="L183" s="87" t="s">
        <v>121</v>
      </c>
      <c r="M183" s="87">
        <v>165460</v>
      </c>
      <c r="N183" s="87" t="s">
        <v>121</v>
      </c>
      <c r="O183" s="87">
        <v>144180</v>
      </c>
      <c r="P183" s="87" t="s">
        <v>121</v>
      </c>
      <c r="Q183" s="87">
        <v>75940</v>
      </c>
      <c r="R183" s="87" t="s">
        <v>121</v>
      </c>
      <c r="S183" s="87">
        <v>73320</v>
      </c>
      <c r="T183" s="87" t="s">
        <v>121</v>
      </c>
      <c r="U183" s="87">
        <v>81440</v>
      </c>
      <c r="V183" s="87" t="s">
        <v>121</v>
      </c>
      <c r="W183" s="87">
        <v>215830</v>
      </c>
      <c r="X183" s="87" t="s">
        <v>121</v>
      </c>
      <c r="Y183" s="87">
        <v>181250</v>
      </c>
      <c r="Z183" s="87" t="s">
        <v>121</v>
      </c>
      <c r="AA183" s="87">
        <v>4200</v>
      </c>
      <c r="AB183" s="87" t="s">
        <v>121</v>
      </c>
      <c r="AC183" s="87">
        <v>88680</v>
      </c>
      <c r="AD183" s="87" t="s">
        <v>121</v>
      </c>
      <c r="AE183" s="87">
        <v>46800</v>
      </c>
      <c r="AF183" s="87" t="s">
        <v>121</v>
      </c>
      <c r="AG183" s="87">
        <v>23880</v>
      </c>
      <c r="AH183" s="87" t="s">
        <v>121</v>
      </c>
      <c r="AI183" s="87">
        <v>10710</v>
      </c>
      <c r="AJ183" s="87" t="s">
        <v>121</v>
      </c>
      <c r="AK183" s="87">
        <v>3210</v>
      </c>
      <c r="AL183" s="87" t="s">
        <v>121</v>
      </c>
      <c r="AM183" s="87">
        <v>1950</v>
      </c>
      <c r="AN183" s="87" t="s">
        <v>121</v>
      </c>
      <c r="AO183" s="87">
        <v>1240</v>
      </c>
      <c r="AP183" s="87" t="s">
        <v>121</v>
      </c>
      <c r="AQ183" s="87">
        <v>580</v>
      </c>
      <c r="AR183" s="87" t="s">
        <v>121</v>
      </c>
      <c r="AS183" s="85" t="s">
        <v>8</v>
      </c>
    </row>
    <row r="184" spans="3:70" x14ac:dyDescent="0.2">
      <c r="C184" s="85" t="s">
        <v>8</v>
      </c>
      <c r="D184" s="85" t="s">
        <v>176</v>
      </c>
      <c r="E184" s="86">
        <v>1346340</v>
      </c>
      <c r="F184" s="86" t="s">
        <v>121</v>
      </c>
      <c r="G184" s="86">
        <v>0</v>
      </c>
      <c r="H184" s="86" t="s">
        <v>121</v>
      </c>
      <c r="I184" s="86">
        <v>102410</v>
      </c>
      <c r="J184" s="86" t="s">
        <v>121</v>
      </c>
      <c r="K184" s="86">
        <v>184620</v>
      </c>
      <c r="L184" s="86" t="s">
        <v>121</v>
      </c>
      <c r="M184" s="86">
        <v>217200</v>
      </c>
      <c r="N184" s="86" t="s">
        <v>121</v>
      </c>
      <c r="O184" s="86">
        <v>191450</v>
      </c>
      <c r="P184" s="86" t="s">
        <v>121</v>
      </c>
      <c r="Q184" s="86">
        <v>105000</v>
      </c>
      <c r="R184" s="86" t="s">
        <v>121</v>
      </c>
      <c r="S184" s="86">
        <v>133320</v>
      </c>
      <c r="T184" s="86" t="s">
        <v>121</v>
      </c>
      <c r="U184" s="86">
        <v>155790</v>
      </c>
      <c r="V184" s="86" t="s">
        <v>121</v>
      </c>
      <c r="W184" s="86">
        <v>256540</v>
      </c>
      <c r="X184" s="86" t="s">
        <v>121</v>
      </c>
      <c r="Y184" s="86">
        <v>233280</v>
      </c>
      <c r="Z184" s="86" t="s">
        <v>121</v>
      </c>
      <c r="AA184" s="86">
        <v>230</v>
      </c>
      <c r="AB184" s="86" t="s">
        <v>121</v>
      </c>
      <c r="AC184" s="86">
        <v>119060</v>
      </c>
      <c r="AD184" s="86" t="s">
        <v>121</v>
      </c>
      <c r="AE184" s="86">
        <v>57450</v>
      </c>
      <c r="AF184" s="86" t="s">
        <v>121</v>
      </c>
      <c r="AG184" s="86">
        <v>31390</v>
      </c>
      <c r="AH184" s="86" t="s">
        <v>121</v>
      </c>
      <c r="AI184" s="86">
        <v>14070</v>
      </c>
      <c r="AJ184" s="86" t="s">
        <v>121</v>
      </c>
      <c r="AK184" s="86">
        <v>4400</v>
      </c>
      <c r="AL184" s="86" t="s">
        <v>121</v>
      </c>
      <c r="AM184" s="86">
        <v>3500</v>
      </c>
      <c r="AN184" s="86" t="s">
        <v>121</v>
      </c>
      <c r="AO184" s="86">
        <v>2320</v>
      </c>
      <c r="AP184" s="86" t="s">
        <v>121</v>
      </c>
      <c r="AQ184" s="86">
        <v>850</v>
      </c>
      <c r="AR184" s="86" t="s">
        <v>121</v>
      </c>
      <c r="AS184" s="85" t="s">
        <v>8</v>
      </c>
    </row>
    <row r="185" spans="3:70" x14ac:dyDescent="0.2">
      <c r="C185" s="85" t="s">
        <v>8</v>
      </c>
      <c r="D185" s="85" t="s">
        <v>170</v>
      </c>
      <c r="E185" s="87">
        <v>1571200</v>
      </c>
      <c r="F185" s="87" t="s">
        <v>121</v>
      </c>
      <c r="G185" s="87">
        <v>0</v>
      </c>
      <c r="H185" s="87" t="s">
        <v>121</v>
      </c>
      <c r="I185" s="87">
        <v>55550</v>
      </c>
      <c r="J185" s="87" t="s">
        <v>121</v>
      </c>
      <c r="K185" s="87">
        <v>155010</v>
      </c>
      <c r="L185" s="87" t="s">
        <v>121</v>
      </c>
      <c r="M185" s="87">
        <v>171950</v>
      </c>
      <c r="N185" s="87" t="s">
        <v>121</v>
      </c>
      <c r="O185" s="87">
        <v>174560</v>
      </c>
      <c r="P185" s="87" t="s">
        <v>121</v>
      </c>
      <c r="Q185" s="87">
        <v>92310</v>
      </c>
      <c r="R185" s="87" t="s">
        <v>121</v>
      </c>
      <c r="S185" s="87">
        <v>113630</v>
      </c>
      <c r="T185" s="87" t="s">
        <v>121</v>
      </c>
      <c r="U185" s="87">
        <v>178850</v>
      </c>
      <c r="V185" s="87" t="s">
        <v>121</v>
      </c>
      <c r="W185" s="87">
        <v>629350</v>
      </c>
      <c r="X185" s="87" t="s">
        <v>121</v>
      </c>
      <c r="Y185" s="87">
        <v>157440</v>
      </c>
      <c r="Z185" s="87" t="s">
        <v>121</v>
      </c>
      <c r="AA185" s="87">
        <v>340</v>
      </c>
      <c r="AB185" s="87" t="s">
        <v>121</v>
      </c>
      <c r="AC185" s="87">
        <v>60700</v>
      </c>
      <c r="AD185" s="87" t="s">
        <v>121</v>
      </c>
      <c r="AE185" s="87">
        <v>48220</v>
      </c>
      <c r="AF185" s="87" t="s">
        <v>121</v>
      </c>
      <c r="AG185" s="87">
        <v>24690</v>
      </c>
      <c r="AH185" s="87" t="s">
        <v>121</v>
      </c>
      <c r="AI185" s="87">
        <v>12610</v>
      </c>
      <c r="AJ185" s="87" t="s">
        <v>121</v>
      </c>
      <c r="AK185" s="87">
        <v>3880</v>
      </c>
      <c r="AL185" s="87" t="s">
        <v>121</v>
      </c>
      <c r="AM185" s="87">
        <v>3030</v>
      </c>
      <c r="AN185" s="87" t="s">
        <v>121</v>
      </c>
      <c r="AO185" s="87">
        <v>2610</v>
      </c>
      <c r="AP185" s="87" t="s">
        <v>121</v>
      </c>
      <c r="AQ185" s="87">
        <v>1350</v>
      </c>
      <c r="AR185" s="87" t="s">
        <v>121</v>
      </c>
      <c r="AS185" s="85" t="s">
        <v>8</v>
      </c>
    </row>
    <row r="186" spans="3:70" x14ac:dyDescent="0.2">
      <c r="C186" s="85" t="s">
        <v>8</v>
      </c>
      <c r="D186" s="85" t="s">
        <v>39</v>
      </c>
      <c r="E186" s="86">
        <v>1562980</v>
      </c>
      <c r="F186" s="86" t="s">
        <v>121</v>
      </c>
      <c r="G186" s="86">
        <v>0</v>
      </c>
      <c r="H186" s="86" t="s">
        <v>121</v>
      </c>
      <c r="I186" s="86">
        <v>49930</v>
      </c>
      <c r="J186" s="86" t="s">
        <v>121</v>
      </c>
      <c r="K186" s="86">
        <v>128740</v>
      </c>
      <c r="L186" s="86" t="s">
        <v>121</v>
      </c>
      <c r="M186" s="86">
        <v>139010</v>
      </c>
      <c r="N186" s="86" t="s">
        <v>121</v>
      </c>
      <c r="O186" s="86">
        <v>128230</v>
      </c>
      <c r="P186" s="86" t="s">
        <v>121</v>
      </c>
      <c r="Q186" s="86">
        <v>76290</v>
      </c>
      <c r="R186" s="86" t="s">
        <v>121</v>
      </c>
      <c r="S186" s="86">
        <v>119320</v>
      </c>
      <c r="T186" s="86" t="s">
        <v>121</v>
      </c>
      <c r="U186" s="86">
        <v>246620</v>
      </c>
      <c r="V186" s="86" t="s">
        <v>237</v>
      </c>
      <c r="W186" s="86">
        <v>674850</v>
      </c>
      <c r="X186" s="86" t="s">
        <v>121</v>
      </c>
      <c r="Y186" s="86">
        <v>134460</v>
      </c>
      <c r="Z186" s="86" t="s">
        <v>121</v>
      </c>
      <c r="AA186" s="86">
        <v>1780</v>
      </c>
      <c r="AB186" s="86" t="s">
        <v>121</v>
      </c>
      <c r="AC186" s="86">
        <v>50810</v>
      </c>
      <c r="AD186" s="86" t="s">
        <v>121</v>
      </c>
      <c r="AE186" s="86">
        <v>40840</v>
      </c>
      <c r="AF186" s="86" t="s">
        <v>121</v>
      </c>
      <c r="AG186" s="86">
        <v>20080</v>
      </c>
      <c r="AH186" s="86" t="s">
        <v>121</v>
      </c>
      <c r="AI186" s="86">
        <v>9470</v>
      </c>
      <c r="AJ186" s="86" t="s">
        <v>121</v>
      </c>
      <c r="AK186" s="86">
        <v>3160</v>
      </c>
      <c r="AL186" s="86" t="s">
        <v>121</v>
      </c>
      <c r="AM186" s="86">
        <v>3160</v>
      </c>
      <c r="AN186" s="86" t="s">
        <v>121</v>
      </c>
      <c r="AO186" s="86">
        <v>3540</v>
      </c>
      <c r="AP186" s="86" t="s">
        <v>121</v>
      </c>
      <c r="AQ186" s="86">
        <v>1620</v>
      </c>
      <c r="AR186" s="86" t="s">
        <v>121</v>
      </c>
      <c r="AS186" s="85" t="s">
        <v>8</v>
      </c>
    </row>
    <row r="187" spans="3:70" x14ac:dyDescent="0.2">
      <c r="C187" s="85" t="s">
        <v>8</v>
      </c>
      <c r="D187" s="85" t="s">
        <v>119</v>
      </c>
      <c r="E187" s="87">
        <v>1505430</v>
      </c>
      <c r="F187" s="87" t="s">
        <v>121</v>
      </c>
      <c r="G187" s="87">
        <v>0</v>
      </c>
      <c r="H187" s="87" t="s">
        <v>121</v>
      </c>
      <c r="I187" s="87">
        <v>52640</v>
      </c>
      <c r="J187" s="87" t="s">
        <v>121</v>
      </c>
      <c r="K187" s="87">
        <v>136280</v>
      </c>
      <c r="L187" s="87" t="s">
        <v>121</v>
      </c>
      <c r="M187" s="87">
        <v>146790</v>
      </c>
      <c r="N187" s="87" t="s">
        <v>121</v>
      </c>
      <c r="O187" s="87">
        <v>139260</v>
      </c>
      <c r="P187" s="87" t="s">
        <v>121</v>
      </c>
      <c r="Q187" s="87">
        <v>84930</v>
      </c>
      <c r="R187" s="87" t="s">
        <v>121</v>
      </c>
      <c r="S187" s="87">
        <v>122170</v>
      </c>
      <c r="T187" s="87" t="s">
        <v>121</v>
      </c>
      <c r="U187" s="87">
        <v>177430</v>
      </c>
      <c r="V187" s="87" t="s">
        <v>121</v>
      </c>
      <c r="W187" s="87">
        <v>645940</v>
      </c>
      <c r="X187" s="87" t="s">
        <v>121</v>
      </c>
      <c r="Y187" s="87">
        <v>143930</v>
      </c>
      <c r="Z187" s="87" t="s">
        <v>121</v>
      </c>
      <c r="AA187" s="87">
        <v>2990</v>
      </c>
      <c r="AB187" s="87" t="s">
        <v>121</v>
      </c>
      <c r="AC187" s="87">
        <v>55870</v>
      </c>
      <c r="AD187" s="87" t="s">
        <v>121</v>
      </c>
      <c r="AE187" s="87">
        <v>42770</v>
      </c>
      <c r="AF187" s="87" t="s">
        <v>121</v>
      </c>
      <c r="AG187" s="87">
        <v>21340</v>
      </c>
      <c r="AH187" s="87" t="s">
        <v>121</v>
      </c>
      <c r="AI187" s="87">
        <v>10210</v>
      </c>
      <c r="AJ187" s="87" t="s">
        <v>121</v>
      </c>
      <c r="AK187" s="87">
        <v>3500</v>
      </c>
      <c r="AL187" s="87" t="s">
        <v>121</v>
      </c>
      <c r="AM187" s="87">
        <v>3190</v>
      </c>
      <c r="AN187" s="87" t="s">
        <v>121</v>
      </c>
      <c r="AO187" s="87">
        <v>2570</v>
      </c>
      <c r="AP187" s="87" t="s">
        <v>121</v>
      </c>
      <c r="AQ187" s="87">
        <v>1500</v>
      </c>
      <c r="AR187" s="87" t="s">
        <v>121</v>
      </c>
      <c r="AS187" s="85" t="s">
        <v>8</v>
      </c>
      <c r="AT187" s="60" t="e">
        <f>+((Y187/Y182)-1)*100</f>
        <v>#VALUE!</v>
      </c>
      <c r="AU187" s="81" t="e">
        <f>+Y187-Y182</f>
        <v>#VALUE!</v>
      </c>
      <c r="AW187" s="60" t="e">
        <f>+((AQ187/AQ182)-1)*100</f>
        <v>#VALUE!</v>
      </c>
      <c r="AX187" s="81" t="e">
        <f>+AQ187-AQ182</f>
        <v>#VALUE!</v>
      </c>
      <c r="AZ187" s="60" t="e">
        <f>+((Y187/Y182)-1)*100</f>
        <v>#VALUE!</v>
      </c>
      <c r="BB187" s="60" t="e">
        <f>+((AA187/AA182)-1)*100</f>
        <v>#VALUE!</v>
      </c>
      <c r="BD187" s="60" t="e">
        <f>+((AC187/AC182)-1)*100</f>
        <v>#VALUE!</v>
      </c>
      <c r="BF187" s="60" t="e">
        <f>+((AE187/AE182)-1)*100</f>
        <v>#VALUE!</v>
      </c>
      <c r="BH187" s="60" t="e">
        <f>+((AG187/AG182)-1)*100</f>
        <v>#VALUE!</v>
      </c>
      <c r="BJ187" s="60" t="e">
        <f>+((AI187/AI182)-1)*100</f>
        <v>#VALUE!</v>
      </c>
      <c r="BL187" s="60" t="e">
        <f>+((AK187/AK182)-1)*100</f>
        <v>#VALUE!</v>
      </c>
      <c r="BN187" s="60" t="e">
        <f>+((AM187/AM182)-1)*100</f>
        <v>#VALUE!</v>
      </c>
      <c r="BP187" s="60" t="e">
        <f>+((AO187/AO182)-1)*100</f>
        <v>#VALUE!</v>
      </c>
      <c r="BR187" s="60" t="e">
        <f>+((AQ187/AQ182)-1)*100</f>
        <v>#VALUE!</v>
      </c>
    </row>
    <row r="188" spans="3:70" x14ac:dyDescent="0.2">
      <c r="C188" s="85" t="s">
        <v>9</v>
      </c>
      <c r="D188" s="85" t="s">
        <v>174</v>
      </c>
      <c r="E188" s="86">
        <v>12707850</v>
      </c>
      <c r="F188" s="86" t="s">
        <v>121</v>
      </c>
      <c r="G188" s="86">
        <v>0</v>
      </c>
      <c r="H188" s="86" t="s">
        <v>121</v>
      </c>
      <c r="I188" s="86">
        <v>746310</v>
      </c>
      <c r="J188" s="86" t="s">
        <v>121</v>
      </c>
      <c r="K188" s="86">
        <v>1310960</v>
      </c>
      <c r="L188" s="86" t="s">
        <v>121</v>
      </c>
      <c r="M188" s="86">
        <v>1411610</v>
      </c>
      <c r="N188" s="86" t="s">
        <v>121</v>
      </c>
      <c r="O188" s="86">
        <v>1811150</v>
      </c>
      <c r="P188" s="86" t="s">
        <v>121</v>
      </c>
      <c r="Q188" s="86">
        <v>1070640</v>
      </c>
      <c r="R188" s="86" t="s">
        <v>121</v>
      </c>
      <c r="S188" s="86">
        <v>1416220</v>
      </c>
      <c r="T188" s="86" t="s">
        <v>121</v>
      </c>
      <c r="U188" s="86">
        <v>1757680</v>
      </c>
      <c r="V188" s="86" t="s">
        <v>121</v>
      </c>
      <c r="W188" s="86">
        <v>3183270</v>
      </c>
      <c r="X188" s="86" t="s">
        <v>121</v>
      </c>
      <c r="Y188" s="86">
        <v>1728530</v>
      </c>
      <c r="Z188" s="86" t="s">
        <v>121</v>
      </c>
      <c r="AA188" s="86">
        <v>2940</v>
      </c>
      <c r="AB188" s="86" t="s">
        <v>121</v>
      </c>
      <c r="AC188" s="86">
        <v>851470</v>
      </c>
      <c r="AD188" s="86" t="s">
        <v>121</v>
      </c>
      <c r="AE188" s="86">
        <v>417250</v>
      </c>
      <c r="AF188" s="86" t="s">
        <v>121</v>
      </c>
      <c r="AG188" s="86">
        <v>205880</v>
      </c>
      <c r="AH188" s="86" t="s">
        <v>121</v>
      </c>
      <c r="AI188" s="86">
        <v>130740</v>
      </c>
      <c r="AJ188" s="86" t="s">
        <v>121</v>
      </c>
      <c r="AK188" s="86">
        <v>44120</v>
      </c>
      <c r="AL188" s="86" t="s">
        <v>121</v>
      </c>
      <c r="AM188" s="86">
        <v>37510</v>
      </c>
      <c r="AN188" s="86" t="s">
        <v>121</v>
      </c>
      <c r="AO188" s="86">
        <v>25710</v>
      </c>
      <c r="AP188" s="86" t="s">
        <v>121</v>
      </c>
      <c r="AQ188" s="86">
        <v>12910</v>
      </c>
      <c r="AR188" s="86" t="s">
        <v>121</v>
      </c>
      <c r="AS188" s="85" t="s">
        <v>9</v>
      </c>
    </row>
    <row r="189" spans="3:70" x14ac:dyDescent="0.2">
      <c r="C189" s="85" t="s">
        <v>9</v>
      </c>
      <c r="D189" s="85" t="s">
        <v>175</v>
      </c>
      <c r="E189" s="87">
        <v>12744200</v>
      </c>
      <c r="F189" s="87" t="s">
        <v>121</v>
      </c>
      <c r="G189" s="87">
        <v>0</v>
      </c>
      <c r="H189" s="87" t="s">
        <v>121</v>
      </c>
      <c r="I189" s="87">
        <v>773120</v>
      </c>
      <c r="J189" s="87" t="s">
        <v>121</v>
      </c>
      <c r="K189" s="87">
        <v>1247530</v>
      </c>
      <c r="L189" s="87" t="s">
        <v>121</v>
      </c>
      <c r="M189" s="87">
        <v>1407880</v>
      </c>
      <c r="N189" s="87" t="s">
        <v>121</v>
      </c>
      <c r="O189" s="87">
        <v>1701080</v>
      </c>
      <c r="P189" s="87" t="s">
        <v>121</v>
      </c>
      <c r="Q189" s="87">
        <v>1029160</v>
      </c>
      <c r="R189" s="87" t="s">
        <v>121</v>
      </c>
      <c r="S189" s="87">
        <v>1569580</v>
      </c>
      <c r="T189" s="87" t="s">
        <v>121</v>
      </c>
      <c r="U189" s="87">
        <v>1839120</v>
      </c>
      <c r="V189" s="87" t="s">
        <v>121</v>
      </c>
      <c r="W189" s="87">
        <v>3176730</v>
      </c>
      <c r="X189" s="87" t="s">
        <v>121</v>
      </c>
      <c r="Y189" s="87">
        <v>1679440</v>
      </c>
      <c r="Z189" s="87" t="s">
        <v>121</v>
      </c>
      <c r="AA189" s="87">
        <v>1670</v>
      </c>
      <c r="AB189" s="87" t="s">
        <v>121</v>
      </c>
      <c r="AC189" s="87">
        <v>831900</v>
      </c>
      <c r="AD189" s="87" t="s">
        <v>121</v>
      </c>
      <c r="AE189" s="87">
        <v>397120</v>
      </c>
      <c r="AF189" s="87" t="s">
        <v>121</v>
      </c>
      <c r="AG189" s="87">
        <v>202560</v>
      </c>
      <c r="AH189" s="87" t="s">
        <v>121</v>
      </c>
      <c r="AI189" s="87">
        <v>122750</v>
      </c>
      <c r="AJ189" s="87" t="s">
        <v>121</v>
      </c>
      <c r="AK189" s="87">
        <v>42430</v>
      </c>
      <c r="AL189" s="87" t="s">
        <v>121</v>
      </c>
      <c r="AM189" s="87">
        <v>40990</v>
      </c>
      <c r="AN189" s="87" t="s">
        <v>121</v>
      </c>
      <c r="AO189" s="87">
        <v>27010</v>
      </c>
      <c r="AP189" s="87" t="s">
        <v>121</v>
      </c>
      <c r="AQ189" s="87">
        <v>13010</v>
      </c>
      <c r="AR189" s="87" t="s">
        <v>121</v>
      </c>
      <c r="AS189" s="85" t="s">
        <v>9</v>
      </c>
    </row>
    <row r="190" spans="3:70" x14ac:dyDescent="0.2">
      <c r="C190" s="85" t="s">
        <v>9</v>
      </c>
      <c r="D190" s="85" t="s">
        <v>176</v>
      </c>
      <c r="E190" s="86">
        <v>12856050</v>
      </c>
      <c r="F190" s="86" t="s">
        <v>121</v>
      </c>
      <c r="G190" s="86">
        <v>0</v>
      </c>
      <c r="H190" s="86" t="s">
        <v>121</v>
      </c>
      <c r="I190" s="86">
        <v>726990</v>
      </c>
      <c r="J190" s="86" t="s">
        <v>121</v>
      </c>
      <c r="K190" s="86">
        <v>1119850</v>
      </c>
      <c r="L190" s="86" t="s">
        <v>121</v>
      </c>
      <c r="M190" s="86">
        <v>1295300</v>
      </c>
      <c r="N190" s="86" t="s">
        <v>121</v>
      </c>
      <c r="O190" s="86">
        <v>1663480</v>
      </c>
      <c r="P190" s="86" t="s">
        <v>121</v>
      </c>
      <c r="Q190" s="86">
        <v>1128980</v>
      </c>
      <c r="R190" s="86" t="s">
        <v>121</v>
      </c>
      <c r="S190" s="86">
        <v>1556920</v>
      </c>
      <c r="T190" s="86" t="s">
        <v>121</v>
      </c>
      <c r="U190" s="86">
        <v>1994070</v>
      </c>
      <c r="V190" s="86" t="s">
        <v>121</v>
      </c>
      <c r="W190" s="86">
        <v>3370460</v>
      </c>
      <c r="X190" s="86" t="s">
        <v>121</v>
      </c>
      <c r="Y190" s="86">
        <v>1620880</v>
      </c>
      <c r="Z190" s="86" t="s">
        <v>121</v>
      </c>
      <c r="AA190" s="86">
        <v>5290</v>
      </c>
      <c r="AB190" s="86" t="s">
        <v>121</v>
      </c>
      <c r="AC190" s="86">
        <v>819360</v>
      </c>
      <c r="AD190" s="86" t="s">
        <v>121</v>
      </c>
      <c r="AE190" s="86">
        <v>357670</v>
      </c>
      <c r="AF190" s="86" t="s">
        <v>121</v>
      </c>
      <c r="AG190" s="86">
        <v>186150</v>
      </c>
      <c r="AH190" s="86" t="s">
        <v>121</v>
      </c>
      <c r="AI190" s="86">
        <v>120120</v>
      </c>
      <c r="AJ190" s="86" t="s">
        <v>121</v>
      </c>
      <c r="AK190" s="86">
        <v>46690</v>
      </c>
      <c r="AL190" s="86" t="s">
        <v>121</v>
      </c>
      <c r="AM190" s="86">
        <v>40920</v>
      </c>
      <c r="AN190" s="86" t="s">
        <v>121</v>
      </c>
      <c r="AO190" s="86">
        <v>29210</v>
      </c>
      <c r="AP190" s="86" t="s">
        <v>121</v>
      </c>
      <c r="AQ190" s="86">
        <v>15490</v>
      </c>
      <c r="AR190" s="86" t="s">
        <v>121</v>
      </c>
      <c r="AS190" s="85" t="s">
        <v>9</v>
      </c>
    </row>
    <row r="191" spans="3:70" x14ac:dyDescent="0.2">
      <c r="C191" s="85" t="s">
        <v>9</v>
      </c>
      <c r="D191" s="85" t="s">
        <v>170</v>
      </c>
      <c r="E191" s="87">
        <v>12098890</v>
      </c>
      <c r="F191" s="87" t="s">
        <v>121</v>
      </c>
      <c r="G191" s="87">
        <v>0</v>
      </c>
      <c r="H191" s="87" t="s">
        <v>121</v>
      </c>
      <c r="I191" s="87">
        <v>382230</v>
      </c>
      <c r="J191" s="87" t="s">
        <v>121</v>
      </c>
      <c r="K191" s="87">
        <v>995470</v>
      </c>
      <c r="L191" s="87" t="s">
        <v>121</v>
      </c>
      <c r="M191" s="87">
        <v>1206600</v>
      </c>
      <c r="N191" s="87" t="s">
        <v>121</v>
      </c>
      <c r="O191" s="87">
        <v>1586340</v>
      </c>
      <c r="P191" s="87" t="s">
        <v>121</v>
      </c>
      <c r="Q191" s="87">
        <v>1084130</v>
      </c>
      <c r="R191" s="87" t="s">
        <v>121</v>
      </c>
      <c r="S191" s="87">
        <v>1523080</v>
      </c>
      <c r="T191" s="87" t="s">
        <v>121</v>
      </c>
      <c r="U191" s="87">
        <v>2062130</v>
      </c>
      <c r="V191" s="87" t="s">
        <v>121</v>
      </c>
      <c r="W191" s="87">
        <v>3258910</v>
      </c>
      <c r="X191" s="87" t="s">
        <v>121</v>
      </c>
      <c r="Y191" s="87">
        <v>1010330</v>
      </c>
      <c r="Z191" s="87" t="s">
        <v>121</v>
      </c>
      <c r="AA191" s="87">
        <v>880</v>
      </c>
      <c r="AB191" s="87" t="s">
        <v>121</v>
      </c>
      <c r="AC191" s="87">
        <v>277910</v>
      </c>
      <c r="AD191" s="87" t="s">
        <v>121</v>
      </c>
      <c r="AE191" s="87">
        <v>313930</v>
      </c>
      <c r="AF191" s="87" t="s">
        <v>121</v>
      </c>
      <c r="AG191" s="87">
        <v>172900</v>
      </c>
      <c r="AH191" s="87" t="s">
        <v>121</v>
      </c>
      <c r="AI191" s="87">
        <v>114850</v>
      </c>
      <c r="AJ191" s="87" t="s">
        <v>121</v>
      </c>
      <c r="AK191" s="87">
        <v>44690</v>
      </c>
      <c r="AL191" s="87" t="s">
        <v>121</v>
      </c>
      <c r="AM191" s="87">
        <v>39870</v>
      </c>
      <c r="AN191" s="87" t="s">
        <v>121</v>
      </c>
      <c r="AO191" s="87">
        <v>30180</v>
      </c>
      <c r="AP191" s="87" t="s">
        <v>121</v>
      </c>
      <c r="AQ191" s="87">
        <v>15100</v>
      </c>
      <c r="AR191" s="87" t="s">
        <v>121</v>
      </c>
      <c r="AS191" s="85" t="s">
        <v>9</v>
      </c>
    </row>
    <row r="192" spans="3:70" x14ac:dyDescent="0.2">
      <c r="C192" s="85" t="s">
        <v>9</v>
      </c>
      <c r="D192" s="85" t="s">
        <v>39</v>
      </c>
      <c r="E192" s="86">
        <v>12598160</v>
      </c>
      <c r="F192" s="86" t="s">
        <v>121</v>
      </c>
      <c r="G192" s="86">
        <v>0</v>
      </c>
      <c r="H192" s="86" t="s">
        <v>121</v>
      </c>
      <c r="I192" s="86">
        <v>459250</v>
      </c>
      <c r="J192" s="86" t="s">
        <v>121</v>
      </c>
      <c r="K192" s="86">
        <v>1011820</v>
      </c>
      <c r="L192" s="86" t="s">
        <v>121</v>
      </c>
      <c r="M192" s="86">
        <v>1271500</v>
      </c>
      <c r="N192" s="86" t="s">
        <v>121</v>
      </c>
      <c r="O192" s="86">
        <v>1666270</v>
      </c>
      <c r="P192" s="86" t="s">
        <v>121</v>
      </c>
      <c r="Q192" s="86">
        <v>1150540</v>
      </c>
      <c r="R192" s="86" t="s">
        <v>121</v>
      </c>
      <c r="S192" s="86">
        <v>1629310</v>
      </c>
      <c r="T192" s="86" t="s">
        <v>121</v>
      </c>
      <c r="U192" s="86">
        <v>2056220</v>
      </c>
      <c r="V192" s="86" t="s">
        <v>121</v>
      </c>
      <c r="W192" s="86">
        <v>3353250</v>
      </c>
      <c r="X192" s="86" t="s">
        <v>121</v>
      </c>
      <c r="Y192" s="86">
        <v>1145710</v>
      </c>
      <c r="Z192" s="86" t="s">
        <v>121</v>
      </c>
      <c r="AA192" s="86">
        <v>1750</v>
      </c>
      <c r="AB192" s="86" t="s">
        <v>121</v>
      </c>
      <c r="AC192" s="86">
        <v>389410</v>
      </c>
      <c r="AD192" s="86" t="s">
        <v>121</v>
      </c>
      <c r="AE192" s="86">
        <v>318400</v>
      </c>
      <c r="AF192" s="86" t="s">
        <v>121</v>
      </c>
      <c r="AG192" s="86">
        <v>179960</v>
      </c>
      <c r="AH192" s="86" t="s">
        <v>121</v>
      </c>
      <c r="AI192" s="86">
        <v>119540</v>
      </c>
      <c r="AJ192" s="86" t="s">
        <v>121</v>
      </c>
      <c r="AK192" s="86">
        <v>47180</v>
      </c>
      <c r="AL192" s="86" t="s">
        <v>121</v>
      </c>
      <c r="AM192" s="86">
        <v>42670</v>
      </c>
      <c r="AN192" s="86" t="s">
        <v>121</v>
      </c>
      <c r="AO192" s="86">
        <v>29960</v>
      </c>
      <c r="AP192" s="86" t="s">
        <v>121</v>
      </c>
      <c r="AQ192" s="86">
        <v>16840</v>
      </c>
      <c r="AR192" s="86" t="s">
        <v>121</v>
      </c>
      <c r="AS192" s="85" t="s">
        <v>9</v>
      </c>
    </row>
    <row r="193" spans="3:70" x14ac:dyDescent="0.2">
      <c r="C193" s="85" t="s">
        <v>9</v>
      </c>
      <c r="D193" s="85" t="s">
        <v>119</v>
      </c>
      <c r="E193" s="87">
        <v>12535360</v>
      </c>
      <c r="F193" s="87" t="s">
        <v>121</v>
      </c>
      <c r="G193" s="87">
        <v>0</v>
      </c>
      <c r="H193" s="87" t="s">
        <v>121</v>
      </c>
      <c r="I193" s="87">
        <v>420450</v>
      </c>
      <c r="J193" s="87" t="s">
        <v>121</v>
      </c>
      <c r="K193" s="87">
        <v>867910</v>
      </c>
      <c r="L193" s="87" t="s">
        <v>121</v>
      </c>
      <c r="M193" s="87">
        <v>1118800</v>
      </c>
      <c r="N193" s="87" t="s">
        <v>121</v>
      </c>
      <c r="O193" s="87">
        <v>1521210</v>
      </c>
      <c r="P193" s="87" t="s">
        <v>121</v>
      </c>
      <c r="Q193" s="87">
        <v>1090520</v>
      </c>
      <c r="R193" s="87" t="s">
        <v>121</v>
      </c>
      <c r="S193" s="87">
        <v>1569340</v>
      </c>
      <c r="T193" s="87" t="s">
        <v>121</v>
      </c>
      <c r="U193" s="87">
        <v>2225610</v>
      </c>
      <c r="V193" s="87" t="s">
        <v>121</v>
      </c>
      <c r="W193" s="87">
        <v>3721530</v>
      </c>
      <c r="X193" s="87" t="s">
        <v>121</v>
      </c>
      <c r="Y193" s="87">
        <v>1133020</v>
      </c>
      <c r="Z193" s="87" t="s">
        <v>121</v>
      </c>
      <c r="AA193" s="87">
        <v>12500</v>
      </c>
      <c r="AB193" s="87" t="s">
        <v>121</v>
      </c>
      <c r="AC193" s="87">
        <v>438140</v>
      </c>
      <c r="AD193" s="87" t="s">
        <v>121</v>
      </c>
      <c r="AE193" s="87">
        <v>275700</v>
      </c>
      <c r="AF193" s="87" t="s">
        <v>121</v>
      </c>
      <c r="AG193" s="87">
        <v>160130</v>
      </c>
      <c r="AH193" s="87" t="s">
        <v>121</v>
      </c>
      <c r="AI193" s="87">
        <v>109550</v>
      </c>
      <c r="AJ193" s="87" t="s">
        <v>121</v>
      </c>
      <c r="AK193" s="87">
        <v>45120</v>
      </c>
      <c r="AL193" s="87" t="s">
        <v>121</v>
      </c>
      <c r="AM193" s="87">
        <v>41170</v>
      </c>
      <c r="AN193" s="87" t="s">
        <v>121</v>
      </c>
      <c r="AO193" s="87">
        <v>32490</v>
      </c>
      <c r="AP193" s="87" t="s">
        <v>121</v>
      </c>
      <c r="AQ193" s="87">
        <v>18230</v>
      </c>
      <c r="AR193" s="87" t="s">
        <v>121</v>
      </c>
      <c r="AS193" s="85" t="s">
        <v>9</v>
      </c>
      <c r="AT193" s="60">
        <f>+((Y193/Y188)-1)*100</f>
        <v>-34.451817440252697</v>
      </c>
      <c r="AU193" s="81">
        <f>+Y193-Y188</f>
        <v>-595510</v>
      </c>
      <c r="AW193" s="60">
        <f>+((AQ193/AQ188)-1)*100</f>
        <v>41.208365608055765</v>
      </c>
      <c r="AX193" s="81">
        <f>+AQ193-AQ188</f>
        <v>5320</v>
      </c>
      <c r="AZ193" s="60">
        <f>+((Y193/Y188)-1)*100</f>
        <v>-34.451817440252697</v>
      </c>
      <c r="BB193" s="60">
        <f>+((AA193/AA188)-1)*100</f>
        <v>325.17006802721085</v>
      </c>
      <c r="BD193" s="60">
        <f>+((AC193/AC188)-1)*100</f>
        <v>-48.54310780180159</v>
      </c>
      <c r="BF193" s="60">
        <f>+((AE193/AE188)-1)*100</f>
        <v>-33.924505692031161</v>
      </c>
      <c r="BH193" s="60">
        <f>+((AG193/AG188)-1)*100</f>
        <v>-22.221682533514663</v>
      </c>
      <c r="BJ193" s="60">
        <f>+((AI193/AI188)-1)*100</f>
        <v>-16.207740553770844</v>
      </c>
      <c r="BL193" s="60">
        <f>+((AK193/AK188)-1)*100</f>
        <v>2.2665457842248493</v>
      </c>
      <c r="BN193" s="60">
        <f>+((AM193/AM188)-1)*100</f>
        <v>9.7573980271927532</v>
      </c>
      <c r="BP193" s="60">
        <f>+((AO193/AO188)-1)*100</f>
        <v>26.371061843640597</v>
      </c>
      <c r="BR193" s="60">
        <f>+((AQ193/AQ188)-1)*100</f>
        <v>41.208365608055765</v>
      </c>
    </row>
    <row r="194" spans="3:70" x14ac:dyDescent="0.2">
      <c r="C194" s="85" t="s">
        <v>10</v>
      </c>
      <c r="D194" s="85" t="s">
        <v>174</v>
      </c>
      <c r="E194" s="86">
        <v>151500</v>
      </c>
      <c r="F194" s="86" t="s">
        <v>121</v>
      </c>
      <c r="G194" s="86">
        <v>0</v>
      </c>
      <c r="H194" s="86" t="s">
        <v>121</v>
      </c>
      <c r="I194" s="86">
        <v>21680</v>
      </c>
      <c r="J194" s="86" t="s">
        <v>121</v>
      </c>
      <c r="K194" s="86">
        <v>25350</v>
      </c>
      <c r="L194" s="86" t="s">
        <v>121</v>
      </c>
      <c r="M194" s="86">
        <v>21670</v>
      </c>
      <c r="N194" s="86" t="s">
        <v>121</v>
      </c>
      <c r="O194" s="86">
        <v>20460</v>
      </c>
      <c r="P194" s="86" t="s">
        <v>121</v>
      </c>
      <c r="Q194" s="86">
        <v>10580</v>
      </c>
      <c r="R194" s="86" t="s">
        <v>121</v>
      </c>
      <c r="S194" s="86">
        <v>13680</v>
      </c>
      <c r="T194" s="86" t="s">
        <v>121</v>
      </c>
      <c r="U194" s="86">
        <v>17230</v>
      </c>
      <c r="V194" s="86" t="s">
        <v>121</v>
      </c>
      <c r="W194" s="86">
        <v>20870</v>
      </c>
      <c r="X194" s="86" t="s">
        <v>121</v>
      </c>
      <c r="Y194" s="86">
        <v>45170</v>
      </c>
      <c r="Z194" s="86" t="s">
        <v>121</v>
      </c>
      <c r="AA194" s="86">
        <v>320</v>
      </c>
      <c r="AB194" s="86" t="s">
        <v>121</v>
      </c>
      <c r="AC194" s="86">
        <v>30970</v>
      </c>
      <c r="AD194" s="86" t="s">
        <v>121</v>
      </c>
      <c r="AE194" s="86">
        <v>8140</v>
      </c>
      <c r="AF194" s="86" t="s">
        <v>121</v>
      </c>
      <c r="AG194" s="86">
        <v>3110</v>
      </c>
      <c r="AH194" s="86" t="s">
        <v>121</v>
      </c>
      <c r="AI194" s="86">
        <v>1480</v>
      </c>
      <c r="AJ194" s="86" t="s">
        <v>121</v>
      </c>
      <c r="AK194" s="86">
        <v>430</v>
      </c>
      <c r="AL194" s="86" t="s">
        <v>121</v>
      </c>
      <c r="AM194" s="86">
        <v>360</v>
      </c>
      <c r="AN194" s="86" t="s">
        <v>121</v>
      </c>
      <c r="AO194" s="86">
        <v>250</v>
      </c>
      <c r="AP194" s="86" t="s">
        <v>121</v>
      </c>
      <c r="AQ194" s="86">
        <v>110</v>
      </c>
      <c r="AR194" s="86" t="s">
        <v>121</v>
      </c>
      <c r="AS194" s="85" t="s">
        <v>10</v>
      </c>
    </row>
    <row r="195" spans="3:70" x14ac:dyDescent="0.2">
      <c r="C195" s="85" t="s">
        <v>10</v>
      </c>
      <c r="D195" s="85" t="s">
        <v>175</v>
      </c>
      <c r="E195" s="87">
        <v>146000</v>
      </c>
      <c r="F195" s="87" t="s">
        <v>121</v>
      </c>
      <c r="G195" s="87">
        <v>0</v>
      </c>
      <c r="H195" s="87" t="s">
        <v>121</v>
      </c>
      <c r="I195" s="87">
        <v>19700</v>
      </c>
      <c r="J195" s="87" t="s">
        <v>121</v>
      </c>
      <c r="K195" s="87">
        <v>22270</v>
      </c>
      <c r="L195" s="87" t="s">
        <v>121</v>
      </c>
      <c r="M195" s="87">
        <v>19190</v>
      </c>
      <c r="N195" s="87" t="s">
        <v>121</v>
      </c>
      <c r="O195" s="87">
        <v>20360</v>
      </c>
      <c r="P195" s="87" t="s">
        <v>121</v>
      </c>
      <c r="Q195" s="87">
        <v>10440</v>
      </c>
      <c r="R195" s="87" t="s">
        <v>121</v>
      </c>
      <c r="S195" s="87">
        <v>13240</v>
      </c>
      <c r="T195" s="87" t="s">
        <v>121</v>
      </c>
      <c r="U195" s="87">
        <v>16700</v>
      </c>
      <c r="V195" s="87" t="s">
        <v>121</v>
      </c>
      <c r="W195" s="87">
        <v>24100</v>
      </c>
      <c r="X195" s="87" t="s">
        <v>121</v>
      </c>
      <c r="Y195" s="87">
        <v>40120</v>
      </c>
      <c r="Z195" s="87" t="s">
        <v>121</v>
      </c>
      <c r="AA195" s="87">
        <v>260</v>
      </c>
      <c r="AB195" s="87" t="s">
        <v>121</v>
      </c>
      <c r="AC195" s="87">
        <v>27250</v>
      </c>
      <c r="AD195" s="87" t="s">
        <v>121</v>
      </c>
      <c r="AE195" s="87">
        <v>7170</v>
      </c>
      <c r="AF195" s="87" t="s">
        <v>121</v>
      </c>
      <c r="AG195" s="87">
        <v>2780</v>
      </c>
      <c r="AH195" s="87" t="s">
        <v>121</v>
      </c>
      <c r="AI195" s="87">
        <v>1470</v>
      </c>
      <c r="AJ195" s="87" t="s">
        <v>121</v>
      </c>
      <c r="AK195" s="87">
        <v>430</v>
      </c>
      <c r="AL195" s="87" t="s">
        <v>121</v>
      </c>
      <c r="AM195" s="87">
        <v>360</v>
      </c>
      <c r="AN195" s="87" t="s">
        <v>121</v>
      </c>
      <c r="AO195" s="87">
        <v>240</v>
      </c>
      <c r="AP195" s="87" t="s">
        <v>121</v>
      </c>
      <c r="AQ195" s="87">
        <v>140</v>
      </c>
      <c r="AR195" s="87" t="s">
        <v>121</v>
      </c>
      <c r="AS195" s="85" t="s">
        <v>10</v>
      </c>
    </row>
    <row r="196" spans="3:70" x14ac:dyDescent="0.2">
      <c r="C196" s="85" t="s">
        <v>10</v>
      </c>
      <c r="D196" s="85" t="s">
        <v>176</v>
      </c>
      <c r="E196" s="86">
        <v>118400</v>
      </c>
      <c r="F196" s="86" t="s">
        <v>121</v>
      </c>
      <c r="G196" s="86">
        <v>0</v>
      </c>
      <c r="H196" s="86" t="s">
        <v>121</v>
      </c>
      <c r="I196" s="86">
        <v>18980</v>
      </c>
      <c r="J196" s="86" t="s">
        <v>121</v>
      </c>
      <c r="K196" s="86">
        <v>17390</v>
      </c>
      <c r="L196" s="86" t="s">
        <v>121</v>
      </c>
      <c r="M196" s="86">
        <v>13890</v>
      </c>
      <c r="N196" s="86" t="s">
        <v>121</v>
      </c>
      <c r="O196" s="86">
        <v>13980</v>
      </c>
      <c r="P196" s="86" t="s">
        <v>121</v>
      </c>
      <c r="Q196" s="86">
        <v>8860</v>
      </c>
      <c r="R196" s="86" t="s">
        <v>121</v>
      </c>
      <c r="S196" s="86">
        <v>10960</v>
      </c>
      <c r="T196" s="86" t="s">
        <v>121</v>
      </c>
      <c r="U196" s="86">
        <v>14570</v>
      </c>
      <c r="V196" s="86" t="s">
        <v>121</v>
      </c>
      <c r="W196" s="86">
        <v>19770</v>
      </c>
      <c r="X196" s="86" t="s">
        <v>121</v>
      </c>
      <c r="Y196" s="86">
        <v>38860</v>
      </c>
      <c r="Z196" s="86" t="s">
        <v>121</v>
      </c>
      <c r="AA196" s="86">
        <v>490</v>
      </c>
      <c r="AB196" s="86" t="s">
        <v>121</v>
      </c>
      <c r="AC196" s="86">
        <v>28710</v>
      </c>
      <c r="AD196" s="86" t="s">
        <v>121</v>
      </c>
      <c r="AE196" s="86">
        <v>5620</v>
      </c>
      <c r="AF196" s="86" t="s">
        <v>121</v>
      </c>
      <c r="AG196" s="86">
        <v>2030</v>
      </c>
      <c r="AH196" s="86" t="s">
        <v>121</v>
      </c>
      <c r="AI196" s="86">
        <v>1010</v>
      </c>
      <c r="AJ196" s="86" t="s">
        <v>121</v>
      </c>
      <c r="AK196" s="86">
        <v>370</v>
      </c>
      <c r="AL196" s="86" t="s">
        <v>121</v>
      </c>
      <c r="AM196" s="86">
        <v>290</v>
      </c>
      <c r="AN196" s="86" t="s">
        <v>121</v>
      </c>
      <c r="AO196" s="86">
        <v>220</v>
      </c>
      <c r="AP196" s="86" t="s">
        <v>121</v>
      </c>
      <c r="AQ196" s="86">
        <v>120</v>
      </c>
      <c r="AR196" s="86" t="s">
        <v>121</v>
      </c>
      <c r="AS196" s="85" t="s">
        <v>10</v>
      </c>
    </row>
    <row r="197" spans="3:70" x14ac:dyDescent="0.2">
      <c r="C197" s="85" t="s">
        <v>10</v>
      </c>
      <c r="D197" s="85" t="s">
        <v>170</v>
      </c>
      <c r="E197" s="87">
        <v>109330</v>
      </c>
      <c r="F197" s="87" t="s">
        <v>121</v>
      </c>
      <c r="G197" s="87">
        <v>0</v>
      </c>
      <c r="H197" s="87" t="s">
        <v>121</v>
      </c>
      <c r="I197" s="87">
        <v>17720</v>
      </c>
      <c r="J197" s="87" t="s">
        <v>121</v>
      </c>
      <c r="K197" s="87">
        <v>16100</v>
      </c>
      <c r="L197" s="87" t="s">
        <v>121</v>
      </c>
      <c r="M197" s="87">
        <v>12250</v>
      </c>
      <c r="N197" s="87" t="s">
        <v>121</v>
      </c>
      <c r="O197" s="87">
        <v>12240</v>
      </c>
      <c r="P197" s="87" t="s">
        <v>121</v>
      </c>
      <c r="Q197" s="87">
        <v>7440</v>
      </c>
      <c r="R197" s="87" t="s">
        <v>121</v>
      </c>
      <c r="S197" s="87">
        <v>10700</v>
      </c>
      <c r="T197" s="87" t="s">
        <v>121</v>
      </c>
      <c r="U197" s="87">
        <v>14380</v>
      </c>
      <c r="V197" s="87" t="s">
        <v>121</v>
      </c>
      <c r="W197" s="87">
        <v>18500</v>
      </c>
      <c r="X197" s="87" t="s">
        <v>121</v>
      </c>
      <c r="Y197" s="87">
        <v>35380</v>
      </c>
      <c r="Z197" s="87" t="s">
        <v>121</v>
      </c>
      <c r="AA197" s="87">
        <v>230</v>
      </c>
      <c r="AB197" s="87" t="s">
        <v>121</v>
      </c>
      <c r="AC197" s="87">
        <v>26310</v>
      </c>
      <c r="AD197" s="87" t="s">
        <v>121</v>
      </c>
      <c r="AE197" s="87">
        <v>5260</v>
      </c>
      <c r="AF197" s="87" t="s">
        <v>121</v>
      </c>
      <c r="AG197" s="87">
        <v>1770</v>
      </c>
      <c r="AH197" s="87" t="s">
        <v>121</v>
      </c>
      <c r="AI197" s="87">
        <v>900</v>
      </c>
      <c r="AJ197" s="87" t="s">
        <v>121</v>
      </c>
      <c r="AK197" s="87">
        <v>310</v>
      </c>
      <c r="AL197" s="87" t="s">
        <v>121</v>
      </c>
      <c r="AM197" s="87">
        <v>290</v>
      </c>
      <c r="AN197" s="87" t="s">
        <v>121</v>
      </c>
      <c r="AO197" s="87">
        <v>210</v>
      </c>
      <c r="AP197" s="87" t="s">
        <v>121</v>
      </c>
      <c r="AQ197" s="87">
        <v>110</v>
      </c>
      <c r="AR197" s="87" t="s">
        <v>121</v>
      </c>
      <c r="AS197" s="85" t="s">
        <v>10</v>
      </c>
    </row>
    <row r="198" spans="3:70" x14ac:dyDescent="0.2">
      <c r="C198" s="85" t="s">
        <v>10</v>
      </c>
      <c r="D198" s="85" t="s">
        <v>39</v>
      </c>
      <c r="E198" s="86">
        <v>111930</v>
      </c>
      <c r="F198" s="86" t="s">
        <v>121</v>
      </c>
      <c r="G198" s="86">
        <v>0</v>
      </c>
      <c r="H198" s="86" t="s">
        <v>121</v>
      </c>
      <c r="I198" s="86">
        <v>16820</v>
      </c>
      <c r="J198" s="86" t="s">
        <v>121</v>
      </c>
      <c r="K198" s="86">
        <v>14670</v>
      </c>
      <c r="L198" s="86" t="s">
        <v>121</v>
      </c>
      <c r="M198" s="86">
        <v>11430</v>
      </c>
      <c r="N198" s="86" t="s">
        <v>121</v>
      </c>
      <c r="O198" s="86">
        <v>13860</v>
      </c>
      <c r="P198" s="86" t="s">
        <v>121</v>
      </c>
      <c r="Q198" s="86">
        <v>7680</v>
      </c>
      <c r="R198" s="86" t="s">
        <v>121</v>
      </c>
      <c r="S198" s="86">
        <v>10410</v>
      </c>
      <c r="T198" s="86" t="s">
        <v>121</v>
      </c>
      <c r="U198" s="86">
        <v>16080</v>
      </c>
      <c r="V198" s="86" t="s">
        <v>121</v>
      </c>
      <c r="W198" s="86">
        <v>20980</v>
      </c>
      <c r="X198" s="86" t="s">
        <v>121</v>
      </c>
      <c r="Y198" s="86">
        <v>34940</v>
      </c>
      <c r="Z198" s="86" t="s">
        <v>121</v>
      </c>
      <c r="AA198" s="86">
        <v>240</v>
      </c>
      <c r="AB198" s="86" t="s">
        <v>121</v>
      </c>
      <c r="AC198" s="86">
        <v>26210</v>
      </c>
      <c r="AD198" s="86" t="s">
        <v>121</v>
      </c>
      <c r="AE198" s="86">
        <v>4850</v>
      </c>
      <c r="AF198" s="86" t="s">
        <v>121</v>
      </c>
      <c r="AG198" s="86">
        <v>1680</v>
      </c>
      <c r="AH198" s="86" t="s">
        <v>121</v>
      </c>
      <c r="AI198" s="86">
        <v>1010</v>
      </c>
      <c r="AJ198" s="86" t="s">
        <v>121</v>
      </c>
      <c r="AK198" s="86">
        <v>310</v>
      </c>
      <c r="AL198" s="86" t="s">
        <v>121</v>
      </c>
      <c r="AM198" s="86">
        <v>280</v>
      </c>
      <c r="AN198" s="86" t="s">
        <v>121</v>
      </c>
      <c r="AO198" s="86">
        <v>240</v>
      </c>
      <c r="AP198" s="86" t="s">
        <v>121</v>
      </c>
      <c r="AQ198" s="86">
        <v>120</v>
      </c>
      <c r="AR198" s="86" t="s">
        <v>121</v>
      </c>
      <c r="AS198" s="85" t="s">
        <v>10</v>
      </c>
    </row>
    <row r="199" spans="3:70" x14ac:dyDescent="0.2">
      <c r="C199" s="85" t="s">
        <v>10</v>
      </c>
      <c r="D199" s="85" t="s">
        <v>119</v>
      </c>
      <c r="E199" s="87">
        <v>134140</v>
      </c>
      <c r="F199" s="87" t="s">
        <v>121</v>
      </c>
      <c r="G199" s="87">
        <v>0</v>
      </c>
      <c r="H199" s="87" t="s">
        <v>121</v>
      </c>
      <c r="I199" s="87">
        <v>18390</v>
      </c>
      <c r="J199" s="87" t="s">
        <v>121</v>
      </c>
      <c r="K199" s="87">
        <v>16470</v>
      </c>
      <c r="L199" s="87" t="s">
        <v>121</v>
      </c>
      <c r="M199" s="87">
        <v>13880</v>
      </c>
      <c r="N199" s="87" t="s">
        <v>121</v>
      </c>
      <c r="O199" s="87">
        <v>14080</v>
      </c>
      <c r="P199" s="87" t="s">
        <v>121</v>
      </c>
      <c r="Q199" s="87">
        <v>9490</v>
      </c>
      <c r="R199" s="87" t="s">
        <v>121</v>
      </c>
      <c r="S199" s="87">
        <v>13620</v>
      </c>
      <c r="T199" s="87" t="s">
        <v>121</v>
      </c>
      <c r="U199" s="87">
        <v>20380</v>
      </c>
      <c r="V199" s="87" t="s">
        <v>121</v>
      </c>
      <c r="W199" s="87">
        <v>27830</v>
      </c>
      <c r="X199" s="87" t="s">
        <v>121</v>
      </c>
      <c r="Y199" s="87">
        <v>34050</v>
      </c>
      <c r="Z199" s="87" t="s">
        <v>121</v>
      </c>
      <c r="AA199" s="87">
        <v>390</v>
      </c>
      <c r="AB199" s="87" t="s">
        <v>121</v>
      </c>
      <c r="AC199" s="87">
        <v>24000</v>
      </c>
      <c r="AD199" s="87" t="s">
        <v>121</v>
      </c>
      <c r="AE199" s="87">
        <v>5410</v>
      </c>
      <c r="AF199" s="87" t="s">
        <v>121</v>
      </c>
      <c r="AG199" s="87">
        <v>2010</v>
      </c>
      <c r="AH199" s="87" t="s">
        <v>121</v>
      </c>
      <c r="AI199" s="87">
        <v>1040</v>
      </c>
      <c r="AJ199" s="87" t="s">
        <v>121</v>
      </c>
      <c r="AK199" s="87">
        <v>400</v>
      </c>
      <c r="AL199" s="87" t="s">
        <v>121</v>
      </c>
      <c r="AM199" s="87">
        <v>360</v>
      </c>
      <c r="AN199" s="87" t="s">
        <v>121</v>
      </c>
      <c r="AO199" s="87">
        <v>300</v>
      </c>
      <c r="AP199" s="87" t="s">
        <v>121</v>
      </c>
      <c r="AQ199" s="87">
        <v>160</v>
      </c>
      <c r="AR199" s="87" t="s">
        <v>121</v>
      </c>
      <c r="AS199" s="85" t="s">
        <v>10</v>
      </c>
      <c r="AT199" s="60">
        <f>+((Y199/Y194)-1)*100</f>
        <v>-24.618109364622541</v>
      </c>
      <c r="AU199" s="81">
        <f>+Y199-Y194</f>
        <v>-11120</v>
      </c>
      <c r="AW199" s="60">
        <f>+((AQ199/AQ194)-1)*100</f>
        <v>45.45454545454546</v>
      </c>
      <c r="AX199" s="81">
        <f>+AQ199-AQ194</f>
        <v>50</v>
      </c>
      <c r="AZ199" s="60">
        <f>+((Y199/Y194)-1)*100</f>
        <v>-24.618109364622541</v>
      </c>
      <c r="BB199" s="60">
        <f>+((AA199/AA194)-1)*100</f>
        <v>21.875</v>
      </c>
      <c r="BD199" s="60">
        <f>+((AC199/AC194)-1)*100</f>
        <v>-22.505650629641593</v>
      </c>
      <c r="BF199" s="60">
        <f>+((AE199/AE194)-1)*100</f>
        <v>-33.538083538083541</v>
      </c>
      <c r="BH199" s="60">
        <f>+((AG199/AG194)-1)*100</f>
        <v>-35.369774919614152</v>
      </c>
      <c r="BJ199" s="60">
        <f>+((AI199/AI194)-1)*100</f>
        <v>-29.729729729729726</v>
      </c>
      <c r="BL199" s="60">
        <f>+((AK199/AK194)-1)*100</f>
        <v>-6.9767441860465134</v>
      </c>
      <c r="BN199" s="60">
        <f>+((AM199/AM194)-1)*100</f>
        <v>0</v>
      </c>
      <c r="BP199" s="60">
        <f>+((AO199/AO194)-1)*100</f>
        <v>19.999999999999996</v>
      </c>
      <c r="BR199" s="60">
        <f>+((AQ199/AQ194)-1)*100</f>
        <v>45.45454545454546</v>
      </c>
    </row>
    <row r="200" spans="3:70" x14ac:dyDescent="0.2">
      <c r="C200" s="85" t="s">
        <v>11</v>
      </c>
      <c r="D200" s="85" t="s">
        <v>174</v>
      </c>
      <c r="E200" s="86">
        <v>1701680</v>
      </c>
      <c r="F200" s="86" t="s">
        <v>121</v>
      </c>
      <c r="G200" s="86">
        <v>0</v>
      </c>
      <c r="H200" s="86" t="s">
        <v>121</v>
      </c>
      <c r="I200" s="86">
        <v>25050</v>
      </c>
      <c r="J200" s="86" t="s">
        <v>121</v>
      </c>
      <c r="K200" s="86">
        <v>105500</v>
      </c>
      <c r="L200" s="86" t="s">
        <v>121</v>
      </c>
      <c r="M200" s="86">
        <v>215450</v>
      </c>
      <c r="N200" s="86" t="s">
        <v>121</v>
      </c>
      <c r="O200" s="86">
        <v>307180</v>
      </c>
      <c r="P200" s="86" t="s">
        <v>121</v>
      </c>
      <c r="Q200" s="86">
        <v>158200</v>
      </c>
      <c r="R200" s="86" t="s">
        <v>121</v>
      </c>
      <c r="S200" s="86">
        <v>160570</v>
      </c>
      <c r="T200" s="86" t="s">
        <v>121</v>
      </c>
      <c r="U200" s="86">
        <v>172830</v>
      </c>
      <c r="V200" s="86" t="s">
        <v>121</v>
      </c>
      <c r="W200" s="86">
        <v>556890</v>
      </c>
      <c r="X200" s="86" t="s">
        <v>121</v>
      </c>
      <c r="Y200" s="86">
        <v>128670</v>
      </c>
      <c r="Z200" s="86" t="s">
        <v>121</v>
      </c>
      <c r="AA200" s="86">
        <v>540</v>
      </c>
      <c r="AB200" s="86" t="s">
        <v>121</v>
      </c>
      <c r="AC200" s="86">
        <v>29050</v>
      </c>
      <c r="AD200" s="86" t="s">
        <v>121</v>
      </c>
      <c r="AE200" s="86">
        <v>31270</v>
      </c>
      <c r="AF200" s="86" t="s">
        <v>121</v>
      </c>
      <c r="AG200" s="86">
        <v>30360</v>
      </c>
      <c r="AH200" s="86" t="s">
        <v>121</v>
      </c>
      <c r="AI200" s="86">
        <v>22260</v>
      </c>
      <c r="AJ200" s="86" t="s">
        <v>121</v>
      </c>
      <c r="AK200" s="86">
        <v>6540</v>
      </c>
      <c r="AL200" s="86" t="s">
        <v>121</v>
      </c>
      <c r="AM200" s="86">
        <v>4220</v>
      </c>
      <c r="AN200" s="86" t="s">
        <v>121</v>
      </c>
      <c r="AO200" s="86">
        <v>2520</v>
      </c>
      <c r="AP200" s="86" t="s">
        <v>121</v>
      </c>
      <c r="AQ200" s="86">
        <v>1900</v>
      </c>
      <c r="AR200" s="86" t="s">
        <v>121</v>
      </c>
      <c r="AS200" s="85" t="s">
        <v>11</v>
      </c>
    </row>
    <row r="201" spans="3:70" x14ac:dyDescent="0.2">
      <c r="C201" s="85" t="s">
        <v>11</v>
      </c>
      <c r="D201" s="85" t="s">
        <v>175</v>
      </c>
      <c r="E201" s="87">
        <v>1773840</v>
      </c>
      <c r="F201" s="87" t="s">
        <v>121</v>
      </c>
      <c r="G201" s="87">
        <v>0</v>
      </c>
      <c r="H201" s="87" t="s">
        <v>121</v>
      </c>
      <c r="I201" s="87">
        <v>17440</v>
      </c>
      <c r="J201" s="87" t="s">
        <v>121</v>
      </c>
      <c r="K201" s="87">
        <v>85210</v>
      </c>
      <c r="L201" s="87" t="s">
        <v>121</v>
      </c>
      <c r="M201" s="87">
        <v>193010</v>
      </c>
      <c r="N201" s="87" t="s">
        <v>121</v>
      </c>
      <c r="O201" s="87">
        <v>287800</v>
      </c>
      <c r="P201" s="87" t="s">
        <v>121</v>
      </c>
      <c r="Q201" s="87">
        <v>154540</v>
      </c>
      <c r="R201" s="87" t="s">
        <v>121</v>
      </c>
      <c r="S201" s="87">
        <v>165350</v>
      </c>
      <c r="T201" s="87" t="s">
        <v>121</v>
      </c>
      <c r="U201" s="87">
        <v>197230</v>
      </c>
      <c r="V201" s="87" t="s">
        <v>121</v>
      </c>
      <c r="W201" s="87">
        <v>673260</v>
      </c>
      <c r="X201" s="87" t="s">
        <v>121</v>
      </c>
      <c r="Y201" s="87">
        <v>107750</v>
      </c>
      <c r="Z201" s="87" t="s">
        <v>121</v>
      </c>
      <c r="AA201" s="87">
        <v>260</v>
      </c>
      <c r="AB201" s="87" t="s">
        <v>121</v>
      </c>
      <c r="AC201" s="87">
        <v>18500</v>
      </c>
      <c r="AD201" s="87" t="s">
        <v>121</v>
      </c>
      <c r="AE201" s="87">
        <v>25290</v>
      </c>
      <c r="AF201" s="87" t="s">
        <v>121</v>
      </c>
      <c r="AG201" s="87">
        <v>27060</v>
      </c>
      <c r="AH201" s="87" t="s">
        <v>121</v>
      </c>
      <c r="AI201" s="87">
        <v>20760</v>
      </c>
      <c r="AJ201" s="87" t="s">
        <v>121</v>
      </c>
      <c r="AK201" s="87">
        <v>6420</v>
      </c>
      <c r="AL201" s="87" t="s">
        <v>121</v>
      </c>
      <c r="AM201" s="87">
        <v>4360</v>
      </c>
      <c r="AN201" s="87" t="s">
        <v>121</v>
      </c>
      <c r="AO201" s="87">
        <v>2880</v>
      </c>
      <c r="AP201" s="87" t="s">
        <v>121</v>
      </c>
      <c r="AQ201" s="87">
        <v>2210</v>
      </c>
      <c r="AR201" s="87" t="s">
        <v>121</v>
      </c>
      <c r="AS201" s="85" t="s">
        <v>11</v>
      </c>
    </row>
    <row r="202" spans="3:70" x14ac:dyDescent="0.2">
      <c r="C202" s="85" t="s">
        <v>11</v>
      </c>
      <c r="D202" s="85" t="s">
        <v>176</v>
      </c>
      <c r="E202" s="86">
        <v>1796290</v>
      </c>
      <c r="F202" s="86" t="s">
        <v>121</v>
      </c>
      <c r="G202" s="86">
        <v>0</v>
      </c>
      <c r="H202" s="86" t="s">
        <v>121</v>
      </c>
      <c r="I202" s="86">
        <v>9410</v>
      </c>
      <c r="J202" s="86" t="s">
        <v>121</v>
      </c>
      <c r="K202" s="86">
        <v>63030</v>
      </c>
      <c r="L202" s="86" t="s">
        <v>121</v>
      </c>
      <c r="M202" s="86">
        <v>161620</v>
      </c>
      <c r="N202" s="86" t="s">
        <v>121</v>
      </c>
      <c r="O202" s="86">
        <v>242980</v>
      </c>
      <c r="P202" s="86" t="s">
        <v>121</v>
      </c>
      <c r="Q202" s="86">
        <v>137190</v>
      </c>
      <c r="R202" s="86" t="s">
        <v>121</v>
      </c>
      <c r="S202" s="86">
        <v>150570</v>
      </c>
      <c r="T202" s="86" t="s">
        <v>121</v>
      </c>
      <c r="U202" s="86">
        <v>187680</v>
      </c>
      <c r="V202" s="86" t="s">
        <v>121</v>
      </c>
      <c r="W202" s="86">
        <v>843790</v>
      </c>
      <c r="X202" s="86" t="s">
        <v>121</v>
      </c>
      <c r="Y202" s="86">
        <v>83390</v>
      </c>
      <c r="Z202" s="86" t="s">
        <v>121</v>
      </c>
      <c r="AA202" s="86">
        <v>320</v>
      </c>
      <c r="AB202" s="86" t="s">
        <v>121</v>
      </c>
      <c r="AC202" s="86">
        <v>9590</v>
      </c>
      <c r="AD202" s="86" t="s">
        <v>121</v>
      </c>
      <c r="AE202" s="86">
        <v>18390</v>
      </c>
      <c r="AF202" s="86" t="s">
        <v>121</v>
      </c>
      <c r="AG202" s="86">
        <v>22660</v>
      </c>
      <c r="AH202" s="86" t="s">
        <v>121</v>
      </c>
      <c r="AI202" s="86">
        <v>17490</v>
      </c>
      <c r="AJ202" s="86" t="s">
        <v>121</v>
      </c>
      <c r="AK202" s="86">
        <v>5670</v>
      </c>
      <c r="AL202" s="86" t="s">
        <v>121</v>
      </c>
      <c r="AM202" s="86">
        <v>3950</v>
      </c>
      <c r="AN202" s="86" t="s">
        <v>121</v>
      </c>
      <c r="AO202" s="86">
        <v>2740</v>
      </c>
      <c r="AP202" s="86" t="s">
        <v>121</v>
      </c>
      <c r="AQ202" s="86">
        <v>2570</v>
      </c>
      <c r="AR202" s="86" t="s">
        <v>121</v>
      </c>
      <c r="AS202" s="85" t="s">
        <v>11</v>
      </c>
    </row>
    <row r="203" spans="3:70" x14ac:dyDescent="0.2">
      <c r="C203" s="85" t="s">
        <v>11</v>
      </c>
      <c r="D203" s="85" t="s">
        <v>170</v>
      </c>
      <c r="E203" s="87">
        <v>1877720</v>
      </c>
      <c r="F203" s="87" t="s">
        <v>121</v>
      </c>
      <c r="G203" s="87">
        <v>0</v>
      </c>
      <c r="H203" s="87" t="s">
        <v>121</v>
      </c>
      <c r="I203" s="87">
        <v>14690</v>
      </c>
      <c r="J203" s="87" t="s">
        <v>121</v>
      </c>
      <c r="K203" s="87">
        <v>54530</v>
      </c>
      <c r="L203" s="87" t="s">
        <v>121</v>
      </c>
      <c r="M203" s="87">
        <v>116980</v>
      </c>
      <c r="N203" s="87" t="s">
        <v>121</v>
      </c>
      <c r="O203" s="87">
        <v>219630</v>
      </c>
      <c r="P203" s="87" t="s">
        <v>121</v>
      </c>
      <c r="Q203" s="87">
        <v>129390</v>
      </c>
      <c r="R203" s="87" t="s">
        <v>121</v>
      </c>
      <c r="S203" s="87">
        <v>159040</v>
      </c>
      <c r="T203" s="87" t="s">
        <v>121</v>
      </c>
      <c r="U203" s="87">
        <v>187120</v>
      </c>
      <c r="V203" s="87" t="s">
        <v>121</v>
      </c>
      <c r="W203" s="87">
        <v>996340</v>
      </c>
      <c r="X203" s="87" t="s">
        <v>121</v>
      </c>
      <c r="Y203" s="87">
        <v>81800</v>
      </c>
      <c r="Z203" s="87" t="s">
        <v>121</v>
      </c>
      <c r="AA203" s="87">
        <v>1080</v>
      </c>
      <c r="AB203" s="87" t="s">
        <v>121</v>
      </c>
      <c r="AC203" s="87">
        <v>17630</v>
      </c>
      <c r="AD203" s="87" t="s">
        <v>121</v>
      </c>
      <c r="AE203" s="87">
        <v>16150</v>
      </c>
      <c r="AF203" s="87" t="s">
        <v>121</v>
      </c>
      <c r="AG203" s="87">
        <v>16090</v>
      </c>
      <c r="AH203" s="87" t="s">
        <v>121</v>
      </c>
      <c r="AI203" s="87">
        <v>15790</v>
      </c>
      <c r="AJ203" s="87" t="s">
        <v>121</v>
      </c>
      <c r="AK203" s="87">
        <v>5320</v>
      </c>
      <c r="AL203" s="87" t="s">
        <v>121</v>
      </c>
      <c r="AM203" s="87">
        <v>4140</v>
      </c>
      <c r="AN203" s="87" t="s">
        <v>121</v>
      </c>
      <c r="AO203" s="87">
        <v>2700</v>
      </c>
      <c r="AP203" s="87" t="s">
        <v>121</v>
      </c>
      <c r="AQ203" s="87">
        <v>2890</v>
      </c>
      <c r="AR203" s="87" t="s">
        <v>121</v>
      </c>
      <c r="AS203" s="85" t="s">
        <v>11</v>
      </c>
    </row>
    <row r="204" spans="3:70" x14ac:dyDescent="0.2">
      <c r="C204" s="85" t="s">
        <v>11</v>
      </c>
      <c r="D204" s="85" t="s">
        <v>39</v>
      </c>
      <c r="E204" s="86">
        <v>1930880</v>
      </c>
      <c r="F204" s="86" t="s">
        <v>121</v>
      </c>
      <c r="G204" s="86">
        <v>0</v>
      </c>
      <c r="H204" s="86" t="s">
        <v>121</v>
      </c>
      <c r="I204" s="86">
        <v>11630</v>
      </c>
      <c r="J204" s="86" t="s">
        <v>121</v>
      </c>
      <c r="K204" s="86">
        <v>41580</v>
      </c>
      <c r="L204" s="86" t="s">
        <v>121</v>
      </c>
      <c r="M204" s="86">
        <v>115190</v>
      </c>
      <c r="N204" s="86" t="s">
        <v>121</v>
      </c>
      <c r="O204" s="86">
        <v>203340</v>
      </c>
      <c r="P204" s="86" t="s">
        <v>121</v>
      </c>
      <c r="Q204" s="86">
        <v>120860</v>
      </c>
      <c r="R204" s="86" t="s">
        <v>121</v>
      </c>
      <c r="S204" s="86">
        <v>143470</v>
      </c>
      <c r="T204" s="86" t="s">
        <v>121</v>
      </c>
      <c r="U204" s="86">
        <v>201810</v>
      </c>
      <c r="V204" s="86" t="s">
        <v>121</v>
      </c>
      <c r="W204" s="86">
        <v>1093000</v>
      </c>
      <c r="X204" s="86" t="s">
        <v>121</v>
      </c>
      <c r="Y204" s="86">
        <v>69930</v>
      </c>
      <c r="Z204" s="86" t="s">
        <v>121</v>
      </c>
      <c r="AA204" s="86">
        <v>290</v>
      </c>
      <c r="AB204" s="86" t="s">
        <v>121</v>
      </c>
      <c r="AC204" s="86">
        <v>12370</v>
      </c>
      <c r="AD204" s="86" t="s">
        <v>121</v>
      </c>
      <c r="AE204" s="86">
        <v>11950</v>
      </c>
      <c r="AF204" s="86" t="s">
        <v>121</v>
      </c>
      <c r="AG204" s="86">
        <v>15880</v>
      </c>
      <c r="AH204" s="86" t="s">
        <v>121</v>
      </c>
      <c r="AI204" s="86">
        <v>14560</v>
      </c>
      <c r="AJ204" s="86" t="s">
        <v>121</v>
      </c>
      <c r="AK204" s="86">
        <v>4990</v>
      </c>
      <c r="AL204" s="86" t="s">
        <v>121</v>
      </c>
      <c r="AM204" s="86">
        <v>3760</v>
      </c>
      <c r="AN204" s="86" t="s">
        <v>121</v>
      </c>
      <c r="AO204" s="86">
        <v>2890</v>
      </c>
      <c r="AP204" s="86" t="s">
        <v>121</v>
      </c>
      <c r="AQ204" s="86">
        <v>3250</v>
      </c>
      <c r="AR204" s="86" t="s">
        <v>121</v>
      </c>
      <c r="AS204" s="85" t="s">
        <v>11</v>
      </c>
    </row>
    <row r="205" spans="3:70" x14ac:dyDescent="0.2">
      <c r="C205" s="85" t="s">
        <v>11</v>
      </c>
      <c r="D205" s="85" t="s">
        <v>119</v>
      </c>
      <c r="E205" s="87">
        <v>1968960</v>
      </c>
      <c r="F205" s="87" t="s">
        <v>121</v>
      </c>
      <c r="G205" s="87">
        <v>0</v>
      </c>
      <c r="H205" s="87" t="s">
        <v>121</v>
      </c>
      <c r="I205" s="87">
        <v>12230</v>
      </c>
      <c r="J205" s="87" t="s">
        <v>121</v>
      </c>
      <c r="K205" s="87">
        <v>57020</v>
      </c>
      <c r="L205" s="87" t="s">
        <v>121</v>
      </c>
      <c r="M205" s="87">
        <v>93340</v>
      </c>
      <c r="N205" s="87" t="s">
        <v>121</v>
      </c>
      <c r="O205" s="87">
        <v>138460</v>
      </c>
      <c r="P205" s="87" t="s">
        <v>121</v>
      </c>
      <c r="Q205" s="87">
        <v>89860</v>
      </c>
      <c r="R205" s="87" t="s">
        <v>121</v>
      </c>
      <c r="S205" s="87">
        <v>124900</v>
      </c>
      <c r="T205" s="87" t="s">
        <v>121</v>
      </c>
      <c r="U205" s="87">
        <v>196720</v>
      </c>
      <c r="V205" s="87" t="s">
        <v>121</v>
      </c>
      <c r="W205" s="87">
        <v>1256430</v>
      </c>
      <c r="X205" s="87" t="s">
        <v>121</v>
      </c>
      <c r="Y205" s="87">
        <v>68980</v>
      </c>
      <c r="Z205" s="87" t="s">
        <v>121</v>
      </c>
      <c r="AA205" s="87">
        <v>1720</v>
      </c>
      <c r="AB205" s="87" t="s">
        <v>121</v>
      </c>
      <c r="AC205" s="87">
        <v>13790</v>
      </c>
      <c r="AD205" s="87" t="s">
        <v>121</v>
      </c>
      <c r="AE205" s="87">
        <v>16880</v>
      </c>
      <c r="AF205" s="87" t="s">
        <v>121</v>
      </c>
      <c r="AG205" s="87">
        <v>13190</v>
      </c>
      <c r="AH205" s="87" t="s">
        <v>121</v>
      </c>
      <c r="AI205" s="87">
        <v>9910</v>
      </c>
      <c r="AJ205" s="87" t="s">
        <v>121</v>
      </c>
      <c r="AK205" s="87">
        <v>3690</v>
      </c>
      <c r="AL205" s="87" t="s">
        <v>121</v>
      </c>
      <c r="AM205" s="87">
        <v>3260</v>
      </c>
      <c r="AN205" s="87" t="s">
        <v>121</v>
      </c>
      <c r="AO205" s="87">
        <v>2800</v>
      </c>
      <c r="AP205" s="87" t="s">
        <v>121</v>
      </c>
      <c r="AQ205" s="87">
        <v>3740</v>
      </c>
      <c r="AR205" s="87" t="s">
        <v>121</v>
      </c>
      <c r="AS205" s="85" t="s">
        <v>11</v>
      </c>
      <c r="AT205" s="60">
        <f>+((Y205/Y200)-1)*100</f>
        <v>-46.389989896634795</v>
      </c>
      <c r="AU205" s="81">
        <f>+Y205-Y200</f>
        <v>-59690</v>
      </c>
      <c r="AW205" s="60">
        <f>+((AQ205/AQ200)-1)*100</f>
        <v>96.84210526315789</v>
      </c>
      <c r="AX205" s="81">
        <f>+AQ205-AQ200</f>
        <v>1840</v>
      </c>
      <c r="AZ205" s="60">
        <f>+((Y205/Y200)-1)*100</f>
        <v>-46.389989896634795</v>
      </c>
      <c r="BB205" s="60">
        <f>+((AA205/AA200)-1)*100</f>
        <v>218.5185185185185</v>
      </c>
      <c r="BD205" s="60">
        <f>+((AC205/AC200)-1)*100</f>
        <v>-52.53012048192771</v>
      </c>
      <c r="BF205" s="60">
        <f>+((AE205/AE200)-1)*100</f>
        <v>-46.018548129197313</v>
      </c>
      <c r="BH205" s="60">
        <f>+((AG205/AG200)-1)*100</f>
        <v>-56.554677206851125</v>
      </c>
      <c r="BJ205" s="60">
        <f>+((AI205/AI200)-1)*100</f>
        <v>-55.480682839173397</v>
      </c>
      <c r="BL205" s="60">
        <f>+((AK205/AK200)-1)*100</f>
        <v>-43.577981651376149</v>
      </c>
      <c r="BN205" s="60">
        <f>+((AM205/AM200)-1)*100</f>
        <v>-22.748815165876778</v>
      </c>
      <c r="BP205" s="60">
        <f>+((AO205/AO200)-1)*100</f>
        <v>11.111111111111116</v>
      </c>
      <c r="BR205" s="60">
        <f>+((AQ205/AQ200)-1)*100</f>
        <v>96.84210526315789</v>
      </c>
    </row>
    <row r="206" spans="3:70" x14ac:dyDescent="0.2">
      <c r="C206" s="85" t="s">
        <v>12</v>
      </c>
      <c r="D206" s="85" t="s">
        <v>174</v>
      </c>
      <c r="E206" s="86">
        <v>2792040</v>
      </c>
      <c r="F206" s="86" t="s">
        <v>121</v>
      </c>
      <c r="G206" s="86">
        <v>0</v>
      </c>
      <c r="H206" s="86" t="s">
        <v>121</v>
      </c>
      <c r="I206" s="86">
        <v>36360</v>
      </c>
      <c r="J206" s="86" t="s">
        <v>121</v>
      </c>
      <c r="K206" s="86">
        <v>329620</v>
      </c>
      <c r="L206" s="86" t="s">
        <v>121</v>
      </c>
      <c r="M206" s="86">
        <v>463160</v>
      </c>
      <c r="N206" s="86" t="s">
        <v>121</v>
      </c>
      <c r="O206" s="86">
        <v>493970</v>
      </c>
      <c r="P206" s="86" t="s">
        <v>121</v>
      </c>
      <c r="Q206" s="86">
        <v>216360</v>
      </c>
      <c r="R206" s="86" t="s">
        <v>121</v>
      </c>
      <c r="S206" s="86">
        <v>225470</v>
      </c>
      <c r="T206" s="86" t="s">
        <v>121</v>
      </c>
      <c r="U206" s="86">
        <v>233570</v>
      </c>
      <c r="V206" s="86" t="s">
        <v>121</v>
      </c>
      <c r="W206" s="86">
        <v>793530</v>
      </c>
      <c r="X206" s="86" t="s">
        <v>121</v>
      </c>
      <c r="Y206" s="86">
        <v>252950</v>
      </c>
      <c r="Z206" s="86" t="s">
        <v>121</v>
      </c>
      <c r="AA206" s="86">
        <v>60</v>
      </c>
      <c r="AB206" s="86" t="s">
        <v>121</v>
      </c>
      <c r="AC206" s="86">
        <v>26460</v>
      </c>
      <c r="AD206" s="86" t="s">
        <v>121</v>
      </c>
      <c r="AE206" s="86">
        <v>103400</v>
      </c>
      <c r="AF206" s="86" t="s">
        <v>121</v>
      </c>
      <c r="AG206" s="86">
        <v>65870</v>
      </c>
      <c r="AH206" s="86" t="s">
        <v>121</v>
      </c>
      <c r="AI206" s="86">
        <v>36250</v>
      </c>
      <c r="AJ206" s="86" t="s">
        <v>121</v>
      </c>
      <c r="AK206" s="86">
        <v>9020</v>
      </c>
      <c r="AL206" s="86" t="s">
        <v>121</v>
      </c>
      <c r="AM206" s="86">
        <v>5970</v>
      </c>
      <c r="AN206" s="86" t="s">
        <v>121</v>
      </c>
      <c r="AO206" s="86">
        <v>3430</v>
      </c>
      <c r="AP206" s="86" t="s">
        <v>121</v>
      </c>
      <c r="AQ206" s="86">
        <v>2470</v>
      </c>
      <c r="AR206" s="86" t="s">
        <v>121</v>
      </c>
      <c r="AS206" s="85" t="s">
        <v>12</v>
      </c>
    </row>
    <row r="207" spans="3:70" x14ac:dyDescent="0.2">
      <c r="C207" s="85" t="s">
        <v>12</v>
      </c>
      <c r="D207" s="85" t="s">
        <v>175</v>
      </c>
      <c r="E207" s="87">
        <v>2648950</v>
      </c>
      <c r="F207" s="87" t="s">
        <v>121</v>
      </c>
      <c r="G207" s="87">
        <v>0</v>
      </c>
      <c r="H207" s="87" t="s">
        <v>121</v>
      </c>
      <c r="I207" s="87">
        <v>46010</v>
      </c>
      <c r="J207" s="87" t="s">
        <v>121</v>
      </c>
      <c r="K207" s="87">
        <v>335340</v>
      </c>
      <c r="L207" s="87" t="s">
        <v>121</v>
      </c>
      <c r="M207" s="87">
        <v>321640</v>
      </c>
      <c r="N207" s="87" t="s">
        <v>121</v>
      </c>
      <c r="O207" s="87">
        <v>338990</v>
      </c>
      <c r="P207" s="87" t="s">
        <v>121</v>
      </c>
      <c r="Q207" s="87">
        <v>182310</v>
      </c>
      <c r="R207" s="87" t="s">
        <v>121</v>
      </c>
      <c r="S207" s="87">
        <v>207450</v>
      </c>
      <c r="T207" s="87" t="s">
        <v>121</v>
      </c>
      <c r="U207" s="87">
        <v>269430</v>
      </c>
      <c r="V207" s="87" t="s">
        <v>121</v>
      </c>
      <c r="W207" s="87">
        <v>947790</v>
      </c>
      <c r="X207" s="87" t="s">
        <v>121</v>
      </c>
      <c r="Y207" s="87">
        <v>230270</v>
      </c>
      <c r="Z207" s="87" t="s">
        <v>121</v>
      </c>
      <c r="AA207" s="87">
        <v>70</v>
      </c>
      <c r="AB207" s="87" t="s">
        <v>121</v>
      </c>
      <c r="AC207" s="87">
        <v>31740</v>
      </c>
      <c r="AD207" s="87" t="s">
        <v>121</v>
      </c>
      <c r="AE207" s="87">
        <v>107530</v>
      </c>
      <c r="AF207" s="87" t="s">
        <v>121</v>
      </c>
      <c r="AG207" s="87">
        <v>46390</v>
      </c>
      <c r="AH207" s="87" t="s">
        <v>121</v>
      </c>
      <c r="AI207" s="87">
        <v>24670</v>
      </c>
      <c r="AJ207" s="87" t="s">
        <v>121</v>
      </c>
      <c r="AK207" s="87">
        <v>7540</v>
      </c>
      <c r="AL207" s="87" t="s">
        <v>121</v>
      </c>
      <c r="AM207" s="87">
        <v>5440</v>
      </c>
      <c r="AN207" s="87" t="s">
        <v>121</v>
      </c>
      <c r="AO207" s="87">
        <v>3910</v>
      </c>
      <c r="AP207" s="87" t="s">
        <v>121</v>
      </c>
      <c r="AQ207" s="87">
        <v>2980</v>
      </c>
      <c r="AR207" s="87" t="s">
        <v>121</v>
      </c>
      <c r="AS207" s="85" t="s">
        <v>12</v>
      </c>
    </row>
    <row r="208" spans="3:70" x14ac:dyDescent="0.2">
      <c r="C208" s="85" t="s">
        <v>12</v>
      </c>
      <c r="D208" s="85" t="s">
        <v>176</v>
      </c>
      <c r="E208" s="86">
        <v>2742560</v>
      </c>
      <c r="F208" s="86" t="s">
        <v>121</v>
      </c>
      <c r="G208" s="86">
        <v>0</v>
      </c>
      <c r="H208" s="86" t="s">
        <v>121</v>
      </c>
      <c r="I208" s="86">
        <v>46590</v>
      </c>
      <c r="J208" s="86" t="s">
        <v>121</v>
      </c>
      <c r="K208" s="86">
        <v>266010</v>
      </c>
      <c r="L208" s="86" t="s">
        <v>121</v>
      </c>
      <c r="M208" s="86">
        <v>276810</v>
      </c>
      <c r="N208" s="86" t="s">
        <v>121</v>
      </c>
      <c r="O208" s="86">
        <v>296010</v>
      </c>
      <c r="P208" s="86" t="s">
        <v>121</v>
      </c>
      <c r="Q208" s="86">
        <v>160600</v>
      </c>
      <c r="R208" s="86" t="s">
        <v>121</v>
      </c>
      <c r="S208" s="86">
        <v>228090</v>
      </c>
      <c r="T208" s="86" t="s">
        <v>121</v>
      </c>
      <c r="U208" s="86">
        <v>328410</v>
      </c>
      <c r="V208" s="86" t="s">
        <v>121</v>
      </c>
      <c r="W208" s="86">
        <v>1140040</v>
      </c>
      <c r="X208" s="86" t="s">
        <v>121</v>
      </c>
      <c r="Y208" s="86">
        <v>199910</v>
      </c>
      <c r="Z208" s="86" t="s">
        <v>121</v>
      </c>
      <c r="AA208" s="86">
        <v>260</v>
      </c>
      <c r="AB208" s="86" t="s">
        <v>121</v>
      </c>
      <c r="AC208" s="86">
        <v>32310</v>
      </c>
      <c r="AD208" s="86" t="s">
        <v>121</v>
      </c>
      <c r="AE208" s="86">
        <v>84830</v>
      </c>
      <c r="AF208" s="86" t="s">
        <v>121</v>
      </c>
      <c r="AG208" s="86">
        <v>39900</v>
      </c>
      <c r="AH208" s="86" t="s">
        <v>121</v>
      </c>
      <c r="AI208" s="86">
        <v>21470</v>
      </c>
      <c r="AJ208" s="86" t="s">
        <v>121</v>
      </c>
      <c r="AK208" s="86">
        <v>6640</v>
      </c>
      <c r="AL208" s="86" t="s">
        <v>121</v>
      </c>
      <c r="AM208" s="86">
        <v>5870</v>
      </c>
      <c r="AN208" s="86" t="s">
        <v>121</v>
      </c>
      <c r="AO208" s="86">
        <v>4830</v>
      </c>
      <c r="AP208" s="86" t="s">
        <v>121</v>
      </c>
      <c r="AQ208" s="86">
        <v>3800</v>
      </c>
      <c r="AR208" s="86" t="s">
        <v>121</v>
      </c>
      <c r="AS208" s="85" t="s">
        <v>12</v>
      </c>
    </row>
    <row r="209" spans="3:70" x14ac:dyDescent="0.2">
      <c r="C209" s="85" t="s">
        <v>12</v>
      </c>
      <c r="D209" s="85" t="s">
        <v>170</v>
      </c>
      <c r="E209" s="87">
        <v>2861250</v>
      </c>
      <c r="F209" s="87" t="s">
        <v>121</v>
      </c>
      <c r="G209" s="87">
        <v>0</v>
      </c>
      <c r="H209" s="87" t="s">
        <v>121</v>
      </c>
      <c r="I209" s="87">
        <v>35980</v>
      </c>
      <c r="J209" s="87" t="s">
        <v>121</v>
      </c>
      <c r="K209" s="87">
        <v>215860</v>
      </c>
      <c r="L209" s="87" t="s">
        <v>121</v>
      </c>
      <c r="M209" s="87">
        <v>268870</v>
      </c>
      <c r="N209" s="87" t="s">
        <v>121</v>
      </c>
      <c r="O209" s="87">
        <v>279900</v>
      </c>
      <c r="P209" s="87" t="s">
        <v>121</v>
      </c>
      <c r="Q209" s="87">
        <v>157280</v>
      </c>
      <c r="R209" s="87" t="s">
        <v>121</v>
      </c>
      <c r="S209" s="87">
        <v>215720</v>
      </c>
      <c r="T209" s="87" t="s">
        <v>121</v>
      </c>
      <c r="U209" s="87">
        <v>353580</v>
      </c>
      <c r="V209" s="87" t="s">
        <v>121</v>
      </c>
      <c r="W209" s="87">
        <v>1334060</v>
      </c>
      <c r="X209" s="87" t="s">
        <v>121</v>
      </c>
      <c r="Y209" s="87">
        <v>171800</v>
      </c>
      <c r="Z209" s="87" t="s">
        <v>121</v>
      </c>
      <c r="AA209" s="87">
        <v>70</v>
      </c>
      <c r="AB209" s="87" t="s">
        <v>121</v>
      </c>
      <c r="AC209" s="87">
        <v>24250</v>
      </c>
      <c r="AD209" s="87" t="s">
        <v>121</v>
      </c>
      <c r="AE209" s="87">
        <v>67100</v>
      </c>
      <c r="AF209" s="87" t="s">
        <v>121</v>
      </c>
      <c r="AG209" s="87">
        <v>38440</v>
      </c>
      <c r="AH209" s="87" t="s">
        <v>121</v>
      </c>
      <c r="AI209" s="87">
        <v>20070</v>
      </c>
      <c r="AJ209" s="87" t="s">
        <v>121</v>
      </c>
      <c r="AK209" s="87">
        <v>6520</v>
      </c>
      <c r="AL209" s="87" t="s">
        <v>121</v>
      </c>
      <c r="AM209" s="87">
        <v>5560</v>
      </c>
      <c r="AN209" s="87" t="s">
        <v>121</v>
      </c>
      <c r="AO209" s="87">
        <v>5100</v>
      </c>
      <c r="AP209" s="87" t="s">
        <v>121</v>
      </c>
      <c r="AQ209" s="87">
        <v>4680</v>
      </c>
      <c r="AR209" s="87" t="s">
        <v>121</v>
      </c>
      <c r="AS209" s="85" t="s">
        <v>12</v>
      </c>
    </row>
    <row r="210" spans="3:70" x14ac:dyDescent="0.2">
      <c r="C210" s="85" t="s">
        <v>12</v>
      </c>
      <c r="D210" s="85" t="s">
        <v>39</v>
      </c>
      <c r="E210" s="86">
        <v>2924600</v>
      </c>
      <c r="F210" s="86" t="s">
        <v>121</v>
      </c>
      <c r="G210" s="86">
        <v>0</v>
      </c>
      <c r="H210" s="86" t="s">
        <v>121</v>
      </c>
      <c r="I210" s="86">
        <v>31360</v>
      </c>
      <c r="J210" s="86" t="s">
        <v>121</v>
      </c>
      <c r="K210" s="86">
        <v>171030</v>
      </c>
      <c r="L210" s="86" t="s">
        <v>121</v>
      </c>
      <c r="M210" s="86">
        <v>229560</v>
      </c>
      <c r="N210" s="86" t="s">
        <v>121</v>
      </c>
      <c r="O210" s="86">
        <v>269920</v>
      </c>
      <c r="P210" s="86" t="s">
        <v>121</v>
      </c>
      <c r="Q210" s="86">
        <v>166590</v>
      </c>
      <c r="R210" s="86" t="s">
        <v>121</v>
      </c>
      <c r="S210" s="86">
        <v>207420</v>
      </c>
      <c r="T210" s="86" t="s">
        <v>121</v>
      </c>
      <c r="U210" s="86">
        <v>385640</v>
      </c>
      <c r="V210" s="86" t="s">
        <v>121</v>
      </c>
      <c r="W210" s="86">
        <v>1463080</v>
      </c>
      <c r="X210" s="86" t="s">
        <v>121</v>
      </c>
      <c r="Y210" s="86">
        <v>150320</v>
      </c>
      <c r="Z210" s="86" t="s">
        <v>121</v>
      </c>
      <c r="AA210" s="86">
        <v>190</v>
      </c>
      <c r="AB210" s="86" t="s">
        <v>121</v>
      </c>
      <c r="AC210" s="86">
        <v>22330</v>
      </c>
      <c r="AD210" s="86" t="s">
        <v>121</v>
      </c>
      <c r="AE210" s="86">
        <v>52680</v>
      </c>
      <c r="AF210" s="86" t="s">
        <v>121</v>
      </c>
      <c r="AG210" s="86">
        <v>32770</v>
      </c>
      <c r="AH210" s="86" t="s">
        <v>121</v>
      </c>
      <c r="AI210" s="86">
        <v>19320</v>
      </c>
      <c r="AJ210" s="86" t="s">
        <v>121</v>
      </c>
      <c r="AK210" s="86">
        <v>6880</v>
      </c>
      <c r="AL210" s="86" t="s">
        <v>121</v>
      </c>
      <c r="AM210" s="86">
        <v>5370</v>
      </c>
      <c r="AN210" s="86" t="s">
        <v>121</v>
      </c>
      <c r="AO210" s="86">
        <v>5490</v>
      </c>
      <c r="AP210" s="86" t="s">
        <v>121</v>
      </c>
      <c r="AQ210" s="86">
        <v>5290</v>
      </c>
      <c r="AR210" s="86" t="s">
        <v>121</v>
      </c>
      <c r="AS210" s="85" t="s">
        <v>12</v>
      </c>
    </row>
    <row r="211" spans="3:70" x14ac:dyDescent="0.2">
      <c r="C211" s="85" t="s">
        <v>12</v>
      </c>
      <c r="D211" s="85" t="s">
        <v>119</v>
      </c>
      <c r="E211" s="87">
        <v>2914550</v>
      </c>
      <c r="F211" s="87" t="s">
        <v>121</v>
      </c>
      <c r="G211" s="87">
        <v>0</v>
      </c>
      <c r="H211" s="87" t="s">
        <v>121</v>
      </c>
      <c r="I211" s="87">
        <v>26190</v>
      </c>
      <c r="J211" s="87" t="s">
        <v>121</v>
      </c>
      <c r="K211" s="87">
        <v>130800</v>
      </c>
      <c r="L211" s="87" t="s">
        <v>121</v>
      </c>
      <c r="M211" s="87">
        <v>185900</v>
      </c>
      <c r="N211" s="87" t="s">
        <v>121</v>
      </c>
      <c r="O211" s="87">
        <v>238950</v>
      </c>
      <c r="P211" s="87" t="s">
        <v>121</v>
      </c>
      <c r="Q211" s="87">
        <v>150670</v>
      </c>
      <c r="R211" s="87" t="s">
        <v>121</v>
      </c>
      <c r="S211" s="87">
        <v>196080</v>
      </c>
      <c r="T211" s="87" t="s">
        <v>121</v>
      </c>
      <c r="U211" s="87">
        <v>384800</v>
      </c>
      <c r="V211" s="87" t="s">
        <v>121</v>
      </c>
      <c r="W211" s="87">
        <v>1601150</v>
      </c>
      <c r="X211" s="87" t="s">
        <v>121</v>
      </c>
      <c r="Y211" s="87">
        <v>132080</v>
      </c>
      <c r="Z211" s="87" t="s">
        <v>121</v>
      </c>
      <c r="AA211" s="87">
        <v>1690</v>
      </c>
      <c r="AB211" s="87" t="s">
        <v>121</v>
      </c>
      <c r="AC211" s="87">
        <v>24010</v>
      </c>
      <c r="AD211" s="87" t="s">
        <v>121</v>
      </c>
      <c r="AE211" s="87">
        <v>40560</v>
      </c>
      <c r="AF211" s="87" t="s">
        <v>121</v>
      </c>
      <c r="AG211" s="87">
        <v>26290</v>
      </c>
      <c r="AH211" s="87" t="s">
        <v>121</v>
      </c>
      <c r="AI211" s="87">
        <v>17070</v>
      </c>
      <c r="AJ211" s="87" t="s">
        <v>121</v>
      </c>
      <c r="AK211" s="87">
        <v>6160</v>
      </c>
      <c r="AL211" s="87" t="s">
        <v>121</v>
      </c>
      <c r="AM211" s="87">
        <v>5100</v>
      </c>
      <c r="AN211" s="87" t="s">
        <v>121</v>
      </c>
      <c r="AO211" s="87">
        <v>5420</v>
      </c>
      <c r="AP211" s="87" t="s">
        <v>121</v>
      </c>
      <c r="AQ211" s="87">
        <v>5790</v>
      </c>
      <c r="AR211" s="87" t="s">
        <v>121</v>
      </c>
      <c r="AS211" s="85" t="s">
        <v>12</v>
      </c>
      <c r="AT211" s="60">
        <f>+((Y211/Y206)-1)*100</f>
        <v>-47.784147064637281</v>
      </c>
      <c r="AU211" s="81">
        <f>+Y211-Y206</f>
        <v>-120870</v>
      </c>
      <c r="AW211" s="60">
        <f>+((AQ211/AQ206)-1)*100</f>
        <v>134.41295546558703</v>
      </c>
      <c r="AX211" s="81">
        <f>+AQ211-AQ206</f>
        <v>3320</v>
      </c>
      <c r="AZ211" s="60">
        <f>+((Y211/Y206)-1)*100</f>
        <v>-47.784147064637281</v>
      </c>
      <c r="BB211" s="60">
        <f>+((AA211/AA206)-1)*100</f>
        <v>2716.666666666667</v>
      </c>
      <c r="BD211" s="60">
        <f>+((AC211/AC206)-1)*100</f>
        <v>-9.259259259259256</v>
      </c>
      <c r="BF211" s="60">
        <f>+((AE211/AE206)-1)*100</f>
        <v>-60.773694390715669</v>
      </c>
      <c r="BH211" s="60">
        <f>+((AG211/AG206)-1)*100</f>
        <v>-60.088052224077735</v>
      </c>
      <c r="BJ211" s="60">
        <f>+((AI211/AI206)-1)*100</f>
        <v>-52.910344827586208</v>
      </c>
      <c r="BL211" s="60">
        <f>+((AK211/AK206)-1)*100</f>
        <v>-31.707317073170728</v>
      </c>
      <c r="BN211" s="60">
        <f>+((AM211/AM206)-1)*100</f>
        <v>-14.572864321608037</v>
      </c>
      <c r="BP211" s="60">
        <f>+((AO211/AO206)-1)*100</f>
        <v>58.017492711370267</v>
      </c>
      <c r="BR211" s="60">
        <f>+((AQ211/AQ206)-1)*100</f>
        <v>134.41295546558703</v>
      </c>
    </row>
    <row r="212" spans="3:70" x14ac:dyDescent="0.2">
      <c r="C212" s="85" t="s">
        <v>13</v>
      </c>
      <c r="D212" s="85" t="s">
        <v>174</v>
      </c>
      <c r="E212" s="86">
        <v>129130</v>
      </c>
      <c r="F212" s="86" t="s">
        <v>121</v>
      </c>
      <c r="G212" s="86">
        <v>0</v>
      </c>
      <c r="H212" s="86" t="s">
        <v>121</v>
      </c>
      <c r="I212" s="86">
        <v>210</v>
      </c>
      <c r="J212" s="86" t="s">
        <v>121</v>
      </c>
      <c r="K212" s="86">
        <v>840</v>
      </c>
      <c r="L212" s="86" t="s">
        <v>121</v>
      </c>
      <c r="M212" s="86">
        <v>1520</v>
      </c>
      <c r="N212" s="86" t="s">
        <v>121</v>
      </c>
      <c r="O212" s="86">
        <v>2700</v>
      </c>
      <c r="P212" s="86" t="s">
        <v>121</v>
      </c>
      <c r="Q212" s="86">
        <v>3270</v>
      </c>
      <c r="R212" s="86" t="s">
        <v>121</v>
      </c>
      <c r="S212" s="86">
        <v>11610</v>
      </c>
      <c r="T212" s="86" t="s">
        <v>121</v>
      </c>
      <c r="U212" s="86">
        <v>55420</v>
      </c>
      <c r="V212" s="86" t="s">
        <v>121</v>
      </c>
      <c r="W212" s="86">
        <v>53560</v>
      </c>
      <c r="X212" s="86" t="s">
        <v>121</v>
      </c>
      <c r="Y212" s="86">
        <v>2450</v>
      </c>
      <c r="Z212" s="86" t="s">
        <v>121</v>
      </c>
      <c r="AA212" s="86">
        <v>10</v>
      </c>
      <c r="AB212" s="86" t="s">
        <v>121</v>
      </c>
      <c r="AC212" s="86">
        <v>260</v>
      </c>
      <c r="AD212" s="86" t="s">
        <v>121</v>
      </c>
      <c r="AE212" s="86">
        <v>250</v>
      </c>
      <c r="AF212" s="86" t="s">
        <v>121</v>
      </c>
      <c r="AG212" s="86">
        <v>210</v>
      </c>
      <c r="AH212" s="86" t="s">
        <v>121</v>
      </c>
      <c r="AI212" s="86">
        <v>190</v>
      </c>
      <c r="AJ212" s="86" t="s">
        <v>121</v>
      </c>
      <c r="AK212" s="86">
        <v>130</v>
      </c>
      <c r="AL212" s="86" t="s">
        <v>121</v>
      </c>
      <c r="AM212" s="86">
        <v>290</v>
      </c>
      <c r="AN212" s="86" t="s">
        <v>121</v>
      </c>
      <c r="AO212" s="86">
        <v>750</v>
      </c>
      <c r="AP212" s="86" t="s">
        <v>121</v>
      </c>
      <c r="AQ212" s="86">
        <v>360</v>
      </c>
      <c r="AR212" s="86" t="s">
        <v>121</v>
      </c>
      <c r="AS212" s="85" t="s">
        <v>13</v>
      </c>
    </row>
    <row r="213" spans="3:70" x14ac:dyDescent="0.2">
      <c r="C213" s="85" t="s">
        <v>13</v>
      </c>
      <c r="D213" s="85" t="s">
        <v>175</v>
      </c>
      <c r="E213" s="87">
        <v>130880</v>
      </c>
      <c r="F213" s="87" t="s">
        <v>121</v>
      </c>
      <c r="G213" s="87">
        <v>0</v>
      </c>
      <c r="H213" s="87" t="s">
        <v>121</v>
      </c>
      <c r="I213" s="87">
        <v>140</v>
      </c>
      <c r="J213" s="87" t="s">
        <v>121</v>
      </c>
      <c r="K213" s="87">
        <v>620</v>
      </c>
      <c r="L213" s="87" t="s">
        <v>121</v>
      </c>
      <c r="M213" s="87">
        <v>1530</v>
      </c>
      <c r="N213" s="87" t="s">
        <v>121</v>
      </c>
      <c r="O213" s="87">
        <v>2700</v>
      </c>
      <c r="P213" s="87" t="s">
        <v>121</v>
      </c>
      <c r="Q213" s="87">
        <v>3130</v>
      </c>
      <c r="R213" s="87" t="s">
        <v>121</v>
      </c>
      <c r="S213" s="87">
        <v>10340</v>
      </c>
      <c r="T213" s="87" t="s">
        <v>121</v>
      </c>
      <c r="U213" s="87">
        <v>51200</v>
      </c>
      <c r="V213" s="87" t="s">
        <v>121</v>
      </c>
      <c r="W213" s="87">
        <v>61230</v>
      </c>
      <c r="X213" s="87" t="s">
        <v>121</v>
      </c>
      <c r="Y213" s="87">
        <v>2300</v>
      </c>
      <c r="Z213" s="87" t="s">
        <v>121</v>
      </c>
      <c r="AA213" s="87">
        <v>10</v>
      </c>
      <c r="AB213" s="87" t="s">
        <v>121</v>
      </c>
      <c r="AC213" s="87">
        <v>230</v>
      </c>
      <c r="AD213" s="87" t="s">
        <v>121</v>
      </c>
      <c r="AE213" s="87">
        <v>170</v>
      </c>
      <c r="AF213" s="87" t="s">
        <v>121</v>
      </c>
      <c r="AG213" s="87">
        <v>210</v>
      </c>
      <c r="AH213" s="87" t="s">
        <v>121</v>
      </c>
      <c r="AI213" s="87">
        <v>190</v>
      </c>
      <c r="AJ213" s="87" t="s">
        <v>121</v>
      </c>
      <c r="AK213" s="87">
        <v>130</v>
      </c>
      <c r="AL213" s="87" t="s">
        <v>121</v>
      </c>
      <c r="AM213" s="87">
        <v>260</v>
      </c>
      <c r="AN213" s="87" t="s">
        <v>121</v>
      </c>
      <c r="AO213" s="87">
        <v>690</v>
      </c>
      <c r="AP213" s="87" t="s">
        <v>121</v>
      </c>
      <c r="AQ213" s="87">
        <v>420</v>
      </c>
      <c r="AR213" s="87" t="s">
        <v>121</v>
      </c>
      <c r="AS213" s="85" t="s">
        <v>13</v>
      </c>
    </row>
    <row r="214" spans="3:70" x14ac:dyDescent="0.2">
      <c r="C214" s="85" t="s">
        <v>13</v>
      </c>
      <c r="D214" s="85" t="s">
        <v>176</v>
      </c>
      <c r="E214" s="86">
        <v>131110</v>
      </c>
      <c r="F214" s="86" t="s">
        <v>121</v>
      </c>
      <c r="G214" s="86">
        <v>0</v>
      </c>
      <c r="H214" s="86" t="s">
        <v>121</v>
      </c>
      <c r="I214" s="86">
        <v>120</v>
      </c>
      <c r="J214" s="86" t="s">
        <v>121</v>
      </c>
      <c r="K214" s="86">
        <v>570</v>
      </c>
      <c r="L214" s="86" t="s">
        <v>121</v>
      </c>
      <c r="M214" s="86">
        <v>1560</v>
      </c>
      <c r="N214" s="86" t="s">
        <v>121</v>
      </c>
      <c r="O214" s="86">
        <v>2450</v>
      </c>
      <c r="P214" s="86" t="s">
        <v>121</v>
      </c>
      <c r="Q214" s="86">
        <v>2990</v>
      </c>
      <c r="R214" s="86" t="s">
        <v>121</v>
      </c>
      <c r="S214" s="86">
        <v>9850</v>
      </c>
      <c r="T214" s="86" t="s">
        <v>121</v>
      </c>
      <c r="U214" s="86">
        <v>47540</v>
      </c>
      <c r="V214" s="86" t="s">
        <v>121</v>
      </c>
      <c r="W214" s="86">
        <v>66030</v>
      </c>
      <c r="X214" s="86" t="s">
        <v>121</v>
      </c>
      <c r="Y214" s="86">
        <v>2200</v>
      </c>
      <c r="Z214" s="86" t="s">
        <v>121</v>
      </c>
      <c r="AA214" s="86">
        <v>20</v>
      </c>
      <c r="AB214" s="86" t="s">
        <v>121</v>
      </c>
      <c r="AC214" s="86">
        <v>200</v>
      </c>
      <c r="AD214" s="86" t="s">
        <v>121</v>
      </c>
      <c r="AE214" s="86">
        <v>160</v>
      </c>
      <c r="AF214" s="86" t="s">
        <v>121</v>
      </c>
      <c r="AG214" s="86">
        <v>220</v>
      </c>
      <c r="AH214" s="86" t="s">
        <v>121</v>
      </c>
      <c r="AI214" s="86">
        <v>170</v>
      </c>
      <c r="AJ214" s="86" t="s">
        <v>121</v>
      </c>
      <c r="AK214" s="86">
        <v>120</v>
      </c>
      <c r="AL214" s="86" t="s">
        <v>121</v>
      </c>
      <c r="AM214" s="86">
        <v>240</v>
      </c>
      <c r="AN214" s="86" t="s">
        <v>121</v>
      </c>
      <c r="AO214" s="86">
        <v>640</v>
      </c>
      <c r="AP214" s="86" t="s">
        <v>121</v>
      </c>
      <c r="AQ214" s="86">
        <v>440</v>
      </c>
      <c r="AR214" s="86" t="s">
        <v>121</v>
      </c>
      <c r="AS214" s="85" t="s">
        <v>13</v>
      </c>
    </row>
    <row r="215" spans="3:70" x14ac:dyDescent="0.2">
      <c r="C215" s="85" t="s">
        <v>13</v>
      </c>
      <c r="D215" s="85" t="s">
        <v>170</v>
      </c>
      <c r="E215" s="87">
        <v>131040</v>
      </c>
      <c r="F215" s="87" t="s">
        <v>121</v>
      </c>
      <c r="G215" s="87">
        <v>0</v>
      </c>
      <c r="H215" s="87" t="s">
        <v>121</v>
      </c>
      <c r="I215" s="87">
        <v>120</v>
      </c>
      <c r="J215" s="87" t="s">
        <v>121</v>
      </c>
      <c r="K215" s="87">
        <v>510</v>
      </c>
      <c r="L215" s="87" t="s">
        <v>121</v>
      </c>
      <c r="M215" s="87">
        <v>1370</v>
      </c>
      <c r="N215" s="87" t="s">
        <v>121</v>
      </c>
      <c r="O215" s="87">
        <v>2410</v>
      </c>
      <c r="P215" s="87" t="s">
        <v>121</v>
      </c>
      <c r="Q215" s="87">
        <v>2870</v>
      </c>
      <c r="R215" s="87" t="s">
        <v>121</v>
      </c>
      <c r="S215" s="87">
        <v>8460</v>
      </c>
      <c r="T215" s="87" t="s">
        <v>121</v>
      </c>
      <c r="U215" s="87">
        <v>44880</v>
      </c>
      <c r="V215" s="87" t="s">
        <v>121</v>
      </c>
      <c r="W215" s="87">
        <v>70430</v>
      </c>
      <c r="X215" s="87" t="s">
        <v>121</v>
      </c>
      <c r="Y215" s="87">
        <v>2080</v>
      </c>
      <c r="Z215" s="87" t="s">
        <v>121</v>
      </c>
      <c r="AA215" s="87">
        <v>20</v>
      </c>
      <c r="AB215" s="87" t="s">
        <v>121</v>
      </c>
      <c r="AC215" s="87">
        <v>180</v>
      </c>
      <c r="AD215" s="87" t="s">
        <v>121</v>
      </c>
      <c r="AE215" s="87">
        <v>140</v>
      </c>
      <c r="AF215" s="87" t="s">
        <v>121</v>
      </c>
      <c r="AG215" s="87">
        <v>190</v>
      </c>
      <c r="AH215" s="87" t="s">
        <v>121</v>
      </c>
      <c r="AI215" s="87">
        <v>170</v>
      </c>
      <c r="AJ215" s="87" t="s">
        <v>121</v>
      </c>
      <c r="AK215" s="87">
        <v>120</v>
      </c>
      <c r="AL215" s="87" t="s">
        <v>121</v>
      </c>
      <c r="AM215" s="87">
        <v>210</v>
      </c>
      <c r="AN215" s="87" t="s">
        <v>121</v>
      </c>
      <c r="AO215" s="87">
        <v>600</v>
      </c>
      <c r="AP215" s="87" t="s">
        <v>121</v>
      </c>
      <c r="AQ215" s="87">
        <v>450</v>
      </c>
      <c r="AR215" s="87" t="s">
        <v>121</v>
      </c>
      <c r="AS215" s="85" t="s">
        <v>13</v>
      </c>
    </row>
    <row r="216" spans="3:70" x14ac:dyDescent="0.2">
      <c r="C216" s="85" t="s">
        <v>13</v>
      </c>
      <c r="D216" s="85" t="s">
        <v>39</v>
      </c>
      <c r="E216" s="86">
        <v>130650</v>
      </c>
      <c r="F216" s="86" t="s">
        <v>121</v>
      </c>
      <c r="G216" s="86">
        <v>0</v>
      </c>
      <c r="H216" s="86" t="s">
        <v>121</v>
      </c>
      <c r="I216" s="86">
        <v>100</v>
      </c>
      <c r="J216" s="86" t="s">
        <v>121</v>
      </c>
      <c r="K216" s="86">
        <v>500</v>
      </c>
      <c r="L216" s="86" t="s">
        <v>121</v>
      </c>
      <c r="M216" s="86">
        <v>1230</v>
      </c>
      <c r="N216" s="86" t="s">
        <v>121</v>
      </c>
      <c r="O216" s="86">
        <v>2260</v>
      </c>
      <c r="P216" s="86" t="s">
        <v>121</v>
      </c>
      <c r="Q216" s="86">
        <v>2630</v>
      </c>
      <c r="R216" s="86" t="s">
        <v>121</v>
      </c>
      <c r="S216" s="86">
        <v>7820</v>
      </c>
      <c r="T216" s="86" t="s">
        <v>121</v>
      </c>
      <c r="U216" s="86">
        <v>40670</v>
      </c>
      <c r="V216" s="86" t="s">
        <v>121</v>
      </c>
      <c r="W216" s="86">
        <v>75420</v>
      </c>
      <c r="X216" s="86" t="s">
        <v>121</v>
      </c>
      <c r="Y216" s="86">
        <v>1970</v>
      </c>
      <c r="Z216" s="86" t="s">
        <v>121</v>
      </c>
      <c r="AA216" s="86">
        <v>20</v>
      </c>
      <c r="AB216" s="86" t="s">
        <v>121</v>
      </c>
      <c r="AC216" s="86">
        <v>160</v>
      </c>
      <c r="AD216" s="86" t="s">
        <v>121</v>
      </c>
      <c r="AE216" s="86">
        <v>140</v>
      </c>
      <c r="AF216" s="86" t="s">
        <v>121</v>
      </c>
      <c r="AG216" s="86">
        <v>170</v>
      </c>
      <c r="AH216" s="86" t="s">
        <v>121</v>
      </c>
      <c r="AI216" s="86">
        <v>160</v>
      </c>
      <c r="AJ216" s="86" t="s">
        <v>121</v>
      </c>
      <c r="AK216" s="86">
        <v>110</v>
      </c>
      <c r="AL216" s="86" t="s">
        <v>121</v>
      </c>
      <c r="AM216" s="86">
        <v>200</v>
      </c>
      <c r="AN216" s="86" t="s">
        <v>121</v>
      </c>
      <c r="AO216" s="86">
        <v>540</v>
      </c>
      <c r="AP216" s="86" t="s">
        <v>121</v>
      </c>
      <c r="AQ216" s="86">
        <v>480</v>
      </c>
      <c r="AR216" s="86" t="s">
        <v>121</v>
      </c>
      <c r="AS216" s="85" t="s">
        <v>13</v>
      </c>
    </row>
    <row r="217" spans="3:70" x14ac:dyDescent="0.2">
      <c r="C217" s="85" t="s">
        <v>13</v>
      </c>
      <c r="D217" s="85" t="s">
        <v>119</v>
      </c>
      <c r="E217" s="87">
        <v>132140</v>
      </c>
      <c r="F217" s="87" t="s">
        <v>121</v>
      </c>
      <c r="G217" s="87">
        <v>0</v>
      </c>
      <c r="H217" s="87" t="s">
        <v>121</v>
      </c>
      <c r="I217" s="87">
        <v>90</v>
      </c>
      <c r="J217" s="87" t="s">
        <v>121</v>
      </c>
      <c r="K217" s="87">
        <v>460</v>
      </c>
      <c r="L217" s="87" t="s">
        <v>121</v>
      </c>
      <c r="M217" s="87">
        <v>1140</v>
      </c>
      <c r="N217" s="87" t="s">
        <v>121</v>
      </c>
      <c r="O217" s="87">
        <v>2200</v>
      </c>
      <c r="P217" s="87" t="s">
        <v>121</v>
      </c>
      <c r="Q217" s="87">
        <v>2510</v>
      </c>
      <c r="R217" s="87" t="s">
        <v>121</v>
      </c>
      <c r="S217" s="87">
        <v>6820</v>
      </c>
      <c r="T217" s="87" t="s">
        <v>121</v>
      </c>
      <c r="U217" s="87">
        <v>35400</v>
      </c>
      <c r="V217" s="87" t="s">
        <v>121</v>
      </c>
      <c r="W217" s="87">
        <v>83520</v>
      </c>
      <c r="X217" s="87" t="s">
        <v>121</v>
      </c>
      <c r="Y217" s="87">
        <v>1880</v>
      </c>
      <c r="Z217" s="87" t="s">
        <v>121</v>
      </c>
      <c r="AA217" s="87">
        <v>50</v>
      </c>
      <c r="AB217" s="87" t="s">
        <v>121</v>
      </c>
      <c r="AC217" s="87">
        <v>140</v>
      </c>
      <c r="AD217" s="87" t="s">
        <v>121</v>
      </c>
      <c r="AE217" s="87">
        <v>120</v>
      </c>
      <c r="AF217" s="87" t="s">
        <v>121</v>
      </c>
      <c r="AG217" s="87">
        <v>160</v>
      </c>
      <c r="AH217" s="87" t="s">
        <v>121</v>
      </c>
      <c r="AI217" s="87">
        <v>160</v>
      </c>
      <c r="AJ217" s="87" t="s">
        <v>121</v>
      </c>
      <c r="AK217" s="87">
        <v>100</v>
      </c>
      <c r="AL217" s="87" t="s">
        <v>121</v>
      </c>
      <c r="AM217" s="87">
        <v>170</v>
      </c>
      <c r="AN217" s="87" t="s">
        <v>121</v>
      </c>
      <c r="AO217" s="87">
        <v>470</v>
      </c>
      <c r="AP217" s="87" t="s">
        <v>121</v>
      </c>
      <c r="AQ217" s="87">
        <v>520</v>
      </c>
      <c r="AR217" s="87" t="s">
        <v>121</v>
      </c>
      <c r="AS217" s="85" t="s">
        <v>13</v>
      </c>
      <c r="AT217" s="60">
        <f>+((Y217/Y212)-1)*100</f>
        <v>-23.26530612244898</v>
      </c>
      <c r="AU217" s="81">
        <f>+Y217-Y212</f>
        <v>-570</v>
      </c>
      <c r="AW217" s="60">
        <f>+((AQ217/AQ212)-1)*100</f>
        <v>44.444444444444443</v>
      </c>
      <c r="AX217" s="81">
        <f>+AQ217-AQ212</f>
        <v>160</v>
      </c>
      <c r="AZ217" s="60">
        <f>+((Y217/Y212)-1)*100</f>
        <v>-23.26530612244898</v>
      </c>
      <c r="BB217" s="60">
        <f>+((AA217/AA212)-1)*100</f>
        <v>400</v>
      </c>
      <c r="BD217" s="60">
        <f>+((AC217/AC212)-1)*100</f>
        <v>-46.153846153846153</v>
      </c>
      <c r="BF217" s="60">
        <f>+((AE217/AE212)-1)*100</f>
        <v>-52</v>
      </c>
      <c r="BH217" s="60">
        <f>+((AG217/AG212)-1)*100</f>
        <v>-23.809523809523814</v>
      </c>
      <c r="BJ217" s="60">
        <f>+((AI217/AI212)-1)*100</f>
        <v>-15.789473684210531</v>
      </c>
      <c r="BL217" s="60">
        <f>+((AK217/AK212)-1)*100</f>
        <v>-23.076923076923073</v>
      </c>
      <c r="BN217" s="60">
        <f>+((AM217/AM212)-1)*100</f>
        <v>-41.379310344827594</v>
      </c>
      <c r="BP217" s="60">
        <f>+((AO217/AO212)-1)*100</f>
        <v>-37.333333333333329</v>
      </c>
      <c r="BR217" s="60">
        <f>+((AQ217/AQ212)-1)*100</f>
        <v>44.444444444444443</v>
      </c>
    </row>
    <row r="218" spans="3:70" x14ac:dyDescent="0.2">
      <c r="C218" s="85" t="s">
        <v>14</v>
      </c>
      <c r="D218" s="85" t="s">
        <v>174</v>
      </c>
      <c r="E218" s="86">
        <v>4266550</v>
      </c>
      <c r="F218" s="86" t="s">
        <v>121</v>
      </c>
      <c r="G218" s="86">
        <v>0</v>
      </c>
      <c r="H218" s="86" t="s">
        <v>121</v>
      </c>
      <c r="I218" s="86">
        <v>184780</v>
      </c>
      <c r="J218" s="86" t="s">
        <v>121</v>
      </c>
      <c r="K218" s="86">
        <v>174080</v>
      </c>
      <c r="L218" s="86" t="s">
        <v>121</v>
      </c>
      <c r="M218" s="86">
        <v>197870</v>
      </c>
      <c r="N218" s="86" t="s">
        <v>121</v>
      </c>
      <c r="O218" s="86">
        <v>259730</v>
      </c>
      <c r="P218" s="86" t="s">
        <v>121</v>
      </c>
      <c r="Q218" s="86">
        <v>180080</v>
      </c>
      <c r="R218" s="86" t="s">
        <v>121</v>
      </c>
      <c r="S218" s="86">
        <v>239360</v>
      </c>
      <c r="T218" s="86" t="s">
        <v>121</v>
      </c>
      <c r="U218" s="86">
        <v>390080</v>
      </c>
      <c r="V218" s="86" t="s">
        <v>121</v>
      </c>
      <c r="W218" s="86">
        <v>2640570</v>
      </c>
      <c r="X218" s="86" t="s">
        <v>121</v>
      </c>
      <c r="Y218" s="86">
        <v>714790</v>
      </c>
      <c r="Z218" s="86" t="s">
        <v>121</v>
      </c>
      <c r="AA218" s="86">
        <v>52420</v>
      </c>
      <c r="AB218" s="86" t="s">
        <v>121</v>
      </c>
      <c r="AC218" s="86">
        <v>531430</v>
      </c>
      <c r="AD218" s="86" t="s">
        <v>121</v>
      </c>
      <c r="AE218" s="86">
        <v>57340</v>
      </c>
      <c r="AF218" s="86" t="s">
        <v>121</v>
      </c>
      <c r="AG218" s="86">
        <v>28960</v>
      </c>
      <c r="AH218" s="86" t="s">
        <v>121</v>
      </c>
      <c r="AI218" s="86">
        <v>18990</v>
      </c>
      <c r="AJ218" s="86" t="s">
        <v>121</v>
      </c>
      <c r="AK218" s="86">
        <v>7570</v>
      </c>
      <c r="AL218" s="86" t="s">
        <v>121</v>
      </c>
      <c r="AM218" s="86">
        <v>6400</v>
      </c>
      <c r="AN218" s="86" t="s">
        <v>121</v>
      </c>
      <c r="AO218" s="86">
        <v>5650</v>
      </c>
      <c r="AP218" s="86" t="s">
        <v>121</v>
      </c>
      <c r="AQ218" s="86">
        <v>6040</v>
      </c>
      <c r="AR218" s="86" t="s">
        <v>121</v>
      </c>
      <c r="AS218" s="85" t="s">
        <v>14</v>
      </c>
    </row>
    <row r="219" spans="3:70" x14ac:dyDescent="0.2">
      <c r="C219" s="85" t="s">
        <v>14</v>
      </c>
      <c r="D219" s="85" t="s">
        <v>175</v>
      </c>
      <c r="E219" s="87">
        <v>4228580</v>
      </c>
      <c r="F219" s="87" t="s">
        <v>121</v>
      </c>
      <c r="G219" s="87">
        <v>0</v>
      </c>
      <c r="H219" s="87" t="s">
        <v>121</v>
      </c>
      <c r="I219" s="87">
        <v>145410</v>
      </c>
      <c r="J219" s="87" t="s">
        <v>121</v>
      </c>
      <c r="K219" s="87">
        <v>143090</v>
      </c>
      <c r="L219" s="87" t="s">
        <v>121</v>
      </c>
      <c r="M219" s="87">
        <v>165780</v>
      </c>
      <c r="N219" s="87" t="s">
        <v>121</v>
      </c>
      <c r="O219" s="87">
        <v>233800</v>
      </c>
      <c r="P219" s="87" t="s">
        <v>121</v>
      </c>
      <c r="Q219" s="87">
        <v>148210</v>
      </c>
      <c r="R219" s="87" t="s">
        <v>121</v>
      </c>
      <c r="S219" s="87">
        <v>232510</v>
      </c>
      <c r="T219" s="87" t="s">
        <v>121</v>
      </c>
      <c r="U219" s="87">
        <v>390870</v>
      </c>
      <c r="V219" s="87" t="s">
        <v>121</v>
      </c>
      <c r="W219" s="87">
        <v>2768900</v>
      </c>
      <c r="X219" s="87" t="s">
        <v>121</v>
      </c>
      <c r="Y219" s="87">
        <v>626320</v>
      </c>
      <c r="Z219" s="87" t="s">
        <v>121</v>
      </c>
      <c r="AA219" s="87">
        <v>60370</v>
      </c>
      <c r="AB219" s="87" t="s">
        <v>121</v>
      </c>
      <c r="AC219" s="87">
        <v>452340</v>
      </c>
      <c r="AD219" s="87" t="s">
        <v>121</v>
      </c>
      <c r="AE219" s="87">
        <v>47490</v>
      </c>
      <c r="AF219" s="87" t="s">
        <v>121</v>
      </c>
      <c r="AG219" s="87">
        <v>24380</v>
      </c>
      <c r="AH219" s="87" t="s">
        <v>121</v>
      </c>
      <c r="AI219" s="87">
        <v>17210</v>
      </c>
      <c r="AJ219" s="87" t="s">
        <v>121</v>
      </c>
      <c r="AK219" s="87">
        <v>6240</v>
      </c>
      <c r="AL219" s="87" t="s">
        <v>121</v>
      </c>
      <c r="AM219" s="87">
        <v>6140</v>
      </c>
      <c r="AN219" s="87" t="s">
        <v>121</v>
      </c>
      <c r="AO219" s="87">
        <v>5660</v>
      </c>
      <c r="AP219" s="87" t="s">
        <v>121</v>
      </c>
      <c r="AQ219" s="87">
        <v>6490</v>
      </c>
      <c r="AR219" s="87" t="s">
        <v>121</v>
      </c>
      <c r="AS219" s="85" t="s">
        <v>14</v>
      </c>
    </row>
    <row r="220" spans="3:70" x14ac:dyDescent="0.2">
      <c r="C220" s="85" t="s">
        <v>14</v>
      </c>
      <c r="D220" s="85" t="s">
        <v>176</v>
      </c>
      <c r="E220" s="86">
        <v>4686340</v>
      </c>
      <c r="F220" s="86" t="s">
        <v>121</v>
      </c>
      <c r="G220" s="86">
        <v>0</v>
      </c>
      <c r="H220" s="86" t="s">
        <v>121</v>
      </c>
      <c r="I220" s="86">
        <v>138000</v>
      </c>
      <c r="J220" s="86" t="s">
        <v>121</v>
      </c>
      <c r="K220" s="86">
        <v>142670</v>
      </c>
      <c r="L220" s="86" t="s">
        <v>121</v>
      </c>
      <c r="M220" s="86">
        <v>183910</v>
      </c>
      <c r="N220" s="86" t="s">
        <v>121</v>
      </c>
      <c r="O220" s="86">
        <v>268840</v>
      </c>
      <c r="P220" s="86" t="s">
        <v>121</v>
      </c>
      <c r="Q220" s="86">
        <v>190290</v>
      </c>
      <c r="R220" s="86" t="s">
        <v>121</v>
      </c>
      <c r="S220" s="86">
        <v>282690</v>
      </c>
      <c r="T220" s="86" t="s">
        <v>121</v>
      </c>
      <c r="U220" s="86">
        <v>445860</v>
      </c>
      <c r="V220" s="86" t="s">
        <v>121</v>
      </c>
      <c r="W220" s="86">
        <v>3034080</v>
      </c>
      <c r="X220" s="86" t="s">
        <v>121</v>
      </c>
      <c r="Y220" s="86">
        <v>571660</v>
      </c>
      <c r="Z220" s="86" t="s">
        <v>121</v>
      </c>
      <c r="AA220" s="86">
        <v>37640</v>
      </c>
      <c r="AB220" s="86" t="s">
        <v>121</v>
      </c>
      <c r="AC220" s="86">
        <v>412740</v>
      </c>
      <c r="AD220" s="86" t="s">
        <v>121</v>
      </c>
      <c r="AE220" s="86">
        <v>46060</v>
      </c>
      <c r="AF220" s="86" t="s">
        <v>121</v>
      </c>
      <c r="AG220" s="86">
        <v>26540</v>
      </c>
      <c r="AH220" s="86" t="s">
        <v>121</v>
      </c>
      <c r="AI220" s="86">
        <v>19430</v>
      </c>
      <c r="AJ220" s="86" t="s">
        <v>121</v>
      </c>
      <c r="AK220" s="86">
        <v>7950</v>
      </c>
      <c r="AL220" s="86" t="s">
        <v>121</v>
      </c>
      <c r="AM220" s="86">
        <v>7440</v>
      </c>
      <c r="AN220" s="86" t="s">
        <v>121</v>
      </c>
      <c r="AO220" s="86">
        <v>6410</v>
      </c>
      <c r="AP220" s="86" t="s">
        <v>121</v>
      </c>
      <c r="AQ220" s="86">
        <v>7450</v>
      </c>
      <c r="AR220" s="86" t="s">
        <v>121</v>
      </c>
      <c r="AS220" s="85" t="s">
        <v>14</v>
      </c>
    </row>
    <row r="221" spans="3:70" x14ac:dyDescent="0.2">
      <c r="C221" s="85" t="s">
        <v>14</v>
      </c>
      <c r="D221" s="85" t="s">
        <v>170</v>
      </c>
      <c r="E221" s="87">
        <v>4656520</v>
      </c>
      <c r="F221" s="87" t="s">
        <v>121</v>
      </c>
      <c r="G221" s="87">
        <v>0</v>
      </c>
      <c r="H221" s="87" t="s">
        <v>121</v>
      </c>
      <c r="I221" s="87">
        <v>115000</v>
      </c>
      <c r="J221" s="87" t="s">
        <v>121</v>
      </c>
      <c r="K221" s="87">
        <v>133860</v>
      </c>
      <c r="L221" s="87" t="s">
        <v>121</v>
      </c>
      <c r="M221" s="87">
        <v>179070</v>
      </c>
      <c r="N221" s="87" t="s">
        <v>121</v>
      </c>
      <c r="O221" s="87">
        <v>280500</v>
      </c>
      <c r="P221" s="87" t="s">
        <v>121</v>
      </c>
      <c r="Q221" s="87">
        <v>201970</v>
      </c>
      <c r="R221" s="87" t="s">
        <v>121</v>
      </c>
      <c r="S221" s="87">
        <v>287250</v>
      </c>
      <c r="T221" s="87" t="s">
        <v>121</v>
      </c>
      <c r="U221" s="87">
        <v>458280</v>
      </c>
      <c r="V221" s="87" t="s">
        <v>121</v>
      </c>
      <c r="W221" s="87">
        <v>3000580</v>
      </c>
      <c r="X221" s="87" t="s">
        <v>121</v>
      </c>
      <c r="Y221" s="87">
        <v>486760</v>
      </c>
      <c r="Z221" s="87" t="s">
        <v>121</v>
      </c>
      <c r="AA221" s="87">
        <v>33670</v>
      </c>
      <c r="AB221" s="87" t="s">
        <v>121</v>
      </c>
      <c r="AC221" s="87">
        <v>334760</v>
      </c>
      <c r="AD221" s="87" t="s">
        <v>121</v>
      </c>
      <c r="AE221" s="87">
        <v>42550</v>
      </c>
      <c r="AF221" s="87" t="s">
        <v>121</v>
      </c>
      <c r="AG221" s="87">
        <v>25550</v>
      </c>
      <c r="AH221" s="87" t="s">
        <v>121</v>
      </c>
      <c r="AI221" s="87">
        <v>20160</v>
      </c>
      <c r="AJ221" s="87" t="s">
        <v>121</v>
      </c>
      <c r="AK221" s="87">
        <v>8350</v>
      </c>
      <c r="AL221" s="87" t="s">
        <v>121</v>
      </c>
      <c r="AM221" s="87">
        <v>7490</v>
      </c>
      <c r="AN221" s="87" t="s">
        <v>121</v>
      </c>
      <c r="AO221" s="87">
        <v>6590</v>
      </c>
      <c r="AP221" s="87" t="s">
        <v>121</v>
      </c>
      <c r="AQ221" s="87">
        <v>7640</v>
      </c>
      <c r="AR221" s="87" t="s">
        <v>121</v>
      </c>
      <c r="AS221" s="85" t="s">
        <v>14</v>
      </c>
    </row>
    <row r="222" spans="3:70" x14ac:dyDescent="0.2">
      <c r="C222" s="85" t="s">
        <v>14</v>
      </c>
      <c r="D222" s="85" t="s">
        <v>39</v>
      </c>
      <c r="E222" s="86">
        <v>4670560</v>
      </c>
      <c r="F222" s="86" t="s">
        <v>121</v>
      </c>
      <c r="G222" s="86">
        <v>0</v>
      </c>
      <c r="H222" s="86" t="s">
        <v>121</v>
      </c>
      <c r="I222" s="86">
        <v>92580</v>
      </c>
      <c r="J222" s="86" t="s">
        <v>121</v>
      </c>
      <c r="K222" s="86">
        <v>132480</v>
      </c>
      <c r="L222" s="86" t="s">
        <v>121</v>
      </c>
      <c r="M222" s="86">
        <v>193370</v>
      </c>
      <c r="N222" s="86" t="s">
        <v>121</v>
      </c>
      <c r="O222" s="86">
        <v>279090</v>
      </c>
      <c r="P222" s="86" t="s">
        <v>121</v>
      </c>
      <c r="Q222" s="86">
        <v>203970</v>
      </c>
      <c r="R222" s="86" t="s">
        <v>121</v>
      </c>
      <c r="S222" s="86">
        <v>296280</v>
      </c>
      <c r="T222" s="86" t="s">
        <v>121</v>
      </c>
      <c r="U222" s="86">
        <v>513570</v>
      </c>
      <c r="V222" s="86" t="s">
        <v>121</v>
      </c>
      <c r="W222" s="86">
        <v>2959210</v>
      </c>
      <c r="X222" s="86" t="s">
        <v>121</v>
      </c>
      <c r="Y222" s="86">
        <v>430000</v>
      </c>
      <c r="Z222" s="86" t="s">
        <v>121</v>
      </c>
      <c r="AA222" s="86">
        <v>64890</v>
      </c>
      <c r="AB222" s="86" t="s">
        <v>121</v>
      </c>
      <c r="AC222" s="86">
        <v>243120</v>
      </c>
      <c r="AD222" s="86" t="s">
        <v>121</v>
      </c>
      <c r="AE222" s="86">
        <v>42110</v>
      </c>
      <c r="AF222" s="86" t="s">
        <v>121</v>
      </c>
      <c r="AG222" s="86">
        <v>27560</v>
      </c>
      <c r="AH222" s="86" t="s">
        <v>121</v>
      </c>
      <c r="AI222" s="86">
        <v>20060</v>
      </c>
      <c r="AJ222" s="86" t="s">
        <v>121</v>
      </c>
      <c r="AK222" s="86">
        <v>8450</v>
      </c>
      <c r="AL222" s="86" t="s">
        <v>121</v>
      </c>
      <c r="AM222" s="86">
        <v>7760</v>
      </c>
      <c r="AN222" s="86" t="s">
        <v>121</v>
      </c>
      <c r="AO222" s="86">
        <v>7280</v>
      </c>
      <c r="AP222" s="86" t="s">
        <v>121</v>
      </c>
      <c r="AQ222" s="86">
        <v>8760</v>
      </c>
      <c r="AR222" s="86" t="s">
        <v>121</v>
      </c>
      <c r="AS222" s="85" t="s">
        <v>14</v>
      </c>
    </row>
    <row r="223" spans="3:70" x14ac:dyDescent="0.2">
      <c r="C223" s="85" t="s">
        <v>14</v>
      </c>
      <c r="D223" s="85" t="s">
        <v>119</v>
      </c>
      <c r="E223" s="87">
        <v>4921740</v>
      </c>
      <c r="F223" s="87" t="s">
        <v>121</v>
      </c>
      <c r="G223" s="87">
        <v>0</v>
      </c>
      <c r="H223" s="87" t="s">
        <v>121</v>
      </c>
      <c r="I223" s="87">
        <v>61170</v>
      </c>
      <c r="J223" s="87" t="s">
        <v>121</v>
      </c>
      <c r="K223" s="87">
        <v>129690</v>
      </c>
      <c r="L223" s="87" t="s">
        <v>121</v>
      </c>
      <c r="M223" s="87">
        <v>192650</v>
      </c>
      <c r="N223" s="87" t="s">
        <v>121</v>
      </c>
      <c r="O223" s="87">
        <v>270500</v>
      </c>
      <c r="P223" s="87" t="s">
        <v>121</v>
      </c>
      <c r="Q223" s="87">
        <v>199280</v>
      </c>
      <c r="R223" s="87" t="s">
        <v>121</v>
      </c>
      <c r="S223" s="87">
        <v>309990</v>
      </c>
      <c r="T223" s="87" t="s">
        <v>121</v>
      </c>
      <c r="U223" s="87">
        <v>561280</v>
      </c>
      <c r="V223" s="87" t="s">
        <v>121</v>
      </c>
      <c r="W223" s="87">
        <v>3197180</v>
      </c>
      <c r="X223" s="87" t="s">
        <v>121</v>
      </c>
      <c r="Y223" s="87">
        <v>232060</v>
      </c>
      <c r="Z223" s="87" t="s">
        <v>121</v>
      </c>
      <c r="AA223" s="87">
        <v>18270</v>
      </c>
      <c r="AB223" s="87" t="s">
        <v>121</v>
      </c>
      <c r="AC223" s="87">
        <v>90850</v>
      </c>
      <c r="AD223" s="87" t="s">
        <v>121</v>
      </c>
      <c r="AE223" s="87">
        <v>41470</v>
      </c>
      <c r="AF223" s="87" t="s">
        <v>121</v>
      </c>
      <c r="AG223" s="87">
        <v>27420</v>
      </c>
      <c r="AH223" s="87" t="s">
        <v>121</v>
      </c>
      <c r="AI223" s="87">
        <v>19540</v>
      </c>
      <c r="AJ223" s="87" t="s">
        <v>121</v>
      </c>
      <c r="AK223" s="87">
        <v>8240</v>
      </c>
      <c r="AL223" s="87" t="s">
        <v>121</v>
      </c>
      <c r="AM223" s="87">
        <v>8070</v>
      </c>
      <c r="AN223" s="87" t="s">
        <v>121</v>
      </c>
      <c r="AO223" s="87">
        <v>7980</v>
      </c>
      <c r="AP223" s="87" t="s">
        <v>121</v>
      </c>
      <c r="AQ223" s="87">
        <v>10230</v>
      </c>
      <c r="AR223" s="87" t="s">
        <v>121</v>
      </c>
      <c r="AS223" s="85" t="s">
        <v>14</v>
      </c>
      <c r="AT223" s="60">
        <f>+((Y223/Y218)-1)*100</f>
        <v>-67.534520628436326</v>
      </c>
      <c r="AU223" s="81">
        <f>+Y223-Y218</f>
        <v>-482730</v>
      </c>
      <c r="AW223" s="60">
        <f>+((AQ223/AQ218)-1)*100</f>
        <v>69.370860927152322</v>
      </c>
      <c r="AX223" s="81">
        <f>+AQ223-AQ218</f>
        <v>4190</v>
      </c>
      <c r="AZ223" s="60">
        <f>+((Y223/Y218)-1)*100</f>
        <v>-67.534520628436326</v>
      </c>
      <c r="BB223" s="60">
        <f>+((AA223/AA218)-1)*100</f>
        <v>-65.146890499809246</v>
      </c>
      <c r="BD223" s="60">
        <f>+((AC223/AC218)-1)*100</f>
        <v>-82.904615847806866</v>
      </c>
      <c r="BF223" s="60">
        <f>+((AE223/AE218)-1)*100</f>
        <v>-27.677014300662716</v>
      </c>
      <c r="BH223" s="60">
        <f>+((AG223/AG218)-1)*100</f>
        <v>-5.3176795580110454</v>
      </c>
      <c r="BJ223" s="60">
        <f>+((AI223/AI218)-1)*100</f>
        <v>2.8962611901000468</v>
      </c>
      <c r="BL223" s="60">
        <f>+((AK223/AK218)-1)*100</f>
        <v>8.8507265521796654</v>
      </c>
      <c r="BN223" s="60">
        <f>+((AM223/AM218)-1)*100</f>
        <v>26.093750000000004</v>
      </c>
      <c r="BP223" s="60">
        <f>+((AO223/AO218)-1)*100</f>
        <v>41.23893805309735</v>
      </c>
      <c r="BR223" s="60">
        <f>+((AQ223/AQ218)-1)*100</f>
        <v>69.370860927152322</v>
      </c>
    </row>
    <row r="224" spans="3:70" x14ac:dyDescent="0.2">
      <c r="C224" s="85" t="s">
        <v>15</v>
      </c>
      <c r="D224" s="85" t="s">
        <v>174</v>
      </c>
      <c r="E224" s="86">
        <v>10250</v>
      </c>
      <c r="F224" s="86" t="s">
        <v>121</v>
      </c>
      <c r="G224" s="86">
        <v>0</v>
      </c>
      <c r="H224" s="86" t="s">
        <v>121</v>
      </c>
      <c r="I224" s="86">
        <v>5570</v>
      </c>
      <c r="J224" s="86" t="s">
        <v>121</v>
      </c>
      <c r="K224" s="86">
        <v>2920</v>
      </c>
      <c r="L224" s="86" t="s">
        <v>121</v>
      </c>
      <c r="M224" s="86">
        <v>1300</v>
      </c>
      <c r="N224" s="86" t="s">
        <v>121</v>
      </c>
      <c r="O224" s="86">
        <v>390</v>
      </c>
      <c r="P224" s="86" t="s">
        <v>121</v>
      </c>
      <c r="Q224" s="86" t="s">
        <v>50</v>
      </c>
      <c r="R224" s="86" t="s">
        <v>124</v>
      </c>
      <c r="S224" s="86" t="s">
        <v>50</v>
      </c>
      <c r="T224" s="86" t="s">
        <v>121</v>
      </c>
      <c r="U224" s="86" t="s">
        <v>50</v>
      </c>
      <c r="V224" s="86" t="s">
        <v>121</v>
      </c>
      <c r="W224" s="86" t="s">
        <v>50</v>
      </c>
      <c r="X224" s="86" t="s">
        <v>121</v>
      </c>
      <c r="Y224" s="86">
        <v>11070</v>
      </c>
      <c r="Z224" s="86" t="s">
        <v>121</v>
      </c>
      <c r="AA224" s="86">
        <v>190</v>
      </c>
      <c r="AB224" s="86" t="s">
        <v>121</v>
      </c>
      <c r="AC224" s="86">
        <v>9680</v>
      </c>
      <c r="AD224" s="86" t="s">
        <v>121</v>
      </c>
      <c r="AE224" s="86">
        <v>970</v>
      </c>
      <c r="AF224" s="86" t="s">
        <v>121</v>
      </c>
      <c r="AG224" s="86">
        <v>200</v>
      </c>
      <c r="AH224" s="86" t="s">
        <v>121</v>
      </c>
      <c r="AI224" s="86">
        <v>30</v>
      </c>
      <c r="AJ224" s="86" t="s">
        <v>121</v>
      </c>
      <c r="AK224" s="86" t="s">
        <v>50</v>
      </c>
      <c r="AL224" s="86" t="s">
        <v>124</v>
      </c>
      <c r="AM224" s="86" t="s">
        <v>50</v>
      </c>
      <c r="AN224" s="86" t="s">
        <v>121</v>
      </c>
      <c r="AO224" s="86" t="s">
        <v>50</v>
      </c>
      <c r="AP224" s="86" t="s">
        <v>121</v>
      </c>
      <c r="AQ224" s="86" t="s">
        <v>50</v>
      </c>
      <c r="AR224" s="86" t="s">
        <v>121</v>
      </c>
      <c r="AS224" s="85" t="s">
        <v>15</v>
      </c>
    </row>
    <row r="225" spans="3:70" x14ac:dyDescent="0.2">
      <c r="C225" s="85" t="s">
        <v>15</v>
      </c>
      <c r="D225" s="85" t="s">
        <v>175</v>
      </c>
      <c r="E225" s="87">
        <v>10330</v>
      </c>
      <c r="F225" s="87" t="s">
        <v>121</v>
      </c>
      <c r="G225" s="87">
        <v>0</v>
      </c>
      <c r="H225" s="87" t="s">
        <v>121</v>
      </c>
      <c r="I225" s="87">
        <v>5790</v>
      </c>
      <c r="J225" s="87" t="s">
        <v>121</v>
      </c>
      <c r="K225" s="87">
        <v>2510</v>
      </c>
      <c r="L225" s="87" t="s">
        <v>121</v>
      </c>
      <c r="M225" s="87">
        <v>1580</v>
      </c>
      <c r="N225" s="87" t="s">
        <v>121</v>
      </c>
      <c r="O225" s="87">
        <v>320</v>
      </c>
      <c r="P225" s="87" t="s">
        <v>121</v>
      </c>
      <c r="Q225" s="87" t="s">
        <v>50</v>
      </c>
      <c r="R225" s="87" t="s">
        <v>124</v>
      </c>
      <c r="S225" s="87" t="s">
        <v>50</v>
      </c>
      <c r="T225" s="87" t="s">
        <v>124</v>
      </c>
      <c r="U225" s="87" t="s">
        <v>50</v>
      </c>
      <c r="V225" s="87" t="s">
        <v>121</v>
      </c>
      <c r="W225" s="87" t="s">
        <v>50</v>
      </c>
      <c r="X225" s="87" t="s">
        <v>121</v>
      </c>
      <c r="Y225" s="87">
        <v>11020</v>
      </c>
      <c r="Z225" s="87" t="s">
        <v>121</v>
      </c>
      <c r="AA225" s="87">
        <v>240</v>
      </c>
      <c r="AB225" s="87" t="s">
        <v>121</v>
      </c>
      <c r="AC225" s="87">
        <v>9670</v>
      </c>
      <c r="AD225" s="87" t="s">
        <v>121</v>
      </c>
      <c r="AE225" s="87">
        <v>820</v>
      </c>
      <c r="AF225" s="87" t="s">
        <v>121</v>
      </c>
      <c r="AG225" s="87">
        <v>260</v>
      </c>
      <c r="AH225" s="87" t="s">
        <v>121</v>
      </c>
      <c r="AI225" s="87">
        <v>20</v>
      </c>
      <c r="AJ225" s="87" t="s">
        <v>121</v>
      </c>
      <c r="AK225" s="87" t="s">
        <v>50</v>
      </c>
      <c r="AL225" s="87" t="s">
        <v>124</v>
      </c>
      <c r="AM225" s="87" t="s">
        <v>50</v>
      </c>
      <c r="AN225" s="87" t="s">
        <v>124</v>
      </c>
      <c r="AO225" s="87" t="s">
        <v>50</v>
      </c>
      <c r="AP225" s="87" t="s">
        <v>121</v>
      </c>
      <c r="AQ225" s="87" t="s">
        <v>50</v>
      </c>
      <c r="AR225" s="87" t="s">
        <v>121</v>
      </c>
      <c r="AS225" s="85" t="s">
        <v>15</v>
      </c>
    </row>
    <row r="226" spans="3:70" x14ac:dyDescent="0.2">
      <c r="C226" s="85" t="s">
        <v>15</v>
      </c>
      <c r="D226" s="85" t="s">
        <v>176</v>
      </c>
      <c r="E226" s="86">
        <v>11450</v>
      </c>
      <c r="F226" s="86" t="s">
        <v>121</v>
      </c>
      <c r="G226" s="86">
        <v>0</v>
      </c>
      <c r="H226" s="86" t="s">
        <v>121</v>
      </c>
      <c r="I226" s="86">
        <v>5970</v>
      </c>
      <c r="J226" s="86" t="s">
        <v>121</v>
      </c>
      <c r="K226" s="86">
        <v>3290</v>
      </c>
      <c r="L226" s="86" t="s">
        <v>121</v>
      </c>
      <c r="M226" s="86">
        <v>1540</v>
      </c>
      <c r="N226" s="86" t="s">
        <v>121</v>
      </c>
      <c r="O226" s="86">
        <v>460</v>
      </c>
      <c r="P226" s="86" t="s">
        <v>121</v>
      </c>
      <c r="Q226" s="86">
        <v>160</v>
      </c>
      <c r="R226" s="86" t="s">
        <v>121</v>
      </c>
      <c r="S226" s="86" t="s">
        <v>50</v>
      </c>
      <c r="T226" s="86" t="s">
        <v>124</v>
      </c>
      <c r="U226" s="86" t="s">
        <v>50</v>
      </c>
      <c r="V226" s="86" t="s">
        <v>121</v>
      </c>
      <c r="W226" s="86" t="s">
        <v>50</v>
      </c>
      <c r="X226" s="86" t="s">
        <v>121</v>
      </c>
      <c r="Y226" s="86">
        <v>12530</v>
      </c>
      <c r="Z226" s="86" t="s">
        <v>121</v>
      </c>
      <c r="AA226" s="86">
        <v>340</v>
      </c>
      <c r="AB226" s="86" t="s">
        <v>121</v>
      </c>
      <c r="AC226" s="86">
        <v>10790</v>
      </c>
      <c r="AD226" s="86" t="s">
        <v>121</v>
      </c>
      <c r="AE226" s="86">
        <v>1120</v>
      </c>
      <c r="AF226" s="86" t="s">
        <v>121</v>
      </c>
      <c r="AG226" s="86">
        <v>230</v>
      </c>
      <c r="AH226" s="86" t="s">
        <v>121</v>
      </c>
      <c r="AI226" s="86">
        <v>40</v>
      </c>
      <c r="AJ226" s="86" t="s">
        <v>121</v>
      </c>
      <c r="AK226" s="86">
        <v>10</v>
      </c>
      <c r="AL226" s="86" t="s">
        <v>121</v>
      </c>
      <c r="AM226" s="86" t="s">
        <v>50</v>
      </c>
      <c r="AN226" s="86" t="s">
        <v>124</v>
      </c>
      <c r="AO226" s="86" t="s">
        <v>50</v>
      </c>
      <c r="AP226" s="86" t="s">
        <v>121</v>
      </c>
      <c r="AQ226" s="86" t="s">
        <v>50</v>
      </c>
      <c r="AR226" s="86" t="s">
        <v>121</v>
      </c>
      <c r="AS226" s="85" t="s">
        <v>15</v>
      </c>
    </row>
    <row r="227" spans="3:70" x14ac:dyDescent="0.2">
      <c r="C227" s="85" t="s">
        <v>15</v>
      </c>
      <c r="D227" s="85" t="s">
        <v>170</v>
      </c>
      <c r="E227" s="87">
        <v>10880</v>
      </c>
      <c r="F227" s="87" t="s">
        <v>121</v>
      </c>
      <c r="G227" s="87">
        <v>0</v>
      </c>
      <c r="H227" s="87" t="s">
        <v>121</v>
      </c>
      <c r="I227" s="87">
        <v>5080</v>
      </c>
      <c r="J227" s="87" t="s">
        <v>121</v>
      </c>
      <c r="K227" s="87">
        <v>3410</v>
      </c>
      <c r="L227" s="87" t="s">
        <v>121</v>
      </c>
      <c r="M227" s="87">
        <v>1670</v>
      </c>
      <c r="N227" s="87" t="s">
        <v>121</v>
      </c>
      <c r="O227" s="87">
        <v>490</v>
      </c>
      <c r="P227" s="87" t="s">
        <v>121</v>
      </c>
      <c r="Q227" s="87">
        <v>150</v>
      </c>
      <c r="R227" s="87" t="s">
        <v>237</v>
      </c>
      <c r="S227" s="87" t="s">
        <v>50</v>
      </c>
      <c r="T227" s="87" t="s">
        <v>124</v>
      </c>
      <c r="U227" s="87" t="s">
        <v>50</v>
      </c>
      <c r="V227" s="87" t="s">
        <v>121</v>
      </c>
      <c r="W227" s="87" t="s">
        <v>50</v>
      </c>
      <c r="X227" s="87" t="s">
        <v>121</v>
      </c>
      <c r="Y227" s="87">
        <v>9360</v>
      </c>
      <c r="Z227" s="87" t="s">
        <v>121</v>
      </c>
      <c r="AA227" s="87">
        <v>360</v>
      </c>
      <c r="AB227" s="87" t="s">
        <v>121</v>
      </c>
      <c r="AC227" s="87">
        <v>7600</v>
      </c>
      <c r="AD227" s="87" t="s">
        <v>121</v>
      </c>
      <c r="AE227" s="87">
        <v>1110</v>
      </c>
      <c r="AF227" s="87" t="s">
        <v>121</v>
      </c>
      <c r="AG227" s="87">
        <v>250</v>
      </c>
      <c r="AH227" s="87" t="s">
        <v>121</v>
      </c>
      <c r="AI227" s="87">
        <v>40</v>
      </c>
      <c r="AJ227" s="87" t="s">
        <v>121</v>
      </c>
      <c r="AK227" s="87">
        <v>10</v>
      </c>
      <c r="AL227" s="87" t="s">
        <v>121</v>
      </c>
      <c r="AM227" s="87" t="s">
        <v>50</v>
      </c>
      <c r="AN227" s="87" t="s">
        <v>124</v>
      </c>
      <c r="AO227" s="87" t="s">
        <v>50</v>
      </c>
      <c r="AP227" s="87" t="s">
        <v>121</v>
      </c>
      <c r="AQ227" s="87" t="s">
        <v>50</v>
      </c>
      <c r="AR227" s="87" t="s">
        <v>121</v>
      </c>
      <c r="AS227" s="85" t="s">
        <v>15</v>
      </c>
    </row>
    <row r="228" spans="3:70" x14ac:dyDescent="0.2">
      <c r="C228" s="85" t="s">
        <v>15</v>
      </c>
      <c r="D228" s="85" t="s">
        <v>39</v>
      </c>
      <c r="E228" s="86">
        <v>11180</v>
      </c>
      <c r="F228" s="86" t="s">
        <v>121</v>
      </c>
      <c r="G228" s="86">
        <v>0</v>
      </c>
      <c r="H228" s="86" t="s">
        <v>121</v>
      </c>
      <c r="I228" s="86">
        <v>5190</v>
      </c>
      <c r="J228" s="86" t="s">
        <v>121</v>
      </c>
      <c r="K228" s="86">
        <v>3590</v>
      </c>
      <c r="L228" s="86" t="s">
        <v>121</v>
      </c>
      <c r="M228" s="86">
        <v>1860</v>
      </c>
      <c r="N228" s="86" t="s">
        <v>121</v>
      </c>
      <c r="O228" s="86">
        <v>420</v>
      </c>
      <c r="P228" s="86" t="s">
        <v>121</v>
      </c>
      <c r="Q228" s="86">
        <v>120</v>
      </c>
      <c r="R228" s="86" t="s">
        <v>121</v>
      </c>
      <c r="S228" s="86" t="s">
        <v>50</v>
      </c>
      <c r="T228" s="86" t="s">
        <v>121</v>
      </c>
      <c r="U228" s="86" t="s">
        <v>50</v>
      </c>
      <c r="V228" s="86" t="s">
        <v>121</v>
      </c>
      <c r="W228" s="86" t="s">
        <v>50</v>
      </c>
      <c r="X228" s="86" t="s">
        <v>121</v>
      </c>
      <c r="Y228" s="86">
        <v>9310</v>
      </c>
      <c r="Z228" s="86" t="s">
        <v>121</v>
      </c>
      <c r="AA228" s="86">
        <v>220</v>
      </c>
      <c r="AB228" s="86" t="s">
        <v>121</v>
      </c>
      <c r="AC228" s="86">
        <v>7580</v>
      </c>
      <c r="AD228" s="86" t="s">
        <v>121</v>
      </c>
      <c r="AE228" s="86">
        <v>1190</v>
      </c>
      <c r="AF228" s="86" t="s">
        <v>121</v>
      </c>
      <c r="AG228" s="86">
        <v>290</v>
      </c>
      <c r="AH228" s="86" t="s">
        <v>121</v>
      </c>
      <c r="AI228" s="86">
        <v>30</v>
      </c>
      <c r="AJ228" s="86" t="s">
        <v>121</v>
      </c>
      <c r="AK228" s="86">
        <v>10</v>
      </c>
      <c r="AL228" s="86" t="s">
        <v>121</v>
      </c>
      <c r="AM228" s="86" t="s">
        <v>50</v>
      </c>
      <c r="AN228" s="86" t="s">
        <v>121</v>
      </c>
      <c r="AO228" s="86" t="s">
        <v>50</v>
      </c>
      <c r="AP228" s="86" t="s">
        <v>121</v>
      </c>
      <c r="AQ228" s="86" t="s">
        <v>50</v>
      </c>
      <c r="AR228" s="86" t="s">
        <v>121</v>
      </c>
      <c r="AS228" s="85" t="s">
        <v>15</v>
      </c>
    </row>
    <row r="229" spans="3:70" x14ac:dyDescent="0.2">
      <c r="C229" s="85" t="s">
        <v>15</v>
      </c>
      <c r="D229" s="85" t="s">
        <v>119</v>
      </c>
      <c r="E229" s="87">
        <v>9800</v>
      </c>
      <c r="F229" s="87" t="s">
        <v>121</v>
      </c>
      <c r="G229" s="87">
        <v>0</v>
      </c>
      <c r="H229" s="87" t="s">
        <v>121</v>
      </c>
      <c r="I229" s="87">
        <v>4480</v>
      </c>
      <c r="J229" s="87" t="s">
        <v>121</v>
      </c>
      <c r="K229" s="87">
        <v>3240</v>
      </c>
      <c r="L229" s="87" t="s">
        <v>121</v>
      </c>
      <c r="M229" s="87">
        <v>1460</v>
      </c>
      <c r="N229" s="87" t="s">
        <v>121</v>
      </c>
      <c r="O229" s="87">
        <v>500</v>
      </c>
      <c r="P229" s="87" t="s">
        <v>121</v>
      </c>
      <c r="Q229" s="87" t="s">
        <v>50</v>
      </c>
      <c r="R229" s="87" t="s">
        <v>124</v>
      </c>
      <c r="S229" s="87" t="s">
        <v>50</v>
      </c>
      <c r="T229" s="87" t="s">
        <v>124</v>
      </c>
      <c r="U229" s="87" t="s">
        <v>50</v>
      </c>
      <c r="V229" s="87" t="s">
        <v>121</v>
      </c>
      <c r="W229" s="87" t="s">
        <v>50</v>
      </c>
      <c r="X229" s="87" t="s">
        <v>121</v>
      </c>
      <c r="Y229" s="87">
        <v>7650</v>
      </c>
      <c r="Z229" s="87" t="s">
        <v>121</v>
      </c>
      <c r="AA229" s="87">
        <v>290</v>
      </c>
      <c r="AB229" s="87" t="s">
        <v>121</v>
      </c>
      <c r="AC229" s="87">
        <v>6030</v>
      </c>
      <c r="AD229" s="87" t="s">
        <v>121</v>
      </c>
      <c r="AE229" s="87">
        <v>1070</v>
      </c>
      <c r="AF229" s="87" t="s">
        <v>121</v>
      </c>
      <c r="AG229" s="87">
        <v>220</v>
      </c>
      <c r="AH229" s="87" t="s">
        <v>121</v>
      </c>
      <c r="AI229" s="87">
        <v>40</v>
      </c>
      <c r="AJ229" s="87" t="s">
        <v>121</v>
      </c>
      <c r="AK229" s="87" t="s">
        <v>50</v>
      </c>
      <c r="AL229" s="87" t="s">
        <v>124</v>
      </c>
      <c r="AM229" s="87" t="s">
        <v>50</v>
      </c>
      <c r="AN229" s="87" t="s">
        <v>124</v>
      </c>
      <c r="AO229" s="87" t="s">
        <v>50</v>
      </c>
      <c r="AP229" s="87" t="s">
        <v>121</v>
      </c>
      <c r="AQ229" s="87" t="s">
        <v>50</v>
      </c>
      <c r="AR229" s="87" t="s">
        <v>121</v>
      </c>
      <c r="AS229" s="85" t="s">
        <v>15</v>
      </c>
      <c r="AT229" s="60">
        <f>+((Y229/Y224)-1)*100</f>
        <v>-30.894308943089431</v>
      </c>
      <c r="AU229" s="81">
        <f>+Y229-Y224</f>
        <v>-3420</v>
      </c>
      <c r="AW229" s="60" t="e">
        <f>+((AQ229/AQ224)-1)*100</f>
        <v>#VALUE!</v>
      </c>
      <c r="AX229" s="81" t="e">
        <f>+AQ229-AQ224</f>
        <v>#VALUE!</v>
      </c>
      <c r="AZ229" s="60">
        <f>+((Y229/Y224)-1)*100</f>
        <v>-30.894308943089431</v>
      </c>
      <c r="BB229" s="60">
        <f>+((AA229/AA224)-1)*100</f>
        <v>52.631578947368432</v>
      </c>
      <c r="BD229" s="60">
        <f>+((AC229/AC224)-1)*100</f>
        <v>-37.706611570247937</v>
      </c>
      <c r="BF229" s="60">
        <f>+((AE229/AE224)-1)*100</f>
        <v>10.309278350515472</v>
      </c>
      <c r="BH229" s="60">
        <f>+((AG229/AG224)-1)*100</f>
        <v>10.000000000000009</v>
      </c>
      <c r="BJ229" s="60">
        <f>+((AI229/AI224)-1)*100</f>
        <v>33.333333333333329</v>
      </c>
      <c r="BL229" s="60" t="e">
        <f>+((AK229/AK224)-1)*100</f>
        <v>#VALUE!</v>
      </c>
      <c r="BN229" s="60" t="e">
        <f>+((AM229/AM224)-1)*100</f>
        <v>#VALUE!</v>
      </c>
      <c r="BP229" s="60" t="e">
        <f>+((AO229/AO224)-1)*100</f>
        <v>#VALUE!</v>
      </c>
      <c r="BR229" s="60" t="e">
        <f>+((AQ229/AQ224)-1)*100</f>
        <v>#VALUE!</v>
      </c>
    </row>
    <row r="230" spans="3:70" x14ac:dyDescent="0.2">
      <c r="C230" s="85" t="s">
        <v>16</v>
      </c>
      <c r="D230" s="85" t="s">
        <v>174</v>
      </c>
      <c r="E230" s="86">
        <v>1958060</v>
      </c>
      <c r="F230" s="86" t="s">
        <v>121</v>
      </c>
      <c r="G230" s="86">
        <v>0</v>
      </c>
      <c r="H230" s="86" t="s">
        <v>121</v>
      </c>
      <c r="I230" s="86">
        <v>10570</v>
      </c>
      <c r="J230" s="86" t="s">
        <v>121</v>
      </c>
      <c r="K230" s="86">
        <v>39550</v>
      </c>
      <c r="L230" s="86" t="s">
        <v>121</v>
      </c>
      <c r="M230" s="86">
        <v>84760</v>
      </c>
      <c r="N230" s="86" t="s">
        <v>121</v>
      </c>
      <c r="O230" s="86">
        <v>188040</v>
      </c>
      <c r="P230" s="86" t="s">
        <v>121</v>
      </c>
      <c r="Q230" s="86">
        <v>227190</v>
      </c>
      <c r="R230" s="86" t="s">
        <v>121</v>
      </c>
      <c r="S230" s="86">
        <v>530440</v>
      </c>
      <c r="T230" s="86" t="s">
        <v>121</v>
      </c>
      <c r="U230" s="86">
        <v>586930</v>
      </c>
      <c r="V230" s="86" t="s">
        <v>121</v>
      </c>
      <c r="W230" s="86">
        <v>290600</v>
      </c>
      <c r="X230" s="86" t="s">
        <v>121</v>
      </c>
      <c r="Y230" s="86">
        <v>81830</v>
      </c>
      <c r="Z230" s="86" t="s">
        <v>121</v>
      </c>
      <c r="AA230" s="86">
        <v>1480</v>
      </c>
      <c r="AB230" s="86" t="s">
        <v>121</v>
      </c>
      <c r="AC230" s="86">
        <v>10450</v>
      </c>
      <c r="AD230" s="86" t="s">
        <v>121</v>
      </c>
      <c r="AE230" s="86">
        <v>11680</v>
      </c>
      <c r="AF230" s="86" t="s">
        <v>121</v>
      </c>
      <c r="AG230" s="86">
        <v>11780</v>
      </c>
      <c r="AH230" s="86" t="s">
        <v>121</v>
      </c>
      <c r="AI230" s="86">
        <v>12990</v>
      </c>
      <c r="AJ230" s="86" t="s">
        <v>121</v>
      </c>
      <c r="AK230" s="86">
        <v>9150</v>
      </c>
      <c r="AL230" s="86" t="s">
        <v>121</v>
      </c>
      <c r="AM230" s="86">
        <v>13610</v>
      </c>
      <c r="AN230" s="86" t="s">
        <v>121</v>
      </c>
      <c r="AO230" s="86">
        <v>8900</v>
      </c>
      <c r="AP230" s="86" t="s">
        <v>121</v>
      </c>
      <c r="AQ230" s="86">
        <v>1790</v>
      </c>
      <c r="AR230" s="86" t="s">
        <v>121</v>
      </c>
      <c r="AS230" s="85" t="s">
        <v>16</v>
      </c>
    </row>
    <row r="231" spans="3:70" x14ac:dyDescent="0.2">
      <c r="C231" s="85" t="s">
        <v>16</v>
      </c>
      <c r="D231" s="85" t="s">
        <v>175</v>
      </c>
      <c r="E231" s="87">
        <v>1914330</v>
      </c>
      <c r="F231" s="87" t="s">
        <v>121</v>
      </c>
      <c r="G231" s="87">
        <v>0</v>
      </c>
      <c r="H231" s="87" t="s">
        <v>121</v>
      </c>
      <c r="I231" s="87">
        <v>8850</v>
      </c>
      <c r="J231" s="87" t="s">
        <v>121</v>
      </c>
      <c r="K231" s="87">
        <v>37160</v>
      </c>
      <c r="L231" s="87" t="s">
        <v>121</v>
      </c>
      <c r="M231" s="87">
        <v>79260</v>
      </c>
      <c r="N231" s="87" t="s">
        <v>121</v>
      </c>
      <c r="O231" s="87">
        <v>176140</v>
      </c>
      <c r="P231" s="87" t="s">
        <v>121</v>
      </c>
      <c r="Q231" s="87">
        <v>207460</v>
      </c>
      <c r="R231" s="87" t="s">
        <v>121</v>
      </c>
      <c r="S231" s="87">
        <v>494090</v>
      </c>
      <c r="T231" s="87" t="s">
        <v>121</v>
      </c>
      <c r="U231" s="87">
        <v>610570</v>
      </c>
      <c r="V231" s="87" t="s">
        <v>121</v>
      </c>
      <c r="W231" s="87">
        <v>300800</v>
      </c>
      <c r="X231" s="87" t="s">
        <v>121</v>
      </c>
      <c r="Y231" s="87">
        <v>76740</v>
      </c>
      <c r="Z231" s="87" t="s">
        <v>121</v>
      </c>
      <c r="AA231" s="87">
        <v>1800</v>
      </c>
      <c r="AB231" s="87" t="s">
        <v>121</v>
      </c>
      <c r="AC231" s="87">
        <v>8770</v>
      </c>
      <c r="AD231" s="87" t="s">
        <v>121</v>
      </c>
      <c r="AE231" s="87">
        <v>10910</v>
      </c>
      <c r="AF231" s="87" t="s">
        <v>121</v>
      </c>
      <c r="AG231" s="87">
        <v>10970</v>
      </c>
      <c r="AH231" s="87" t="s">
        <v>121</v>
      </c>
      <c r="AI231" s="87">
        <v>12150</v>
      </c>
      <c r="AJ231" s="87" t="s">
        <v>121</v>
      </c>
      <c r="AK231" s="87">
        <v>8350</v>
      </c>
      <c r="AL231" s="87" t="s">
        <v>121</v>
      </c>
      <c r="AM231" s="87">
        <v>12640</v>
      </c>
      <c r="AN231" s="87" t="s">
        <v>121</v>
      </c>
      <c r="AO231" s="87">
        <v>9210</v>
      </c>
      <c r="AP231" s="87" t="s">
        <v>121</v>
      </c>
      <c r="AQ231" s="87">
        <v>1950</v>
      </c>
      <c r="AR231" s="87" t="s">
        <v>121</v>
      </c>
      <c r="AS231" s="85" t="s">
        <v>16</v>
      </c>
    </row>
    <row r="232" spans="3:70" x14ac:dyDescent="0.2">
      <c r="C232" s="85" t="s">
        <v>16</v>
      </c>
      <c r="D232" s="85" t="s">
        <v>176</v>
      </c>
      <c r="E232" s="86">
        <v>1872350</v>
      </c>
      <c r="F232" s="86" t="s">
        <v>121</v>
      </c>
      <c r="G232" s="86">
        <v>0</v>
      </c>
      <c r="H232" s="86" t="s">
        <v>121</v>
      </c>
      <c r="I232" s="86">
        <v>8500</v>
      </c>
      <c r="J232" s="86" t="s">
        <v>121</v>
      </c>
      <c r="K232" s="86">
        <v>37130</v>
      </c>
      <c r="L232" s="86" t="s">
        <v>121</v>
      </c>
      <c r="M232" s="86">
        <v>73990</v>
      </c>
      <c r="N232" s="86" t="s">
        <v>121</v>
      </c>
      <c r="O232" s="86">
        <v>156970</v>
      </c>
      <c r="P232" s="86" t="s">
        <v>121</v>
      </c>
      <c r="Q232" s="86">
        <v>187280</v>
      </c>
      <c r="R232" s="86" t="s">
        <v>121</v>
      </c>
      <c r="S232" s="86">
        <v>457410</v>
      </c>
      <c r="T232" s="86" t="s">
        <v>121</v>
      </c>
      <c r="U232" s="86">
        <v>607980</v>
      </c>
      <c r="V232" s="86" t="s">
        <v>121</v>
      </c>
      <c r="W232" s="86">
        <v>343090</v>
      </c>
      <c r="X232" s="86" t="s">
        <v>121</v>
      </c>
      <c r="Y232" s="86">
        <v>72320</v>
      </c>
      <c r="Z232" s="86" t="s">
        <v>121</v>
      </c>
      <c r="AA232" s="86">
        <v>1700</v>
      </c>
      <c r="AB232" s="86" t="s">
        <v>121</v>
      </c>
      <c r="AC232" s="86">
        <v>8000</v>
      </c>
      <c r="AD232" s="86" t="s">
        <v>121</v>
      </c>
      <c r="AE232" s="86">
        <v>11000</v>
      </c>
      <c r="AF232" s="86" t="s">
        <v>121</v>
      </c>
      <c r="AG232" s="86">
        <v>10260</v>
      </c>
      <c r="AH232" s="86" t="s">
        <v>121</v>
      </c>
      <c r="AI232" s="86">
        <v>10820</v>
      </c>
      <c r="AJ232" s="86" t="s">
        <v>121</v>
      </c>
      <c r="AK232" s="86">
        <v>7540</v>
      </c>
      <c r="AL232" s="86" t="s">
        <v>121</v>
      </c>
      <c r="AM232" s="86">
        <v>11680</v>
      </c>
      <c r="AN232" s="86" t="s">
        <v>121</v>
      </c>
      <c r="AO232" s="86">
        <v>9130</v>
      </c>
      <c r="AP232" s="86" t="s">
        <v>121</v>
      </c>
      <c r="AQ232" s="86">
        <v>2210</v>
      </c>
      <c r="AR232" s="86" t="s">
        <v>121</v>
      </c>
      <c r="AS232" s="85" t="s">
        <v>16</v>
      </c>
    </row>
    <row r="233" spans="3:70" x14ac:dyDescent="0.2">
      <c r="C233" s="85" t="s">
        <v>16</v>
      </c>
      <c r="D233" s="85" t="s">
        <v>170</v>
      </c>
      <c r="E233" s="87">
        <v>1847570</v>
      </c>
      <c r="F233" s="87" t="s">
        <v>121</v>
      </c>
      <c r="G233" s="87">
        <v>0</v>
      </c>
      <c r="H233" s="87" t="s">
        <v>121</v>
      </c>
      <c r="I233" s="87">
        <v>7520</v>
      </c>
      <c r="J233" s="87" t="s">
        <v>121</v>
      </c>
      <c r="K233" s="87">
        <v>33600</v>
      </c>
      <c r="L233" s="87" t="s">
        <v>121</v>
      </c>
      <c r="M233" s="87">
        <v>67840</v>
      </c>
      <c r="N233" s="87" t="s">
        <v>121</v>
      </c>
      <c r="O233" s="87">
        <v>146110</v>
      </c>
      <c r="P233" s="87" t="s">
        <v>121</v>
      </c>
      <c r="Q233" s="87">
        <v>171360</v>
      </c>
      <c r="R233" s="87" t="s">
        <v>121</v>
      </c>
      <c r="S233" s="87">
        <v>431330</v>
      </c>
      <c r="T233" s="87" t="s">
        <v>121</v>
      </c>
      <c r="U233" s="87">
        <v>620620</v>
      </c>
      <c r="V233" s="87" t="s">
        <v>121</v>
      </c>
      <c r="W233" s="87">
        <v>369190</v>
      </c>
      <c r="X233" s="87" t="s">
        <v>121</v>
      </c>
      <c r="Y233" s="87">
        <v>67480</v>
      </c>
      <c r="Z233" s="87" t="s">
        <v>121</v>
      </c>
      <c r="AA233" s="87">
        <v>1690</v>
      </c>
      <c r="AB233" s="87" t="s">
        <v>121</v>
      </c>
      <c r="AC233" s="87">
        <v>6930</v>
      </c>
      <c r="AD233" s="87" t="s">
        <v>121</v>
      </c>
      <c r="AE233" s="87">
        <v>9860</v>
      </c>
      <c r="AF233" s="87" t="s">
        <v>121</v>
      </c>
      <c r="AG233" s="87">
        <v>9400</v>
      </c>
      <c r="AH233" s="87" t="s">
        <v>121</v>
      </c>
      <c r="AI233" s="87">
        <v>10060</v>
      </c>
      <c r="AJ233" s="87" t="s">
        <v>121</v>
      </c>
      <c r="AK233" s="87">
        <v>6890</v>
      </c>
      <c r="AL233" s="87" t="s">
        <v>121</v>
      </c>
      <c r="AM233" s="87">
        <v>10980</v>
      </c>
      <c r="AN233" s="87" t="s">
        <v>121</v>
      </c>
      <c r="AO233" s="87">
        <v>9280</v>
      </c>
      <c r="AP233" s="87" t="s">
        <v>121</v>
      </c>
      <c r="AQ233" s="87">
        <v>2390</v>
      </c>
      <c r="AR233" s="87" t="s">
        <v>121</v>
      </c>
      <c r="AS233" s="85" t="s">
        <v>16</v>
      </c>
    </row>
    <row r="234" spans="3:70" x14ac:dyDescent="0.2">
      <c r="C234" s="85" t="s">
        <v>16</v>
      </c>
      <c r="D234" s="85" t="s">
        <v>39</v>
      </c>
      <c r="E234" s="86">
        <v>1796260</v>
      </c>
      <c r="F234" s="86" t="s">
        <v>121</v>
      </c>
      <c r="G234" s="86">
        <v>0</v>
      </c>
      <c r="H234" s="86" t="s">
        <v>121</v>
      </c>
      <c r="I234" s="86">
        <v>4530</v>
      </c>
      <c r="J234" s="86" t="s">
        <v>121</v>
      </c>
      <c r="K234" s="86">
        <v>18990</v>
      </c>
      <c r="L234" s="86" t="s">
        <v>121</v>
      </c>
      <c r="M234" s="86">
        <v>54130</v>
      </c>
      <c r="N234" s="86" t="s">
        <v>121</v>
      </c>
      <c r="O234" s="86">
        <v>125990</v>
      </c>
      <c r="P234" s="86" t="s">
        <v>121</v>
      </c>
      <c r="Q234" s="86">
        <v>155800</v>
      </c>
      <c r="R234" s="86" t="s">
        <v>121</v>
      </c>
      <c r="S234" s="86">
        <v>403760</v>
      </c>
      <c r="T234" s="86" t="s">
        <v>121</v>
      </c>
      <c r="U234" s="86">
        <v>631480</v>
      </c>
      <c r="V234" s="86" t="s">
        <v>121</v>
      </c>
      <c r="W234" s="86">
        <v>401580</v>
      </c>
      <c r="X234" s="86" t="s">
        <v>121</v>
      </c>
      <c r="Y234" s="86">
        <v>55680</v>
      </c>
      <c r="Z234" s="86" t="s">
        <v>121</v>
      </c>
      <c r="AA234" s="86">
        <v>1320</v>
      </c>
      <c r="AB234" s="86" t="s">
        <v>121</v>
      </c>
      <c r="AC234" s="86">
        <v>4330</v>
      </c>
      <c r="AD234" s="86" t="s">
        <v>121</v>
      </c>
      <c r="AE234" s="86">
        <v>5570</v>
      </c>
      <c r="AF234" s="86" t="s">
        <v>121</v>
      </c>
      <c r="AG234" s="86">
        <v>7320</v>
      </c>
      <c r="AH234" s="86" t="s">
        <v>121</v>
      </c>
      <c r="AI234" s="86">
        <v>8650</v>
      </c>
      <c r="AJ234" s="86" t="s">
        <v>121</v>
      </c>
      <c r="AK234" s="86">
        <v>6280</v>
      </c>
      <c r="AL234" s="86" t="s">
        <v>121</v>
      </c>
      <c r="AM234" s="86">
        <v>10250</v>
      </c>
      <c r="AN234" s="86" t="s">
        <v>121</v>
      </c>
      <c r="AO234" s="86">
        <v>9360</v>
      </c>
      <c r="AP234" s="86" t="s">
        <v>121</v>
      </c>
      <c r="AQ234" s="86">
        <v>2630</v>
      </c>
      <c r="AR234" s="86" t="s">
        <v>121</v>
      </c>
      <c r="AS234" s="85" t="s">
        <v>16</v>
      </c>
    </row>
    <row r="235" spans="3:70" x14ac:dyDescent="0.2">
      <c r="C235" s="85" t="s">
        <v>16</v>
      </c>
      <c r="D235" s="85" t="s">
        <v>119</v>
      </c>
      <c r="E235" s="87">
        <v>1817900</v>
      </c>
      <c r="F235" s="87" t="s">
        <v>121</v>
      </c>
      <c r="G235" s="87">
        <v>0</v>
      </c>
      <c r="H235" s="87" t="s">
        <v>121</v>
      </c>
      <c r="I235" s="87">
        <v>3910</v>
      </c>
      <c r="J235" s="87" t="s">
        <v>121</v>
      </c>
      <c r="K235" s="87">
        <v>18380</v>
      </c>
      <c r="L235" s="87" t="s">
        <v>121</v>
      </c>
      <c r="M235" s="87">
        <v>50990</v>
      </c>
      <c r="N235" s="87" t="s">
        <v>121</v>
      </c>
      <c r="O235" s="87">
        <v>117850</v>
      </c>
      <c r="P235" s="87" t="s">
        <v>121</v>
      </c>
      <c r="Q235" s="87">
        <v>139260</v>
      </c>
      <c r="R235" s="87" t="s">
        <v>121</v>
      </c>
      <c r="S235" s="87">
        <v>356050</v>
      </c>
      <c r="T235" s="87" t="s">
        <v>121</v>
      </c>
      <c r="U235" s="87">
        <v>646780</v>
      </c>
      <c r="V235" s="87" t="s">
        <v>121</v>
      </c>
      <c r="W235" s="87">
        <v>484690</v>
      </c>
      <c r="X235" s="87" t="s">
        <v>121</v>
      </c>
      <c r="Y235" s="87">
        <v>52640</v>
      </c>
      <c r="Z235" s="87" t="s">
        <v>121</v>
      </c>
      <c r="AA235" s="87">
        <v>1360</v>
      </c>
      <c r="AB235" s="87" t="s">
        <v>121</v>
      </c>
      <c r="AC235" s="87">
        <v>3790</v>
      </c>
      <c r="AD235" s="87" t="s">
        <v>121</v>
      </c>
      <c r="AE235" s="87">
        <v>5350</v>
      </c>
      <c r="AF235" s="87" t="s">
        <v>121</v>
      </c>
      <c r="AG235" s="87">
        <v>6890</v>
      </c>
      <c r="AH235" s="87" t="s">
        <v>121</v>
      </c>
      <c r="AI235" s="87">
        <v>8100</v>
      </c>
      <c r="AJ235" s="87" t="s">
        <v>121</v>
      </c>
      <c r="AK235" s="87">
        <v>5600</v>
      </c>
      <c r="AL235" s="87" t="s">
        <v>121</v>
      </c>
      <c r="AM235" s="87">
        <v>9020</v>
      </c>
      <c r="AN235" s="87" t="s">
        <v>121</v>
      </c>
      <c r="AO235" s="87">
        <v>9460</v>
      </c>
      <c r="AP235" s="87" t="s">
        <v>121</v>
      </c>
      <c r="AQ235" s="87">
        <v>3080</v>
      </c>
      <c r="AR235" s="87" t="s">
        <v>121</v>
      </c>
      <c r="AS235" s="85" t="s">
        <v>16</v>
      </c>
      <c r="AT235" s="60">
        <f>+((Y235/Y230)-1)*100</f>
        <v>-35.67151411462789</v>
      </c>
      <c r="AU235" s="81">
        <f>+Y235-Y230</f>
        <v>-29190</v>
      </c>
      <c r="AW235" s="60">
        <f>+((AQ235/AQ230)-1)*100</f>
        <v>72.067039106145245</v>
      </c>
      <c r="AX235" s="81">
        <f>+AQ235-AQ230</f>
        <v>1290</v>
      </c>
      <c r="AZ235" s="60">
        <f>+((Y235/Y230)-1)*100</f>
        <v>-35.67151411462789</v>
      </c>
      <c r="BB235" s="60">
        <f>+((AA235/AA230)-1)*100</f>
        <v>-8.1081081081081035</v>
      </c>
      <c r="BD235" s="60">
        <f>+((AC235/AC230)-1)*100</f>
        <v>-63.732057416267942</v>
      </c>
      <c r="BF235" s="60">
        <f>+((AE235/AE230)-1)*100</f>
        <v>-54.195205479452049</v>
      </c>
      <c r="BH235" s="60">
        <f>+((AG235/AG230)-1)*100</f>
        <v>-41.511035653650254</v>
      </c>
      <c r="BJ235" s="60">
        <f>+((AI235/AI230)-1)*100</f>
        <v>-37.644341801385686</v>
      </c>
      <c r="BL235" s="60">
        <f>+((AK235/AK230)-1)*100</f>
        <v>-38.797814207650269</v>
      </c>
      <c r="BN235" s="60">
        <f>+((AM235/AM230)-1)*100</f>
        <v>-33.725202057310796</v>
      </c>
      <c r="BP235" s="60">
        <f>+((AO235/AO230)-1)*100</f>
        <v>6.2921348314606718</v>
      </c>
      <c r="BR235" s="60">
        <f>+((AQ235/AQ230)-1)*100</f>
        <v>72.067039106145245</v>
      </c>
    </row>
    <row r="236" spans="3:70" x14ac:dyDescent="0.2">
      <c r="C236" s="85" t="s">
        <v>17</v>
      </c>
      <c r="D236" s="85" t="s">
        <v>174</v>
      </c>
      <c r="E236" s="86">
        <v>3266240</v>
      </c>
      <c r="F236" s="86" t="s">
        <v>121</v>
      </c>
      <c r="G236" s="86">
        <v>0</v>
      </c>
      <c r="H236" s="86" t="s">
        <v>121</v>
      </c>
      <c r="I236" s="86">
        <v>22120</v>
      </c>
      <c r="J236" s="86" t="s">
        <v>121</v>
      </c>
      <c r="K236" s="86">
        <v>118710</v>
      </c>
      <c r="L236" s="86" t="s">
        <v>121</v>
      </c>
      <c r="M236" s="86">
        <v>234000</v>
      </c>
      <c r="N236" s="86" t="s">
        <v>121</v>
      </c>
      <c r="O236" s="86">
        <v>558350</v>
      </c>
      <c r="P236" s="86" t="s">
        <v>121</v>
      </c>
      <c r="Q236" s="86">
        <v>458770</v>
      </c>
      <c r="R236" s="86" t="s">
        <v>121</v>
      </c>
      <c r="S236" s="86">
        <v>586150</v>
      </c>
      <c r="T236" s="86" t="s">
        <v>121</v>
      </c>
      <c r="U236" s="86">
        <v>527040</v>
      </c>
      <c r="V236" s="86" t="s">
        <v>121</v>
      </c>
      <c r="W236" s="86">
        <v>761100</v>
      </c>
      <c r="X236" s="86" t="s">
        <v>121</v>
      </c>
      <c r="Y236" s="86">
        <v>170640</v>
      </c>
      <c r="Z236" s="86" t="s">
        <v>121</v>
      </c>
      <c r="AA236" s="86">
        <v>580</v>
      </c>
      <c r="AB236" s="86" t="s">
        <v>121</v>
      </c>
      <c r="AC236" s="86">
        <v>18180</v>
      </c>
      <c r="AD236" s="86" t="s">
        <v>121</v>
      </c>
      <c r="AE236" s="86">
        <v>36130</v>
      </c>
      <c r="AF236" s="86" t="s">
        <v>121</v>
      </c>
      <c r="AG236" s="86">
        <v>32000</v>
      </c>
      <c r="AH236" s="86" t="s">
        <v>121</v>
      </c>
      <c r="AI236" s="86">
        <v>38670</v>
      </c>
      <c r="AJ236" s="86" t="s">
        <v>121</v>
      </c>
      <c r="AK236" s="86">
        <v>18820</v>
      </c>
      <c r="AL236" s="86" t="s">
        <v>121</v>
      </c>
      <c r="AM236" s="86">
        <v>15380</v>
      </c>
      <c r="AN236" s="86" t="s">
        <v>121</v>
      </c>
      <c r="AO236" s="86">
        <v>7860</v>
      </c>
      <c r="AP236" s="86" t="s">
        <v>121</v>
      </c>
      <c r="AQ236" s="86">
        <v>3010</v>
      </c>
      <c r="AR236" s="86" t="s">
        <v>121</v>
      </c>
      <c r="AS236" s="85" t="s">
        <v>17</v>
      </c>
    </row>
    <row r="237" spans="3:70" x14ac:dyDescent="0.2">
      <c r="C237" s="85" t="s">
        <v>17</v>
      </c>
      <c r="D237" s="85" t="s">
        <v>175</v>
      </c>
      <c r="E237" s="87">
        <v>3189110</v>
      </c>
      <c r="F237" s="87" t="s">
        <v>121</v>
      </c>
      <c r="G237" s="87">
        <v>0</v>
      </c>
      <c r="H237" s="87" t="s">
        <v>121</v>
      </c>
      <c r="I237" s="87">
        <v>22330</v>
      </c>
      <c r="J237" s="87" t="s">
        <v>121</v>
      </c>
      <c r="K237" s="87">
        <v>117220</v>
      </c>
      <c r="L237" s="87" t="s">
        <v>121</v>
      </c>
      <c r="M237" s="87">
        <v>218350</v>
      </c>
      <c r="N237" s="87" t="s">
        <v>121</v>
      </c>
      <c r="O237" s="87">
        <v>510160</v>
      </c>
      <c r="P237" s="87" t="s">
        <v>121</v>
      </c>
      <c r="Q237" s="87">
        <v>446090</v>
      </c>
      <c r="R237" s="87" t="s">
        <v>121</v>
      </c>
      <c r="S237" s="87">
        <v>576740</v>
      </c>
      <c r="T237" s="87" t="s">
        <v>121</v>
      </c>
      <c r="U237" s="87">
        <v>534170</v>
      </c>
      <c r="V237" s="87" t="s">
        <v>121</v>
      </c>
      <c r="W237" s="87">
        <v>764050</v>
      </c>
      <c r="X237" s="87" t="s">
        <v>121</v>
      </c>
      <c r="Y237" s="87">
        <v>165420</v>
      </c>
      <c r="Z237" s="87" t="s">
        <v>121</v>
      </c>
      <c r="AA237" s="87">
        <v>870</v>
      </c>
      <c r="AB237" s="87" t="s">
        <v>121</v>
      </c>
      <c r="AC237" s="87">
        <v>19130</v>
      </c>
      <c r="AD237" s="87" t="s">
        <v>121</v>
      </c>
      <c r="AE237" s="87">
        <v>35340</v>
      </c>
      <c r="AF237" s="87" t="s">
        <v>121</v>
      </c>
      <c r="AG237" s="87">
        <v>30120</v>
      </c>
      <c r="AH237" s="87" t="s">
        <v>121</v>
      </c>
      <c r="AI237" s="87">
        <v>35340</v>
      </c>
      <c r="AJ237" s="87" t="s">
        <v>121</v>
      </c>
      <c r="AK237" s="87">
        <v>18240</v>
      </c>
      <c r="AL237" s="87" t="s">
        <v>121</v>
      </c>
      <c r="AM237" s="87">
        <v>15090</v>
      </c>
      <c r="AN237" s="87" t="s">
        <v>121</v>
      </c>
      <c r="AO237" s="87">
        <v>8000</v>
      </c>
      <c r="AP237" s="87" t="s">
        <v>121</v>
      </c>
      <c r="AQ237" s="87">
        <v>3280</v>
      </c>
      <c r="AR237" s="87" t="s">
        <v>121</v>
      </c>
      <c r="AS237" s="85" t="s">
        <v>17</v>
      </c>
    </row>
    <row r="238" spans="3:70" x14ac:dyDescent="0.2">
      <c r="C238" s="85" t="s">
        <v>17</v>
      </c>
      <c r="D238" s="85" t="s">
        <v>176</v>
      </c>
      <c r="E238" s="86">
        <v>2878170</v>
      </c>
      <c r="F238" s="86" t="s">
        <v>121</v>
      </c>
      <c r="G238" s="86">
        <v>0</v>
      </c>
      <c r="H238" s="86" t="s">
        <v>121</v>
      </c>
      <c r="I238" s="86">
        <v>19060</v>
      </c>
      <c r="J238" s="86" t="s">
        <v>121</v>
      </c>
      <c r="K238" s="86">
        <v>98840</v>
      </c>
      <c r="L238" s="86" t="s">
        <v>121</v>
      </c>
      <c r="M238" s="86">
        <v>194040</v>
      </c>
      <c r="N238" s="86" t="s">
        <v>121</v>
      </c>
      <c r="O238" s="86">
        <v>471340</v>
      </c>
      <c r="P238" s="86" t="s">
        <v>121</v>
      </c>
      <c r="Q238" s="86">
        <v>418800</v>
      </c>
      <c r="R238" s="86" t="s">
        <v>121</v>
      </c>
      <c r="S238" s="86">
        <v>579310</v>
      </c>
      <c r="T238" s="86" t="s">
        <v>121</v>
      </c>
      <c r="U238" s="86">
        <v>568470</v>
      </c>
      <c r="V238" s="86" t="s">
        <v>121</v>
      </c>
      <c r="W238" s="86">
        <v>528300</v>
      </c>
      <c r="X238" s="86" t="s">
        <v>121</v>
      </c>
      <c r="Y238" s="86">
        <v>150170</v>
      </c>
      <c r="Z238" s="86" t="s">
        <v>121</v>
      </c>
      <c r="AA238" s="86">
        <v>1080</v>
      </c>
      <c r="AB238" s="86" t="s">
        <v>121</v>
      </c>
      <c r="AC238" s="86">
        <v>16160</v>
      </c>
      <c r="AD238" s="86" t="s">
        <v>121</v>
      </c>
      <c r="AE238" s="86">
        <v>30220</v>
      </c>
      <c r="AF238" s="86" t="s">
        <v>121</v>
      </c>
      <c r="AG238" s="86">
        <v>26590</v>
      </c>
      <c r="AH238" s="86" t="s">
        <v>121</v>
      </c>
      <c r="AI238" s="86">
        <v>32590</v>
      </c>
      <c r="AJ238" s="86" t="s">
        <v>121</v>
      </c>
      <c r="AK238" s="86">
        <v>17110</v>
      </c>
      <c r="AL238" s="86" t="s">
        <v>121</v>
      </c>
      <c r="AM238" s="86">
        <v>15150</v>
      </c>
      <c r="AN238" s="86" t="s">
        <v>121</v>
      </c>
      <c r="AO238" s="86">
        <v>8430</v>
      </c>
      <c r="AP238" s="86" t="s">
        <v>121</v>
      </c>
      <c r="AQ238" s="86">
        <v>2850</v>
      </c>
      <c r="AR238" s="86" t="s">
        <v>121</v>
      </c>
      <c r="AS238" s="85" t="s">
        <v>17</v>
      </c>
    </row>
    <row r="239" spans="3:70" x14ac:dyDescent="0.2">
      <c r="C239" s="85" t="s">
        <v>17</v>
      </c>
      <c r="D239" s="85" t="s">
        <v>170</v>
      </c>
      <c r="E239" s="87">
        <v>2726890</v>
      </c>
      <c r="F239" s="87" t="s">
        <v>121</v>
      </c>
      <c r="G239" s="87">
        <v>0</v>
      </c>
      <c r="H239" s="87" t="s">
        <v>121</v>
      </c>
      <c r="I239" s="87">
        <v>17160</v>
      </c>
      <c r="J239" s="87" t="s">
        <v>121</v>
      </c>
      <c r="K239" s="87">
        <v>90650</v>
      </c>
      <c r="L239" s="87" t="s">
        <v>121</v>
      </c>
      <c r="M239" s="87">
        <v>178250</v>
      </c>
      <c r="N239" s="87" t="s">
        <v>121</v>
      </c>
      <c r="O239" s="87">
        <v>437650</v>
      </c>
      <c r="P239" s="87" t="s">
        <v>121</v>
      </c>
      <c r="Q239" s="87">
        <v>407630</v>
      </c>
      <c r="R239" s="87" t="s">
        <v>121</v>
      </c>
      <c r="S239" s="87">
        <v>561710</v>
      </c>
      <c r="T239" s="87" t="s">
        <v>121</v>
      </c>
      <c r="U239" s="87">
        <v>586040</v>
      </c>
      <c r="V239" s="87" t="s">
        <v>121</v>
      </c>
      <c r="W239" s="87">
        <v>447800</v>
      </c>
      <c r="X239" s="87" t="s">
        <v>121</v>
      </c>
      <c r="Y239" s="87">
        <v>140430</v>
      </c>
      <c r="Z239" s="87" t="s">
        <v>121</v>
      </c>
      <c r="AA239" s="87">
        <v>820</v>
      </c>
      <c r="AB239" s="87" t="s">
        <v>121</v>
      </c>
      <c r="AC239" s="87">
        <v>14580</v>
      </c>
      <c r="AD239" s="87" t="s">
        <v>121</v>
      </c>
      <c r="AE239" s="87">
        <v>27670</v>
      </c>
      <c r="AF239" s="87" t="s">
        <v>121</v>
      </c>
      <c r="AG239" s="87">
        <v>24430</v>
      </c>
      <c r="AH239" s="87" t="s">
        <v>121</v>
      </c>
      <c r="AI239" s="87">
        <v>30290</v>
      </c>
      <c r="AJ239" s="87" t="s">
        <v>121</v>
      </c>
      <c r="AK239" s="87">
        <v>16680</v>
      </c>
      <c r="AL239" s="87" t="s">
        <v>121</v>
      </c>
      <c r="AM239" s="87">
        <v>14660</v>
      </c>
      <c r="AN239" s="87" t="s">
        <v>121</v>
      </c>
      <c r="AO239" s="87">
        <v>8730</v>
      </c>
      <c r="AP239" s="87" t="s">
        <v>121</v>
      </c>
      <c r="AQ239" s="87">
        <v>2570</v>
      </c>
      <c r="AR239" s="87" t="s">
        <v>121</v>
      </c>
      <c r="AS239" s="85" t="s">
        <v>17</v>
      </c>
    </row>
    <row r="240" spans="3:70" x14ac:dyDescent="0.2">
      <c r="C240" s="85" t="s">
        <v>17</v>
      </c>
      <c r="D240" s="85" t="s">
        <v>39</v>
      </c>
      <c r="E240" s="86">
        <v>2669750</v>
      </c>
      <c r="F240" s="86" t="s">
        <v>121</v>
      </c>
      <c r="G240" s="86">
        <v>0</v>
      </c>
      <c r="H240" s="86" t="s">
        <v>121</v>
      </c>
      <c r="I240" s="86">
        <v>16220</v>
      </c>
      <c r="J240" s="86" t="s">
        <v>121</v>
      </c>
      <c r="K240" s="86">
        <v>85700</v>
      </c>
      <c r="L240" s="86" t="s">
        <v>121</v>
      </c>
      <c r="M240" s="86">
        <v>161760</v>
      </c>
      <c r="N240" s="86" t="s">
        <v>121</v>
      </c>
      <c r="O240" s="86">
        <v>395850</v>
      </c>
      <c r="P240" s="86" t="s">
        <v>121</v>
      </c>
      <c r="Q240" s="86">
        <v>369840</v>
      </c>
      <c r="R240" s="86" t="s">
        <v>121</v>
      </c>
      <c r="S240" s="86">
        <v>597260</v>
      </c>
      <c r="T240" s="86" t="s">
        <v>121</v>
      </c>
      <c r="U240" s="86">
        <v>564170</v>
      </c>
      <c r="V240" s="86" t="s">
        <v>121</v>
      </c>
      <c r="W240" s="86">
        <v>478960</v>
      </c>
      <c r="X240" s="86" t="s">
        <v>121</v>
      </c>
      <c r="Y240" s="86">
        <v>132500</v>
      </c>
      <c r="Z240" s="86" t="s">
        <v>121</v>
      </c>
      <c r="AA240" s="86">
        <v>1070</v>
      </c>
      <c r="AB240" s="86" t="s">
        <v>121</v>
      </c>
      <c r="AC240" s="86">
        <v>13620</v>
      </c>
      <c r="AD240" s="86" t="s">
        <v>121</v>
      </c>
      <c r="AE240" s="86">
        <v>26410</v>
      </c>
      <c r="AF240" s="86" t="s">
        <v>121</v>
      </c>
      <c r="AG240" s="86">
        <v>22040</v>
      </c>
      <c r="AH240" s="86" t="s">
        <v>121</v>
      </c>
      <c r="AI240" s="86">
        <v>27470</v>
      </c>
      <c r="AJ240" s="86" t="s">
        <v>121</v>
      </c>
      <c r="AK240" s="86">
        <v>15110</v>
      </c>
      <c r="AL240" s="86" t="s">
        <v>121</v>
      </c>
      <c r="AM240" s="86">
        <v>15520</v>
      </c>
      <c r="AN240" s="86" t="s">
        <v>121</v>
      </c>
      <c r="AO240" s="86">
        <v>8520</v>
      </c>
      <c r="AP240" s="86" t="s">
        <v>121</v>
      </c>
      <c r="AQ240" s="86">
        <v>2730</v>
      </c>
      <c r="AR240" s="86" t="s">
        <v>121</v>
      </c>
      <c r="AS240" s="85" t="s">
        <v>17</v>
      </c>
    </row>
    <row r="241" spans="3:70" x14ac:dyDescent="0.2">
      <c r="C241" s="85" t="s">
        <v>17</v>
      </c>
      <c r="D241" s="85" t="s">
        <v>119</v>
      </c>
      <c r="E241" s="87">
        <v>2602670</v>
      </c>
      <c r="F241" s="87" t="s">
        <v>121</v>
      </c>
      <c r="G241" s="87">
        <v>0</v>
      </c>
      <c r="H241" s="87" t="s">
        <v>121</v>
      </c>
      <c r="I241" s="87">
        <v>5810</v>
      </c>
      <c r="J241" s="87" t="s">
        <v>121</v>
      </c>
      <c r="K241" s="87">
        <v>54620</v>
      </c>
      <c r="L241" s="87" t="s">
        <v>121</v>
      </c>
      <c r="M241" s="87">
        <v>138450</v>
      </c>
      <c r="N241" s="87" t="s">
        <v>121</v>
      </c>
      <c r="O241" s="87">
        <v>371350</v>
      </c>
      <c r="P241" s="87" t="s">
        <v>121</v>
      </c>
      <c r="Q241" s="87">
        <v>373240</v>
      </c>
      <c r="R241" s="87" t="s">
        <v>121</v>
      </c>
      <c r="S241" s="87">
        <v>622030</v>
      </c>
      <c r="T241" s="87" t="s">
        <v>121</v>
      </c>
      <c r="U241" s="87">
        <v>642980</v>
      </c>
      <c r="V241" s="87" t="s">
        <v>121</v>
      </c>
      <c r="W241" s="87">
        <v>394190</v>
      </c>
      <c r="X241" s="87" t="s">
        <v>121</v>
      </c>
      <c r="Y241" s="87">
        <v>110780</v>
      </c>
      <c r="Z241" s="87" t="s">
        <v>121</v>
      </c>
      <c r="AA241" s="87">
        <v>540</v>
      </c>
      <c r="AB241" s="87" t="s">
        <v>121</v>
      </c>
      <c r="AC241" s="87">
        <v>7300</v>
      </c>
      <c r="AD241" s="87" t="s">
        <v>121</v>
      </c>
      <c r="AE241" s="87">
        <v>15210</v>
      </c>
      <c r="AF241" s="87" t="s">
        <v>121</v>
      </c>
      <c r="AG241" s="87">
        <v>18830</v>
      </c>
      <c r="AH241" s="87" t="s">
        <v>121</v>
      </c>
      <c r="AI241" s="87">
        <v>25480</v>
      </c>
      <c r="AJ241" s="87" t="s">
        <v>121</v>
      </c>
      <c r="AK241" s="87">
        <v>15190</v>
      </c>
      <c r="AL241" s="87" t="s">
        <v>121</v>
      </c>
      <c r="AM241" s="87">
        <v>16080</v>
      </c>
      <c r="AN241" s="87" t="s">
        <v>121</v>
      </c>
      <c r="AO241" s="87">
        <v>9760</v>
      </c>
      <c r="AP241" s="87" t="s">
        <v>121</v>
      </c>
      <c r="AQ241" s="87">
        <v>2400</v>
      </c>
      <c r="AR241" s="87" t="s">
        <v>121</v>
      </c>
      <c r="AS241" s="85" t="s">
        <v>17</v>
      </c>
      <c r="AT241" s="60">
        <f>+((Y241/Y236)-1)*100</f>
        <v>-35.079699953117668</v>
      </c>
      <c r="AU241" s="81">
        <f>+Y241-Y236</f>
        <v>-59860</v>
      </c>
      <c r="AW241" s="60">
        <f>+((AQ241/AQ236)-1)*100</f>
        <v>-20.26578073089701</v>
      </c>
      <c r="AX241" s="81">
        <f>+AQ241-AQ236</f>
        <v>-610</v>
      </c>
      <c r="AZ241" s="60">
        <f>+((Y241/Y236)-1)*100</f>
        <v>-35.079699953117668</v>
      </c>
      <c r="BB241" s="60">
        <f>+((AA241/AA236)-1)*100</f>
        <v>-6.8965517241379342</v>
      </c>
      <c r="BD241" s="60">
        <f>+((AC241/AC236)-1)*100</f>
        <v>-59.845984598459843</v>
      </c>
      <c r="BF241" s="60">
        <f>+((AE241/AE236)-1)*100</f>
        <v>-57.902020481594242</v>
      </c>
      <c r="BH241" s="60">
        <f>+((AG241/AG236)-1)*100</f>
        <v>-41.156250000000007</v>
      </c>
      <c r="BJ241" s="60">
        <f>+((AI241/AI236)-1)*100</f>
        <v>-34.109128523403157</v>
      </c>
      <c r="BL241" s="60">
        <f>+((AK241/AK236)-1)*100</f>
        <v>-19.287991498405955</v>
      </c>
      <c r="BN241" s="60">
        <f>+((AM241/AM236)-1)*100</f>
        <v>4.5513654096228873</v>
      </c>
      <c r="BP241" s="60">
        <f>+((AO241/AO236)-1)*100</f>
        <v>24.173027989821882</v>
      </c>
      <c r="BR241" s="60">
        <f>+((AQ241/AQ236)-1)*100</f>
        <v>-20.26578073089701</v>
      </c>
    </row>
    <row r="242" spans="3:70" x14ac:dyDescent="0.2">
      <c r="C242" s="85" t="s">
        <v>18</v>
      </c>
      <c r="D242" s="85" t="s">
        <v>174</v>
      </c>
      <c r="E242" s="86">
        <v>14754880</v>
      </c>
      <c r="F242" s="86" t="s">
        <v>121</v>
      </c>
      <c r="G242" s="86">
        <v>0</v>
      </c>
      <c r="H242" s="86" t="s">
        <v>121</v>
      </c>
      <c r="I242" s="86">
        <v>864720</v>
      </c>
      <c r="J242" s="86" t="s">
        <v>121</v>
      </c>
      <c r="K242" s="86">
        <v>1726790</v>
      </c>
      <c r="L242" s="86" t="s">
        <v>121</v>
      </c>
      <c r="M242" s="86">
        <v>2634550</v>
      </c>
      <c r="N242" s="86" t="s">
        <v>121</v>
      </c>
      <c r="O242" s="86">
        <v>3267890</v>
      </c>
      <c r="P242" s="86" t="s">
        <v>121</v>
      </c>
      <c r="Q242" s="86">
        <v>1514310</v>
      </c>
      <c r="R242" s="86" t="s">
        <v>121</v>
      </c>
      <c r="S242" s="86">
        <v>1274290</v>
      </c>
      <c r="T242" s="86" t="s">
        <v>121</v>
      </c>
      <c r="U242" s="86">
        <v>900520</v>
      </c>
      <c r="V242" s="86" t="s">
        <v>121</v>
      </c>
      <c r="W242" s="86">
        <v>2571810</v>
      </c>
      <c r="X242" s="86" t="s">
        <v>121</v>
      </c>
      <c r="Y242" s="86">
        <v>2476470</v>
      </c>
      <c r="Z242" s="86" t="s">
        <v>121</v>
      </c>
      <c r="AA242" s="86">
        <v>10650</v>
      </c>
      <c r="AB242" s="86" t="s">
        <v>121</v>
      </c>
      <c r="AC242" s="86">
        <v>1207230</v>
      </c>
      <c r="AD242" s="86" t="s">
        <v>121</v>
      </c>
      <c r="AE242" s="86">
        <v>532990</v>
      </c>
      <c r="AF242" s="86" t="s">
        <v>121</v>
      </c>
      <c r="AG242" s="86">
        <v>370200</v>
      </c>
      <c r="AH242" s="86" t="s">
        <v>121</v>
      </c>
      <c r="AI242" s="86">
        <v>237940</v>
      </c>
      <c r="AJ242" s="86" t="s">
        <v>121</v>
      </c>
      <c r="AK242" s="86">
        <v>62860</v>
      </c>
      <c r="AL242" s="86" t="s">
        <v>121</v>
      </c>
      <c r="AM242" s="86">
        <v>33920</v>
      </c>
      <c r="AN242" s="86" t="s">
        <v>121</v>
      </c>
      <c r="AO242" s="86">
        <v>13470</v>
      </c>
      <c r="AP242" s="86" t="s">
        <v>121</v>
      </c>
      <c r="AQ242" s="86">
        <v>7230</v>
      </c>
      <c r="AR242" s="86" t="s">
        <v>121</v>
      </c>
      <c r="AS242" s="85" t="s">
        <v>18</v>
      </c>
    </row>
    <row r="243" spans="3:70" x14ac:dyDescent="0.2">
      <c r="C243" s="85" t="s">
        <v>18</v>
      </c>
      <c r="D243" s="85" t="s">
        <v>175</v>
      </c>
      <c r="E243" s="87">
        <v>15477190</v>
      </c>
      <c r="F243" s="87" t="s">
        <v>121</v>
      </c>
      <c r="G243" s="87">
        <v>0</v>
      </c>
      <c r="H243" s="87" t="s">
        <v>121</v>
      </c>
      <c r="I243" s="87">
        <v>843160</v>
      </c>
      <c r="J243" s="87" t="s">
        <v>121</v>
      </c>
      <c r="K243" s="87">
        <v>1880880</v>
      </c>
      <c r="L243" s="87" t="s">
        <v>121</v>
      </c>
      <c r="M243" s="87">
        <v>2764190</v>
      </c>
      <c r="N243" s="87" t="s">
        <v>121</v>
      </c>
      <c r="O243" s="87">
        <v>3292260</v>
      </c>
      <c r="P243" s="87" t="s">
        <v>121</v>
      </c>
      <c r="Q243" s="87">
        <v>1548930</v>
      </c>
      <c r="R243" s="87" t="s">
        <v>121</v>
      </c>
      <c r="S243" s="87">
        <v>1381610</v>
      </c>
      <c r="T243" s="87" t="s">
        <v>121</v>
      </c>
      <c r="U243" s="87">
        <v>1058350</v>
      </c>
      <c r="V243" s="87" t="s">
        <v>121</v>
      </c>
      <c r="W243" s="87">
        <v>2707800</v>
      </c>
      <c r="X243" s="87" t="s">
        <v>121</v>
      </c>
      <c r="Y243" s="87">
        <v>2390960</v>
      </c>
      <c r="Z243" s="87" t="s">
        <v>121</v>
      </c>
      <c r="AA243" s="87">
        <v>10840</v>
      </c>
      <c r="AB243" s="87" t="s">
        <v>121</v>
      </c>
      <c r="AC243" s="87">
        <v>1046210</v>
      </c>
      <c r="AD243" s="87" t="s">
        <v>121</v>
      </c>
      <c r="AE243" s="87">
        <v>580230</v>
      </c>
      <c r="AF243" s="87" t="s">
        <v>121</v>
      </c>
      <c r="AG243" s="87">
        <v>389400</v>
      </c>
      <c r="AH243" s="87" t="s">
        <v>121</v>
      </c>
      <c r="AI243" s="87">
        <v>239270</v>
      </c>
      <c r="AJ243" s="87" t="s">
        <v>121</v>
      </c>
      <c r="AK243" s="87">
        <v>64400</v>
      </c>
      <c r="AL243" s="87" t="s">
        <v>121</v>
      </c>
      <c r="AM243" s="87">
        <v>36970</v>
      </c>
      <c r="AN243" s="87" t="s">
        <v>121</v>
      </c>
      <c r="AO243" s="87">
        <v>15790</v>
      </c>
      <c r="AP243" s="87" t="s">
        <v>121</v>
      </c>
      <c r="AQ243" s="87">
        <v>7850</v>
      </c>
      <c r="AR243" s="87" t="s">
        <v>121</v>
      </c>
      <c r="AS243" s="85" t="s">
        <v>18</v>
      </c>
    </row>
    <row r="244" spans="3:70" x14ac:dyDescent="0.2">
      <c r="C244" s="85" t="s">
        <v>18</v>
      </c>
      <c r="D244" s="85" t="s">
        <v>176</v>
      </c>
      <c r="E244" s="86">
        <v>14447290</v>
      </c>
      <c r="F244" s="86" t="s">
        <v>121</v>
      </c>
      <c r="G244" s="86">
        <v>0</v>
      </c>
      <c r="H244" s="86" t="s">
        <v>121</v>
      </c>
      <c r="I244" s="86">
        <v>474910</v>
      </c>
      <c r="J244" s="86" t="s">
        <v>121</v>
      </c>
      <c r="K244" s="86">
        <v>1529270</v>
      </c>
      <c r="L244" s="86" t="s">
        <v>121</v>
      </c>
      <c r="M244" s="86">
        <v>2387340</v>
      </c>
      <c r="N244" s="86" t="s">
        <v>121</v>
      </c>
      <c r="O244" s="86">
        <v>3010790</v>
      </c>
      <c r="P244" s="86" t="s">
        <v>121</v>
      </c>
      <c r="Q244" s="86">
        <v>1447360</v>
      </c>
      <c r="R244" s="86" t="s">
        <v>121</v>
      </c>
      <c r="S244" s="86">
        <v>1331720</v>
      </c>
      <c r="T244" s="86" t="s">
        <v>121</v>
      </c>
      <c r="U244" s="86">
        <v>1145010</v>
      </c>
      <c r="V244" s="86" t="s">
        <v>121</v>
      </c>
      <c r="W244" s="86">
        <v>3120900</v>
      </c>
      <c r="X244" s="86" t="s">
        <v>121</v>
      </c>
      <c r="Y244" s="86">
        <v>1506620</v>
      </c>
      <c r="Z244" s="86" t="s">
        <v>121</v>
      </c>
      <c r="AA244" s="86">
        <v>7960</v>
      </c>
      <c r="AB244" s="86" t="s">
        <v>121</v>
      </c>
      <c r="AC244" s="86">
        <v>355220</v>
      </c>
      <c r="AD244" s="86" t="s">
        <v>121</v>
      </c>
      <c r="AE244" s="86">
        <v>468200</v>
      </c>
      <c r="AF244" s="86" t="s">
        <v>121</v>
      </c>
      <c r="AG244" s="86">
        <v>334950</v>
      </c>
      <c r="AH244" s="86" t="s">
        <v>121</v>
      </c>
      <c r="AI244" s="86">
        <v>218510</v>
      </c>
      <c r="AJ244" s="86" t="s">
        <v>121</v>
      </c>
      <c r="AK244" s="86">
        <v>59970</v>
      </c>
      <c r="AL244" s="86" t="s">
        <v>121</v>
      </c>
      <c r="AM244" s="86">
        <v>35310</v>
      </c>
      <c r="AN244" s="86" t="s">
        <v>121</v>
      </c>
      <c r="AO244" s="86">
        <v>16840</v>
      </c>
      <c r="AP244" s="86" t="s">
        <v>121</v>
      </c>
      <c r="AQ244" s="86">
        <v>9650</v>
      </c>
      <c r="AR244" s="86" t="s">
        <v>121</v>
      </c>
      <c r="AS244" s="85" t="s">
        <v>18</v>
      </c>
    </row>
    <row r="245" spans="3:70" x14ac:dyDescent="0.2">
      <c r="C245" s="85" t="s">
        <v>18</v>
      </c>
      <c r="D245" s="85" t="s">
        <v>170</v>
      </c>
      <c r="E245" s="87">
        <v>14409870</v>
      </c>
      <c r="F245" s="87" t="s">
        <v>121</v>
      </c>
      <c r="G245" s="87">
        <v>0</v>
      </c>
      <c r="H245" s="87" t="s">
        <v>121</v>
      </c>
      <c r="I245" s="87">
        <v>438070</v>
      </c>
      <c r="J245" s="87" t="s">
        <v>121</v>
      </c>
      <c r="K245" s="87">
        <v>1441990</v>
      </c>
      <c r="L245" s="87" t="s">
        <v>121</v>
      </c>
      <c r="M245" s="87">
        <v>2180570</v>
      </c>
      <c r="N245" s="87" t="s">
        <v>121</v>
      </c>
      <c r="O245" s="87">
        <v>2882140</v>
      </c>
      <c r="P245" s="87" t="s">
        <v>121</v>
      </c>
      <c r="Q245" s="87">
        <v>1496390</v>
      </c>
      <c r="R245" s="87" t="s">
        <v>121</v>
      </c>
      <c r="S245" s="87">
        <v>1533760</v>
      </c>
      <c r="T245" s="87" t="s">
        <v>121</v>
      </c>
      <c r="U245" s="87">
        <v>1393180</v>
      </c>
      <c r="V245" s="87" t="s">
        <v>121</v>
      </c>
      <c r="W245" s="87">
        <v>3043780</v>
      </c>
      <c r="X245" s="87" t="s">
        <v>121</v>
      </c>
      <c r="Y245" s="87">
        <v>1429010</v>
      </c>
      <c r="Z245" s="87" t="s">
        <v>121</v>
      </c>
      <c r="AA245" s="87">
        <v>7450</v>
      </c>
      <c r="AB245" s="87" t="s">
        <v>121</v>
      </c>
      <c r="AC245" s="87">
        <v>326140</v>
      </c>
      <c r="AD245" s="87" t="s">
        <v>121</v>
      </c>
      <c r="AE245" s="87">
        <v>444220</v>
      </c>
      <c r="AF245" s="87" t="s">
        <v>121</v>
      </c>
      <c r="AG245" s="87">
        <v>308200</v>
      </c>
      <c r="AH245" s="87" t="s">
        <v>121</v>
      </c>
      <c r="AI245" s="87">
        <v>208990</v>
      </c>
      <c r="AJ245" s="87" t="s">
        <v>121</v>
      </c>
      <c r="AK245" s="87">
        <v>62040</v>
      </c>
      <c r="AL245" s="87" t="s">
        <v>121</v>
      </c>
      <c r="AM245" s="87">
        <v>40440</v>
      </c>
      <c r="AN245" s="87" t="s">
        <v>121</v>
      </c>
      <c r="AO245" s="87">
        <v>20570</v>
      </c>
      <c r="AP245" s="87" t="s">
        <v>121</v>
      </c>
      <c r="AQ245" s="87">
        <v>10950</v>
      </c>
      <c r="AR245" s="87" t="s">
        <v>121</v>
      </c>
      <c r="AS245" s="85" t="s">
        <v>18</v>
      </c>
    </row>
    <row r="246" spans="3:70" x14ac:dyDescent="0.2">
      <c r="C246" s="85" t="s">
        <v>18</v>
      </c>
      <c r="D246" s="85" t="s">
        <v>39</v>
      </c>
      <c r="E246" s="86">
        <v>14405650</v>
      </c>
      <c r="F246" s="86" t="s">
        <v>121</v>
      </c>
      <c r="G246" s="86">
        <v>0</v>
      </c>
      <c r="H246" s="86" t="s">
        <v>121</v>
      </c>
      <c r="I246" s="86">
        <v>418750</v>
      </c>
      <c r="J246" s="86" t="s">
        <v>121</v>
      </c>
      <c r="K246" s="86">
        <v>1489540</v>
      </c>
      <c r="L246" s="86" t="s">
        <v>121</v>
      </c>
      <c r="M246" s="86">
        <v>2155460</v>
      </c>
      <c r="N246" s="86" t="s">
        <v>121</v>
      </c>
      <c r="O246" s="86">
        <v>2782350</v>
      </c>
      <c r="P246" s="86" t="s">
        <v>121</v>
      </c>
      <c r="Q246" s="86">
        <v>1470640</v>
      </c>
      <c r="R246" s="86" t="s">
        <v>121</v>
      </c>
      <c r="S246" s="86">
        <v>1531580</v>
      </c>
      <c r="T246" s="86" t="s">
        <v>121</v>
      </c>
      <c r="U246" s="86">
        <v>1524830</v>
      </c>
      <c r="V246" s="86" t="s">
        <v>121</v>
      </c>
      <c r="W246" s="86">
        <v>3032510</v>
      </c>
      <c r="X246" s="86" t="s">
        <v>121</v>
      </c>
      <c r="Y246" s="86">
        <v>1410700</v>
      </c>
      <c r="Z246" s="86" t="s">
        <v>121</v>
      </c>
      <c r="AA246" s="86">
        <v>5540</v>
      </c>
      <c r="AB246" s="86" t="s">
        <v>121</v>
      </c>
      <c r="AC246" s="86">
        <v>299340</v>
      </c>
      <c r="AD246" s="86" t="s">
        <v>121</v>
      </c>
      <c r="AE246" s="86">
        <v>461600</v>
      </c>
      <c r="AF246" s="86" t="s">
        <v>121</v>
      </c>
      <c r="AG246" s="86">
        <v>306220</v>
      </c>
      <c r="AH246" s="86" t="s">
        <v>121</v>
      </c>
      <c r="AI246" s="86">
        <v>202350</v>
      </c>
      <c r="AJ246" s="86" t="s">
        <v>121</v>
      </c>
      <c r="AK246" s="86">
        <v>60820</v>
      </c>
      <c r="AL246" s="86" t="s">
        <v>121</v>
      </c>
      <c r="AM246" s="86">
        <v>40390</v>
      </c>
      <c r="AN246" s="86" t="s">
        <v>121</v>
      </c>
      <c r="AO246" s="86">
        <v>22440</v>
      </c>
      <c r="AP246" s="86" t="s">
        <v>121</v>
      </c>
      <c r="AQ246" s="86">
        <v>12010</v>
      </c>
      <c r="AR246" s="86" t="s">
        <v>121</v>
      </c>
      <c r="AS246" s="85" t="s">
        <v>18</v>
      </c>
    </row>
    <row r="247" spans="3:70" x14ac:dyDescent="0.2">
      <c r="C247" s="85" t="s">
        <v>18</v>
      </c>
      <c r="D247" s="85" t="s">
        <v>119</v>
      </c>
      <c r="E247" s="87">
        <v>14784120</v>
      </c>
      <c r="F247" s="87" t="s">
        <v>121</v>
      </c>
      <c r="G247" s="87">
        <v>0</v>
      </c>
      <c r="H247" s="87" t="s">
        <v>121</v>
      </c>
      <c r="I247" s="87">
        <v>338340</v>
      </c>
      <c r="J247" s="87" t="s">
        <v>121</v>
      </c>
      <c r="K247" s="87">
        <v>1391890</v>
      </c>
      <c r="L247" s="87" t="s">
        <v>121</v>
      </c>
      <c r="M247" s="87">
        <v>2003790</v>
      </c>
      <c r="N247" s="87" t="s">
        <v>121</v>
      </c>
      <c r="O247" s="87">
        <v>2660440</v>
      </c>
      <c r="P247" s="87" t="s">
        <v>121</v>
      </c>
      <c r="Q247" s="87">
        <v>1483970</v>
      </c>
      <c r="R247" s="87" t="s">
        <v>121</v>
      </c>
      <c r="S247" s="87">
        <v>1684310</v>
      </c>
      <c r="T247" s="87" t="s">
        <v>121</v>
      </c>
      <c r="U247" s="87">
        <v>1791180</v>
      </c>
      <c r="V247" s="87" t="s">
        <v>121</v>
      </c>
      <c r="W247" s="87">
        <v>3430190</v>
      </c>
      <c r="X247" s="87" t="s">
        <v>121</v>
      </c>
      <c r="Y247" s="87">
        <v>1302330</v>
      </c>
      <c r="Z247" s="87" t="s">
        <v>121</v>
      </c>
      <c r="AA247" s="87">
        <v>4190</v>
      </c>
      <c r="AB247" s="87" t="s">
        <v>121</v>
      </c>
      <c r="AC247" s="87">
        <v>242430</v>
      </c>
      <c r="AD247" s="87" t="s">
        <v>121</v>
      </c>
      <c r="AE247" s="87">
        <v>434350</v>
      </c>
      <c r="AF247" s="87" t="s">
        <v>121</v>
      </c>
      <c r="AG247" s="87">
        <v>282560</v>
      </c>
      <c r="AH247" s="87" t="s">
        <v>121</v>
      </c>
      <c r="AI247" s="87">
        <v>192640</v>
      </c>
      <c r="AJ247" s="87" t="s">
        <v>121</v>
      </c>
      <c r="AK247" s="87">
        <v>61340</v>
      </c>
      <c r="AL247" s="87" t="s">
        <v>121</v>
      </c>
      <c r="AM247" s="87">
        <v>44350</v>
      </c>
      <c r="AN247" s="87" t="s">
        <v>121</v>
      </c>
      <c r="AO247" s="87">
        <v>26420</v>
      </c>
      <c r="AP247" s="87" t="s">
        <v>121</v>
      </c>
      <c r="AQ247" s="87">
        <v>14050</v>
      </c>
      <c r="AR247" s="87" t="s">
        <v>121</v>
      </c>
      <c r="AS247" s="85" t="s">
        <v>18</v>
      </c>
      <c r="AT247" s="60">
        <f>+((Y247/Y242)-1)*100</f>
        <v>-47.411840240342094</v>
      </c>
      <c r="AU247" s="81">
        <f>+Y247-Y242</f>
        <v>-1174140</v>
      </c>
      <c r="AW247" s="60">
        <f>+((AQ247/AQ242)-1)*100</f>
        <v>94.329183955739964</v>
      </c>
      <c r="AX247" s="81">
        <f>+AQ247-AQ242</f>
        <v>6820</v>
      </c>
      <c r="AZ247" s="60">
        <f>+((Y247/Y242)-1)*100</f>
        <v>-47.411840240342094</v>
      </c>
      <c r="BB247" s="60">
        <f>+((AA247/AA242)-1)*100</f>
        <v>-60.657276995305168</v>
      </c>
      <c r="BD247" s="60">
        <f>+((AC247/AC242)-1)*100</f>
        <v>-79.918491091175667</v>
      </c>
      <c r="BF247" s="60">
        <f>+((AE247/AE242)-1)*100</f>
        <v>-18.506913825775339</v>
      </c>
      <c r="BH247" s="60">
        <f>+((AG247/AG242)-1)*100</f>
        <v>-23.67368989735278</v>
      </c>
      <c r="BJ247" s="60">
        <f>+((AI247/AI242)-1)*100</f>
        <v>-19.038413045305536</v>
      </c>
      <c r="BL247" s="60">
        <f>+((AK247/AK242)-1)*100</f>
        <v>-2.4180719058224609</v>
      </c>
      <c r="BN247" s="60">
        <f>+((AM247/AM242)-1)*100</f>
        <v>30.748820754716988</v>
      </c>
      <c r="BP247" s="60">
        <f>+((AO247/AO242)-1)*100</f>
        <v>96.139569413511509</v>
      </c>
      <c r="BR247" s="60">
        <f>+((AQ247/AQ242)-1)*100</f>
        <v>94.329183955739964</v>
      </c>
    </row>
    <row r="248" spans="3:70" x14ac:dyDescent="0.2">
      <c r="C248" s="85" t="s">
        <v>19</v>
      </c>
      <c r="D248" s="85" t="s">
        <v>174</v>
      </c>
      <c r="E248" s="86">
        <v>3679590</v>
      </c>
      <c r="F248" s="86" t="s">
        <v>121</v>
      </c>
      <c r="G248" s="86">
        <v>0</v>
      </c>
      <c r="H248" s="86" t="s">
        <v>121</v>
      </c>
      <c r="I248" s="86">
        <v>154870</v>
      </c>
      <c r="J248" s="86" t="s">
        <v>121</v>
      </c>
      <c r="K248" s="86">
        <v>261810</v>
      </c>
      <c r="L248" s="86" t="s">
        <v>121</v>
      </c>
      <c r="M248" s="86">
        <v>255040</v>
      </c>
      <c r="N248" s="86" t="s">
        <v>121</v>
      </c>
      <c r="O248" s="86">
        <v>293360</v>
      </c>
      <c r="P248" s="86" t="s">
        <v>121</v>
      </c>
      <c r="Q248" s="86">
        <v>172080</v>
      </c>
      <c r="R248" s="86" t="s">
        <v>121</v>
      </c>
      <c r="S248" s="86">
        <v>214950</v>
      </c>
      <c r="T248" s="86" t="s">
        <v>121</v>
      </c>
      <c r="U248" s="86">
        <v>323190</v>
      </c>
      <c r="V248" s="86" t="s">
        <v>121</v>
      </c>
      <c r="W248" s="86">
        <v>2004280</v>
      </c>
      <c r="X248" s="86" t="s">
        <v>121</v>
      </c>
      <c r="Y248" s="86">
        <v>323920</v>
      </c>
      <c r="Z248" s="86" t="s">
        <v>121</v>
      </c>
      <c r="AA248" s="86">
        <v>1300</v>
      </c>
      <c r="AB248" s="86" t="s">
        <v>121</v>
      </c>
      <c r="AC248" s="86">
        <v>156940</v>
      </c>
      <c r="AD248" s="86" t="s">
        <v>121</v>
      </c>
      <c r="AE248" s="86">
        <v>84080</v>
      </c>
      <c r="AF248" s="86" t="s">
        <v>121</v>
      </c>
      <c r="AG248" s="86">
        <v>36980</v>
      </c>
      <c r="AH248" s="86" t="s">
        <v>121</v>
      </c>
      <c r="AI248" s="86">
        <v>21500</v>
      </c>
      <c r="AJ248" s="86" t="s">
        <v>121</v>
      </c>
      <c r="AK248" s="86">
        <v>7150</v>
      </c>
      <c r="AL248" s="86" t="s">
        <v>121</v>
      </c>
      <c r="AM248" s="86">
        <v>5650</v>
      </c>
      <c r="AN248" s="86" t="s">
        <v>121</v>
      </c>
      <c r="AO248" s="86">
        <v>4670</v>
      </c>
      <c r="AP248" s="86" t="s">
        <v>121</v>
      </c>
      <c r="AQ248" s="86">
        <v>5650</v>
      </c>
      <c r="AR248" s="86" t="s">
        <v>121</v>
      </c>
      <c r="AS248" s="85" t="s">
        <v>19</v>
      </c>
    </row>
    <row r="249" spans="3:70" x14ac:dyDescent="0.2">
      <c r="C249" s="85" t="s">
        <v>19</v>
      </c>
      <c r="D249" s="85" t="s">
        <v>175</v>
      </c>
      <c r="E249" s="87">
        <v>3472940</v>
      </c>
      <c r="F249" s="87" t="s">
        <v>121</v>
      </c>
      <c r="G249" s="87">
        <v>0</v>
      </c>
      <c r="H249" s="87" t="s">
        <v>121</v>
      </c>
      <c r="I249" s="87">
        <v>126390</v>
      </c>
      <c r="J249" s="87" t="s">
        <v>121</v>
      </c>
      <c r="K249" s="87">
        <v>222270</v>
      </c>
      <c r="L249" s="87" t="s">
        <v>121</v>
      </c>
      <c r="M249" s="87">
        <v>232680</v>
      </c>
      <c r="N249" s="87" t="s">
        <v>121</v>
      </c>
      <c r="O249" s="87">
        <v>273170</v>
      </c>
      <c r="P249" s="87" t="s">
        <v>121</v>
      </c>
      <c r="Q249" s="87">
        <v>161700</v>
      </c>
      <c r="R249" s="87" t="s">
        <v>121</v>
      </c>
      <c r="S249" s="87">
        <v>208180</v>
      </c>
      <c r="T249" s="87" t="s">
        <v>121</v>
      </c>
      <c r="U249" s="87">
        <v>305660</v>
      </c>
      <c r="V249" s="87" t="s">
        <v>121</v>
      </c>
      <c r="W249" s="87">
        <v>1942900</v>
      </c>
      <c r="X249" s="87" t="s">
        <v>121</v>
      </c>
      <c r="Y249" s="87">
        <v>275080</v>
      </c>
      <c r="Z249" s="87" t="s">
        <v>121</v>
      </c>
      <c r="AA249" s="87">
        <v>890</v>
      </c>
      <c r="AB249" s="87" t="s">
        <v>121</v>
      </c>
      <c r="AC249" s="87">
        <v>127300</v>
      </c>
      <c r="AD249" s="87" t="s">
        <v>121</v>
      </c>
      <c r="AE249" s="87">
        <v>71390</v>
      </c>
      <c r="AF249" s="87" t="s">
        <v>121</v>
      </c>
      <c r="AG249" s="87">
        <v>33630</v>
      </c>
      <c r="AH249" s="87" t="s">
        <v>121</v>
      </c>
      <c r="AI249" s="87">
        <v>19890</v>
      </c>
      <c r="AJ249" s="87" t="s">
        <v>121</v>
      </c>
      <c r="AK249" s="87">
        <v>6720</v>
      </c>
      <c r="AL249" s="87" t="s">
        <v>121</v>
      </c>
      <c r="AM249" s="87">
        <v>5440</v>
      </c>
      <c r="AN249" s="87" t="s">
        <v>121</v>
      </c>
      <c r="AO249" s="87">
        <v>4390</v>
      </c>
      <c r="AP249" s="87" t="s">
        <v>121</v>
      </c>
      <c r="AQ249" s="87">
        <v>5440</v>
      </c>
      <c r="AR249" s="87" t="s">
        <v>121</v>
      </c>
      <c r="AS249" s="85" t="s">
        <v>19</v>
      </c>
    </row>
    <row r="250" spans="3:70" x14ac:dyDescent="0.2">
      <c r="C250" s="85" t="s">
        <v>19</v>
      </c>
      <c r="D250" s="85" t="s">
        <v>176</v>
      </c>
      <c r="E250" s="86">
        <v>3668150</v>
      </c>
      <c r="F250" s="86" t="s">
        <v>121</v>
      </c>
      <c r="G250" s="86">
        <v>0</v>
      </c>
      <c r="H250" s="86" t="s">
        <v>121</v>
      </c>
      <c r="I250" s="86">
        <v>157430</v>
      </c>
      <c r="J250" s="86" t="s">
        <v>121</v>
      </c>
      <c r="K250" s="86">
        <v>239600</v>
      </c>
      <c r="L250" s="86" t="s">
        <v>121</v>
      </c>
      <c r="M250" s="86">
        <v>230340</v>
      </c>
      <c r="N250" s="86" t="s">
        <v>121</v>
      </c>
      <c r="O250" s="86">
        <v>262130</v>
      </c>
      <c r="P250" s="86" t="s">
        <v>121</v>
      </c>
      <c r="Q250" s="86">
        <v>155070</v>
      </c>
      <c r="R250" s="86" t="s">
        <v>121</v>
      </c>
      <c r="S250" s="86">
        <v>202820</v>
      </c>
      <c r="T250" s="86" t="s">
        <v>121</v>
      </c>
      <c r="U250" s="86">
        <v>303090</v>
      </c>
      <c r="V250" s="86" t="s">
        <v>121</v>
      </c>
      <c r="W250" s="86">
        <v>2117670</v>
      </c>
      <c r="X250" s="86" t="s">
        <v>121</v>
      </c>
      <c r="Y250" s="86">
        <v>305270</v>
      </c>
      <c r="Z250" s="86" t="s">
        <v>121</v>
      </c>
      <c r="AA250" s="86">
        <v>1400</v>
      </c>
      <c r="AB250" s="86" t="s">
        <v>121</v>
      </c>
      <c r="AC250" s="86">
        <v>152460</v>
      </c>
      <c r="AD250" s="86" t="s">
        <v>121</v>
      </c>
      <c r="AE250" s="86">
        <v>77060</v>
      </c>
      <c r="AF250" s="86" t="s">
        <v>121</v>
      </c>
      <c r="AG250" s="86">
        <v>33170</v>
      </c>
      <c r="AH250" s="86" t="s">
        <v>121</v>
      </c>
      <c r="AI250" s="86">
        <v>18980</v>
      </c>
      <c r="AJ250" s="86" t="s">
        <v>121</v>
      </c>
      <c r="AK250" s="86">
        <v>6420</v>
      </c>
      <c r="AL250" s="86" t="s">
        <v>121</v>
      </c>
      <c r="AM250" s="86">
        <v>5320</v>
      </c>
      <c r="AN250" s="86" t="s">
        <v>121</v>
      </c>
      <c r="AO250" s="86">
        <v>4360</v>
      </c>
      <c r="AP250" s="86" t="s">
        <v>121</v>
      </c>
      <c r="AQ250" s="86">
        <v>6110</v>
      </c>
      <c r="AR250" s="86" t="s">
        <v>121</v>
      </c>
      <c r="AS250" s="85" t="s">
        <v>19</v>
      </c>
    </row>
    <row r="251" spans="3:70" x14ac:dyDescent="0.2">
      <c r="C251" s="85" t="s">
        <v>19</v>
      </c>
      <c r="D251" s="85" t="s">
        <v>170</v>
      </c>
      <c r="E251" s="87">
        <v>3641590</v>
      </c>
      <c r="F251" s="87" t="s">
        <v>121</v>
      </c>
      <c r="G251" s="87">
        <v>0</v>
      </c>
      <c r="H251" s="87" t="s">
        <v>121</v>
      </c>
      <c r="I251" s="87">
        <v>125350</v>
      </c>
      <c r="J251" s="87" t="s">
        <v>121</v>
      </c>
      <c r="K251" s="87">
        <v>213700</v>
      </c>
      <c r="L251" s="87" t="s">
        <v>121</v>
      </c>
      <c r="M251" s="87">
        <v>218670</v>
      </c>
      <c r="N251" s="87" t="s">
        <v>121</v>
      </c>
      <c r="O251" s="87">
        <v>255860</v>
      </c>
      <c r="P251" s="87" t="s">
        <v>121</v>
      </c>
      <c r="Q251" s="87">
        <v>163260</v>
      </c>
      <c r="R251" s="87" t="s">
        <v>121</v>
      </c>
      <c r="S251" s="87">
        <v>234440</v>
      </c>
      <c r="T251" s="87" t="s">
        <v>121</v>
      </c>
      <c r="U251" s="87">
        <v>322840</v>
      </c>
      <c r="V251" s="87" t="s">
        <v>121</v>
      </c>
      <c r="W251" s="87">
        <v>2107480</v>
      </c>
      <c r="X251" s="87" t="s">
        <v>121</v>
      </c>
      <c r="Y251" s="87">
        <v>264420</v>
      </c>
      <c r="Z251" s="87" t="s">
        <v>121</v>
      </c>
      <c r="AA251" s="87">
        <v>840</v>
      </c>
      <c r="AB251" s="87" t="s">
        <v>121</v>
      </c>
      <c r="AC251" s="87">
        <v>121860</v>
      </c>
      <c r="AD251" s="87" t="s">
        <v>121</v>
      </c>
      <c r="AE251" s="87">
        <v>68450</v>
      </c>
      <c r="AF251" s="87" t="s">
        <v>121</v>
      </c>
      <c r="AG251" s="87">
        <v>31310</v>
      </c>
      <c r="AH251" s="87" t="s">
        <v>121</v>
      </c>
      <c r="AI251" s="87">
        <v>18360</v>
      </c>
      <c r="AJ251" s="87" t="s">
        <v>121</v>
      </c>
      <c r="AK251" s="87">
        <v>6750</v>
      </c>
      <c r="AL251" s="87" t="s">
        <v>121</v>
      </c>
      <c r="AM251" s="87">
        <v>6150</v>
      </c>
      <c r="AN251" s="87" t="s">
        <v>121</v>
      </c>
      <c r="AO251" s="87">
        <v>4660</v>
      </c>
      <c r="AP251" s="87" t="s">
        <v>121</v>
      </c>
      <c r="AQ251" s="87">
        <v>6040</v>
      </c>
      <c r="AR251" s="87" t="s">
        <v>121</v>
      </c>
      <c r="AS251" s="85" t="s">
        <v>19</v>
      </c>
    </row>
    <row r="252" spans="3:70" x14ac:dyDescent="0.2">
      <c r="C252" s="85" t="s">
        <v>19</v>
      </c>
      <c r="D252" s="85" t="s">
        <v>39</v>
      </c>
      <c r="E252" s="86">
        <v>3641690</v>
      </c>
      <c r="F252" s="86" t="s">
        <v>121</v>
      </c>
      <c r="G252" s="86">
        <v>0</v>
      </c>
      <c r="H252" s="86" t="s">
        <v>121</v>
      </c>
      <c r="I252" s="86">
        <v>122030</v>
      </c>
      <c r="J252" s="86" t="s">
        <v>121</v>
      </c>
      <c r="K252" s="86">
        <v>208960</v>
      </c>
      <c r="L252" s="86" t="s">
        <v>121</v>
      </c>
      <c r="M252" s="86">
        <v>214030</v>
      </c>
      <c r="N252" s="86" t="s">
        <v>121</v>
      </c>
      <c r="O252" s="86">
        <v>264730</v>
      </c>
      <c r="P252" s="86" t="s">
        <v>121</v>
      </c>
      <c r="Q252" s="86">
        <v>172390</v>
      </c>
      <c r="R252" s="86" t="s">
        <v>121</v>
      </c>
      <c r="S252" s="86">
        <v>222670</v>
      </c>
      <c r="T252" s="86" t="s">
        <v>121</v>
      </c>
      <c r="U252" s="86">
        <v>326300</v>
      </c>
      <c r="V252" s="86" t="s">
        <v>121</v>
      </c>
      <c r="W252" s="86">
        <v>2110580</v>
      </c>
      <c r="X252" s="86" t="s">
        <v>121</v>
      </c>
      <c r="Y252" s="86">
        <v>258980</v>
      </c>
      <c r="Z252" s="86" t="s">
        <v>121</v>
      </c>
      <c r="AA252" s="86">
        <v>1250</v>
      </c>
      <c r="AB252" s="86" t="s">
        <v>121</v>
      </c>
      <c r="AC252" s="86">
        <v>117260</v>
      </c>
      <c r="AD252" s="86" t="s">
        <v>121</v>
      </c>
      <c r="AE252" s="86">
        <v>66620</v>
      </c>
      <c r="AF252" s="86" t="s">
        <v>121</v>
      </c>
      <c r="AG252" s="86">
        <v>30900</v>
      </c>
      <c r="AH252" s="86" t="s">
        <v>121</v>
      </c>
      <c r="AI252" s="86">
        <v>19040</v>
      </c>
      <c r="AJ252" s="86" t="s">
        <v>121</v>
      </c>
      <c r="AK252" s="86">
        <v>7150</v>
      </c>
      <c r="AL252" s="86" t="s">
        <v>121</v>
      </c>
      <c r="AM252" s="86">
        <v>5840</v>
      </c>
      <c r="AN252" s="86" t="s">
        <v>121</v>
      </c>
      <c r="AO252" s="86">
        <v>4700</v>
      </c>
      <c r="AP252" s="86" t="s">
        <v>121</v>
      </c>
      <c r="AQ252" s="86">
        <v>6220</v>
      </c>
      <c r="AR252" s="86" t="s">
        <v>121</v>
      </c>
      <c r="AS252" s="85" t="s">
        <v>19</v>
      </c>
    </row>
    <row r="253" spans="3:70" x14ac:dyDescent="0.2">
      <c r="C253" s="85" t="s">
        <v>19</v>
      </c>
      <c r="D253" s="85" t="s">
        <v>119</v>
      </c>
      <c r="E253" s="87">
        <v>3963940</v>
      </c>
      <c r="F253" s="87" t="s">
        <v>121</v>
      </c>
      <c r="G253" s="87">
        <v>0</v>
      </c>
      <c r="H253" s="87" t="s">
        <v>121</v>
      </c>
      <c r="I253" s="87">
        <v>139590</v>
      </c>
      <c r="J253" s="87" t="s">
        <v>121</v>
      </c>
      <c r="K253" s="87">
        <v>225970</v>
      </c>
      <c r="L253" s="87" t="s">
        <v>121</v>
      </c>
      <c r="M253" s="87">
        <v>225670</v>
      </c>
      <c r="N253" s="87" t="s">
        <v>121</v>
      </c>
      <c r="O253" s="87">
        <v>262800</v>
      </c>
      <c r="P253" s="87" t="s">
        <v>121</v>
      </c>
      <c r="Q253" s="87">
        <v>169650</v>
      </c>
      <c r="R253" s="87" t="s">
        <v>121</v>
      </c>
      <c r="S253" s="87">
        <v>235390</v>
      </c>
      <c r="T253" s="87" t="s">
        <v>121</v>
      </c>
      <c r="U253" s="87">
        <v>395160</v>
      </c>
      <c r="V253" s="87" t="s">
        <v>121</v>
      </c>
      <c r="W253" s="87">
        <v>2309700</v>
      </c>
      <c r="X253" s="87" t="s">
        <v>121</v>
      </c>
      <c r="Y253" s="87">
        <v>290230</v>
      </c>
      <c r="Z253" s="87" t="s">
        <v>121</v>
      </c>
      <c r="AA253" s="87">
        <v>4040</v>
      </c>
      <c r="AB253" s="87" t="s">
        <v>121</v>
      </c>
      <c r="AC253" s="87">
        <v>136210</v>
      </c>
      <c r="AD253" s="87" t="s">
        <v>121</v>
      </c>
      <c r="AE253" s="87">
        <v>72760</v>
      </c>
      <c r="AF253" s="87" t="s">
        <v>121</v>
      </c>
      <c r="AG253" s="87">
        <v>32490</v>
      </c>
      <c r="AH253" s="87" t="s">
        <v>121</v>
      </c>
      <c r="AI253" s="87">
        <v>18980</v>
      </c>
      <c r="AJ253" s="87" t="s">
        <v>121</v>
      </c>
      <c r="AK253" s="87">
        <v>7000</v>
      </c>
      <c r="AL253" s="87" t="s">
        <v>121</v>
      </c>
      <c r="AM253" s="87">
        <v>6140</v>
      </c>
      <c r="AN253" s="87" t="s">
        <v>121</v>
      </c>
      <c r="AO253" s="87">
        <v>5550</v>
      </c>
      <c r="AP253" s="87" t="s">
        <v>121</v>
      </c>
      <c r="AQ253" s="87">
        <v>7070</v>
      </c>
      <c r="AR253" s="87" t="s">
        <v>121</v>
      </c>
      <c r="AS253" s="85" t="s">
        <v>19</v>
      </c>
      <c r="AT253" s="60">
        <f>+((Y253/Y248)-1)*100</f>
        <v>-10.400716226228701</v>
      </c>
      <c r="AU253" s="81">
        <f>+Y253-Y248</f>
        <v>-33690</v>
      </c>
      <c r="AW253" s="60">
        <f>+((AQ253/AQ248)-1)*100</f>
        <v>25.132743362831867</v>
      </c>
      <c r="AX253" s="81">
        <f>+AQ253-AQ248</f>
        <v>1420</v>
      </c>
      <c r="AZ253" s="60">
        <f>+((Y253/Y248)-1)*100</f>
        <v>-10.400716226228701</v>
      </c>
      <c r="BB253" s="60">
        <f>+((AA253/AA248)-1)*100</f>
        <v>210.76923076923077</v>
      </c>
      <c r="BD253" s="60">
        <f>+((AC253/AC248)-1)*100</f>
        <v>-13.208869631706389</v>
      </c>
      <c r="BF253" s="60">
        <f>+((AE253/AE248)-1)*100</f>
        <v>-13.463368220742156</v>
      </c>
      <c r="BH253" s="60">
        <f>+((AG253/AG248)-1)*100</f>
        <v>-12.141698215251484</v>
      </c>
      <c r="BJ253" s="60">
        <f>+((AI253/AI248)-1)*100</f>
        <v>-11.720930232558135</v>
      </c>
      <c r="BL253" s="60">
        <f>+((AK253/AK248)-1)*100</f>
        <v>-2.0979020979020935</v>
      </c>
      <c r="BN253" s="60">
        <f>+((AM253/AM248)-1)*100</f>
        <v>8.6725663716814125</v>
      </c>
      <c r="BP253" s="60">
        <f>+((AO253/AO248)-1)*100</f>
        <v>18.843683083511785</v>
      </c>
      <c r="BR253" s="60">
        <f>+((AQ253/AQ248)-1)*100</f>
        <v>25.132743362831867</v>
      </c>
    </row>
    <row r="254" spans="3:70" x14ac:dyDescent="0.2">
      <c r="C254" s="85" t="s">
        <v>20</v>
      </c>
      <c r="D254" s="85" t="s">
        <v>174</v>
      </c>
      <c r="E254" s="86">
        <v>13906700</v>
      </c>
      <c r="F254" s="86" t="s">
        <v>121</v>
      </c>
      <c r="G254" s="86">
        <v>0</v>
      </c>
      <c r="H254" s="86" t="s">
        <v>121</v>
      </c>
      <c r="I254" s="86">
        <v>1941520</v>
      </c>
      <c r="J254" s="86" t="s">
        <v>121</v>
      </c>
      <c r="K254" s="86">
        <v>3160590</v>
      </c>
      <c r="L254" s="86" t="s">
        <v>121</v>
      </c>
      <c r="M254" s="86">
        <v>1926390</v>
      </c>
      <c r="N254" s="86" t="s">
        <v>121</v>
      </c>
      <c r="O254" s="86">
        <v>849620</v>
      </c>
      <c r="P254" s="86" t="s">
        <v>121</v>
      </c>
      <c r="Q254" s="86">
        <v>243240</v>
      </c>
      <c r="R254" s="86" t="s">
        <v>121</v>
      </c>
      <c r="S254" s="86">
        <v>227100</v>
      </c>
      <c r="T254" s="86" t="s">
        <v>121</v>
      </c>
      <c r="U254" s="86">
        <v>332680</v>
      </c>
      <c r="V254" s="86" t="s">
        <v>121</v>
      </c>
      <c r="W254" s="86">
        <v>5225560</v>
      </c>
      <c r="X254" s="86" t="s">
        <v>121</v>
      </c>
      <c r="Y254" s="86">
        <v>4256150</v>
      </c>
      <c r="Z254" s="86" t="s">
        <v>121</v>
      </c>
      <c r="AA254" s="86">
        <v>134910</v>
      </c>
      <c r="AB254" s="86" t="s">
        <v>121</v>
      </c>
      <c r="AC254" s="86">
        <v>2721710</v>
      </c>
      <c r="AD254" s="86" t="s">
        <v>121</v>
      </c>
      <c r="AE254" s="86">
        <v>1014110</v>
      </c>
      <c r="AF254" s="86" t="s">
        <v>121</v>
      </c>
      <c r="AG254" s="86">
        <v>289580</v>
      </c>
      <c r="AH254" s="86" t="s">
        <v>121</v>
      </c>
      <c r="AI254" s="86">
        <v>65910</v>
      </c>
      <c r="AJ254" s="86" t="s">
        <v>121</v>
      </c>
      <c r="AK254" s="86">
        <v>10130</v>
      </c>
      <c r="AL254" s="86" t="s">
        <v>121</v>
      </c>
      <c r="AM254" s="86">
        <v>5990</v>
      </c>
      <c r="AN254" s="86" t="s">
        <v>121</v>
      </c>
      <c r="AO254" s="86">
        <v>4900</v>
      </c>
      <c r="AP254" s="86" t="s">
        <v>121</v>
      </c>
      <c r="AQ254" s="86">
        <v>8930</v>
      </c>
      <c r="AR254" s="86" t="s">
        <v>121</v>
      </c>
      <c r="AS254" s="85" t="s">
        <v>20</v>
      </c>
    </row>
    <row r="255" spans="3:70" x14ac:dyDescent="0.2">
      <c r="C255" s="85" t="s">
        <v>20</v>
      </c>
      <c r="D255" s="85" t="s">
        <v>175</v>
      </c>
      <c r="E255" s="87">
        <v>13753050</v>
      </c>
      <c r="F255" s="87" t="s">
        <v>121</v>
      </c>
      <c r="G255" s="87">
        <v>0</v>
      </c>
      <c r="H255" s="87" t="s">
        <v>121</v>
      </c>
      <c r="I255" s="87">
        <v>1807510</v>
      </c>
      <c r="J255" s="87" t="s">
        <v>121</v>
      </c>
      <c r="K255" s="87">
        <v>3021900</v>
      </c>
      <c r="L255" s="87" t="s">
        <v>121</v>
      </c>
      <c r="M255" s="87">
        <v>2017540</v>
      </c>
      <c r="N255" s="87" t="s">
        <v>121</v>
      </c>
      <c r="O255" s="87">
        <v>924230</v>
      </c>
      <c r="P255" s="87" t="s">
        <v>121</v>
      </c>
      <c r="Q255" s="87">
        <v>230100</v>
      </c>
      <c r="R255" s="87" t="s">
        <v>121</v>
      </c>
      <c r="S255" s="87">
        <v>251160</v>
      </c>
      <c r="T255" s="87" t="s">
        <v>121</v>
      </c>
      <c r="U255" s="87">
        <v>328250</v>
      </c>
      <c r="V255" s="87" t="s">
        <v>121</v>
      </c>
      <c r="W255" s="87">
        <v>5172370</v>
      </c>
      <c r="X255" s="87" t="s">
        <v>121</v>
      </c>
      <c r="Y255" s="87">
        <v>3931350</v>
      </c>
      <c r="Z255" s="87" t="s">
        <v>121</v>
      </c>
      <c r="AA255" s="87">
        <v>79560</v>
      </c>
      <c r="AB255" s="87" t="s">
        <v>121</v>
      </c>
      <c r="AC255" s="87">
        <v>2485570</v>
      </c>
      <c r="AD255" s="87" t="s">
        <v>121</v>
      </c>
      <c r="AE255" s="87">
        <v>965590</v>
      </c>
      <c r="AF255" s="87" t="s">
        <v>121</v>
      </c>
      <c r="AG255" s="87">
        <v>300000</v>
      </c>
      <c r="AH255" s="87" t="s">
        <v>121</v>
      </c>
      <c r="AI255" s="87">
        <v>70130</v>
      </c>
      <c r="AJ255" s="87" t="s">
        <v>121</v>
      </c>
      <c r="AK255" s="87">
        <v>9550</v>
      </c>
      <c r="AL255" s="87" t="s">
        <v>121</v>
      </c>
      <c r="AM255" s="87">
        <v>6560</v>
      </c>
      <c r="AN255" s="87" t="s">
        <v>121</v>
      </c>
      <c r="AO255" s="87">
        <v>4740</v>
      </c>
      <c r="AP255" s="87" t="s">
        <v>121</v>
      </c>
      <c r="AQ255" s="87">
        <v>9660</v>
      </c>
      <c r="AR255" s="87" t="s">
        <v>121</v>
      </c>
      <c r="AS255" s="85" t="s">
        <v>20</v>
      </c>
    </row>
    <row r="256" spans="3:70" x14ac:dyDescent="0.2">
      <c r="C256" s="85" t="s">
        <v>20</v>
      </c>
      <c r="D256" s="85" t="s">
        <v>176</v>
      </c>
      <c r="E256" s="86">
        <v>13306130</v>
      </c>
      <c r="F256" s="86" t="s">
        <v>121</v>
      </c>
      <c r="G256" s="86">
        <v>0</v>
      </c>
      <c r="H256" s="86" t="s">
        <v>121</v>
      </c>
      <c r="I256" s="86">
        <v>1718360</v>
      </c>
      <c r="J256" s="86" t="s">
        <v>121</v>
      </c>
      <c r="K256" s="86">
        <v>2229930</v>
      </c>
      <c r="L256" s="86" t="s">
        <v>121</v>
      </c>
      <c r="M256" s="86">
        <v>1210510</v>
      </c>
      <c r="N256" s="86" t="s">
        <v>121</v>
      </c>
      <c r="O256" s="86">
        <v>571390</v>
      </c>
      <c r="P256" s="86" t="s">
        <v>121</v>
      </c>
      <c r="Q256" s="86">
        <v>233850</v>
      </c>
      <c r="R256" s="86" t="s">
        <v>121</v>
      </c>
      <c r="S256" s="86">
        <v>315400</v>
      </c>
      <c r="T256" s="86" t="s">
        <v>121</v>
      </c>
      <c r="U256" s="86">
        <v>518300</v>
      </c>
      <c r="V256" s="86" t="s">
        <v>121</v>
      </c>
      <c r="W256" s="86">
        <v>6508390</v>
      </c>
      <c r="X256" s="86" t="s">
        <v>121</v>
      </c>
      <c r="Y256" s="86">
        <v>3859040</v>
      </c>
      <c r="Z256" s="86" t="s">
        <v>121</v>
      </c>
      <c r="AA256" s="86">
        <v>134710</v>
      </c>
      <c r="AB256" s="86" t="s">
        <v>121</v>
      </c>
      <c r="AC256" s="86">
        <v>2731730</v>
      </c>
      <c r="AD256" s="86" t="s">
        <v>121</v>
      </c>
      <c r="AE256" s="86">
        <v>727390</v>
      </c>
      <c r="AF256" s="86" t="s">
        <v>121</v>
      </c>
      <c r="AG256" s="86">
        <v>182440</v>
      </c>
      <c r="AH256" s="86" t="s">
        <v>121</v>
      </c>
      <c r="AI256" s="86">
        <v>43610</v>
      </c>
      <c r="AJ256" s="86" t="s">
        <v>121</v>
      </c>
      <c r="AK256" s="86">
        <v>9730</v>
      </c>
      <c r="AL256" s="86" t="s">
        <v>121</v>
      </c>
      <c r="AM256" s="86">
        <v>8210</v>
      </c>
      <c r="AN256" s="86" t="s">
        <v>121</v>
      </c>
      <c r="AO256" s="86">
        <v>7480</v>
      </c>
      <c r="AP256" s="86" t="s">
        <v>121</v>
      </c>
      <c r="AQ256" s="86">
        <v>13730</v>
      </c>
      <c r="AR256" s="86" t="s">
        <v>121</v>
      </c>
      <c r="AS256" s="85" t="s">
        <v>20</v>
      </c>
    </row>
    <row r="257" spans="3:70" x14ac:dyDescent="0.2">
      <c r="C257" s="85" t="s">
        <v>20</v>
      </c>
      <c r="D257" s="85" t="s">
        <v>170</v>
      </c>
      <c r="E257" s="87">
        <v>13055850</v>
      </c>
      <c r="F257" s="87" t="s">
        <v>121</v>
      </c>
      <c r="G257" s="87">
        <v>0</v>
      </c>
      <c r="H257" s="87" t="s">
        <v>121</v>
      </c>
      <c r="I257" s="87">
        <v>1584500</v>
      </c>
      <c r="J257" s="87" t="s">
        <v>121</v>
      </c>
      <c r="K257" s="87">
        <v>2141100</v>
      </c>
      <c r="L257" s="87" t="s">
        <v>121</v>
      </c>
      <c r="M257" s="87">
        <v>1295180</v>
      </c>
      <c r="N257" s="87" t="s">
        <v>121</v>
      </c>
      <c r="O257" s="87">
        <v>653930</v>
      </c>
      <c r="P257" s="87" t="s">
        <v>121</v>
      </c>
      <c r="Q257" s="87">
        <v>247980</v>
      </c>
      <c r="R257" s="87" t="s">
        <v>121</v>
      </c>
      <c r="S257" s="87">
        <v>326490</v>
      </c>
      <c r="T257" s="87" t="s">
        <v>121</v>
      </c>
      <c r="U257" s="87">
        <v>506200</v>
      </c>
      <c r="V257" s="87" t="s">
        <v>121</v>
      </c>
      <c r="W257" s="87">
        <v>6300460</v>
      </c>
      <c r="X257" s="87" t="s">
        <v>121</v>
      </c>
      <c r="Y257" s="87">
        <v>3629660</v>
      </c>
      <c r="Z257" s="87" t="s">
        <v>121</v>
      </c>
      <c r="AA257" s="87">
        <v>65890</v>
      </c>
      <c r="AB257" s="87" t="s">
        <v>121</v>
      </c>
      <c r="AC257" s="87">
        <v>2589920</v>
      </c>
      <c r="AD257" s="87" t="s">
        <v>121</v>
      </c>
      <c r="AE257" s="87">
        <v>691260</v>
      </c>
      <c r="AF257" s="87" t="s">
        <v>121</v>
      </c>
      <c r="AG257" s="87">
        <v>193870</v>
      </c>
      <c r="AH257" s="87" t="s">
        <v>121</v>
      </c>
      <c r="AI257" s="87">
        <v>49650</v>
      </c>
      <c r="AJ257" s="87" t="s">
        <v>121</v>
      </c>
      <c r="AK257" s="87">
        <v>10260</v>
      </c>
      <c r="AL257" s="87" t="s">
        <v>121</v>
      </c>
      <c r="AM257" s="87">
        <v>8470</v>
      </c>
      <c r="AN257" s="87" t="s">
        <v>121</v>
      </c>
      <c r="AO257" s="87">
        <v>7260</v>
      </c>
      <c r="AP257" s="87" t="s">
        <v>121</v>
      </c>
      <c r="AQ257" s="87">
        <v>13080</v>
      </c>
      <c r="AR257" s="87" t="s">
        <v>121</v>
      </c>
      <c r="AS257" s="85" t="s">
        <v>20</v>
      </c>
    </row>
    <row r="258" spans="3:70" x14ac:dyDescent="0.2">
      <c r="C258" s="85" t="s">
        <v>20</v>
      </c>
      <c r="D258" s="85" t="s">
        <v>39</v>
      </c>
      <c r="E258" s="86">
        <v>12502540</v>
      </c>
      <c r="F258" s="86" t="s">
        <v>121</v>
      </c>
      <c r="G258" s="86">
        <v>0</v>
      </c>
      <c r="H258" s="86" t="s">
        <v>121</v>
      </c>
      <c r="I258" s="86">
        <v>1539790</v>
      </c>
      <c r="J258" s="86" t="s">
        <v>121</v>
      </c>
      <c r="K258" s="86">
        <v>2048620</v>
      </c>
      <c r="L258" s="86" t="s">
        <v>121</v>
      </c>
      <c r="M258" s="86">
        <v>1304360</v>
      </c>
      <c r="N258" s="86" t="s">
        <v>121</v>
      </c>
      <c r="O258" s="86">
        <v>666260</v>
      </c>
      <c r="P258" s="86" t="s">
        <v>121</v>
      </c>
      <c r="Q258" s="86">
        <v>262970</v>
      </c>
      <c r="R258" s="86" t="s">
        <v>121</v>
      </c>
      <c r="S258" s="86">
        <v>288640</v>
      </c>
      <c r="T258" s="86" t="s">
        <v>121</v>
      </c>
      <c r="U258" s="86">
        <v>418450</v>
      </c>
      <c r="V258" s="86" t="s">
        <v>121</v>
      </c>
      <c r="W258" s="86">
        <v>5973450</v>
      </c>
      <c r="X258" s="86" t="s">
        <v>121</v>
      </c>
      <c r="Y258" s="86">
        <v>3422030</v>
      </c>
      <c r="Z258" s="86" t="s">
        <v>121</v>
      </c>
      <c r="AA258" s="86">
        <v>79840</v>
      </c>
      <c r="AB258" s="86" t="s">
        <v>121</v>
      </c>
      <c r="AC258" s="86">
        <v>2400930</v>
      </c>
      <c r="AD258" s="86" t="s">
        <v>121</v>
      </c>
      <c r="AE258" s="86">
        <v>660000</v>
      </c>
      <c r="AF258" s="86" t="s">
        <v>121</v>
      </c>
      <c r="AG258" s="86">
        <v>194200</v>
      </c>
      <c r="AH258" s="86" t="s">
        <v>121</v>
      </c>
      <c r="AI258" s="86">
        <v>50210</v>
      </c>
      <c r="AJ258" s="86" t="s">
        <v>121</v>
      </c>
      <c r="AK258" s="86">
        <v>10990</v>
      </c>
      <c r="AL258" s="86" t="s">
        <v>121</v>
      </c>
      <c r="AM258" s="86">
        <v>7530</v>
      </c>
      <c r="AN258" s="86" t="s">
        <v>121</v>
      </c>
      <c r="AO258" s="86">
        <v>6010</v>
      </c>
      <c r="AP258" s="86" t="s">
        <v>121</v>
      </c>
      <c r="AQ258" s="86">
        <v>12310</v>
      </c>
      <c r="AR258" s="86" t="s">
        <v>121</v>
      </c>
      <c r="AS258" s="85" t="s">
        <v>20</v>
      </c>
    </row>
    <row r="259" spans="3:70" x14ac:dyDescent="0.2">
      <c r="C259" s="85" t="s">
        <v>20</v>
      </c>
      <c r="D259" s="85" t="s">
        <v>119</v>
      </c>
      <c r="E259" s="87">
        <v>12762830</v>
      </c>
      <c r="F259" s="87" t="s">
        <v>121</v>
      </c>
      <c r="G259" s="87">
        <v>0</v>
      </c>
      <c r="H259" s="87" t="s">
        <v>121</v>
      </c>
      <c r="I259" s="87">
        <v>1315820</v>
      </c>
      <c r="J259" s="87" t="s">
        <v>121</v>
      </c>
      <c r="K259" s="87">
        <v>1600300</v>
      </c>
      <c r="L259" s="87" t="s">
        <v>121</v>
      </c>
      <c r="M259" s="87">
        <v>1088170</v>
      </c>
      <c r="N259" s="87" t="s">
        <v>121</v>
      </c>
      <c r="O259" s="87">
        <v>763090</v>
      </c>
      <c r="P259" s="87" t="s">
        <v>121</v>
      </c>
      <c r="Q259" s="87">
        <v>442010</v>
      </c>
      <c r="R259" s="87" t="s">
        <v>121</v>
      </c>
      <c r="S259" s="87">
        <v>664190</v>
      </c>
      <c r="T259" s="87" t="s">
        <v>121</v>
      </c>
      <c r="U259" s="87">
        <v>784390</v>
      </c>
      <c r="V259" s="87" t="s">
        <v>121</v>
      </c>
      <c r="W259" s="87">
        <v>6104850</v>
      </c>
      <c r="X259" s="87" t="s">
        <v>121</v>
      </c>
      <c r="Y259" s="87">
        <v>2887070</v>
      </c>
      <c r="Z259" s="87" t="s">
        <v>121</v>
      </c>
      <c r="AA259" s="87">
        <v>45570</v>
      </c>
      <c r="AB259" s="87" t="s">
        <v>121</v>
      </c>
      <c r="AC259" s="87">
        <v>2042630</v>
      </c>
      <c r="AD259" s="87" t="s">
        <v>121</v>
      </c>
      <c r="AE259" s="87">
        <v>519440</v>
      </c>
      <c r="AF259" s="87" t="s">
        <v>121</v>
      </c>
      <c r="AG259" s="87">
        <v>161020</v>
      </c>
      <c r="AH259" s="87" t="s">
        <v>121</v>
      </c>
      <c r="AI259" s="87">
        <v>56200</v>
      </c>
      <c r="AJ259" s="87" t="s">
        <v>121</v>
      </c>
      <c r="AK259" s="87">
        <v>18160</v>
      </c>
      <c r="AL259" s="87" t="s">
        <v>121</v>
      </c>
      <c r="AM259" s="87">
        <v>16890</v>
      </c>
      <c r="AN259" s="87" t="s">
        <v>121</v>
      </c>
      <c r="AO259" s="87">
        <v>11150</v>
      </c>
      <c r="AP259" s="87" t="s">
        <v>121</v>
      </c>
      <c r="AQ259" s="87">
        <v>16010</v>
      </c>
      <c r="AR259" s="87" t="s">
        <v>121</v>
      </c>
      <c r="AS259" s="85" t="s">
        <v>20</v>
      </c>
      <c r="AT259" s="60">
        <f>+((Y259/Y254)-1)*100</f>
        <v>-32.16709937384725</v>
      </c>
      <c r="AU259" s="81">
        <f>+Y259-Y254</f>
        <v>-1369080</v>
      </c>
      <c r="AW259" s="60">
        <f>+((AQ259/AQ254)-1)*100</f>
        <v>79.283314669652867</v>
      </c>
      <c r="AX259" s="81">
        <f>+AQ259-AQ254</f>
        <v>7080</v>
      </c>
      <c r="AZ259" s="60">
        <f>+((Y259/Y254)-1)*100</f>
        <v>-32.16709937384725</v>
      </c>
      <c r="BB259" s="60">
        <f>+((AA259/AA254)-1)*100</f>
        <v>-66.221925728263287</v>
      </c>
      <c r="BD259" s="60">
        <f>+((AC259/AC254)-1)*100</f>
        <v>-24.950490684165473</v>
      </c>
      <c r="BF259" s="60">
        <f>+((AE259/AE254)-1)*100</f>
        <v>-48.778732090207178</v>
      </c>
      <c r="BH259" s="60">
        <f>+((AG259/AG254)-1)*100</f>
        <v>-44.39533116927965</v>
      </c>
      <c r="BJ259" s="60">
        <f>+((AI259/AI254)-1)*100</f>
        <v>-14.732210590198758</v>
      </c>
      <c r="BL259" s="60">
        <f>+((AK259/AK254)-1)*100</f>
        <v>79.26949654491608</v>
      </c>
      <c r="BN259" s="60">
        <f>+((AM259/AM254)-1)*100</f>
        <v>181.96994991652753</v>
      </c>
      <c r="BP259" s="60">
        <f>+((AO259/AO254)-1)*100</f>
        <v>127.55102040816327</v>
      </c>
      <c r="BR259" s="60">
        <f>+((AQ259/AQ254)-1)*100</f>
        <v>79.283314669652867</v>
      </c>
    </row>
    <row r="260" spans="3:70" x14ac:dyDescent="0.2">
      <c r="C260" s="85" t="s">
        <v>21</v>
      </c>
      <c r="D260" s="85" t="s">
        <v>174</v>
      </c>
      <c r="E260" s="86">
        <v>485430</v>
      </c>
      <c r="F260" s="86" t="s">
        <v>121</v>
      </c>
      <c r="G260" s="86">
        <v>0</v>
      </c>
      <c r="H260" s="86" t="s">
        <v>121</v>
      </c>
      <c r="I260" s="86">
        <v>20780</v>
      </c>
      <c r="J260" s="86" t="s">
        <v>121</v>
      </c>
      <c r="K260" s="86">
        <v>93070</v>
      </c>
      <c r="L260" s="86" t="s">
        <v>121</v>
      </c>
      <c r="M260" s="86">
        <v>139240</v>
      </c>
      <c r="N260" s="86" t="s">
        <v>121</v>
      </c>
      <c r="O260" s="86">
        <v>118140</v>
      </c>
      <c r="P260" s="86" t="s">
        <v>121</v>
      </c>
      <c r="Q260" s="86">
        <v>40450</v>
      </c>
      <c r="R260" s="86" t="s">
        <v>121</v>
      </c>
      <c r="S260" s="86">
        <v>26350</v>
      </c>
      <c r="T260" s="86" t="s">
        <v>121</v>
      </c>
      <c r="U260" s="86">
        <v>13840</v>
      </c>
      <c r="V260" s="86" t="s">
        <v>121</v>
      </c>
      <c r="W260" s="86">
        <v>33560</v>
      </c>
      <c r="X260" s="86" t="s">
        <v>121</v>
      </c>
      <c r="Y260" s="86">
        <v>77170</v>
      </c>
      <c r="Z260" s="86" t="s">
        <v>121</v>
      </c>
      <c r="AA260" s="86">
        <v>30</v>
      </c>
      <c r="AB260" s="86" t="s">
        <v>121</v>
      </c>
      <c r="AC260" s="86">
        <v>17940</v>
      </c>
      <c r="AD260" s="86" t="s">
        <v>121</v>
      </c>
      <c r="AE260" s="86">
        <v>27860</v>
      </c>
      <c r="AF260" s="86" t="s">
        <v>121</v>
      </c>
      <c r="AG260" s="86">
        <v>19770</v>
      </c>
      <c r="AH260" s="86" t="s">
        <v>121</v>
      </c>
      <c r="AI260" s="86">
        <v>8820</v>
      </c>
      <c r="AJ260" s="86" t="s">
        <v>121</v>
      </c>
      <c r="AK260" s="86">
        <v>1710</v>
      </c>
      <c r="AL260" s="86" t="s">
        <v>121</v>
      </c>
      <c r="AM260" s="86">
        <v>720</v>
      </c>
      <c r="AN260" s="86" t="s">
        <v>121</v>
      </c>
      <c r="AO260" s="86">
        <v>210</v>
      </c>
      <c r="AP260" s="86" t="s">
        <v>121</v>
      </c>
      <c r="AQ260" s="86">
        <v>100</v>
      </c>
      <c r="AR260" s="86" t="s">
        <v>121</v>
      </c>
      <c r="AS260" s="85" t="s">
        <v>21</v>
      </c>
    </row>
    <row r="261" spans="3:70" x14ac:dyDescent="0.2">
      <c r="C261" s="85" t="s">
        <v>21</v>
      </c>
      <c r="D261" s="85" t="s">
        <v>175</v>
      </c>
      <c r="E261" s="87">
        <v>488770</v>
      </c>
      <c r="F261" s="87" t="s">
        <v>121</v>
      </c>
      <c r="G261" s="87">
        <v>0</v>
      </c>
      <c r="H261" s="87" t="s">
        <v>121</v>
      </c>
      <c r="I261" s="87">
        <v>20760</v>
      </c>
      <c r="J261" s="87" t="s">
        <v>121</v>
      </c>
      <c r="K261" s="87">
        <v>85910</v>
      </c>
      <c r="L261" s="87" t="s">
        <v>121</v>
      </c>
      <c r="M261" s="87">
        <v>134180</v>
      </c>
      <c r="N261" s="87" t="s">
        <v>121</v>
      </c>
      <c r="O261" s="87">
        <v>116460</v>
      </c>
      <c r="P261" s="87" t="s">
        <v>121</v>
      </c>
      <c r="Q261" s="87">
        <v>45230</v>
      </c>
      <c r="R261" s="87" t="s">
        <v>121</v>
      </c>
      <c r="S261" s="87">
        <v>32940</v>
      </c>
      <c r="T261" s="87" t="s">
        <v>121</v>
      </c>
      <c r="U261" s="87">
        <v>19270</v>
      </c>
      <c r="V261" s="87" t="s">
        <v>121</v>
      </c>
      <c r="W261" s="87">
        <v>34020</v>
      </c>
      <c r="X261" s="87" t="s">
        <v>121</v>
      </c>
      <c r="Y261" s="87">
        <v>75340</v>
      </c>
      <c r="Z261" s="87" t="s">
        <v>121</v>
      </c>
      <c r="AA261" s="87">
        <v>40</v>
      </c>
      <c r="AB261" s="87" t="s">
        <v>121</v>
      </c>
      <c r="AC261" s="87">
        <v>18580</v>
      </c>
      <c r="AD261" s="87" t="s">
        <v>121</v>
      </c>
      <c r="AE261" s="87">
        <v>25850</v>
      </c>
      <c r="AF261" s="87" t="s">
        <v>121</v>
      </c>
      <c r="AG261" s="87">
        <v>19140</v>
      </c>
      <c r="AH261" s="87" t="s">
        <v>121</v>
      </c>
      <c r="AI261" s="87">
        <v>8550</v>
      </c>
      <c r="AJ261" s="87" t="s">
        <v>121</v>
      </c>
      <c r="AK261" s="87">
        <v>1890</v>
      </c>
      <c r="AL261" s="87" t="s">
        <v>121</v>
      </c>
      <c r="AM261" s="87">
        <v>890</v>
      </c>
      <c r="AN261" s="87" t="s">
        <v>121</v>
      </c>
      <c r="AO261" s="87">
        <v>290</v>
      </c>
      <c r="AP261" s="87" t="s">
        <v>121</v>
      </c>
      <c r="AQ261" s="87">
        <v>100</v>
      </c>
      <c r="AR261" s="87" t="s">
        <v>121</v>
      </c>
      <c r="AS261" s="85" t="s">
        <v>21</v>
      </c>
    </row>
    <row r="262" spans="3:70" x14ac:dyDescent="0.2">
      <c r="C262" s="85" t="s">
        <v>21</v>
      </c>
      <c r="D262" s="85" t="s">
        <v>176</v>
      </c>
      <c r="E262" s="86">
        <v>482650</v>
      </c>
      <c r="F262" s="86" t="s">
        <v>121</v>
      </c>
      <c r="G262" s="86">
        <v>0</v>
      </c>
      <c r="H262" s="86" t="s">
        <v>121</v>
      </c>
      <c r="I262" s="86">
        <v>21900</v>
      </c>
      <c r="J262" s="86" t="s">
        <v>121</v>
      </c>
      <c r="K262" s="86">
        <v>82460</v>
      </c>
      <c r="L262" s="86" t="s">
        <v>121</v>
      </c>
      <c r="M262" s="86">
        <v>122320</v>
      </c>
      <c r="N262" s="86" t="s">
        <v>121</v>
      </c>
      <c r="O262" s="86">
        <v>113120</v>
      </c>
      <c r="P262" s="86" t="s">
        <v>121</v>
      </c>
      <c r="Q262" s="86">
        <v>48480</v>
      </c>
      <c r="R262" s="86" t="s">
        <v>121</v>
      </c>
      <c r="S262" s="86">
        <v>36150</v>
      </c>
      <c r="T262" s="86" t="s">
        <v>121</v>
      </c>
      <c r="U262" s="86">
        <v>25350</v>
      </c>
      <c r="V262" s="86" t="s">
        <v>121</v>
      </c>
      <c r="W262" s="86">
        <v>32880</v>
      </c>
      <c r="X262" s="86" t="s">
        <v>121</v>
      </c>
      <c r="Y262" s="86">
        <v>74650</v>
      </c>
      <c r="Z262" s="86" t="s">
        <v>121</v>
      </c>
      <c r="AA262" s="86">
        <v>190</v>
      </c>
      <c r="AB262" s="86" t="s">
        <v>121</v>
      </c>
      <c r="AC262" s="86">
        <v>20280</v>
      </c>
      <c r="AD262" s="86" t="s">
        <v>121</v>
      </c>
      <c r="AE262" s="86">
        <v>24920</v>
      </c>
      <c r="AF262" s="86" t="s">
        <v>121</v>
      </c>
      <c r="AG262" s="86">
        <v>17440</v>
      </c>
      <c r="AH262" s="86" t="s">
        <v>121</v>
      </c>
      <c r="AI262" s="86">
        <v>8350</v>
      </c>
      <c r="AJ262" s="86" t="s">
        <v>121</v>
      </c>
      <c r="AK262" s="86">
        <v>2020</v>
      </c>
      <c r="AL262" s="86" t="s">
        <v>121</v>
      </c>
      <c r="AM262" s="86">
        <v>970</v>
      </c>
      <c r="AN262" s="86" t="s">
        <v>121</v>
      </c>
      <c r="AO262" s="86">
        <v>380</v>
      </c>
      <c r="AP262" s="86" t="s">
        <v>121</v>
      </c>
      <c r="AQ262" s="86">
        <v>100</v>
      </c>
      <c r="AR262" s="86" t="s">
        <v>121</v>
      </c>
      <c r="AS262" s="85" t="s">
        <v>21</v>
      </c>
    </row>
    <row r="263" spans="3:70" x14ac:dyDescent="0.2">
      <c r="C263" s="85" t="s">
        <v>21</v>
      </c>
      <c r="D263" s="85" t="s">
        <v>170</v>
      </c>
      <c r="E263" s="87">
        <v>485760</v>
      </c>
      <c r="F263" s="87" t="s">
        <v>121</v>
      </c>
      <c r="G263" s="87">
        <v>0</v>
      </c>
      <c r="H263" s="87" t="s">
        <v>121</v>
      </c>
      <c r="I263" s="87">
        <v>20810</v>
      </c>
      <c r="J263" s="87" t="s">
        <v>121</v>
      </c>
      <c r="K263" s="87">
        <v>81110</v>
      </c>
      <c r="L263" s="87" t="s">
        <v>121</v>
      </c>
      <c r="M263" s="87">
        <v>120630</v>
      </c>
      <c r="N263" s="87" t="s">
        <v>121</v>
      </c>
      <c r="O263" s="87">
        <v>111340</v>
      </c>
      <c r="P263" s="87" t="s">
        <v>121</v>
      </c>
      <c r="Q263" s="87">
        <v>49800</v>
      </c>
      <c r="R263" s="87" t="s">
        <v>121</v>
      </c>
      <c r="S263" s="87">
        <v>40060</v>
      </c>
      <c r="T263" s="87" t="s">
        <v>121</v>
      </c>
      <c r="U263" s="87">
        <v>27930</v>
      </c>
      <c r="V263" s="87" t="s">
        <v>121</v>
      </c>
      <c r="W263" s="87">
        <v>34080</v>
      </c>
      <c r="X263" s="87" t="s">
        <v>121</v>
      </c>
      <c r="Y263" s="87">
        <v>72380</v>
      </c>
      <c r="Z263" s="87" t="s">
        <v>121</v>
      </c>
      <c r="AA263" s="87">
        <v>100</v>
      </c>
      <c r="AB263" s="87" t="s">
        <v>121</v>
      </c>
      <c r="AC263" s="87">
        <v>18360</v>
      </c>
      <c r="AD263" s="87" t="s">
        <v>121</v>
      </c>
      <c r="AE263" s="87">
        <v>24810</v>
      </c>
      <c r="AF263" s="87" t="s">
        <v>121</v>
      </c>
      <c r="AG263" s="87">
        <v>17260</v>
      </c>
      <c r="AH263" s="87" t="s">
        <v>121</v>
      </c>
      <c r="AI263" s="87">
        <v>8190</v>
      </c>
      <c r="AJ263" s="87" t="s">
        <v>121</v>
      </c>
      <c r="AK263" s="87">
        <v>2050</v>
      </c>
      <c r="AL263" s="87" t="s">
        <v>121</v>
      </c>
      <c r="AM263" s="87">
        <v>1070</v>
      </c>
      <c r="AN263" s="87" t="s">
        <v>121</v>
      </c>
      <c r="AO263" s="87">
        <v>420</v>
      </c>
      <c r="AP263" s="87" t="s">
        <v>121</v>
      </c>
      <c r="AQ263" s="87">
        <v>110</v>
      </c>
      <c r="AR263" s="87" t="s">
        <v>121</v>
      </c>
      <c r="AS263" s="85" t="s">
        <v>21</v>
      </c>
    </row>
    <row r="264" spans="3:70" x14ac:dyDescent="0.2">
      <c r="C264" s="85" t="s">
        <v>21</v>
      </c>
      <c r="D264" s="85" t="s">
        <v>39</v>
      </c>
      <c r="E264" s="86">
        <v>488400</v>
      </c>
      <c r="F264" s="86" t="s">
        <v>121</v>
      </c>
      <c r="G264" s="86">
        <v>0</v>
      </c>
      <c r="H264" s="86" t="s">
        <v>121</v>
      </c>
      <c r="I264" s="86">
        <v>19710</v>
      </c>
      <c r="J264" s="86" t="s">
        <v>121</v>
      </c>
      <c r="K264" s="86">
        <v>77670</v>
      </c>
      <c r="L264" s="86" t="s">
        <v>121</v>
      </c>
      <c r="M264" s="86">
        <v>112390</v>
      </c>
      <c r="N264" s="86" t="s">
        <v>121</v>
      </c>
      <c r="O264" s="86">
        <v>112480</v>
      </c>
      <c r="P264" s="86" t="s">
        <v>121</v>
      </c>
      <c r="Q264" s="86">
        <v>52360</v>
      </c>
      <c r="R264" s="86" t="s">
        <v>121</v>
      </c>
      <c r="S264" s="86">
        <v>47110</v>
      </c>
      <c r="T264" s="86" t="s">
        <v>121</v>
      </c>
      <c r="U264" s="86">
        <v>32780</v>
      </c>
      <c r="V264" s="86" t="s">
        <v>121</v>
      </c>
      <c r="W264" s="86">
        <v>33900</v>
      </c>
      <c r="X264" s="86" t="s">
        <v>121</v>
      </c>
      <c r="Y264" s="86">
        <v>69900</v>
      </c>
      <c r="Z264" s="86" t="s">
        <v>121</v>
      </c>
      <c r="AA264" s="86">
        <v>80</v>
      </c>
      <c r="AB264" s="86" t="s">
        <v>121</v>
      </c>
      <c r="AC264" s="86">
        <v>17440</v>
      </c>
      <c r="AD264" s="86" t="s">
        <v>121</v>
      </c>
      <c r="AE264" s="86">
        <v>24050</v>
      </c>
      <c r="AF264" s="86" t="s">
        <v>121</v>
      </c>
      <c r="AG264" s="86">
        <v>16060</v>
      </c>
      <c r="AH264" s="86" t="s">
        <v>121</v>
      </c>
      <c r="AI264" s="86">
        <v>8230</v>
      </c>
      <c r="AJ264" s="86" t="s">
        <v>121</v>
      </c>
      <c r="AK264" s="86">
        <v>2180</v>
      </c>
      <c r="AL264" s="86" t="s">
        <v>121</v>
      </c>
      <c r="AM264" s="86">
        <v>1250</v>
      </c>
      <c r="AN264" s="86" t="s">
        <v>121</v>
      </c>
      <c r="AO264" s="86">
        <v>500</v>
      </c>
      <c r="AP264" s="86" t="s">
        <v>121</v>
      </c>
      <c r="AQ264" s="86">
        <v>120</v>
      </c>
      <c r="AR264" s="86" t="s">
        <v>121</v>
      </c>
      <c r="AS264" s="85" t="s">
        <v>21</v>
      </c>
    </row>
    <row r="265" spans="3:70" x14ac:dyDescent="0.2">
      <c r="C265" s="85" t="s">
        <v>21</v>
      </c>
      <c r="D265" s="85" t="s">
        <v>119</v>
      </c>
      <c r="E265" s="87">
        <v>483440</v>
      </c>
      <c r="F265" s="87" t="s">
        <v>121</v>
      </c>
      <c r="G265" s="87">
        <v>0</v>
      </c>
      <c r="H265" s="87" t="s">
        <v>121</v>
      </c>
      <c r="I265" s="87">
        <v>20260</v>
      </c>
      <c r="J265" s="87" t="s">
        <v>121</v>
      </c>
      <c r="K265" s="87">
        <v>76180</v>
      </c>
      <c r="L265" s="87" t="s">
        <v>121</v>
      </c>
      <c r="M265" s="87">
        <v>110270</v>
      </c>
      <c r="N265" s="87" t="s">
        <v>121</v>
      </c>
      <c r="O265" s="87">
        <v>108340</v>
      </c>
      <c r="P265" s="87" t="s">
        <v>121</v>
      </c>
      <c r="Q265" s="87">
        <v>51070</v>
      </c>
      <c r="R265" s="87" t="s">
        <v>121</v>
      </c>
      <c r="S265" s="87">
        <v>45030</v>
      </c>
      <c r="T265" s="87" t="s">
        <v>121</v>
      </c>
      <c r="U265" s="87">
        <v>35720</v>
      </c>
      <c r="V265" s="87" t="s">
        <v>121</v>
      </c>
      <c r="W265" s="87">
        <v>36560</v>
      </c>
      <c r="X265" s="87" t="s">
        <v>121</v>
      </c>
      <c r="Y265" s="87">
        <v>72470</v>
      </c>
      <c r="Z265" s="87" t="s">
        <v>121</v>
      </c>
      <c r="AA265" s="87">
        <v>860</v>
      </c>
      <c r="AB265" s="87" t="s">
        <v>121</v>
      </c>
      <c r="AC265" s="87">
        <v>21120</v>
      </c>
      <c r="AD265" s="87" t="s">
        <v>121</v>
      </c>
      <c r="AE265" s="87">
        <v>22910</v>
      </c>
      <c r="AF265" s="87" t="s">
        <v>121</v>
      </c>
      <c r="AG265" s="87">
        <v>15640</v>
      </c>
      <c r="AH265" s="87" t="s">
        <v>121</v>
      </c>
      <c r="AI265" s="87">
        <v>7950</v>
      </c>
      <c r="AJ265" s="87" t="s">
        <v>121</v>
      </c>
      <c r="AK265" s="87">
        <v>2120</v>
      </c>
      <c r="AL265" s="87" t="s">
        <v>121</v>
      </c>
      <c r="AM265" s="87">
        <v>1200</v>
      </c>
      <c r="AN265" s="87" t="s">
        <v>121</v>
      </c>
      <c r="AO265" s="87">
        <v>550</v>
      </c>
      <c r="AP265" s="87" t="s">
        <v>121</v>
      </c>
      <c r="AQ265" s="87">
        <v>140</v>
      </c>
      <c r="AR265" s="87" t="s">
        <v>121</v>
      </c>
      <c r="AS265" s="85" t="s">
        <v>21</v>
      </c>
      <c r="AT265" s="60">
        <f>+((Y265/Y260)-1)*100</f>
        <v>-6.0904496566023036</v>
      </c>
      <c r="AU265" s="81">
        <f>+Y265-Y260</f>
        <v>-4700</v>
      </c>
      <c r="AW265" s="60">
        <f>+((AQ265/AQ260)-1)*100</f>
        <v>39.999999999999993</v>
      </c>
      <c r="AX265" s="81">
        <f>+AQ265-AQ260</f>
        <v>40</v>
      </c>
      <c r="AZ265" s="60">
        <f>+((Y265/Y260)-1)*100</f>
        <v>-6.0904496566023036</v>
      </c>
      <c r="BB265" s="60">
        <f>+((AA265/AA260)-1)*100</f>
        <v>2766.666666666667</v>
      </c>
      <c r="BD265" s="60">
        <f>+((AC265/AC260)-1)*100</f>
        <v>17.725752508361214</v>
      </c>
      <c r="BF265" s="60">
        <f>+((AE265/AE260)-1)*100</f>
        <v>-17.76740847092606</v>
      </c>
      <c r="BH265" s="60">
        <f>+((AG265/AG260)-1)*100</f>
        <v>-20.89023773394031</v>
      </c>
      <c r="BJ265" s="60">
        <f>+((AI265/AI260)-1)*100</f>
        <v>-9.8639455782312915</v>
      </c>
      <c r="BL265" s="60">
        <f>+((AK265/AK260)-1)*100</f>
        <v>23.976608187134495</v>
      </c>
      <c r="BN265" s="60">
        <f>+((AM265/AM260)-1)*100</f>
        <v>66.666666666666671</v>
      </c>
      <c r="BP265" s="60">
        <f>+((AO265/AO260)-1)*100</f>
        <v>161.9047619047619</v>
      </c>
      <c r="BR265" s="60">
        <f>+((AQ265/AQ260)-1)*100</f>
        <v>39.999999999999993</v>
      </c>
    </row>
    <row r="266" spans="3:70" x14ac:dyDescent="0.2">
      <c r="C266" s="85" t="s">
        <v>22</v>
      </c>
      <c r="D266" s="85" t="s">
        <v>174</v>
      </c>
      <c r="E266" s="86">
        <v>1879490</v>
      </c>
      <c r="F266" s="86" t="s">
        <v>121</v>
      </c>
      <c r="G266" s="86">
        <v>0</v>
      </c>
      <c r="H266" s="86" t="s">
        <v>121</v>
      </c>
      <c r="I266" s="86">
        <v>27560</v>
      </c>
      <c r="J266" s="86" t="s">
        <v>121</v>
      </c>
      <c r="K266" s="86">
        <v>16560</v>
      </c>
      <c r="L266" s="86" t="s">
        <v>121</v>
      </c>
      <c r="M266" s="86">
        <v>12980</v>
      </c>
      <c r="N266" s="86" t="s">
        <v>121</v>
      </c>
      <c r="O266" s="86">
        <v>16520</v>
      </c>
      <c r="P266" s="86" t="s">
        <v>121</v>
      </c>
      <c r="Q266" s="86">
        <v>12420</v>
      </c>
      <c r="R266" s="86" t="s">
        <v>121</v>
      </c>
      <c r="S266" s="86">
        <v>22700</v>
      </c>
      <c r="T266" s="86" t="s">
        <v>121</v>
      </c>
      <c r="U266" s="86">
        <v>44910</v>
      </c>
      <c r="V266" s="86" t="s">
        <v>121</v>
      </c>
      <c r="W266" s="86">
        <v>1725840</v>
      </c>
      <c r="X266" s="86" t="s">
        <v>121</v>
      </c>
      <c r="Y266" s="86">
        <v>68490</v>
      </c>
      <c r="Z266" s="86" t="s">
        <v>121</v>
      </c>
      <c r="AA266" s="86">
        <v>2130</v>
      </c>
      <c r="AB266" s="86" t="s">
        <v>121</v>
      </c>
      <c r="AC266" s="86">
        <v>53880</v>
      </c>
      <c r="AD266" s="86" t="s">
        <v>121</v>
      </c>
      <c r="AE266" s="86">
        <v>5650</v>
      </c>
      <c r="AF266" s="86" t="s">
        <v>121</v>
      </c>
      <c r="AG266" s="86">
        <v>1920</v>
      </c>
      <c r="AH266" s="86" t="s">
        <v>121</v>
      </c>
      <c r="AI266" s="86">
        <v>1200</v>
      </c>
      <c r="AJ266" s="86" t="s">
        <v>121</v>
      </c>
      <c r="AK266" s="86">
        <v>520</v>
      </c>
      <c r="AL266" s="86" t="s">
        <v>121</v>
      </c>
      <c r="AM266" s="86">
        <v>590</v>
      </c>
      <c r="AN266" s="86" t="s">
        <v>121</v>
      </c>
      <c r="AO266" s="86">
        <v>630</v>
      </c>
      <c r="AP266" s="86" t="s">
        <v>121</v>
      </c>
      <c r="AQ266" s="86">
        <v>1980</v>
      </c>
      <c r="AR266" s="86" t="s">
        <v>121</v>
      </c>
      <c r="AS266" s="85" t="s">
        <v>22</v>
      </c>
    </row>
    <row r="267" spans="3:70" x14ac:dyDescent="0.2">
      <c r="C267" s="85" t="s">
        <v>22</v>
      </c>
      <c r="D267" s="85" t="s">
        <v>175</v>
      </c>
      <c r="E267" s="87">
        <v>1936620</v>
      </c>
      <c r="F267" s="87" t="s">
        <v>121</v>
      </c>
      <c r="G267" s="87">
        <v>0</v>
      </c>
      <c r="H267" s="87" t="s">
        <v>121</v>
      </c>
      <c r="I267" s="87">
        <v>27610</v>
      </c>
      <c r="J267" s="87" t="s">
        <v>121</v>
      </c>
      <c r="K267" s="87">
        <v>23920</v>
      </c>
      <c r="L267" s="87" t="s">
        <v>121</v>
      </c>
      <c r="M267" s="87">
        <v>20080</v>
      </c>
      <c r="N267" s="87" t="s">
        <v>121</v>
      </c>
      <c r="O267" s="87">
        <v>22900</v>
      </c>
      <c r="P267" s="87" t="s">
        <v>121</v>
      </c>
      <c r="Q267" s="87">
        <v>16470</v>
      </c>
      <c r="R267" s="87" t="s">
        <v>121</v>
      </c>
      <c r="S267" s="87">
        <v>25840</v>
      </c>
      <c r="T267" s="87" t="s">
        <v>121</v>
      </c>
      <c r="U267" s="87">
        <v>52110</v>
      </c>
      <c r="V267" s="87" t="s">
        <v>121</v>
      </c>
      <c r="W267" s="87">
        <v>1747680</v>
      </c>
      <c r="X267" s="87" t="s">
        <v>121</v>
      </c>
      <c r="Y267" s="87">
        <v>68990</v>
      </c>
      <c r="Z267" s="87" t="s">
        <v>121</v>
      </c>
      <c r="AA267" s="87">
        <v>2470</v>
      </c>
      <c r="AB267" s="87" t="s">
        <v>121</v>
      </c>
      <c r="AC267" s="87">
        <v>49700</v>
      </c>
      <c r="AD267" s="87" t="s">
        <v>121</v>
      </c>
      <c r="AE267" s="87">
        <v>8000</v>
      </c>
      <c r="AF267" s="87" t="s">
        <v>121</v>
      </c>
      <c r="AG267" s="87">
        <v>2920</v>
      </c>
      <c r="AH267" s="87" t="s">
        <v>121</v>
      </c>
      <c r="AI267" s="87">
        <v>1660</v>
      </c>
      <c r="AJ267" s="87" t="s">
        <v>121</v>
      </c>
      <c r="AK267" s="87">
        <v>680</v>
      </c>
      <c r="AL267" s="87" t="s">
        <v>121</v>
      </c>
      <c r="AM267" s="87">
        <v>670</v>
      </c>
      <c r="AN267" s="87" t="s">
        <v>121</v>
      </c>
      <c r="AO267" s="87">
        <v>740</v>
      </c>
      <c r="AP267" s="87" t="s">
        <v>121</v>
      </c>
      <c r="AQ267" s="87">
        <v>2160</v>
      </c>
      <c r="AR267" s="87" t="s">
        <v>121</v>
      </c>
      <c r="AS267" s="85" t="s">
        <v>22</v>
      </c>
    </row>
    <row r="268" spans="3:70" x14ac:dyDescent="0.2">
      <c r="C268" s="85" t="s">
        <v>22</v>
      </c>
      <c r="D268" s="85" t="s">
        <v>176</v>
      </c>
      <c r="E268" s="86">
        <v>1895500</v>
      </c>
      <c r="F268" s="86" t="s">
        <v>121</v>
      </c>
      <c r="G268" s="86">
        <v>0</v>
      </c>
      <c r="H268" s="86" t="s">
        <v>121</v>
      </c>
      <c r="I268" s="86">
        <v>9270</v>
      </c>
      <c r="J268" s="86" t="s">
        <v>121</v>
      </c>
      <c r="K268" s="86">
        <v>19120</v>
      </c>
      <c r="L268" s="86" t="s">
        <v>121</v>
      </c>
      <c r="M268" s="86">
        <v>18150</v>
      </c>
      <c r="N268" s="86" t="s">
        <v>121</v>
      </c>
      <c r="O268" s="86">
        <v>22860</v>
      </c>
      <c r="P268" s="86" t="s">
        <v>121</v>
      </c>
      <c r="Q268" s="86">
        <v>17540</v>
      </c>
      <c r="R268" s="86" t="s">
        <v>121</v>
      </c>
      <c r="S268" s="86">
        <v>26650</v>
      </c>
      <c r="T268" s="86" t="s">
        <v>121</v>
      </c>
      <c r="U268" s="86">
        <v>55430</v>
      </c>
      <c r="V268" s="86" t="s">
        <v>121</v>
      </c>
      <c r="W268" s="86">
        <v>1726490</v>
      </c>
      <c r="X268" s="86" t="s">
        <v>121</v>
      </c>
      <c r="Y268" s="86">
        <v>24460</v>
      </c>
      <c r="Z268" s="86" t="s">
        <v>121</v>
      </c>
      <c r="AA268" s="86">
        <v>740</v>
      </c>
      <c r="AB268" s="86" t="s">
        <v>121</v>
      </c>
      <c r="AC268" s="86">
        <v>8720</v>
      </c>
      <c r="AD268" s="86" t="s">
        <v>121</v>
      </c>
      <c r="AE268" s="86">
        <v>6290</v>
      </c>
      <c r="AF268" s="86" t="s">
        <v>121</v>
      </c>
      <c r="AG268" s="86">
        <v>2660</v>
      </c>
      <c r="AH268" s="86" t="s">
        <v>121</v>
      </c>
      <c r="AI268" s="86">
        <v>1630</v>
      </c>
      <c r="AJ268" s="86" t="s">
        <v>121</v>
      </c>
      <c r="AK268" s="86">
        <v>730</v>
      </c>
      <c r="AL268" s="86" t="s">
        <v>121</v>
      </c>
      <c r="AM268" s="86">
        <v>700</v>
      </c>
      <c r="AN268" s="86" t="s">
        <v>121</v>
      </c>
      <c r="AO268" s="86">
        <v>780</v>
      </c>
      <c r="AP268" s="86" t="s">
        <v>121</v>
      </c>
      <c r="AQ268" s="86">
        <v>2210</v>
      </c>
      <c r="AR268" s="86" t="s">
        <v>121</v>
      </c>
      <c r="AS268" s="85" t="s">
        <v>22</v>
      </c>
    </row>
    <row r="269" spans="3:70" x14ac:dyDescent="0.2">
      <c r="C269" s="85" t="s">
        <v>22</v>
      </c>
      <c r="D269" s="85" t="s">
        <v>170</v>
      </c>
      <c r="E269" s="87">
        <v>1901610</v>
      </c>
      <c r="F269" s="87" t="s">
        <v>121</v>
      </c>
      <c r="G269" s="87">
        <v>0</v>
      </c>
      <c r="H269" s="87" t="s">
        <v>121</v>
      </c>
      <c r="I269" s="87">
        <v>6740</v>
      </c>
      <c r="J269" s="87" t="s">
        <v>121</v>
      </c>
      <c r="K269" s="87">
        <v>20550</v>
      </c>
      <c r="L269" s="87" t="s">
        <v>121</v>
      </c>
      <c r="M269" s="87">
        <v>19870</v>
      </c>
      <c r="N269" s="87" t="s">
        <v>121</v>
      </c>
      <c r="O269" s="87">
        <v>32370</v>
      </c>
      <c r="P269" s="87" t="s">
        <v>121</v>
      </c>
      <c r="Q269" s="87">
        <v>18800</v>
      </c>
      <c r="R269" s="87" t="s">
        <v>121</v>
      </c>
      <c r="S269" s="87">
        <v>28190</v>
      </c>
      <c r="T269" s="87" t="s">
        <v>121</v>
      </c>
      <c r="U269" s="87">
        <v>56480</v>
      </c>
      <c r="V269" s="87" t="s">
        <v>121</v>
      </c>
      <c r="W269" s="87">
        <v>1718610</v>
      </c>
      <c r="X269" s="87" t="s">
        <v>121</v>
      </c>
      <c r="Y269" s="87">
        <v>23570</v>
      </c>
      <c r="Z269" s="87" t="s">
        <v>121</v>
      </c>
      <c r="AA269" s="87">
        <v>1520</v>
      </c>
      <c r="AB269" s="87" t="s">
        <v>121</v>
      </c>
      <c r="AC269" s="87">
        <v>5910</v>
      </c>
      <c r="AD269" s="87" t="s">
        <v>121</v>
      </c>
      <c r="AE269" s="87">
        <v>6450</v>
      </c>
      <c r="AF269" s="87" t="s">
        <v>121</v>
      </c>
      <c r="AG269" s="87">
        <v>2860</v>
      </c>
      <c r="AH269" s="87" t="s">
        <v>121</v>
      </c>
      <c r="AI269" s="87">
        <v>2220</v>
      </c>
      <c r="AJ269" s="87" t="s">
        <v>121</v>
      </c>
      <c r="AK269" s="87">
        <v>770</v>
      </c>
      <c r="AL269" s="87" t="s">
        <v>121</v>
      </c>
      <c r="AM269" s="87">
        <v>730</v>
      </c>
      <c r="AN269" s="87" t="s">
        <v>121</v>
      </c>
      <c r="AO269" s="87">
        <v>790</v>
      </c>
      <c r="AP269" s="87" t="s">
        <v>121</v>
      </c>
      <c r="AQ269" s="87">
        <v>2310</v>
      </c>
      <c r="AR269" s="87" t="s">
        <v>121</v>
      </c>
      <c r="AS269" s="85" t="s">
        <v>22</v>
      </c>
    </row>
    <row r="270" spans="3:70" x14ac:dyDescent="0.2">
      <c r="C270" s="85" t="s">
        <v>22</v>
      </c>
      <c r="D270" s="85" t="s">
        <v>39</v>
      </c>
      <c r="E270" s="86">
        <v>1889820</v>
      </c>
      <c r="F270" s="86" t="s">
        <v>121</v>
      </c>
      <c r="G270" s="86">
        <v>0</v>
      </c>
      <c r="H270" s="86" t="s">
        <v>121</v>
      </c>
      <c r="I270" s="86">
        <v>6710</v>
      </c>
      <c r="J270" s="86" t="s">
        <v>121</v>
      </c>
      <c r="K270" s="86">
        <v>22110</v>
      </c>
      <c r="L270" s="86" t="s">
        <v>121</v>
      </c>
      <c r="M270" s="86">
        <v>25170</v>
      </c>
      <c r="N270" s="86" t="s">
        <v>121</v>
      </c>
      <c r="O270" s="86">
        <v>35330</v>
      </c>
      <c r="P270" s="86" t="s">
        <v>121</v>
      </c>
      <c r="Q270" s="86">
        <v>24600</v>
      </c>
      <c r="R270" s="86" t="s">
        <v>121</v>
      </c>
      <c r="S270" s="86">
        <v>35060</v>
      </c>
      <c r="T270" s="86" t="s">
        <v>121</v>
      </c>
      <c r="U270" s="86">
        <v>66720</v>
      </c>
      <c r="V270" s="86" t="s">
        <v>121</v>
      </c>
      <c r="W270" s="86">
        <v>1674120</v>
      </c>
      <c r="X270" s="86" t="s">
        <v>121</v>
      </c>
      <c r="Y270" s="86">
        <v>25660</v>
      </c>
      <c r="Z270" s="86" t="s">
        <v>121</v>
      </c>
      <c r="AA270" s="86">
        <v>1750</v>
      </c>
      <c r="AB270" s="86" t="s">
        <v>121</v>
      </c>
      <c r="AC270" s="86">
        <v>5660</v>
      </c>
      <c r="AD270" s="86" t="s">
        <v>121</v>
      </c>
      <c r="AE270" s="86">
        <v>6880</v>
      </c>
      <c r="AF270" s="86" t="s">
        <v>121</v>
      </c>
      <c r="AG270" s="86">
        <v>3570</v>
      </c>
      <c r="AH270" s="86" t="s">
        <v>121</v>
      </c>
      <c r="AI270" s="86">
        <v>2540</v>
      </c>
      <c r="AJ270" s="86" t="s">
        <v>121</v>
      </c>
      <c r="AK270" s="86">
        <v>1000</v>
      </c>
      <c r="AL270" s="86" t="s">
        <v>121</v>
      </c>
      <c r="AM270" s="86">
        <v>920</v>
      </c>
      <c r="AN270" s="86" t="s">
        <v>121</v>
      </c>
      <c r="AO270" s="86">
        <v>940</v>
      </c>
      <c r="AP270" s="86" t="s">
        <v>121</v>
      </c>
      <c r="AQ270" s="86">
        <v>2400</v>
      </c>
      <c r="AR270" s="86" t="s">
        <v>121</v>
      </c>
      <c r="AS270" s="85" t="s">
        <v>22</v>
      </c>
    </row>
    <row r="271" spans="3:70" x14ac:dyDescent="0.2">
      <c r="C271" s="85" t="s">
        <v>22</v>
      </c>
      <c r="D271" s="85" t="s">
        <v>119</v>
      </c>
      <c r="E271" s="87">
        <v>1862650</v>
      </c>
      <c r="F271" s="87" t="s">
        <v>121</v>
      </c>
      <c r="G271" s="87">
        <v>0</v>
      </c>
      <c r="H271" s="87" t="s">
        <v>121</v>
      </c>
      <c r="I271" s="87">
        <v>1620</v>
      </c>
      <c r="J271" s="87" t="s">
        <v>121</v>
      </c>
      <c r="K271" s="87">
        <v>11520</v>
      </c>
      <c r="L271" s="87" t="s">
        <v>121</v>
      </c>
      <c r="M271" s="87">
        <v>25900</v>
      </c>
      <c r="N271" s="87" t="s">
        <v>121</v>
      </c>
      <c r="O271" s="87">
        <v>34570</v>
      </c>
      <c r="P271" s="87" t="s">
        <v>121</v>
      </c>
      <c r="Q271" s="87">
        <v>27100</v>
      </c>
      <c r="R271" s="87" t="s">
        <v>121</v>
      </c>
      <c r="S271" s="87">
        <v>40350</v>
      </c>
      <c r="T271" s="87" t="s">
        <v>121</v>
      </c>
      <c r="U271" s="87">
        <v>71700</v>
      </c>
      <c r="V271" s="87" t="s">
        <v>121</v>
      </c>
      <c r="W271" s="87">
        <v>1649900</v>
      </c>
      <c r="X271" s="87" t="s">
        <v>121</v>
      </c>
      <c r="Y271" s="87">
        <v>19630</v>
      </c>
      <c r="Z271" s="87" t="s">
        <v>121</v>
      </c>
      <c r="AA271" s="87">
        <v>1660</v>
      </c>
      <c r="AB271" s="87" t="s">
        <v>121</v>
      </c>
      <c r="AC271" s="87">
        <v>2690</v>
      </c>
      <c r="AD271" s="87" t="s">
        <v>121</v>
      </c>
      <c r="AE271" s="87">
        <v>3490</v>
      </c>
      <c r="AF271" s="87" t="s">
        <v>121</v>
      </c>
      <c r="AG271" s="87">
        <v>3650</v>
      </c>
      <c r="AH271" s="87" t="s">
        <v>121</v>
      </c>
      <c r="AI271" s="87">
        <v>2480</v>
      </c>
      <c r="AJ271" s="87" t="s">
        <v>121</v>
      </c>
      <c r="AK271" s="87">
        <v>1100</v>
      </c>
      <c r="AL271" s="87" t="s">
        <v>121</v>
      </c>
      <c r="AM271" s="87">
        <v>1060</v>
      </c>
      <c r="AN271" s="87" t="s">
        <v>121</v>
      </c>
      <c r="AO271" s="87">
        <v>1020</v>
      </c>
      <c r="AP271" s="87" t="s">
        <v>121</v>
      </c>
      <c r="AQ271" s="87">
        <v>2490</v>
      </c>
      <c r="AR271" s="87" t="s">
        <v>121</v>
      </c>
      <c r="AS271" s="85" t="s">
        <v>22</v>
      </c>
      <c r="AT271" s="60">
        <f>+((Y271/Y266)-1)*100</f>
        <v>-71.338881588553065</v>
      </c>
      <c r="AU271" s="81">
        <f>+Y271-Y266</f>
        <v>-48860</v>
      </c>
      <c r="AW271" s="60">
        <f>+((AQ271/AQ266)-1)*100</f>
        <v>25.757575757575758</v>
      </c>
      <c r="AX271" s="81">
        <f>+AQ271-AQ266</f>
        <v>510</v>
      </c>
      <c r="AZ271" s="60">
        <f>+((Y271/Y266)-1)*100</f>
        <v>-71.338881588553065</v>
      </c>
      <c r="BB271" s="60">
        <f>+((AA271/AA266)-1)*100</f>
        <v>-22.065727699530512</v>
      </c>
      <c r="BD271" s="60">
        <f>+((AC271/AC266)-1)*100</f>
        <v>-95.007423904974019</v>
      </c>
      <c r="BF271" s="60">
        <f>+((AE271/AE266)-1)*100</f>
        <v>-38.230088495575224</v>
      </c>
      <c r="BH271" s="60">
        <f>+((AG271/AG266)-1)*100</f>
        <v>90.104166666666671</v>
      </c>
      <c r="BJ271" s="60">
        <f>+((AI271/AI266)-1)*100</f>
        <v>106.66666666666669</v>
      </c>
      <c r="BL271" s="60">
        <f>+((AK271/AK266)-1)*100</f>
        <v>111.53846153846155</v>
      </c>
      <c r="BN271" s="60">
        <f>+((AM271/AM266)-1)*100</f>
        <v>79.661016949152554</v>
      </c>
      <c r="BP271" s="60">
        <f>+((AO271/AO266)-1)*100</f>
        <v>61.904761904761905</v>
      </c>
      <c r="BR271" s="60">
        <f>+((AQ271/AQ266)-1)*100</f>
        <v>25.757575757575758</v>
      </c>
    </row>
    <row r="272" spans="3:70" x14ac:dyDescent="0.2">
      <c r="C272" s="85" t="s">
        <v>23</v>
      </c>
      <c r="D272" s="85" t="s">
        <v>174</v>
      </c>
      <c r="E272" s="86">
        <v>2263560</v>
      </c>
      <c r="F272" s="86" t="s">
        <v>121</v>
      </c>
      <c r="G272" s="86">
        <v>0</v>
      </c>
      <c r="H272" s="86" t="s">
        <v>121</v>
      </c>
      <c r="I272" s="86">
        <v>1020</v>
      </c>
      <c r="J272" s="86" t="s">
        <v>121</v>
      </c>
      <c r="K272" s="86">
        <v>16950</v>
      </c>
      <c r="L272" s="86" t="s">
        <v>121</v>
      </c>
      <c r="M272" s="86">
        <v>65710</v>
      </c>
      <c r="N272" s="86" t="s">
        <v>121</v>
      </c>
      <c r="O272" s="86">
        <v>235590</v>
      </c>
      <c r="P272" s="86" t="s">
        <v>121</v>
      </c>
      <c r="Q272" s="86">
        <v>296180</v>
      </c>
      <c r="R272" s="86" t="s">
        <v>121</v>
      </c>
      <c r="S272" s="86">
        <v>548630</v>
      </c>
      <c r="T272" s="86" t="s">
        <v>121</v>
      </c>
      <c r="U272" s="86">
        <v>718120</v>
      </c>
      <c r="V272" s="86" t="s">
        <v>121</v>
      </c>
      <c r="W272" s="86">
        <v>381350</v>
      </c>
      <c r="X272" s="86" t="s">
        <v>121</v>
      </c>
      <c r="Y272" s="86">
        <v>70620</v>
      </c>
      <c r="Z272" s="86" t="s">
        <v>121</v>
      </c>
      <c r="AA272" s="86">
        <v>360</v>
      </c>
      <c r="AB272" s="86" t="s">
        <v>121</v>
      </c>
      <c r="AC272" s="86">
        <v>1730</v>
      </c>
      <c r="AD272" s="86" t="s">
        <v>121</v>
      </c>
      <c r="AE272" s="86">
        <v>4450</v>
      </c>
      <c r="AF272" s="86" t="s">
        <v>121</v>
      </c>
      <c r="AG272" s="86">
        <v>8750</v>
      </c>
      <c r="AH272" s="86" t="s">
        <v>121</v>
      </c>
      <c r="AI272" s="86">
        <v>15920</v>
      </c>
      <c r="AJ272" s="86" t="s">
        <v>121</v>
      </c>
      <c r="AK272" s="86">
        <v>11970</v>
      </c>
      <c r="AL272" s="86" t="s">
        <v>121</v>
      </c>
      <c r="AM272" s="86">
        <v>14190</v>
      </c>
      <c r="AN272" s="86" t="s">
        <v>121</v>
      </c>
      <c r="AO272" s="86">
        <v>10580</v>
      </c>
      <c r="AP272" s="86" t="s">
        <v>121</v>
      </c>
      <c r="AQ272" s="86">
        <v>2670</v>
      </c>
      <c r="AR272" s="86" t="s">
        <v>121</v>
      </c>
      <c r="AS272" s="85" t="s">
        <v>23</v>
      </c>
    </row>
    <row r="273" spans="3:70" x14ac:dyDescent="0.2">
      <c r="C273" s="85" t="s">
        <v>23</v>
      </c>
      <c r="D273" s="85" t="s">
        <v>175</v>
      </c>
      <c r="E273" s="87">
        <v>2292290</v>
      </c>
      <c r="F273" s="87" t="s">
        <v>121</v>
      </c>
      <c r="G273" s="87">
        <v>0</v>
      </c>
      <c r="H273" s="87" t="s">
        <v>121</v>
      </c>
      <c r="I273" s="87">
        <v>1160</v>
      </c>
      <c r="J273" s="87" t="s">
        <v>121</v>
      </c>
      <c r="K273" s="87">
        <v>17170</v>
      </c>
      <c r="L273" s="87" t="s">
        <v>121</v>
      </c>
      <c r="M273" s="87">
        <v>63840</v>
      </c>
      <c r="N273" s="87" t="s">
        <v>121</v>
      </c>
      <c r="O273" s="87">
        <v>218520</v>
      </c>
      <c r="P273" s="87" t="s">
        <v>121</v>
      </c>
      <c r="Q273" s="87">
        <v>271020</v>
      </c>
      <c r="R273" s="87" t="s">
        <v>121</v>
      </c>
      <c r="S273" s="87">
        <v>512370</v>
      </c>
      <c r="T273" s="87" t="s">
        <v>121</v>
      </c>
      <c r="U273" s="87">
        <v>747050</v>
      </c>
      <c r="V273" s="87" t="s">
        <v>121</v>
      </c>
      <c r="W273" s="87">
        <v>461160</v>
      </c>
      <c r="X273" s="87" t="s">
        <v>121</v>
      </c>
      <c r="Y273" s="87">
        <v>68230</v>
      </c>
      <c r="Z273" s="87" t="s">
        <v>121</v>
      </c>
      <c r="AA273" s="87">
        <v>370</v>
      </c>
      <c r="AB273" s="87" t="s">
        <v>121</v>
      </c>
      <c r="AC273" s="87">
        <v>1730</v>
      </c>
      <c r="AD273" s="87" t="s">
        <v>121</v>
      </c>
      <c r="AE273" s="87">
        <v>4540</v>
      </c>
      <c r="AF273" s="87" t="s">
        <v>121</v>
      </c>
      <c r="AG273" s="87">
        <v>8540</v>
      </c>
      <c r="AH273" s="87" t="s">
        <v>121</v>
      </c>
      <c r="AI273" s="87">
        <v>14790</v>
      </c>
      <c r="AJ273" s="87" t="s">
        <v>121</v>
      </c>
      <c r="AK273" s="87">
        <v>10960</v>
      </c>
      <c r="AL273" s="87" t="s">
        <v>121</v>
      </c>
      <c r="AM273" s="87">
        <v>13220</v>
      </c>
      <c r="AN273" s="87" t="s">
        <v>121</v>
      </c>
      <c r="AO273" s="87">
        <v>10940</v>
      </c>
      <c r="AP273" s="87" t="s">
        <v>121</v>
      </c>
      <c r="AQ273" s="87">
        <v>3170</v>
      </c>
      <c r="AR273" s="87" t="s">
        <v>121</v>
      </c>
      <c r="AS273" s="85" t="s">
        <v>23</v>
      </c>
    </row>
    <row r="274" spans="3:70" x14ac:dyDescent="0.2">
      <c r="C274" s="85" t="s">
        <v>23</v>
      </c>
      <c r="D274" s="85" t="s">
        <v>176</v>
      </c>
      <c r="E274" s="86">
        <v>2290980</v>
      </c>
      <c r="F274" s="86" t="s">
        <v>121</v>
      </c>
      <c r="G274" s="86">
        <v>0</v>
      </c>
      <c r="H274" s="86" t="s">
        <v>121</v>
      </c>
      <c r="I274" s="86">
        <v>990</v>
      </c>
      <c r="J274" s="86" t="s">
        <v>121</v>
      </c>
      <c r="K274" s="86">
        <v>16410</v>
      </c>
      <c r="L274" s="86" t="s">
        <v>121</v>
      </c>
      <c r="M274" s="86">
        <v>59550</v>
      </c>
      <c r="N274" s="86" t="s">
        <v>121</v>
      </c>
      <c r="O274" s="86">
        <v>197000</v>
      </c>
      <c r="P274" s="86" t="s">
        <v>121</v>
      </c>
      <c r="Q274" s="86">
        <v>240580</v>
      </c>
      <c r="R274" s="86" t="s">
        <v>121</v>
      </c>
      <c r="S274" s="86">
        <v>465950</v>
      </c>
      <c r="T274" s="86" t="s">
        <v>121</v>
      </c>
      <c r="U274" s="86">
        <v>746910</v>
      </c>
      <c r="V274" s="86" t="s">
        <v>121</v>
      </c>
      <c r="W274" s="86">
        <v>563590</v>
      </c>
      <c r="X274" s="86" t="s">
        <v>121</v>
      </c>
      <c r="Y274" s="86">
        <v>63870</v>
      </c>
      <c r="Z274" s="86" t="s">
        <v>121</v>
      </c>
      <c r="AA274" s="86">
        <v>400</v>
      </c>
      <c r="AB274" s="86" t="s">
        <v>121</v>
      </c>
      <c r="AC274" s="86">
        <v>1440</v>
      </c>
      <c r="AD274" s="86" t="s">
        <v>121</v>
      </c>
      <c r="AE274" s="86">
        <v>4340</v>
      </c>
      <c r="AF274" s="86" t="s">
        <v>121</v>
      </c>
      <c r="AG274" s="86">
        <v>7970</v>
      </c>
      <c r="AH274" s="86" t="s">
        <v>121</v>
      </c>
      <c r="AI274" s="86">
        <v>13340</v>
      </c>
      <c r="AJ274" s="86" t="s">
        <v>121</v>
      </c>
      <c r="AK274" s="86">
        <v>9730</v>
      </c>
      <c r="AL274" s="86" t="s">
        <v>121</v>
      </c>
      <c r="AM274" s="86">
        <v>12000</v>
      </c>
      <c r="AN274" s="86" t="s">
        <v>121</v>
      </c>
      <c r="AO274" s="86">
        <v>10840</v>
      </c>
      <c r="AP274" s="86" t="s">
        <v>121</v>
      </c>
      <c r="AQ274" s="86">
        <v>3820</v>
      </c>
      <c r="AR274" s="86" t="s">
        <v>121</v>
      </c>
      <c r="AS274" s="85" t="s">
        <v>23</v>
      </c>
    </row>
    <row r="275" spans="3:70" x14ac:dyDescent="0.2">
      <c r="C275" s="85" t="s">
        <v>23</v>
      </c>
      <c r="D275" s="85" t="s">
        <v>170</v>
      </c>
      <c r="E275" s="87">
        <v>2257630</v>
      </c>
      <c r="F275" s="87" t="s">
        <v>121</v>
      </c>
      <c r="G275" s="87">
        <v>0</v>
      </c>
      <c r="H275" s="87" t="s">
        <v>121</v>
      </c>
      <c r="I275" s="87">
        <v>430</v>
      </c>
      <c r="J275" s="87" t="s">
        <v>121</v>
      </c>
      <c r="K275" s="87">
        <v>8610</v>
      </c>
      <c r="L275" s="87" t="s">
        <v>121</v>
      </c>
      <c r="M275" s="87">
        <v>46000</v>
      </c>
      <c r="N275" s="87" t="s">
        <v>121</v>
      </c>
      <c r="O275" s="87">
        <v>163590</v>
      </c>
      <c r="P275" s="87" t="s">
        <v>121</v>
      </c>
      <c r="Q275" s="87">
        <v>203370</v>
      </c>
      <c r="R275" s="87" t="s">
        <v>121</v>
      </c>
      <c r="S275" s="87">
        <v>416070</v>
      </c>
      <c r="T275" s="87" t="s">
        <v>121</v>
      </c>
      <c r="U275" s="87">
        <v>734660</v>
      </c>
      <c r="V275" s="87" t="s">
        <v>121</v>
      </c>
      <c r="W275" s="87">
        <v>684900</v>
      </c>
      <c r="X275" s="87" t="s">
        <v>121</v>
      </c>
      <c r="Y275" s="87">
        <v>54400</v>
      </c>
      <c r="Z275" s="87" t="s">
        <v>121</v>
      </c>
      <c r="AA275" s="87">
        <v>270</v>
      </c>
      <c r="AB275" s="87" t="s">
        <v>121</v>
      </c>
      <c r="AC275" s="87">
        <v>880</v>
      </c>
      <c r="AD275" s="87" t="s">
        <v>121</v>
      </c>
      <c r="AE275" s="87">
        <v>2150</v>
      </c>
      <c r="AF275" s="87" t="s">
        <v>121</v>
      </c>
      <c r="AG275" s="87">
        <v>6130</v>
      </c>
      <c r="AH275" s="87" t="s">
        <v>121</v>
      </c>
      <c r="AI275" s="87">
        <v>11050</v>
      </c>
      <c r="AJ275" s="87" t="s">
        <v>121</v>
      </c>
      <c r="AK275" s="87">
        <v>8230</v>
      </c>
      <c r="AL275" s="87" t="s">
        <v>121</v>
      </c>
      <c r="AM275" s="87">
        <v>10670</v>
      </c>
      <c r="AN275" s="87" t="s">
        <v>121</v>
      </c>
      <c r="AO275" s="87">
        <v>10560</v>
      </c>
      <c r="AP275" s="87" t="s">
        <v>121</v>
      </c>
      <c r="AQ275" s="87">
        <v>4470</v>
      </c>
      <c r="AR275" s="87" t="s">
        <v>121</v>
      </c>
      <c r="AS275" s="85" t="s">
        <v>23</v>
      </c>
    </row>
    <row r="276" spans="3:70" x14ac:dyDescent="0.2">
      <c r="C276" s="85" t="s">
        <v>23</v>
      </c>
      <c r="D276" s="85" t="s">
        <v>39</v>
      </c>
      <c r="E276" s="86">
        <v>2194210</v>
      </c>
      <c r="F276" s="86" t="s">
        <v>121</v>
      </c>
      <c r="G276" s="86">
        <v>0</v>
      </c>
      <c r="H276" s="86" t="s">
        <v>121</v>
      </c>
      <c r="I276" s="86">
        <v>370</v>
      </c>
      <c r="J276" s="86" t="s">
        <v>121</v>
      </c>
      <c r="K276" s="86">
        <v>3960</v>
      </c>
      <c r="L276" s="86" t="s">
        <v>121</v>
      </c>
      <c r="M276" s="86">
        <v>48510</v>
      </c>
      <c r="N276" s="86" t="s">
        <v>121</v>
      </c>
      <c r="O276" s="86">
        <v>147360</v>
      </c>
      <c r="P276" s="86" t="s">
        <v>121</v>
      </c>
      <c r="Q276" s="86">
        <v>178130</v>
      </c>
      <c r="R276" s="86" t="s">
        <v>121</v>
      </c>
      <c r="S276" s="86">
        <v>358580</v>
      </c>
      <c r="T276" s="86" t="s">
        <v>121</v>
      </c>
      <c r="U276" s="86">
        <v>688070</v>
      </c>
      <c r="V276" s="86" t="s">
        <v>121</v>
      </c>
      <c r="W276" s="86">
        <v>769230</v>
      </c>
      <c r="X276" s="86" t="s">
        <v>121</v>
      </c>
      <c r="Y276" s="86">
        <v>49710</v>
      </c>
      <c r="Z276" s="86" t="s">
        <v>121</v>
      </c>
      <c r="AA276" s="86">
        <v>230</v>
      </c>
      <c r="AB276" s="86" t="s">
        <v>121</v>
      </c>
      <c r="AC276" s="86">
        <v>770</v>
      </c>
      <c r="AD276" s="86" t="s">
        <v>121</v>
      </c>
      <c r="AE276" s="86">
        <v>990</v>
      </c>
      <c r="AF276" s="86" t="s">
        <v>121</v>
      </c>
      <c r="AG276" s="86">
        <v>6610</v>
      </c>
      <c r="AH276" s="86" t="s">
        <v>121</v>
      </c>
      <c r="AI276" s="86">
        <v>10000</v>
      </c>
      <c r="AJ276" s="86" t="s">
        <v>121</v>
      </c>
      <c r="AK276" s="86">
        <v>7200</v>
      </c>
      <c r="AL276" s="86" t="s">
        <v>121</v>
      </c>
      <c r="AM276" s="86">
        <v>9180</v>
      </c>
      <c r="AN276" s="86" t="s">
        <v>121</v>
      </c>
      <c r="AO276" s="86">
        <v>9820</v>
      </c>
      <c r="AP276" s="86" t="s">
        <v>121</v>
      </c>
      <c r="AQ276" s="86">
        <v>4910</v>
      </c>
      <c r="AR276" s="86" t="s">
        <v>121</v>
      </c>
      <c r="AS276" s="85" t="s">
        <v>23</v>
      </c>
    </row>
    <row r="277" spans="3:70" x14ac:dyDescent="0.2">
      <c r="C277" s="85" t="s">
        <v>23</v>
      </c>
      <c r="D277" s="85" t="s">
        <v>119</v>
      </c>
      <c r="E277" s="87">
        <v>2281710</v>
      </c>
      <c r="F277" s="87" t="s">
        <v>121</v>
      </c>
      <c r="G277" s="87">
        <v>0</v>
      </c>
      <c r="H277" s="87" t="s">
        <v>121</v>
      </c>
      <c r="I277" s="87">
        <v>290</v>
      </c>
      <c r="J277" s="87" t="s">
        <v>121</v>
      </c>
      <c r="K277" s="87">
        <v>2180</v>
      </c>
      <c r="L277" s="87" t="s">
        <v>121</v>
      </c>
      <c r="M277" s="87">
        <v>44850</v>
      </c>
      <c r="N277" s="87" t="s">
        <v>121</v>
      </c>
      <c r="O277" s="87">
        <v>129780</v>
      </c>
      <c r="P277" s="87" t="s">
        <v>121</v>
      </c>
      <c r="Q277" s="87">
        <v>152040</v>
      </c>
      <c r="R277" s="87" t="s">
        <v>121</v>
      </c>
      <c r="S277" s="87">
        <v>310830</v>
      </c>
      <c r="T277" s="87" t="s">
        <v>121</v>
      </c>
      <c r="U277" s="87">
        <v>654550</v>
      </c>
      <c r="V277" s="87" t="s">
        <v>121</v>
      </c>
      <c r="W277" s="87">
        <v>987210</v>
      </c>
      <c r="X277" s="87" t="s">
        <v>121</v>
      </c>
      <c r="Y277" s="87">
        <v>45630</v>
      </c>
      <c r="Z277" s="87" t="s">
        <v>121</v>
      </c>
      <c r="AA277" s="87">
        <v>250</v>
      </c>
      <c r="AB277" s="87" t="s">
        <v>121</v>
      </c>
      <c r="AC277" s="87">
        <v>590</v>
      </c>
      <c r="AD277" s="87" t="s">
        <v>121</v>
      </c>
      <c r="AE277" s="87">
        <v>560</v>
      </c>
      <c r="AF277" s="87" t="s">
        <v>121</v>
      </c>
      <c r="AG277" s="87">
        <v>6140</v>
      </c>
      <c r="AH277" s="87" t="s">
        <v>121</v>
      </c>
      <c r="AI277" s="87">
        <v>8810</v>
      </c>
      <c r="AJ277" s="87" t="s">
        <v>121</v>
      </c>
      <c r="AK277" s="87">
        <v>6150</v>
      </c>
      <c r="AL277" s="87" t="s">
        <v>121</v>
      </c>
      <c r="AM277" s="87">
        <v>7940</v>
      </c>
      <c r="AN277" s="87" t="s">
        <v>121</v>
      </c>
      <c r="AO277" s="87">
        <v>9250</v>
      </c>
      <c r="AP277" s="87" t="s">
        <v>121</v>
      </c>
      <c r="AQ277" s="87">
        <v>5950</v>
      </c>
      <c r="AR277" s="87" t="s">
        <v>121</v>
      </c>
      <c r="AS277" s="85" t="s">
        <v>23</v>
      </c>
      <c r="AT277" s="60">
        <f>+((Y277/Y272)-1)*100</f>
        <v>-35.386576040781648</v>
      </c>
      <c r="AU277" s="81">
        <f>+Y277-Y272</f>
        <v>-24990</v>
      </c>
      <c r="AW277" s="60">
        <f>+((AQ277/AQ272)-1)*100</f>
        <v>122.84644194756554</v>
      </c>
      <c r="AX277" s="81">
        <f>+AQ277-AQ272</f>
        <v>3280</v>
      </c>
      <c r="AZ277" s="60">
        <f>+((Y277/Y272)-1)*100</f>
        <v>-35.386576040781648</v>
      </c>
      <c r="BB277" s="60">
        <f>+((AA277/AA272)-1)*100</f>
        <v>-30.555555555555557</v>
      </c>
      <c r="BD277" s="60">
        <f>+((AC277/AC272)-1)*100</f>
        <v>-65.895953757225428</v>
      </c>
      <c r="BF277" s="60">
        <f>+((AE277/AE272)-1)*100</f>
        <v>-87.415730337078656</v>
      </c>
      <c r="BH277" s="60">
        <f>+((AG277/AG272)-1)*100</f>
        <v>-29.828571428571426</v>
      </c>
      <c r="BJ277" s="60">
        <f>+((AI277/AI272)-1)*100</f>
        <v>-44.6608040201005</v>
      </c>
      <c r="BL277" s="60">
        <f>+((AK277/AK272)-1)*100</f>
        <v>-48.62155388471178</v>
      </c>
      <c r="BN277" s="60">
        <f>+((AM277/AM272)-1)*100</f>
        <v>-44.045102184637067</v>
      </c>
      <c r="BP277" s="60">
        <f>+((AO277/AO272)-1)*100</f>
        <v>-12.570888468809072</v>
      </c>
      <c r="BR277" s="60">
        <f>+((AQ277/AQ272)-1)*100</f>
        <v>122.84644194756554</v>
      </c>
    </row>
    <row r="278" spans="3:70" x14ac:dyDescent="0.2">
      <c r="C278" s="85" t="s">
        <v>24</v>
      </c>
      <c r="D278" s="85" t="s">
        <v>174</v>
      </c>
      <c r="E278" s="86">
        <v>3192450</v>
      </c>
      <c r="F278" s="86" t="s">
        <v>121</v>
      </c>
      <c r="G278" s="86">
        <v>0</v>
      </c>
      <c r="H278" s="86" t="s">
        <v>121</v>
      </c>
      <c r="I278" s="86">
        <v>380</v>
      </c>
      <c r="J278" s="86" t="s">
        <v>121</v>
      </c>
      <c r="K278" s="86">
        <v>35210</v>
      </c>
      <c r="L278" s="86" t="s">
        <v>121</v>
      </c>
      <c r="M278" s="86">
        <v>97870</v>
      </c>
      <c r="N278" s="86" t="s">
        <v>121</v>
      </c>
      <c r="O278" s="86">
        <v>212230</v>
      </c>
      <c r="P278" s="86" t="s">
        <v>121</v>
      </c>
      <c r="Q278" s="86">
        <v>201500</v>
      </c>
      <c r="R278" s="86" t="s">
        <v>121</v>
      </c>
      <c r="S278" s="86">
        <v>365770</v>
      </c>
      <c r="T278" s="86" t="s">
        <v>121</v>
      </c>
      <c r="U278" s="86">
        <v>770010</v>
      </c>
      <c r="V278" s="86" t="s">
        <v>121</v>
      </c>
      <c r="W278" s="86">
        <v>1509480</v>
      </c>
      <c r="X278" s="86" t="s">
        <v>121</v>
      </c>
      <c r="Y278" s="86">
        <v>75810</v>
      </c>
      <c r="Z278" s="86" t="s">
        <v>121</v>
      </c>
      <c r="AA278" s="86">
        <v>800</v>
      </c>
      <c r="AB278" s="86" t="s">
        <v>121</v>
      </c>
      <c r="AC278" s="86">
        <v>450</v>
      </c>
      <c r="AD278" s="86" t="s">
        <v>121</v>
      </c>
      <c r="AE278" s="86">
        <v>10000</v>
      </c>
      <c r="AF278" s="86" t="s">
        <v>121</v>
      </c>
      <c r="AG278" s="86">
        <v>13430</v>
      </c>
      <c r="AH278" s="86" t="s">
        <v>121</v>
      </c>
      <c r="AI278" s="86">
        <v>14780</v>
      </c>
      <c r="AJ278" s="86" t="s">
        <v>121</v>
      </c>
      <c r="AK278" s="86">
        <v>8200</v>
      </c>
      <c r="AL278" s="86" t="s">
        <v>121</v>
      </c>
      <c r="AM278" s="86">
        <v>9360</v>
      </c>
      <c r="AN278" s="86" t="s">
        <v>121</v>
      </c>
      <c r="AO278" s="86">
        <v>10880</v>
      </c>
      <c r="AP278" s="86" t="s">
        <v>121</v>
      </c>
      <c r="AQ278" s="86">
        <v>7920</v>
      </c>
      <c r="AR278" s="86" t="s">
        <v>121</v>
      </c>
      <c r="AS278" s="85" t="s">
        <v>24</v>
      </c>
    </row>
    <row r="279" spans="3:70" x14ac:dyDescent="0.2">
      <c r="C279" s="85" t="s">
        <v>24</v>
      </c>
      <c r="D279" s="85" t="s">
        <v>175</v>
      </c>
      <c r="E279" s="87">
        <v>3118000</v>
      </c>
      <c r="F279" s="87" t="s">
        <v>121</v>
      </c>
      <c r="G279" s="87">
        <v>0</v>
      </c>
      <c r="H279" s="87" t="s">
        <v>121</v>
      </c>
      <c r="I279" s="87">
        <v>500</v>
      </c>
      <c r="J279" s="87" t="s">
        <v>121</v>
      </c>
      <c r="K279" s="87">
        <v>34360</v>
      </c>
      <c r="L279" s="87" t="s">
        <v>121</v>
      </c>
      <c r="M279" s="87">
        <v>95760</v>
      </c>
      <c r="N279" s="87" t="s">
        <v>121</v>
      </c>
      <c r="O279" s="87">
        <v>203230</v>
      </c>
      <c r="P279" s="87" t="s">
        <v>121</v>
      </c>
      <c r="Q279" s="87">
        <v>188230</v>
      </c>
      <c r="R279" s="87" t="s">
        <v>121</v>
      </c>
      <c r="S279" s="87">
        <v>344680</v>
      </c>
      <c r="T279" s="87" t="s">
        <v>121</v>
      </c>
      <c r="U279" s="87">
        <v>712900</v>
      </c>
      <c r="V279" s="87" t="s">
        <v>121</v>
      </c>
      <c r="W279" s="87">
        <v>1538340</v>
      </c>
      <c r="X279" s="87" t="s">
        <v>121</v>
      </c>
      <c r="Y279" s="87">
        <v>72610</v>
      </c>
      <c r="Z279" s="87" t="s">
        <v>121</v>
      </c>
      <c r="AA279" s="87">
        <v>450</v>
      </c>
      <c r="AB279" s="87" t="s">
        <v>121</v>
      </c>
      <c r="AC279" s="87">
        <v>700</v>
      </c>
      <c r="AD279" s="87" t="s">
        <v>121</v>
      </c>
      <c r="AE279" s="87">
        <v>9740</v>
      </c>
      <c r="AF279" s="87" t="s">
        <v>121</v>
      </c>
      <c r="AG279" s="87">
        <v>13170</v>
      </c>
      <c r="AH279" s="87" t="s">
        <v>121</v>
      </c>
      <c r="AI279" s="87">
        <v>14140</v>
      </c>
      <c r="AJ279" s="87" t="s">
        <v>121</v>
      </c>
      <c r="AK279" s="87">
        <v>7660</v>
      </c>
      <c r="AL279" s="87" t="s">
        <v>121</v>
      </c>
      <c r="AM279" s="87">
        <v>8810</v>
      </c>
      <c r="AN279" s="87" t="s">
        <v>121</v>
      </c>
      <c r="AO279" s="87">
        <v>10050</v>
      </c>
      <c r="AP279" s="87" t="s">
        <v>121</v>
      </c>
      <c r="AQ279" s="87">
        <v>7890</v>
      </c>
      <c r="AR279" s="87" t="s">
        <v>121</v>
      </c>
      <c r="AS279" s="85" t="s">
        <v>24</v>
      </c>
    </row>
    <row r="280" spans="3:70" x14ac:dyDescent="0.2">
      <c r="C280" s="85" t="s">
        <v>24</v>
      </c>
      <c r="D280" s="85" t="s">
        <v>176</v>
      </c>
      <c r="E280" s="86">
        <v>3066320</v>
      </c>
      <c r="F280" s="86" t="s">
        <v>121</v>
      </c>
      <c r="G280" s="86">
        <v>0</v>
      </c>
      <c r="H280" s="86" t="s">
        <v>121</v>
      </c>
      <c r="I280" s="86">
        <v>340</v>
      </c>
      <c r="J280" s="86" t="s">
        <v>121</v>
      </c>
      <c r="K280" s="86">
        <v>29310</v>
      </c>
      <c r="L280" s="86" t="s">
        <v>121</v>
      </c>
      <c r="M280" s="86">
        <v>112930</v>
      </c>
      <c r="N280" s="86" t="s">
        <v>121</v>
      </c>
      <c r="O280" s="86">
        <v>202680</v>
      </c>
      <c r="P280" s="86" t="s">
        <v>121</v>
      </c>
      <c r="Q280" s="86">
        <v>175130</v>
      </c>
      <c r="R280" s="86" t="s">
        <v>121</v>
      </c>
      <c r="S280" s="86">
        <v>313200</v>
      </c>
      <c r="T280" s="86" t="s">
        <v>121</v>
      </c>
      <c r="U280" s="86">
        <v>643730</v>
      </c>
      <c r="V280" s="86" t="s">
        <v>121</v>
      </c>
      <c r="W280" s="86">
        <v>1589000</v>
      </c>
      <c r="X280" s="86" t="s">
        <v>121</v>
      </c>
      <c r="Y280" s="86">
        <v>71090</v>
      </c>
      <c r="Z280" s="86" t="s">
        <v>121</v>
      </c>
      <c r="AA280" s="86">
        <v>740</v>
      </c>
      <c r="AB280" s="86" t="s">
        <v>121</v>
      </c>
      <c r="AC280" s="86">
        <v>560</v>
      </c>
      <c r="AD280" s="86" t="s">
        <v>121</v>
      </c>
      <c r="AE280" s="86">
        <v>7630</v>
      </c>
      <c r="AF280" s="86" t="s">
        <v>121</v>
      </c>
      <c r="AG280" s="86">
        <v>15820</v>
      </c>
      <c r="AH280" s="86" t="s">
        <v>121</v>
      </c>
      <c r="AI280" s="86">
        <v>14180</v>
      </c>
      <c r="AJ280" s="86" t="s">
        <v>121</v>
      </c>
      <c r="AK280" s="86">
        <v>7140</v>
      </c>
      <c r="AL280" s="86" t="s">
        <v>121</v>
      </c>
      <c r="AM280" s="86">
        <v>8030</v>
      </c>
      <c r="AN280" s="86" t="s">
        <v>121</v>
      </c>
      <c r="AO280" s="86">
        <v>9070</v>
      </c>
      <c r="AP280" s="86" t="s">
        <v>121</v>
      </c>
      <c r="AQ280" s="86">
        <v>7930</v>
      </c>
      <c r="AR280" s="86" t="s">
        <v>121</v>
      </c>
      <c r="AS280" s="85" t="s">
        <v>24</v>
      </c>
    </row>
    <row r="281" spans="3:70" x14ac:dyDescent="0.2">
      <c r="C281" s="85" t="s">
        <v>24</v>
      </c>
      <c r="D281" s="85" t="s">
        <v>170</v>
      </c>
      <c r="E281" s="87">
        <v>3028620</v>
      </c>
      <c r="F281" s="87" t="s">
        <v>121</v>
      </c>
      <c r="G281" s="87">
        <v>0</v>
      </c>
      <c r="H281" s="87" t="s">
        <v>121</v>
      </c>
      <c r="I281" s="87">
        <v>430</v>
      </c>
      <c r="J281" s="87" t="s">
        <v>121</v>
      </c>
      <c r="K281" s="87">
        <v>25450</v>
      </c>
      <c r="L281" s="87" t="s">
        <v>121</v>
      </c>
      <c r="M281" s="87">
        <v>112560</v>
      </c>
      <c r="N281" s="87" t="s">
        <v>121</v>
      </c>
      <c r="O281" s="87">
        <v>193690</v>
      </c>
      <c r="P281" s="87" t="s">
        <v>121</v>
      </c>
      <c r="Q281" s="87">
        <v>161610</v>
      </c>
      <c r="R281" s="87" t="s">
        <v>121</v>
      </c>
      <c r="S281" s="87">
        <v>285890</v>
      </c>
      <c r="T281" s="87" t="s">
        <v>121</v>
      </c>
      <c r="U281" s="87">
        <v>576890</v>
      </c>
      <c r="V281" s="87" t="s">
        <v>121</v>
      </c>
      <c r="W281" s="87">
        <v>1672100</v>
      </c>
      <c r="X281" s="87" t="s">
        <v>121</v>
      </c>
      <c r="Y281" s="87">
        <v>67150</v>
      </c>
      <c r="Z281" s="87" t="s">
        <v>121</v>
      </c>
      <c r="AA281" s="87">
        <v>700</v>
      </c>
      <c r="AB281" s="87" t="s">
        <v>121</v>
      </c>
      <c r="AC281" s="87">
        <v>700</v>
      </c>
      <c r="AD281" s="87" t="s">
        <v>121</v>
      </c>
      <c r="AE281" s="87">
        <v>6320</v>
      </c>
      <c r="AF281" s="87" t="s">
        <v>121</v>
      </c>
      <c r="AG281" s="87">
        <v>15830</v>
      </c>
      <c r="AH281" s="87" t="s">
        <v>121</v>
      </c>
      <c r="AI281" s="87">
        <v>13600</v>
      </c>
      <c r="AJ281" s="87" t="s">
        <v>121</v>
      </c>
      <c r="AK281" s="87">
        <v>6590</v>
      </c>
      <c r="AL281" s="87" t="s">
        <v>121</v>
      </c>
      <c r="AM281" s="87">
        <v>7330</v>
      </c>
      <c r="AN281" s="87" t="s">
        <v>121</v>
      </c>
      <c r="AO281" s="87">
        <v>8110</v>
      </c>
      <c r="AP281" s="87" t="s">
        <v>121</v>
      </c>
      <c r="AQ281" s="87">
        <v>7970</v>
      </c>
      <c r="AR281" s="87" t="s">
        <v>121</v>
      </c>
      <c r="AS281" s="85" t="s">
        <v>24</v>
      </c>
    </row>
    <row r="282" spans="3:70" x14ac:dyDescent="0.2">
      <c r="C282" s="85" t="s">
        <v>24</v>
      </c>
      <c r="D282" s="85" t="s">
        <v>39</v>
      </c>
      <c r="E282" s="86">
        <v>3021350</v>
      </c>
      <c r="F282" s="86" t="s">
        <v>121</v>
      </c>
      <c r="G282" s="86">
        <v>0</v>
      </c>
      <c r="H282" s="86" t="s">
        <v>121</v>
      </c>
      <c r="I282" s="86">
        <v>410</v>
      </c>
      <c r="J282" s="86" t="s">
        <v>121</v>
      </c>
      <c r="K282" s="86">
        <v>21820</v>
      </c>
      <c r="L282" s="86" t="s">
        <v>121</v>
      </c>
      <c r="M282" s="86">
        <v>110580</v>
      </c>
      <c r="N282" s="86" t="s">
        <v>121</v>
      </c>
      <c r="O282" s="86">
        <v>181100</v>
      </c>
      <c r="P282" s="86" t="s">
        <v>121</v>
      </c>
      <c r="Q282" s="86">
        <v>146160</v>
      </c>
      <c r="R282" s="86" t="s">
        <v>121</v>
      </c>
      <c r="S282" s="86">
        <v>251780</v>
      </c>
      <c r="T282" s="86" t="s">
        <v>121</v>
      </c>
      <c r="U282" s="86">
        <v>529880</v>
      </c>
      <c r="V282" s="86" t="s">
        <v>121</v>
      </c>
      <c r="W282" s="86">
        <v>1779630</v>
      </c>
      <c r="X282" s="86" t="s">
        <v>121</v>
      </c>
      <c r="Y282" s="86">
        <v>62940</v>
      </c>
      <c r="Z282" s="86" t="s">
        <v>121</v>
      </c>
      <c r="AA282" s="86">
        <v>700</v>
      </c>
      <c r="AB282" s="86" t="s">
        <v>121</v>
      </c>
      <c r="AC282" s="86">
        <v>690</v>
      </c>
      <c r="AD282" s="86" t="s">
        <v>121</v>
      </c>
      <c r="AE282" s="86">
        <v>5340</v>
      </c>
      <c r="AF282" s="86" t="s">
        <v>121</v>
      </c>
      <c r="AG282" s="86">
        <v>15490</v>
      </c>
      <c r="AH282" s="86" t="s">
        <v>121</v>
      </c>
      <c r="AI282" s="86">
        <v>12760</v>
      </c>
      <c r="AJ282" s="86" t="s">
        <v>121</v>
      </c>
      <c r="AK282" s="86">
        <v>5960</v>
      </c>
      <c r="AL282" s="86" t="s">
        <v>121</v>
      </c>
      <c r="AM282" s="86">
        <v>6470</v>
      </c>
      <c r="AN282" s="86" t="s">
        <v>121</v>
      </c>
      <c r="AO282" s="86">
        <v>7430</v>
      </c>
      <c r="AP282" s="86" t="s">
        <v>121</v>
      </c>
      <c r="AQ282" s="86">
        <v>8100</v>
      </c>
      <c r="AR282" s="86" t="s">
        <v>121</v>
      </c>
      <c r="AS282" s="85" t="s">
        <v>24</v>
      </c>
    </row>
    <row r="283" spans="3:70" x14ac:dyDescent="0.2">
      <c r="C283" s="85" t="s">
        <v>24</v>
      </c>
      <c r="D283" s="85" t="s">
        <v>119</v>
      </c>
      <c r="E283" s="87">
        <v>3005810</v>
      </c>
      <c r="F283" s="87" t="s">
        <v>121</v>
      </c>
      <c r="G283" s="87">
        <v>0</v>
      </c>
      <c r="H283" s="87" t="s">
        <v>121</v>
      </c>
      <c r="I283" s="87">
        <v>420</v>
      </c>
      <c r="J283" s="87" t="s">
        <v>121</v>
      </c>
      <c r="K283" s="87">
        <v>20800</v>
      </c>
      <c r="L283" s="87" t="s">
        <v>121</v>
      </c>
      <c r="M283" s="87">
        <v>105450</v>
      </c>
      <c r="N283" s="87" t="s">
        <v>121</v>
      </c>
      <c r="O283" s="87">
        <v>168050</v>
      </c>
      <c r="P283" s="87" t="s">
        <v>121</v>
      </c>
      <c r="Q283" s="87">
        <v>132870</v>
      </c>
      <c r="R283" s="87" t="s">
        <v>121</v>
      </c>
      <c r="S283" s="87">
        <v>223500</v>
      </c>
      <c r="T283" s="87" t="s">
        <v>121</v>
      </c>
      <c r="U283" s="87">
        <v>467090</v>
      </c>
      <c r="V283" s="87" t="s">
        <v>121</v>
      </c>
      <c r="W283" s="87">
        <v>1887630</v>
      </c>
      <c r="X283" s="87" t="s">
        <v>121</v>
      </c>
      <c r="Y283" s="87">
        <v>58790</v>
      </c>
      <c r="Z283" s="87" t="s">
        <v>121</v>
      </c>
      <c r="AA283" s="87">
        <v>520</v>
      </c>
      <c r="AB283" s="87" t="s">
        <v>121</v>
      </c>
      <c r="AC283" s="87">
        <v>750</v>
      </c>
      <c r="AD283" s="87" t="s">
        <v>121</v>
      </c>
      <c r="AE283" s="87">
        <v>5050</v>
      </c>
      <c r="AF283" s="87" t="s">
        <v>121</v>
      </c>
      <c r="AG283" s="87">
        <v>14800</v>
      </c>
      <c r="AH283" s="87" t="s">
        <v>121</v>
      </c>
      <c r="AI283" s="87">
        <v>11890</v>
      </c>
      <c r="AJ283" s="87" t="s">
        <v>121</v>
      </c>
      <c r="AK283" s="87">
        <v>5450</v>
      </c>
      <c r="AL283" s="87" t="s">
        <v>121</v>
      </c>
      <c r="AM283" s="87">
        <v>5750</v>
      </c>
      <c r="AN283" s="87" t="s">
        <v>121</v>
      </c>
      <c r="AO283" s="87">
        <v>6560</v>
      </c>
      <c r="AP283" s="87" t="s">
        <v>121</v>
      </c>
      <c r="AQ283" s="87">
        <v>8040</v>
      </c>
      <c r="AR283" s="87" t="s">
        <v>121</v>
      </c>
      <c r="AS283" s="85" t="s">
        <v>24</v>
      </c>
      <c r="AT283" s="60">
        <f>+((Y283/Y278)-1)*100</f>
        <v>-22.450864002110539</v>
      </c>
      <c r="AU283" s="81">
        <f>+Y283-Y278</f>
        <v>-17020</v>
      </c>
      <c r="AW283" s="60">
        <f>+((AQ283/AQ278)-1)*100</f>
        <v>1.5151515151515138</v>
      </c>
      <c r="AX283" s="81">
        <f>+AQ283-AQ278</f>
        <v>120</v>
      </c>
      <c r="AZ283" s="60">
        <f>+((Y283/Y278)-1)*100</f>
        <v>-22.450864002110539</v>
      </c>
      <c r="BB283" s="60">
        <f>+((AA283/AA278)-1)*100</f>
        <v>-35</v>
      </c>
      <c r="BD283" s="60">
        <f>+((AC283/AC278)-1)*100</f>
        <v>66.666666666666671</v>
      </c>
      <c r="BF283" s="60">
        <f>+((AE283/AE278)-1)*100</f>
        <v>-49.5</v>
      </c>
      <c r="BH283" s="60">
        <f>+((AG283/AG278)-1)*100</f>
        <v>10.201042442293362</v>
      </c>
      <c r="BJ283" s="60">
        <f>+((AI283/AI278)-1)*100</f>
        <v>-19.553450608930987</v>
      </c>
      <c r="BL283" s="60">
        <f>+((AK283/AK278)-1)*100</f>
        <v>-33.536585365853654</v>
      </c>
      <c r="BN283" s="60">
        <f>+((AM283/AM278)-1)*100</f>
        <v>-38.568376068376068</v>
      </c>
      <c r="BP283" s="60">
        <f>+((AO283/AO278)-1)*100</f>
        <v>-39.705882352941181</v>
      </c>
      <c r="BR283" s="60">
        <f>+((AQ283/AQ278)-1)*100</f>
        <v>1.5151515151515138</v>
      </c>
    </row>
    <row r="284" spans="3:70" ht="14.25" x14ac:dyDescent="0.2"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</row>
    <row r="285" spans="3:70" ht="14.25" x14ac:dyDescent="0.2">
      <c r="C285" s="83" t="s">
        <v>126</v>
      </c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</row>
    <row r="286" spans="3:70" ht="14.25" x14ac:dyDescent="0.2">
      <c r="C286" s="83" t="s">
        <v>50</v>
      </c>
      <c r="D286" s="82" t="s">
        <v>55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</row>
    <row r="287" spans="3:70" ht="14.25" x14ac:dyDescent="0.2">
      <c r="C287" s="83" t="s">
        <v>127</v>
      </c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</row>
    <row r="288" spans="3:70" ht="14.25" x14ac:dyDescent="0.2">
      <c r="C288" s="83" t="s">
        <v>124</v>
      </c>
      <c r="D288" s="82" t="s">
        <v>128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</row>
    <row r="289" spans="3:70" ht="14.25" x14ac:dyDescent="0.2">
      <c r="C289" s="83" t="s">
        <v>237</v>
      </c>
      <c r="D289" s="82" t="s">
        <v>238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T289" s="60"/>
      <c r="AU289" s="81"/>
      <c r="AW289" s="60"/>
      <c r="AX289" s="81"/>
      <c r="AZ289" s="60"/>
      <c r="BB289" s="60"/>
      <c r="BD289" s="60"/>
      <c r="BF289" s="60"/>
      <c r="BH289" s="60"/>
      <c r="BJ289" s="60"/>
      <c r="BL289" s="60"/>
      <c r="BN289" s="60"/>
      <c r="BP289" s="60"/>
      <c r="BR289" s="60"/>
    </row>
    <row r="295" spans="3:70" x14ac:dyDescent="0.2">
      <c r="AT295" s="60"/>
      <c r="AU295" s="81"/>
      <c r="AW295" s="60"/>
      <c r="AX295" s="81"/>
      <c r="AZ295" s="60"/>
      <c r="BB295" s="60"/>
      <c r="BD295" s="60"/>
      <c r="BF295" s="60"/>
      <c r="BH295" s="60"/>
      <c r="BJ295" s="60"/>
      <c r="BL295" s="60"/>
      <c r="BN295" s="60"/>
      <c r="BP295" s="60"/>
      <c r="BR295" s="60"/>
    </row>
    <row r="301" spans="3:70" x14ac:dyDescent="0.2">
      <c r="AT301" s="60"/>
      <c r="AU301" s="81"/>
    </row>
  </sheetData>
  <mergeCells count="39">
    <mergeCell ref="BN114:BO114"/>
    <mergeCell ref="BP114:BQ114"/>
    <mergeCell ref="BR114:BS114"/>
    <mergeCell ref="BD114:BE114"/>
    <mergeCell ref="BF114:BG114"/>
    <mergeCell ref="BH114:BI114"/>
    <mergeCell ref="BJ114:BK114"/>
    <mergeCell ref="BL114:BM114"/>
    <mergeCell ref="AQ114:AR114"/>
    <mergeCell ref="AT114:AU114"/>
    <mergeCell ref="AW114:AX114"/>
    <mergeCell ref="AZ114:BA114"/>
    <mergeCell ref="BB114:BC114"/>
    <mergeCell ref="AG114:AH114"/>
    <mergeCell ref="AI114:AJ114"/>
    <mergeCell ref="AK114:AL114"/>
    <mergeCell ref="AM114:AN114"/>
    <mergeCell ref="AO114:AP114"/>
    <mergeCell ref="Y113:AR113"/>
    <mergeCell ref="C114:D114"/>
    <mergeCell ref="E114:F114"/>
    <mergeCell ref="G114:H114"/>
    <mergeCell ref="I114:J114"/>
    <mergeCell ref="K114:L114"/>
    <mergeCell ref="M114:N114"/>
    <mergeCell ref="O114:P114"/>
    <mergeCell ref="Q114:R114"/>
    <mergeCell ref="S114:T114"/>
    <mergeCell ref="U114:V114"/>
    <mergeCell ref="W114:X114"/>
    <mergeCell ref="Y114:Z114"/>
    <mergeCell ref="AA114:AB114"/>
    <mergeCell ref="AC114:AD114"/>
    <mergeCell ref="AE114:AF114"/>
    <mergeCell ref="C5:O5"/>
    <mergeCell ref="C29:O29"/>
    <mergeCell ref="C75:D75"/>
    <mergeCell ref="C113:D113"/>
    <mergeCell ref="E113:X113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72"/>
  <sheetViews>
    <sheetView workbookViewId="0"/>
  </sheetViews>
  <sheetFormatPr defaultRowHeight="14.25" x14ac:dyDescent="0.2"/>
  <cols>
    <col min="3" max="3" width="9.875" bestFit="1" customWidth="1"/>
  </cols>
  <sheetData>
    <row r="2" spans="2:20" x14ac:dyDescent="0.2">
      <c r="B2" t="s">
        <v>229</v>
      </c>
    </row>
    <row r="4" spans="2:20" x14ac:dyDescent="0.2">
      <c r="B4" s="36" t="s">
        <v>230</v>
      </c>
    </row>
    <row r="5" spans="2:20" x14ac:dyDescent="0.2">
      <c r="B5" s="36" t="s">
        <v>109</v>
      </c>
      <c r="C5" s="37" t="s">
        <v>231</v>
      </c>
    </row>
    <row r="6" spans="2:20" x14ac:dyDescent="0.2">
      <c r="B6" s="36" t="s">
        <v>110</v>
      </c>
      <c r="C6" s="36" t="s">
        <v>204</v>
      </c>
    </row>
    <row r="8" spans="2:20" x14ac:dyDescent="0.2">
      <c r="B8" s="37" t="s">
        <v>111</v>
      </c>
      <c r="D8" s="36" t="s">
        <v>112</v>
      </c>
    </row>
    <row r="9" spans="2:20" x14ac:dyDescent="0.2">
      <c r="B9" s="37" t="s">
        <v>182</v>
      </c>
      <c r="D9" s="36" t="s">
        <v>37</v>
      </c>
    </row>
    <row r="10" spans="2:20" x14ac:dyDescent="0.2">
      <c r="B10" s="37" t="s">
        <v>113</v>
      </c>
      <c r="D10" s="36" t="s">
        <v>68</v>
      </c>
    </row>
    <row r="11" spans="2:20" x14ac:dyDescent="0.2">
      <c r="B11" s="37" t="s">
        <v>114</v>
      </c>
      <c r="D11" s="36" t="s">
        <v>37</v>
      </c>
    </row>
    <row r="12" spans="2:20" x14ac:dyDescent="0.2">
      <c r="B12" s="37" t="s">
        <v>136</v>
      </c>
      <c r="D12" s="36" t="s">
        <v>37</v>
      </c>
    </row>
    <row r="13" spans="2:20" x14ac:dyDescent="0.2">
      <c r="B13" s="37" t="s">
        <v>116</v>
      </c>
      <c r="D13" s="36" t="s">
        <v>117</v>
      </c>
    </row>
    <row r="14" spans="2:20" x14ac:dyDescent="0.2">
      <c r="B14" s="37" t="s">
        <v>118</v>
      </c>
      <c r="D14" s="36" t="s">
        <v>119</v>
      </c>
    </row>
    <row r="16" spans="2:20" x14ac:dyDescent="0.2">
      <c r="B16" s="77" t="s">
        <v>137</v>
      </c>
      <c r="C16" s="103" t="s">
        <v>37</v>
      </c>
      <c r="D16" s="103" t="s">
        <v>121</v>
      </c>
      <c r="E16" s="103" t="s">
        <v>37</v>
      </c>
      <c r="F16" s="103" t="s">
        <v>121</v>
      </c>
      <c r="G16" s="103" t="s">
        <v>37</v>
      </c>
      <c r="H16" s="103" t="s">
        <v>121</v>
      </c>
      <c r="I16" s="103" t="s">
        <v>65</v>
      </c>
      <c r="J16" s="103" t="s">
        <v>121</v>
      </c>
      <c r="K16" s="103" t="s">
        <v>65</v>
      </c>
      <c r="L16" s="103" t="s">
        <v>121</v>
      </c>
      <c r="M16" s="103" t="s">
        <v>65</v>
      </c>
      <c r="N16" s="103" t="s">
        <v>121</v>
      </c>
      <c r="O16" s="103" t="s">
        <v>66</v>
      </c>
      <c r="P16" s="103" t="s">
        <v>121</v>
      </c>
      <c r="Q16" s="103" t="s">
        <v>66</v>
      </c>
      <c r="R16" s="103" t="s">
        <v>121</v>
      </c>
      <c r="S16" s="103" t="s">
        <v>66</v>
      </c>
      <c r="T16" s="103" t="s">
        <v>121</v>
      </c>
    </row>
    <row r="17" spans="2:20" x14ac:dyDescent="0.2">
      <c r="B17" s="77" t="s">
        <v>183</v>
      </c>
      <c r="C17" s="104" t="s">
        <v>37</v>
      </c>
      <c r="D17" s="104" t="s">
        <v>121</v>
      </c>
      <c r="E17" s="104" t="s">
        <v>184</v>
      </c>
      <c r="F17" s="104" t="s">
        <v>121</v>
      </c>
      <c r="G17" s="104" t="s">
        <v>185</v>
      </c>
      <c r="H17" s="104" t="s">
        <v>121</v>
      </c>
      <c r="I17" s="104" t="s">
        <v>37</v>
      </c>
      <c r="J17" s="104" t="s">
        <v>121</v>
      </c>
      <c r="K17" s="104" t="s">
        <v>184</v>
      </c>
      <c r="L17" s="104" t="s">
        <v>121</v>
      </c>
      <c r="M17" s="104" t="s">
        <v>185</v>
      </c>
      <c r="N17" s="104" t="s">
        <v>121</v>
      </c>
      <c r="O17" s="104" t="s">
        <v>37</v>
      </c>
      <c r="P17" s="104" t="s">
        <v>121</v>
      </c>
      <c r="Q17" s="104" t="s">
        <v>184</v>
      </c>
      <c r="R17" s="104" t="s">
        <v>121</v>
      </c>
      <c r="S17" s="104" t="s">
        <v>185</v>
      </c>
      <c r="T17" s="104" t="s">
        <v>121</v>
      </c>
    </row>
    <row r="18" spans="2:20" x14ac:dyDescent="0.2">
      <c r="B18" s="39" t="s">
        <v>122</v>
      </c>
      <c r="C18" s="50" t="s">
        <v>121</v>
      </c>
      <c r="D18" s="50" t="s">
        <v>121</v>
      </c>
      <c r="E18" s="50" t="s">
        <v>121</v>
      </c>
      <c r="F18" s="50" t="s">
        <v>121</v>
      </c>
      <c r="G18" s="50" t="s">
        <v>121</v>
      </c>
      <c r="H18" s="50" t="s">
        <v>121</v>
      </c>
      <c r="I18" s="50" t="s">
        <v>121</v>
      </c>
      <c r="J18" s="50" t="s">
        <v>121</v>
      </c>
      <c r="K18" s="50" t="s">
        <v>121</v>
      </c>
      <c r="L18" s="50" t="s">
        <v>121</v>
      </c>
      <c r="M18" s="50" t="s">
        <v>121</v>
      </c>
      <c r="N18" s="50" t="s">
        <v>121</v>
      </c>
      <c r="O18" s="50" t="s">
        <v>121</v>
      </c>
      <c r="P18" s="50" t="s">
        <v>121</v>
      </c>
      <c r="Q18" s="50" t="s">
        <v>121</v>
      </c>
      <c r="R18" s="50" t="s">
        <v>121</v>
      </c>
      <c r="S18" s="50" t="s">
        <v>121</v>
      </c>
      <c r="T18" s="50" t="s">
        <v>121</v>
      </c>
    </row>
    <row r="19" spans="2:20" x14ac:dyDescent="0.2">
      <c r="B19" s="40" t="s">
        <v>123</v>
      </c>
      <c r="C19" s="41">
        <v>9070970</v>
      </c>
      <c r="D19" s="41" t="s">
        <v>121</v>
      </c>
      <c r="E19" s="41">
        <v>307690</v>
      </c>
      <c r="F19" s="41" t="s">
        <v>121</v>
      </c>
      <c r="G19" s="41">
        <v>90930</v>
      </c>
      <c r="H19" s="41" t="s">
        <v>121</v>
      </c>
      <c r="I19" s="41">
        <v>178520</v>
      </c>
      <c r="J19" s="41" t="s">
        <v>121</v>
      </c>
      <c r="K19" s="41">
        <v>48610</v>
      </c>
      <c r="L19" s="41" t="s">
        <v>121</v>
      </c>
      <c r="M19" s="41">
        <v>25070</v>
      </c>
      <c r="N19" s="41" t="s">
        <v>121</v>
      </c>
      <c r="O19" s="41">
        <v>120900</v>
      </c>
      <c r="P19" s="41" t="s">
        <v>121</v>
      </c>
      <c r="Q19" s="41">
        <v>46120</v>
      </c>
      <c r="R19" s="41" t="s">
        <v>121</v>
      </c>
      <c r="S19" s="41">
        <v>13690</v>
      </c>
      <c r="T19" s="41" t="s">
        <v>121</v>
      </c>
    </row>
    <row r="21" spans="2:20" x14ac:dyDescent="0.2">
      <c r="B21" s="37" t="s">
        <v>126</v>
      </c>
    </row>
    <row r="22" spans="2:20" x14ac:dyDescent="0.2">
      <c r="B22" s="37" t="s">
        <v>50</v>
      </c>
      <c r="C22" s="36" t="s">
        <v>55</v>
      </c>
    </row>
    <row r="25" spans="2:20" x14ac:dyDescent="0.2">
      <c r="B25" s="65" t="s">
        <v>194</v>
      </c>
    </row>
    <row r="27" spans="2:20" x14ac:dyDescent="0.2">
      <c r="B27" s="65" t="s">
        <v>177</v>
      </c>
      <c r="C27" s="66">
        <v>44249.628229166672</v>
      </c>
    </row>
    <row r="28" spans="2:20" x14ac:dyDescent="0.2">
      <c r="B28" s="65" t="s">
        <v>178</v>
      </c>
      <c r="C28" s="66">
        <v>44845.835356666663</v>
      </c>
    </row>
    <row r="29" spans="2:20" x14ac:dyDescent="0.2">
      <c r="B29" s="65" t="s">
        <v>179</v>
      </c>
      <c r="C29" s="65" t="s">
        <v>180</v>
      </c>
    </row>
    <row r="31" spans="2:20" x14ac:dyDescent="0.2">
      <c r="B31" s="65" t="s">
        <v>195</v>
      </c>
      <c r="C31" s="65" t="s">
        <v>37</v>
      </c>
    </row>
    <row r="32" spans="2:20" x14ac:dyDescent="0.2">
      <c r="B32" s="65" t="s">
        <v>196</v>
      </c>
      <c r="C32" s="65" t="s">
        <v>37</v>
      </c>
    </row>
    <row r="33" spans="2:17" x14ac:dyDescent="0.2">
      <c r="B33" s="65" t="s">
        <v>197</v>
      </c>
      <c r="C33" s="65" t="s">
        <v>37</v>
      </c>
    </row>
    <row r="34" spans="2:17" x14ac:dyDescent="0.2">
      <c r="B34" s="65" t="s">
        <v>198</v>
      </c>
      <c r="C34" s="65" t="s">
        <v>199</v>
      </c>
    </row>
    <row r="36" spans="2:17" x14ac:dyDescent="0.2">
      <c r="B36" s="67" t="s">
        <v>38</v>
      </c>
      <c r="C36" s="67" t="s">
        <v>39</v>
      </c>
      <c r="D36" s="67" t="s">
        <v>39</v>
      </c>
      <c r="E36" s="67" t="s">
        <v>39</v>
      </c>
      <c r="F36" s="67" t="s">
        <v>170</v>
      </c>
      <c r="G36" s="67" t="s">
        <v>170</v>
      </c>
      <c r="H36" s="67" t="s">
        <v>170</v>
      </c>
      <c r="I36" s="67" t="s">
        <v>176</v>
      </c>
      <c r="J36" s="67" t="s">
        <v>176</v>
      </c>
      <c r="K36" s="67" t="s">
        <v>176</v>
      </c>
      <c r="L36" s="67" t="s">
        <v>175</v>
      </c>
      <c r="M36" s="67" t="s">
        <v>175</v>
      </c>
      <c r="N36" s="67" t="s">
        <v>175</v>
      </c>
      <c r="O36" s="67" t="s">
        <v>174</v>
      </c>
      <c r="P36" s="67" t="s">
        <v>174</v>
      </c>
      <c r="Q36" s="67" t="s">
        <v>174</v>
      </c>
    </row>
    <row r="37" spans="2:17" x14ac:dyDescent="0.2">
      <c r="B37" s="67" t="s">
        <v>200</v>
      </c>
      <c r="C37" s="67" t="s">
        <v>37</v>
      </c>
      <c r="D37" s="67" t="s">
        <v>184</v>
      </c>
      <c r="E37" s="67" t="s">
        <v>185</v>
      </c>
      <c r="F37" s="67" t="s">
        <v>37</v>
      </c>
      <c r="G37" s="67" t="s">
        <v>184</v>
      </c>
      <c r="H37" s="67" t="s">
        <v>185</v>
      </c>
      <c r="I37" s="67" t="s">
        <v>37</v>
      </c>
      <c r="J37" s="67" t="s">
        <v>184</v>
      </c>
      <c r="K37" s="67" t="s">
        <v>185</v>
      </c>
      <c r="L37" s="67" t="s">
        <v>37</v>
      </c>
      <c r="M37" s="67" t="s">
        <v>184</v>
      </c>
      <c r="N37" s="67" t="s">
        <v>185</v>
      </c>
      <c r="O37" s="67" t="s">
        <v>37</v>
      </c>
      <c r="P37" s="67" t="s">
        <v>184</v>
      </c>
      <c r="Q37" s="67" t="s">
        <v>185</v>
      </c>
    </row>
    <row r="38" spans="2:17" x14ac:dyDescent="0.2">
      <c r="B38" s="67" t="s">
        <v>0</v>
      </c>
      <c r="C38" s="68">
        <v>36890</v>
      </c>
      <c r="D38" s="68">
        <v>5820</v>
      </c>
      <c r="E38" s="69" t="s">
        <v>50</v>
      </c>
      <c r="F38" s="68">
        <v>37760</v>
      </c>
      <c r="G38" s="68">
        <v>5000</v>
      </c>
      <c r="H38" s="69" t="s">
        <v>50</v>
      </c>
      <c r="I38" s="68">
        <v>42850</v>
      </c>
      <c r="J38" s="68">
        <v>4260</v>
      </c>
      <c r="K38" s="69" t="s">
        <v>50</v>
      </c>
      <c r="L38" s="68">
        <v>48010</v>
      </c>
      <c r="M38" s="68">
        <v>3790</v>
      </c>
      <c r="N38" s="69" t="s">
        <v>50</v>
      </c>
      <c r="O38" s="68">
        <v>51540</v>
      </c>
      <c r="P38" s="68">
        <v>3560</v>
      </c>
      <c r="Q38" s="69" t="s">
        <v>50</v>
      </c>
    </row>
    <row r="39" spans="2:17" x14ac:dyDescent="0.2">
      <c r="B39" s="67" t="s">
        <v>1</v>
      </c>
      <c r="C39" s="68">
        <v>202720</v>
      </c>
      <c r="D39" s="68">
        <v>7770</v>
      </c>
      <c r="E39" s="68">
        <v>30</v>
      </c>
      <c r="F39" s="68">
        <v>254410</v>
      </c>
      <c r="G39" s="68">
        <v>5920</v>
      </c>
      <c r="H39" s="68">
        <v>40</v>
      </c>
      <c r="I39" s="68">
        <v>370490</v>
      </c>
      <c r="J39" s="68">
        <v>5380</v>
      </c>
      <c r="K39" s="69" t="s">
        <v>50</v>
      </c>
      <c r="L39" s="68">
        <v>493130</v>
      </c>
      <c r="M39" s="68">
        <v>3350</v>
      </c>
      <c r="N39" s="69" t="s">
        <v>50</v>
      </c>
      <c r="O39" s="68">
        <v>534610</v>
      </c>
      <c r="P39" s="68">
        <v>3200</v>
      </c>
      <c r="Q39" s="69" t="s">
        <v>50</v>
      </c>
    </row>
    <row r="40" spans="2:17" x14ac:dyDescent="0.2">
      <c r="B40" s="67" t="s">
        <v>96</v>
      </c>
      <c r="C40" s="68">
        <v>26530</v>
      </c>
      <c r="D40" s="68">
        <v>3120</v>
      </c>
      <c r="E40" s="69" t="s">
        <v>50</v>
      </c>
      <c r="F40" s="68">
        <v>26250</v>
      </c>
      <c r="G40" s="68">
        <v>2900</v>
      </c>
      <c r="H40" s="69" t="s">
        <v>50</v>
      </c>
      <c r="I40" s="68">
        <v>22860</v>
      </c>
      <c r="J40" s="68">
        <v>3080</v>
      </c>
      <c r="K40" s="69" t="s">
        <v>50</v>
      </c>
      <c r="L40" s="68">
        <v>39400</v>
      </c>
      <c r="M40" s="68">
        <v>2940</v>
      </c>
      <c r="N40" s="69" t="s">
        <v>50</v>
      </c>
      <c r="O40" s="68">
        <v>42250</v>
      </c>
      <c r="P40" s="68">
        <v>2830</v>
      </c>
      <c r="Q40" s="69" t="s">
        <v>50</v>
      </c>
    </row>
    <row r="41" spans="2:17" x14ac:dyDescent="0.2">
      <c r="B41" s="67" t="s">
        <v>2</v>
      </c>
      <c r="C41" s="68">
        <v>35050</v>
      </c>
      <c r="D41" s="68">
        <v>1830</v>
      </c>
      <c r="E41" s="69" t="s">
        <v>50</v>
      </c>
      <c r="F41" s="68">
        <v>38280</v>
      </c>
      <c r="G41" s="68">
        <v>1690</v>
      </c>
      <c r="H41" s="69" t="s">
        <v>50</v>
      </c>
      <c r="I41" s="68">
        <v>41360</v>
      </c>
      <c r="J41" s="68">
        <v>1850</v>
      </c>
      <c r="K41" s="69" t="s">
        <v>50</v>
      </c>
      <c r="L41" s="68">
        <v>44620</v>
      </c>
      <c r="M41" s="68">
        <v>950</v>
      </c>
      <c r="N41" s="69" t="s">
        <v>50</v>
      </c>
      <c r="O41" s="68">
        <v>51680</v>
      </c>
      <c r="P41" s="68">
        <v>400</v>
      </c>
      <c r="Q41" s="69" t="s">
        <v>50</v>
      </c>
    </row>
    <row r="42" spans="2:17" x14ac:dyDescent="0.2">
      <c r="B42" s="67" t="s">
        <v>49</v>
      </c>
      <c r="C42" s="68">
        <v>276120</v>
      </c>
      <c r="D42" s="68">
        <v>5490</v>
      </c>
      <c r="E42" s="68">
        <v>26000</v>
      </c>
      <c r="F42" s="68">
        <v>285030</v>
      </c>
      <c r="G42" s="68">
        <v>5270</v>
      </c>
      <c r="H42" s="68">
        <v>23720</v>
      </c>
      <c r="I42" s="68">
        <v>299130</v>
      </c>
      <c r="J42" s="68">
        <v>5060</v>
      </c>
      <c r="K42" s="68">
        <v>21040</v>
      </c>
      <c r="L42" s="68">
        <v>370480</v>
      </c>
      <c r="M42" s="68">
        <v>5150</v>
      </c>
      <c r="N42" s="68">
        <v>19000</v>
      </c>
      <c r="O42" s="68">
        <v>389880</v>
      </c>
      <c r="P42" s="68">
        <v>4900</v>
      </c>
      <c r="Q42" s="68">
        <v>18680</v>
      </c>
    </row>
    <row r="43" spans="2:17" x14ac:dyDescent="0.2">
      <c r="B43" s="67" t="s">
        <v>3</v>
      </c>
      <c r="C43" s="68">
        <v>16700</v>
      </c>
      <c r="D43" s="68">
        <v>3390</v>
      </c>
      <c r="E43" s="69" t="s">
        <v>50</v>
      </c>
      <c r="F43" s="68">
        <v>19190</v>
      </c>
      <c r="G43" s="68">
        <v>2310</v>
      </c>
      <c r="H43" s="69" t="s">
        <v>50</v>
      </c>
      <c r="I43" s="68">
        <v>19610</v>
      </c>
      <c r="J43" s="68">
        <v>1730</v>
      </c>
      <c r="K43" s="69" t="s">
        <v>50</v>
      </c>
      <c r="L43" s="68">
        <v>23340</v>
      </c>
      <c r="M43" s="68">
        <v>1450</v>
      </c>
      <c r="N43" s="69" t="s">
        <v>50</v>
      </c>
      <c r="O43" s="68">
        <v>27750</v>
      </c>
      <c r="P43" s="68">
        <v>880</v>
      </c>
      <c r="Q43" s="69" t="s">
        <v>50</v>
      </c>
    </row>
    <row r="44" spans="2:17" x14ac:dyDescent="0.2">
      <c r="B44" s="67" t="s">
        <v>4</v>
      </c>
      <c r="C44" s="68">
        <v>137560</v>
      </c>
      <c r="D44" s="68">
        <v>420</v>
      </c>
      <c r="E44" s="69" t="s">
        <v>50</v>
      </c>
      <c r="F44" s="68">
        <v>139600</v>
      </c>
      <c r="G44" s="68">
        <v>500</v>
      </c>
      <c r="H44" s="69" t="s">
        <v>50</v>
      </c>
      <c r="I44" s="68">
        <v>139890</v>
      </c>
      <c r="J44" s="68">
        <v>330</v>
      </c>
      <c r="K44" s="69" t="s">
        <v>50</v>
      </c>
      <c r="L44" s="68">
        <v>128240</v>
      </c>
      <c r="M44" s="68">
        <v>160</v>
      </c>
      <c r="N44" s="69" t="s">
        <v>50</v>
      </c>
      <c r="O44" s="68">
        <v>132670</v>
      </c>
      <c r="P44" s="68">
        <v>180</v>
      </c>
      <c r="Q44" s="69" t="s">
        <v>50</v>
      </c>
    </row>
    <row r="45" spans="2:17" x14ac:dyDescent="0.2">
      <c r="B45" s="67" t="s">
        <v>5</v>
      </c>
      <c r="C45" s="68">
        <v>684950</v>
      </c>
      <c r="D45" s="68">
        <v>650</v>
      </c>
      <c r="E45" s="69" t="s">
        <v>50</v>
      </c>
      <c r="F45" s="68">
        <v>709500</v>
      </c>
      <c r="G45" s="68">
        <v>800</v>
      </c>
      <c r="H45" s="69" t="s">
        <v>50</v>
      </c>
      <c r="I45" s="68">
        <v>723060</v>
      </c>
      <c r="J45" s="68">
        <v>660</v>
      </c>
      <c r="K45" s="69" t="s">
        <v>50</v>
      </c>
      <c r="L45" s="68">
        <v>860150</v>
      </c>
      <c r="M45" s="68">
        <v>640</v>
      </c>
      <c r="N45" s="69" t="s">
        <v>50</v>
      </c>
      <c r="O45" s="68">
        <v>833590</v>
      </c>
      <c r="P45" s="68">
        <v>510</v>
      </c>
      <c r="Q45" s="69" t="s">
        <v>50</v>
      </c>
    </row>
    <row r="46" spans="2:17" x14ac:dyDescent="0.2">
      <c r="B46" s="67" t="s">
        <v>6</v>
      </c>
      <c r="C46" s="68">
        <v>945020</v>
      </c>
      <c r="D46" s="68">
        <v>61020</v>
      </c>
      <c r="E46" s="69" t="s">
        <v>50</v>
      </c>
      <c r="F46" s="68">
        <v>965000</v>
      </c>
      <c r="G46" s="68">
        <v>61610</v>
      </c>
      <c r="H46" s="69" t="s">
        <v>50</v>
      </c>
      <c r="I46" s="68">
        <v>989800</v>
      </c>
      <c r="J46" s="68">
        <v>60100</v>
      </c>
      <c r="K46" s="69" t="s">
        <v>50</v>
      </c>
      <c r="L46" s="68">
        <v>1043910</v>
      </c>
      <c r="M46" s="68">
        <v>55850</v>
      </c>
      <c r="N46" s="69" t="s">
        <v>50</v>
      </c>
      <c r="O46" s="68">
        <v>1079420</v>
      </c>
      <c r="P46" s="68">
        <v>51600</v>
      </c>
      <c r="Q46" s="69" t="s">
        <v>50</v>
      </c>
    </row>
    <row r="47" spans="2:17" x14ac:dyDescent="0.2">
      <c r="B47" s="67" t="s">
        <v>7</v>
      </c>
      <c r="C47" s="68">
        <v>456520</v>
      </c>
      <c r="D47" s="68">
        <v>115610</v>
      </c>
      <c r="E47" s="68">
        <v>43670</v>
      </c>
      <c r="F47" s="68">
        <v>472210</v>
      </c>
      <c r="G47" s="68">
        <v>117860</v>
      </c>
      <c r="H47" s="68">
        <v>38920</v>
      </c>
      <c r="I47" s="68">
        <v>516100</v>
      </c>
      <c r="J47" s="68">
        <v>112030</v>
      </c>
      <c r="K47" s="68">
        <v>38580</v>
      </c>
      <c r="L47" s="68">
        <v>527350</v>
      </c>
      <c r="M47" s="68">
        <v>99720</v>
      </c>
      <c r="N47" s="68">
        <v>43650</v>
      </c>
      <c r="O47" s="68">
        <v>567140</v>
      </c>
      <c r="P47" s="68">
        <v>93020</v>
      </c>
      <c r="Q47" s="68">
        <v>45620</v>
      </c>
    </row>
    <row r="48" spans="2:17" x14ac:dyDescent="0.2">
      <c r="B48" s="67" t="s">
        <v>8</v>
      </c>
      <c r="C48" s="68">
        <v>134460</v>
      </c>
      <c r="D48" s="68">
        <v>4180</v>
      </c>
      <c r="E48" s="69" t="s">
        <v>50</v>
      </c>
      <c r="F48" s="68">
        <v>157440</v>
      </c>
      <c r="G48" s="68">
        <v>3040</v>
      </c>
      <c r="H48" s="69" t="s">
        <v>50</v>
      </c>
      <c r="I48" s="68">
        <v>233280</v>
      </c>
      <c r="J48" s="68">
        <v>2210</v>
      </c>
      <c r="K48" s="69" t="s">
        <v>50</v>
      </c>
      <c r="L48" s="68">
        <v>181250</v>
      </c>
      <c r="M48" s="68">
        <v>1130</v>
      </c>
      <c r="N48" s="69" t="s">
        <v>50</v>
      </c>
      <c r="O48" s="71">
        <f>+L48</f>
        <v>181250</v>
      </c>
      <c r="P48" s="71">
        <f>+M48</f>
        <v>1130</v>
      </c>
      <c r="Q48" s="69" t="s">
        <v>50</v>
      </c>
    </row>
    <row r="49" spans="2:17" x14ac:dyDescent="0.2">
      <c r="B49" s="67" t="s">
        <v>9</v>
      </c>
      <c r="C49" s="68">
        <v>1145710</v>
      </c>
      <c r="D49" s="68">
        <v>15690</v>
      </c>
      <c r="E49" s="69" t="s">
        <v>50</v>
      </c>
      <c r="F49" s="68">
        <v>1010330</v>
      </c>
      <c r="G49" s="68">
        <v>14460</v>
      </c>
      <c r="H49" s="69" t="s">
        <v>50</v>
      </c>
      <c r="I49" s="68">
        <v>1620880</v>
      </c>
      <c r="J49" s="68">
        <v>17180</v>
      </c>
      <c r="K49" s="69" t="s">
        <v>50</v>
      </c>
      <c r="L49" s="68">
        <v>1679440</v>
      </c>
      <c r="M49" s="68">
        <v>15930</v>
      </c>
      <c r="N49" s="69" t="s">
        <v>50</v>
      </c>
      <c r="O49" s="68">
        <v>1728530</v>
      </c>
      <c r="P49" s="68">
        <v>29070</v>
      </c>
      <c r="Q49" s="69" t="s">
        <v>50</v>
      </c>
    </row>
    <row r="50" spans="2:17" x14ac:dyDescent="0.2">
      <c r="B50" s="67" t="s">
        <v>10</v>
      </c>
      <c r="C50" s="68">
        <v>34940</v>
      </c>
      <c r="D50" s="68">
        <v>570</v>
      </c>
      <c r="E50" s="69" t="s">
        <v>50</v>
      </c>
      <c r="F50" s="68">
        <v>35380</v>
      </c>
      <c r="G50" s="68">
        <v>470</v>
      </c>
      <c r="H50" s="69" t="s">
        <v>50</v>
      </c>
      <c r="I50" s="68">
        <v>38860</v>
      </c>
      <c r="J50" s="68">
        <v>470</v>
      </c>
      <c r="K50" s="69" t="s">
        <v>50</v>
      </c>
      <c r="L50" s="68">
        <v>40120</v>
      </c>
      <c r="M50" s="68">
        <v>460</v>
      </c>
      <c r="N50" s="69" t="s">
        <v>50</v>
      </c>
      <c r="O50" s="68">
        <v>45170</v>
      </c>
      <c r="P50" s="68">
        <v>430</v>
      </c>
      <c r="Q50" s="69" t="s">
        <v>50</v>
      </c>
    </row>
    <row r="51" spans="2:17" x14ac:dyDescent="0.2">
      <c r="B51" s="67" t="s">
        <v>11</v>
      </c>
      <c r="C51" s="68">
        <v>69930</v>
      </c>
      <c r="D51" s="68">
        <v>130</v>
      </c>
      <c r="E51" s="68">
        <v>750</v>
      </c>
      <c r="F51" s="68">
        <v>81800</v>
      </c>
      <c r="G51" s="68">
        <v>140</v>
      </c>
      <c r="H51" s="68">
        <v>1210</v>
      </c>
      <c r="I51" s="68">
        <v>83390</v>
      </c>
      <c r="J51" s="68">
        <v>120</v>
      </c>
      <c r="K51" s="68">
        <v>1450</v>
      </c>
      <c r="L51" s="68">
        <v>107750</v>
      </c>
      <c r="M51" s="68">
        <v>110</v>
      </c>
      <c r="N51" s="68">
        <v>800</v>
      </c>
      <c r="O51" s="68">
        <v>128670</v>
      </c>
      <c r="P51" s="68">
        <v>120</v>
      </c>
      <c r="Q51" s="68">
        <v>410</v>
      </c>
    </row>
    <row r="52" spans="2:17" x14ac:dyDescent="0.2">
      <c r="B52" s="67" t="s">
        <v>12</v>
      </c>
      <c r="C52" s="68">
        <v>150320</v>
      </c>
      <c r="D52" s="68">
        <v>860</v>
      </c>
      <c r="E52" s="68">
        <v>50</v>
      </c>
      <c r="F52" s="68">
        <v>171800</v>
      </c>
      <c r="G52" s="68">
        <v>680</v>
      </c>
      <c r="H52" s="69" t="s">
        <v>50</v>
      </c>
      <c r="I52" s="68">
        <v>199910</v>
      </c>
      <c r="J52" s="68">
        <v>650</v>
      </c>
      <c r="K52" s="68">
        <v>30</v>
      </c>
      <c r="L52" s="68">
        <v>230270</v>
      </c>
      <c r="M52" s="68">
        <v>560</v>
      </c>
      <c r="N52" s="69" t="s">
        <v>50</v>
      </c>
      <c r="O52" s="68">
        <v>252950</v>
      </c>
      <c r="P52" s="68">
        <v>540</v>
      </c>
      <c r="Q52" s="69" t="s">
        <v>50</v>
      </c>
    </row>
    <row r="53" spans="2:17" x14ac:dyDescent="0.2">
      <c r="B53" s="67" t="s">
        <v>13</v>
      </c>
      <c r="C53" s="68">
        <v>1970</v>
      </c>
      <c r="D53" s="68">
        <v>50</v>
      </c>
      <c r="E53" s="68">
        <v>70</v>
      </c>
      <c r="F53" s="68">
        <v>2080</v>
      </c>
      <c r="G53" s="68">
        <v>50</v>
      </c>
      <c r="H53" s="68">
        <v>110</v>
      </c>
      <c r="I53" s="68">
        <v>2200</v>
      </c>
      <c r="J53" s="68">
        <v>50</v>
      </c>
      <c r="K53" s="68">
        <v>90</v>
      </c>
      <c r="L53" s="68">
        <v>2300</v>
      </c>
      <c r="M53" s="68">
        <v>40</v>
      </c>
      <c r="N53" s="69" t="s">
        <v>50</v>
      </c>
      <c r="O53" s="68">
        <v>2450</v>
      </c>
      <c r="P53" s="68">
        <v>40</v>
      </c>
      <c r="Q53" s="69" t="s">
        <v>50</v>
      </c>
    </row>
    <row r="54" spans="2:17" x14ac:dyDescent="0.2">
      <c r="B54" s="67" t="s">
        <v>14</v>
      </c>
      <c r="C54" s="68">
        <v>430000</v>
      </c>
      <c r="D54" s="68">
        <v>8720</v>
      </c>
      <c r="E54" s="69" t="s">
        <v>50</v>
      </c>
      <c r="F54" s="68">
        <v>491330</v>
      </c>
      <c r="G54" s="68">
        <v>8820</v>
      </c>
      <c r="H54" s="69" t="s">
        <v>50</v>
      </c>
      <c r="I54" s="68">
        <v>576810</v>
      </c>
      <c r="J54" s="68">
        <v>9180</v>
      </c>
      <c r="K54" s="69" t="s">
        <v>50</v>
      </c>
      <c r="L54" s="68">
        <v>626320</v>
      </c>
      <c r="M54" s="68">
        <v>7660</v>
      </c>
      <c r="N54" s="69" t="s">
        <v>50</v>
      </c>
      <c r="O54" s="68">
        <v>714790</v>
      </c>
      <c r="P54" s="68">
        <v>7900</v>
      </c>
      <c r="Q54" s="69" t="s">
        <v>50</v>
      </c>
    </row>
    <row r="55" spans="2:17" x14ac:dyDescent="0.2">
      <c r="B55" s="67" t="s">
        <v>15</v>
      </c>
      <c r="C55" s="68">
        <v>9210</v>
      </c>
      <c r="D55" s="68">
        <v>40</v>
      </c>
      <c r="E55" s="68">
        <v>90</v>
      </c>
      <c r="F55" s="68">
        <v>9360</v>
      </c>
      <c r="G55" s="68">
        <v>40</v>
      </c>
      <c r="H55" s="68">
        <v>110</v>
      </c>
      <c r="I55" s="68">
        <v>12530</v>
      </c>
      <c r="J55" s="68">
        <v>40</v>
      </c>
      <c r="K55" s="68">
        <v>220</v>
      </c>
      <c r="L55" s="68">
        <v>11020</v>
      </c>
      <c r="M55" s="68">
        <v>30</v>
      </c>
      <c r="N55" s="68">
        <v>190</v>
      </c>
      <c r="O55" s="68">
        <v>11070</v>
      </c>
      <c r="P55" s="68">
        <v>40</v>
      </c>
      <c r="Q55" s="68">
        <v>180</v>
      </c>
    </row>
    <row r="56" spans="2:17" x14ac:dyDescent="0.2">
      <c r="B56" s="67" t="s">
        <v>16</v>
      </c>
      <c r="C56" s="68">
        <v>55680</v>
      </c>
      <c r="D56" s="68">
        <v>4080</v>
      </c>
      <c r="E56" s="69" t="s">
        <v>50</v>
      </c>
      <c r="F56" s="68">
        <v>67480</v>
      </c>
      <c r="G56" s="68">
        <v>4260</v>
      </c>
      <c r="H56" s="69" t="s">
        <v>50</v>
      </c>
      <c r="I56" s="68">
        <v>72320</v>
      </c>
      <c r="J56" s="68">
        <v>4180</v>
      </c>
      <c r="K56" s="69" t="s">
        <v>50</v>
      </c>
      <c r="L56" s="68">
        <v>76740</v>
      </c>
      <c r="M56" s="68">
        <v>3990</v>
      </c>
      <c r="N56" s="68">
        <v>1360</v>
      </c>
      <c r="O56" s="68">
        <v>81830</v>
      </c>
      <c r="P56" s="68">
        <v>4040</v>
      </c>
      <c r="Q56" s="68">
        <v>1740</v>
      </c>
    </row>
    <row r="57" spans="2:17" x14ac:dyDescent="0.2">
      <c r="B57" s="67" t="s">
        <v>17</v>
      </c>
      <c r="C57" s="68">
        <v>132500</v>
      </c>
      <c r="D57" s="68">
        <v>1670</v>
      </c>
      <c r="E57" s="68">
        <v>5890</v>
      </c>
      <c r="F57" s="68">
        <v>140430</v>
      </c>
      <c r="G57" s="68">
        <v>4060</v>
      </c>
      <c r="H57" s="68">
        <v>4420</v>
      </c>
      <c r="I57" s="68">
        <v>150170</v>
      </c>
      <c r="J57" s="68">
        <v>3980</v>
      </c>
      <c r="K57" s="68">
        <v>4700</v>
      </c>
      <c r="L57" s="68">
        <v>165420</v>
      </c>
      <c r="M57" s="68">
        <v>4140</v>
      </c>
      <c r="N57" s="68">
        <v>4300</v>
      </c>
      <c r="O57" s="68">
        <v>170640</v>
      </c>
      <c r="P57" s="68">
        <v>3840</v>
      </c>
      <c r="Q57" s="68">
        <v>1180</v>
      </c>
    </row>
    <row r="58" spans="2:17" x14ac:dyDescent="0.2">
      <c r="B58" s="67" t="s">
        <v>18</v>
      </c>
      <c r="C58" s="68">
        <v>1410700</v>
      </c>
      <c r="D58" s="68">
        <v>4080</v>
      </c>
      <c r="E58" s="69" t="s">
        <v>50</v>
      </c>
      <c r="F58" s="68">
        <v>1429010</v>
      </c>
      <c r="G58" s="68">
        <v>3620</v>
      </c>
      <c r="H58" s="69" t="s">
        <v>50</v>
      </c>
      <c r="I58" s="68">
        <v>1506620</v>
      </c>
      <c r="J58" s="68">
        <v>4150</v>
      </c>
      <c r="K58" s="69" t="s">
        <v>50</v>
      </c>
      <c r="L58" s="68">
        <v>2390960</v>
      </c>
      <c r="M58" s="68">
        <v>3710</v>
      </c>
      <c r="N58" s="69" t="s">
        <v>50</v>
      </c>
      <c r="O58" s="68">
        <v>2476470</v>
      </c>
      <c r="P58" s="68">
        <v>3640</v>
      </c>
      <c r="Q58" s="69" t="s">
        <v>50</v>
      </c>
    </row>
    <row r="59" spans="2:17" x14ac:dyDescent="0.2">
      <c r="B59" s="67" t="s">
        <v>19</v>
      </c>
      <c r="C59" s="68">
        <v>258980</v>
      </c>
      <c r="D59" s="68">
        <v>12200</v>
      </c>
      <c r="E59" s="69" t="s">
        <v>50</v>
      </c>
      <c r="F59" s="68">
        <v>264420</v>
      </c>
      <c r="G59" s="68">
        <v>10930</v>
      </c>
      <c r="H59" s="69" t="s">
        <v>50</v>
      </c>
      <c r="I59" s="68">
        <v>305270</v>
      </c>
      <c r="J59" s="68">
        <v>7890</v>
      </c>
      <c r="K59" s="69" t="s">
        <v>50</v>
      </c>
      <c r="L59" s="68">
        <v>275080</v>
      </c>
      <c r="M59" s="68">
        <v>6520</v>
      </c>
      <c r="N59" s="69" t="s">
        <v>50</v>
      </c>
      <c r="O59" s="68">
        <v>323920</v>
      </c>
      <c r="P59" s="68">
        <v>6840</v>
      </c>
      <c r="Q59" s="69" t="s">
        <v>50</v>
      </c>
    </row>
    <row r="60" spans="2:17" x14ac:dyDescent="0.2">
      <c r="B60" s="67" t="s">
        <v>20</v>
      </c>
      <c r="C60" s="68">
        <v>3422030</v>
      </c>
      <c r="D60" s="68">
        <v>23310</v>
      </c>
      <c r="E60" s="69" t="s">
        <v>50</v>
      </c>
      <c r="F60" s="68">
        <v>3629660</v>
      </c>
      <c r="G60" s="68">
        <v>27880</v>
      </c>
      <c r="H60" s="69" t="s">
        <v>50</v>
      </c>
      <c r="I60" s="68">
        <v>3859040</v>
      </c>
      <c r="J60" s="68">
        <v>30700</v>
      </c>
      <c r="K60" s="69" t="s">
        <v>50</v>
      </c>
      <c r="L60" s="68">
        <v>3931350</v>
      </c>
      <c r="M60" s="68">
        <v>17700</v>
      </c>
      <c r="N60" s="69" t="s">
        <v>50</v>
      </c>
      <c r="O60" s="68">
        <v>4256150</v>
      </c>
      <c r="P60" s="68">
        <v>18260</v>
      </c>
      <c r="Q60" s="69" t="s">
        <v>50</v>
      </c>
    </row>
    <row r="61" spans="2:17" x14ac:dyDescent="0.2">
      <c r="B61" s="67" t="s">
        <v>21</v>
      </c>
      <c r="C61" s="68">
        <v>69900</v>
      </c>
      <c r="D61" s="68">
        <v>230</v>
      </c>
      <c r="E61" s="69" t="s">
        <v>50</v>
      </c>
      <c r="F61" s="68">
        <v>72380</v>
      </c>
      <c r="G61" s="68">
        <v>200</v>
      </c>
      <c r="H61" s="69" t="s">
        <v>50</v>
      </c>
      <c r="I61" s="68">
        <v>74650</v>
      </c>
      <c r="J61" s="68">
        <v>220</v>
      </c>
      <c r="K61" s="69" t="s">
        <v>50</v>
      </c>
      <c r="L61" s="68">
        <v>75340</v>
      </c>
      <c r="M61" s="68">
        <v>130</v>
      </c>
      <c r="N61" s="69" t="s">
        <v>50</v>
      </c>
      <c r="O61" s="68">
        <v>77170</v>
      </c>
      <c r="P61" s="68">
        <v>130</v>
      </c>
      <c r="Q61" s="69" t="s">
        <v>50</v>
      </c>
    </row>
    <row r="62" spans="2:17" x14ac:dyDescent="0.2">
      <c r="B62" s="67" t="s">
        <v>22</v>
      </c>
      <c r="C62" s="68">
        <v>25660</v>
      </c>
      <c r="D62" s="68">
        <v>3200</v>
      </c>
      <c r="E62" s="69" t="s">
        <v>50</v>
      </c>
      <c r="F62" s="68">
        <v>23570</v>
      </c>
      <c r="G62" s="68">
        <v>2740</v>
      </c>
      <c r="H62" s="69" t="s">
        <v>50</v>
      </c>
      <c r="I62" s="68">
        <v>24460</v>
      </c>
      <c r="J62" s="68">
        <v>2280</v>
      </c>
      <c r="K62" s="69" t="s">
        <v>50</v>
      </c>
      <c r="L62" s="68">
        <v>68990</v>
      </c>
      <c r="M62" s="68">
        <v>2040</v>
      </c>
      <c r="N62" s="69" t="s">
        <v>50</v>
      </c>
      <c r="O62" s="68">
        <v>68490</v>
      </c>
      <c r="P62" s="68">
        <v>1810</v>
      </c>
      <c r="Q62" s="69" t="s">
        <v>50</v>
      </c>
    </row>
    <row r="63" spans="2:17" x14ac:dyDescent="0.2">
      <c r="B63" s="67" t="s">
        <v>23</v>
      </c>
      <c r="C63" s="68">
        <v>49710</v>
      </c>
      <c r="D63" s="68">
        <v>1450</v>
      </c>
      <c r="E63" s="68">
        <v>4770</v>
      </c>
      <c r="F63" s="68">
        <v>54400</v>
      </c>
      <c r="G63" s="68">
        <v>1630</v>
      </c>
      <c r="H63" s="68">
        <v>4650</v>
      </c>
      <c r="I63" s="68">
        <v>63870</v>
      </c>
      <c r="J63" s="68">
        <v>1260</v>
      </c>
      <c r="K63" s="68">
        <v>5020</v>
      </c>
      <c r="L63" s="68">
        <v>68230</v>
      </c>
      <c r="M63" s="68">
        <v>1050</v>
      </c>
      <c r="N63" s="68">
        <v>4730</v>
      </c>
      <c r="O63" s="68">
        <v>70620</v>
      </c>
      <c r="P63" s="68">
        <v>960</v>
      </c>
      <c r="Q63" s="68">
        <v>4740</v>
      </c>
    </row>
    <row r="64" spans="2:17" x14ac:dyDescent="0.2">
      <c r="B64" s="67" t="s">
        <v>24</v>
      </c>
      <c r="C64" s="68">
        <v>62940</v>
      </c>
      <c r="D64" s="68">
        <v>5220</v>
      </c>
      <c r="E64" s="69" t="s">
        <v>50</v>
      </c>
      <c r="F64" s="68">
        <v>67150</v>
      </c>
      <c r="G64" s="68">
        <v>5190</v>
      </c>
      <c r="H64" s="69" t="s">
        <v>50</v>
      </c>
      <c r="I64" s="68">
        <v>71090</v>
      </c>
      <c r="J64" s="68">
        <v>5240</v>
      </c>
      <c r="K64" s="69" t="s">
        <v>50</v>
      </c>
      <c r="L64" s="68">
        <v>72610</v>
      </c>
      <c r="M64" s="68">
        <v>4690</v>
      </c>
      <c r="N64" s="69" t="s">
        <v>50</v>
      </c>
      <c r="O64" s="68">
        <v>75810</v>
      </c>
      <c r="P64" s="68">
        <v>5120</v>
      </c>
      <c r="Q64" s="69" t="s">
        <v>50</v>
      </c>
    </row>
    <row r="66" spans="2:17" x14ac:dyDescent="0.2">
      <c r="B66" s="65" t="s">
        <v>181</v>
      </c>
    </row>
    <row r="67" spans="2:17" x14ac:dyDescent="0.2">
      <c r="B67" s="65" t="s">
        <v>50</v>
      </c>
      <c r="C67" s="65" t="s">
        <v>55</v>
      </c>
    </row>
    <row r="69" spans="2:17" x14ac:dyDescent="0.2">
      <c r="B69" s="63" t="s">
        <v>171</v>
      </c>
      <c r="C69" s="70">
        <f>+SUM(C38:C64)</f>
        <v>10282700</v>
      </c>
      <c r="D69" s="70">
        <f t="shared" ref="D69:E69" si="0">+SUM(D38:D64)</f>
        <v>290800</v>
      </c>
      <c r="E69" s="70">
        <f t="shared" si="0"/>
        <v>81320</v>
      </c>
      <c r="F69" s="70">
        <f>+SUM(F38:F64)</f>
        <v>10655250</v>
      </c>
      <c r="G69" s="70">
        <f t="shared" ref="G69:H69" si="1">+SUM(G38:G64)</f>
        <v>292070</v>
      </c>
      <c r="H69" s="70">
        <f t="shared" si="1"/>
        <v>73180</v>
      </c>
      <c r="I69" s="70">
        <f>+SUM(I38:I64)</f>
        <v>12060500</v>
      </c>
      <c r="J69" s="70">
        <f t="shared" ref="J69:K69" si="2">+SUM(J38:J64)</f>
        <v>284280</v>
      </c>
      <c r="K69" s="70">
        <f t="shared" si="2"/>
        <v>71130</v>
      </c>
      <c r="L69" s="70">
        <f>+SUM(L38:L64)</f>
        <v>13581820</v>
      </c>
      <c r="M69" s="70">
        <f t="shared" ref="M69:N69" si="3">+SUM(M38:M64)</f>
        <v>243890</v>
      </c>
      <c r="N69" s="70">
        <f t="shared" si="3"/>
        <v>74030</v>
      </c>
      <c r="O69" s="70">
        <f>+SUM(O38:O64)</f>
        <v>14376510</v>
      </c>
      <c r="P69" s="70">
        <f t="shared" ref="P69:Q69" si="4">+SUM(P38:P64)</f>
        <v>244990</v>
      </c>
      <c r="Q69" s="70">
        <f t="shared" si="4"/>
        <v>72550</v>
      </c>
    </row>
    <row r="70" spans="2:17" x14ac:dyDescent="0.2">
      <c r="B70" s="63"/>
      <c r="C70" s="63"/>
      <c r="D70" s="63"/>
      <c r="E70" s="64">
        <f>+((E69+D69)/C69)*100</f>
        <v>3.6188938702869868</v>
      </c>
      <c r="F70" s="63"/>
      <c r="G70" s="63"/>
      <c r="H70" s="64">
        <f>+((H69+G69)/F69)*100</f>
        <v>3.4278876610121771</v>
      </c>
      <c r="I70" s="63"/>
      <c r="J70" s="63"/>
      <c r="K70" s="64">
        <f>+((K69+J69)/I69)*100</f>
        <v>2.9468927490568384</v>
      </c>
      <c r="L70" s="63"/>
      <c r="M70" s="63"/>
      <c r="N70" s="64">
        <f>+((N69+M69)/L69)*100</f>
        <v>2.340776125732781</v>
      </c>
      <c r="O70" s="63"/>
      <c r="P70" s="63"/>
      <c r="Q70" s="64">
        <f>+((Q69+P69)/O69)*100</f>
        <v>2.2087418991118151</v>
      </c>
    </row>
    <row r="72" spans="2:17" x14ac:dyDescent="0.2">
      <c r="E72" s="61">
        <f>+E69+D69</f>
        <v>372120</v>
      </c>
      <c r="H72" s="61">
        <f>+H69+G69</f>
        <v>365250</v>
      </c>
      <c r="K72" s="61">
        <f>+K69+J69</f>
        <v>355410</v>
      </c>
      <c r="N72" s="61">
        <f>+N69+M69</f>
        <v>317920</v>
      </c>
      <c r="Q72" s="61">
        <f>+Q69+P69</f>
        <v>317540</v>
      </c>
    </row>
  </sheetData>
  <mergeCells count="12">
    <mergeCell ref="K17:L17"/>
    <mergeCell ref="I16:N16"/>
    <mergeCell ref="O16:T16"/>
    <mergeCell ref="O17:P17"/>
    <mergeCell ref="Q17:R17"/>
    <mergeCell ref="S17:T17"/>
    <mergeCell ref="M17:N17"/>
    <mergeCell ref="C16:H16"/>
    <mergeCell ref="C17:D17"/>
    <mergeCell ref="E17:F17"/>
    <mergeCell ref="G17:H17"/>
    <mergeCell ref="I17:J1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Figure 1</vt:lpstr>
      <vt:lpstr>Extra - Holdings by SO</vt:lpstr>
      <vt:lpstr>Figure 2</vt:lpstr>
      <vt:lpstr>Figure 3</vt:lpstr>
      <vt:lpstr>Figure 4</vt:lpstr>
      <vt:lpstr>Figure 5</vt:lpstr>
      <vt:lpstr>Legal farm calculations</vt:lpstr>
      <vt:lpstr>'Figure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 Edward (ESTAT)</dc:creator>
  <cp:lastModifiedBy>COOK Edward (ESTAT)</cp:lastModifiedBy>
  <cp:lastPrinted>2018-10-09T08:28:23Z</cp:lastPrinted>
  <dcterms:created xsi:type="dcterms:W3CDTF">2018-04-10T08:32:49Z</dcterms:created>
  <dcterms:modified xsi:type="dcterms:W3CDTF">2022-12-01T13:10:06Z</dcterms:modified>
</cp:coreProperties>
</file>