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nerico_fee\Downloads\"/>
    </mc:Choice>
  </mc:AlternateContent>
  <xr:revisionPtr revIDLastSave="0" documentId="13_ncr:1_{3C1811E3-4A1E-406F-8BCF-F4E7DDB5F7C6}" xr6:coauthVersionLast="47" xr6:coauthVersionMax="47" xr10:uidLastSave="{00000000-0000-0000-0000-000000000000}"/>
  <bookViews>
    <workbookView xWindow="-120" yWindow="-120" windowWidth="29040" windowHeight="15720" xr2:uid="{43E3F9C8-0A17-47E3-B375-A57D36B8B279}"/>
  </bookViews>
  <sheets>
    <sheet name="Precios" sheetId="1" r:id="rId1"/>
  </sheets>
  <definedNames>
    <definedName name="solver_adj" localSheetId="0" hidden="1">Precios!#REF!</definedName>
    <definedName name="solver_cvg" localSheetId="0" hidden="1">"""""""""""""""0,0001"""""""""""""""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Precios!#REF!</definedName>
    <definedName name="solver_lhs2" localSheetId="0" hidden="1">Precios!#REF!</definedName>
    <definedName name="solver_mip" localSheetId="0" hidden="1">2147483647</definedName>
    <definedName name="solver_mni" localSheetId="0" hidden="1">30</definedName>
    <definedName name="solver_mrt" localSheetId="0" hidden="1">"""""""""""""""0,075"""""""""""""""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Precios!#REF!</definedName>
    <definedName name="solver_pre" localSheetId="0" hidden="1">"""""""""""""""0,000001"""""""""""""""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1</definedName>
    <definedName name="solver_rhs2" localSheetId="0" hidden="1">0.0005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J16" i="1"/>
  <c r="J25" i="1" a="1"/>
  <c r="J25" i="1" s="1"/>
  <c r="N20" i="1"/>
  <c r="L22" i="1"/>
  <c r="K22" i="1"/>
  <c r="J22" i="1"/>
  <c r="L21" i="1"/>
  <c r="K21" i="1"/>
  <c r="J21" i="1"/>
  <c r="L20" i="1"/>
  <c r="K20" i="1"/>
  <c r="J20" i="1"/>
  <c r="J15" i="1"/>
  <c r="K9" i="1"/>
  <c r="J9" i="1"/>
  <c r="I9" i="1"/>
  <c r="K5" i="1"/>
  <c r="J5" i="1"/>
  <c r="I5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4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4" i="1"/>
</calcChain>
</file>

<file path=xl/sharedStrings.xml><?xml version="1.0" encoding="utf-8"?>
<sst xmlns="http://schemas.openxmlformats.org/spreadsheetml/2006/main" count="34" uniqueCount="15">
  <si>
    <t>Precio</t>
  </si>
  <si>
    <t>Retorno</t>
  </si>
  <si>
    <t>APPLE</t>
  </si>
  <si>
    <t>GOOGLE</t>
  </si>
  <si>
    <t>AMAZON</t>
  </si>
  <si>
    <t>retorno</t>
  </si>
  <si>
    <t>Retorno Esprado</t>
  </si>
  <si>
    <t>volatilidad del activo</t>
  </si>
  <si>
    <t>Pesos Portafolio</t>
  </si>
  <si>
    <t>retorno portafolio</t>
  </si>
  <si>
    <t>volatilidad port</t>
  </si>
  <si>
    <t>Matriz covarianza</t>
  </si>
  <si>
    <t>Varianza</t>
  </si>
  <si>
    <t>Wt * Cov * W</t>
  </si>
  <si>
    <t>correlación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</si>
</sst>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5" xfId="0" applyNumberFormat="1" applyFill="1" applyBorder="1"/>
    <xf numFmtId="2" fontId="0" fillId="2" borderId="6" xfId="0" applyNumberFormat="1" applyFill="1" applyBorder="1"/>
    <xf numFmtId="2" fontId="0" fillId="2" borderId="0" xfId="0" applyNumberFormat="1" applyFill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2" fontId="0" fillId="2" borderId="10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0" xfId="1" applyNumberFormat="1" applyFont="1" applyFill="1"/>
    <xf numFmtId="0" fontId="0" fillId="2" borderId="0" xfId="0" applyFill="1" applyAlignment="1">
      <alignment horizontal="center"/>
    </xf>
    <xf numFmtId="10" fontId="0" fillId="2" borderId="8" xfId="0" applyNumberFormat="1" applyFill="1" applyBorder="1" applyAlignment="1">
      <alignment horizontal="center"/>
    </xf>
    <xf numFmtId="10" fontId="0" fillId="2" borderId="9" xfId="0" applyNumberFormat="1" applyFill="1" applyBorder="1" applyAlignment="1">
      <alignment horizontal="center"/>
    </xf>
    <xf numFmtId="10" fontId="0" fillId="2" borderId="1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F17-9531-477D-8D35-E3C06CA0BDC0}">
  <dimension ref="A1:N254"/>
  <sheetViews>
    <sheetView tabSelected="1" topLeftCell="D1" zoomScale="180" zoomScaleNormal="180" workbookViewId="0">
      <selection activeCell="K16" sqref="K16"/>
    </sheetView>
  </sheetViews>
  <sheetFormatPr baseColWidth="10" defaultColWidth="11.5" defaultRowHeight="14.25"/>
  <cols>
    <col min="1" max="4" width="11.5" style="1"/>
    <col min="5" max="5" width="8.75" style="1" customWidth="1"/>
    <col min="6" max="6" width="8.875" style="1" bestFit="1" customWidth="1"/>
    <col min="7" max="7" width="8.5" style="1" bestFit="1" customWidth="1"/>
    <col min="8" max="8" width="11.5" style="1"/>
    <col min="9" max="9" width="15.75" style="17" bestFit="1" customWidth="1"/>
    <col min="10" max="10" width="12.25" style="17" bestFit="1" customWidth="1"/>
    <col min="11" max="11" width="12.25" style="1" bestFit="1" customWidth="1"/>
    <col min="12" max="12" width="12.875" style="1" bestFit="1" customWidth="1"/>
    <col min="13" max="16384" width="11.5" style="1"/>
  </cols>
  <sheetData>
    <row r="1" spans="1:11" ht="15" thickBot="1">
      <c r="B1" s="13" t="s">
        <v>0</v>
      </c>
      <c r="C1" s="14"/>
      <c r="D1" s="15"/>
    </row>
    <row r="2" spans="1:11" ht="15" thickBot="1">
      <c r="A2" s="2" t="s">
        <v>1</v>
      </c>
      <c r="B2" s="3" t="s">
        <v>2</v>
      </c>
      <c r="C2" s="4" t="s">
        <v>3</v>
      </c>
      <c r="D2" s="5" t="s">
        <v>4</v>
      </c>
      <c r="E2" s="1" t="s">
        <v>5</v>
      </c>
    </row>
    <row r="3" spans="1:11" ht="15" thickBot="1">
      <c r="A3" s="6">
        <v>42373</v>
      </c>
      <c r="B3" s="7">
        <v>24.286822999999998</v>
      </c>
      <c r="C3" s="8">
        <v>741.84002699999996</v>
      </c>
      <c r="D3" s="9">
        <v>636.98999000000003</v>
      </c>
      <c r="E3" s="4" t="s">
        <v>2</v>
      </c>
      <c r="F3" s="4" t="s">
        <v>3</v>
      </c>
      <c r="G3" s="5" t="s">
        <v>4</v>
      </c>
      <c r="I3" s="13" t="s">
        <v>6</v>
      </c>
      <c r="J3" s="14"/>
      <c r="K3" s="15"/>
    </row>
    <row r="4" spans="1:11" ht="15" thickBot="1">
      <c r="A4" s="6">
        <v>42374</v>
      </c>
      <c r="B4" s="7">
        <v>23.678225000000001</v>
      </c>
      <c r="C4" s="8">
        <v>742.580017</v>
      </c>
      <c r="D4" s="9">
        <v>633.78997800000002</v>
      </c>
      <c r="E4" s="16">
        <f>(B4-B3)/B3</f>
        <v>-2.5058773640339749E-2</v>
      </c>
      <c r="F4" s="16">
        <f t="shared" ref="F4:G4" si="0">(C4-C3)/C3</f>
        <v>9.9750616449283927E-4</v>
      </c>
      <c r="G4" s="16">
        <f t="shared" si="0"/>
        <v>-5.0236456619985742E-3</v>
      </c>
      <c r="I4" s="4" t="s">
        <v>2</v>
      </c>
      <c r="J4" s="4" t="s">
        <v>3</v>
      </c>
      <c r="K4" s="5" t="s">
        <v>4</v>
      </c>
    </row>
    <row r="5" spans="1:11" ht="15" thickBot="1">
      <c r="A5" s="6">
        <v>42375</v>
      </c>
      <c r="B5" s="7">
        <v>23.214846000000001</v>
      </c>
      <c r="C5" s="8">
        <v>743.61999500000002</v>
      </c>
      <c r="D5" s="9">
        <v>632.65002400000003</v>
      </c>
      <c r="E5" s="16">
        <f t="shared" ref="E5:E68" si="1">(B5-B4)/B4</f>
        <v>-1.9569836843766782E-2</v>
      </c>
      <c r="F5" s="16">
        <f t="shared" ref="F5:F68" si="2">(C5-C4)/C4</f>
        <v>1.4004928441267485E-3</v>
      </c>
      <c r="G5" s="16">
        <f t="shared" ref="G5:G68" si="3">(D5-D4)/D4</f>
        <v>-1.7986305236274795E-3</v>
      </c>
      <c r="I5" s="18">
        <f>AVERAGE(E4:E254)</f>
        <v>5.7354733200990437E-4</v>
      </c>
      <c r="J5" s="19">
        <f>AVERAGE(F4:F254)</f>
        <v>2.3641738070467226E-4</v>
      </c>
      <c r="K5" s="20">
        <f>AVERAGE(G4:G254)</f>
        <v>8.178636723885699E-4</v>
      </c>
    </row>
    <row r="6" spans="1:11" ht="15" thickBot="1">
      <c r="A6" s="6">
        <v>42376</v>
      </c>
      <c r="B6" s="7">
        <v>22.235068999999999</v>
      </c>
      <c r="C6" s="8">
        <v>726.39001499999995</v>
      </c>
      <c r="D6" s="9">
        <v>607.94000200000005</v>
      </c>
      <c r="E6" s="16">
        <f t="shared" si="1"/>
        <v>-4.220475983342737E-2</v>
      </c>
      <c r="F6" s="16">
        <f t="shared" si="2"/>
        <v>-2.3170409773610335E-2</v>
      </c>
      <c r="G6" s="16">
        <f t="shared" si="3"/>
        <v>-3.9057964218144059E-2</v>
      </c>
    </row>
    <row r="7" spans="1:11" ht="15" thickBot="1">
      <c r="A7" s="6">
        <v>42377</v>
      </c>
      <c r="B7" s="7">
        <v>22.352647999999999</v>
      </c>
      <c r="C7" s="8">
        <v>714.46997099999999</v>
      </c>
      <c r="D7" s="9">
        <v>607.04998799999998</v>
      </c>
      <c r="E7" s="16">
        <f t="shared" si="1"/>
        <v>5.2879979819266234E-3</v>
      </c>
      <c r="F7" s="16">
        <f t="shared" si="2"/>
        <v>-1.6409977772065001E-2</v>
      </c>
      <c r="G7" s="16">
        <f t="shared" si="3"/>
        <v>-1.4639832830083529E-3</v>
      </c>
      <c r="I7" s="13" t="s">
        <v>7</v>
      </c>
      <c r="J7" s="14"/>
      <c r="K7" s="15"/>
    </row>
    <row r="8" spans="1:11" ht="15" thickBot="1">
      <c r="A8" s="6">
        <v>42380</v>
      </c>
      <c r="B8" s="7">
        <v>22.714582</v>
      </c>
      <c r="C8" s="8">
        <v>716.03002900000001</v>
      </c>
      <c r="D8" s="9">
        <v>617.73999000000003</v>
      </c>
      <c r="E8" s="16">
        <f t="shared" si="1"/>
        <v>1.6191996581344705E-2</v>
      </c>
      <c r="F8" s="16">
        <f t="shared" si="2"/>
        <v>2.1835179410220817E-3</v>
      </c>
      <c r="G8" s="16">
        <f t="shared" si="3"/>
        <v>1.7609755722456336E-2</v>
      </c>
      <c r="I8" s="4" t="s">
        <v>2</v>
      </c>
      <c r="J8" s="4" t="s">
        <v>3</v>
      </c>
      <c r="K8" s="5" t="s">
        <v>4</v>
      </c>
    </row>
    <row r="9" spans="1:11" ht="15" thickBot="1">
      <c r="A9" s="6">
        <v>42381</v>
      </c>
      <c r="B9" s="7">
        <v>23.044249000000001</v>
      </c>
      <c r="C9" s="8">
        <v>726.07000700000003</v>
      </c>
      <c r="D9" s="9">
        <v>617.89001499999995</v>
      </c>
      <c r="E9" s="16">
        <f t="shared" si="1"/>
        <v>1.4513452195598431E-2</v>
      </c>
      <c r="F9" s="16">
        <f t="shared" si="2"/>
        <v>1.4021727571987094E-2</v>
      </c>
      <c r="G9" s="16">
        <f t="shared" si="3"/>
        <v>2.4286107816965863E-4</v>
      </c>
      <c r="I9" s="18">
        <f>_xlfn.STDEV.S(E4:E254)</f>
        <v>1.473112203972698E-2</v>
      </c>
      <c r="J9" s="19">
        <f>_xlfn.STDEV.S(F4:F254)</f>
        <v>1.2528307363048051E-2</v>
      </c>
      <c r="K9" s="20">
        <f>_xlfn.STDEV.S(G4:G254)</f>
        <v>1.8382687051588426E-2</v>
      </c>
    </row>
    <row r="10" spans="1:11" ht="15" thickBot="1">
      <c r="A10" s="6">
        <v>42382</v>
      </c>
      <c r="B10" s="7">
        <v>22.451772999999999</v>
      </c>
      <c r="C10" s="8">
        <v>700.55999799999995</v>
      </c>
      <c r="D10" s="9">
        <v>581.80999799999995</v>
      </c>
      <c r="E10" s="16">
        <f t="shared" si="1"/>
        <v>-2.5710362702642264E-2</v>
      </c>
      <c r="F10" s="16">
        <f t="shared" si="2"/>
        <v>-3.513436549376716E-2</v>
      </c>
      <c r="G10" s="16">
        <f t="shared" si="3"/>
        <v>-5.8392296564300367E-2</v>
      </c>
    </row>
    <row r="11" spans="1:11" ht="15" thickBot="1">
      <c r="A11" s="6">
        <v>42383</v>
      </c>
      <c r="B11" s="7">
        <v>22.942813999999998</v>
      </c>
      <c r="C11" s="8">
        <v>714.71997099999999</v>
      </c>
      <c r="D11" s="9">
        <v>593</v>
      </c>
      <c r="E11" s="16">
        <f t="shared" si="1"/>
        <v>2.1870923066966658E-2</v>
      </c>
      <c r="F11" s="16">
        <f t="shared" si="2"/>
        <v>2.0212363024472942E-2</v>
      </c>
      <c r="G11" s="16">
        <f t="shared" si="3"/>
        <v>1.923308646889229E-2</v>
      </c>
      <c r="I11" s="13" t="s">
        <v>8</v>
      </c>
      <c r="J11" s="14"/>
      <c r="K11" s="15"/>
    </row>
    <row r="12" spans="1:11" ht="15" thickBot="1">
      <c r="A12" s="6">
        <v>42384</v>
      </c>
      <c r="B12" s="7">
        <v>22.391829999999999</v>
      </c>
      <c r="C12" s="8">
        <v>694.45001200000002</v>
      </c>
      <c r="D12" s="9">
        <v>570.17999299999997</v>
      </c>
      <c r="E12" s="16">
        <f t="shared" si="1"/>
        <v>-2.4015537065331206E-2</v>
      </c>
      <c r="F12" s="16">
        <f t="shared" si="2"/>
        <v>-2.836070044557349E-2</v>
      </c>
      <c r="G12" s="16">
        <f t="shared" si="3"/>
        <v>-3.8482305227656041E-2</v>
      </c>
      <c r="I12" s="4" t="s">
        <v>2</v>
      </c>
      <c r="J12" s="4" t="s">
        <v>3</v>
      </c>
      <c r="K12" s="5" t="s">
        <v>4</v>
      </c>
    </row>
    <row r="13" spans="1:11" ht="15" thickBot="1">
      <c r="A13" s="6">
        <v>42388</v>
      </c>
      <c r="B13" s="7">
        <v>22.283488999999999</v>
      </c>
      <c r="C13" s="8">
        <v>701.78997800000002</v>
      </c>
      <c r="D13" s="9">
        <v>574.47997999999995</v>
      </c>
      <c r="E13" s="16">
        <f t="shared" si="1"/>
        <v>-4.8384165117366183E-3</v>
      </c>
      <c r="F13" s="16">
        <f t="shared" si="2"/>
        <v>1.0569466301629214E-2</v>
      </c>
      <c r="G13" s="16">
        <f t="shared" si="3"/>
        <v>7.5414554224809277E-3</v>
      </c>
      <c r="I13" s="18">
        <v>0.4</v>
      </c>
      <c r="J13" s="19">
        <v>0.4</v>
      </c>
      <c r="K13" s="20">
        <v>0.2</v>
      </c>
    </row>
    <row r="14" spans="1:11">
      <c r="A14" s="6">
        <v>42389</v>
      </c>
      <c r="B14" s="7">
        <v>22.313452000000002</v>
      </c>
      <c r="C14" s="8">
        <v>698.45001200000002</v>
      </c>
      <c r="D14" s="9">
        <v>571.77002000000005</v>
      </c>
      <c r="E14" s="16">
        <f t="shared" si="1"/>
        <v>1.3446278542827016E-3</v>
      </c>
      <c r="F14" s="16">
        <f t="shared" si="2"/>
        <v>-4.7592101692851534E-3</v>
      </c>
      <c r="G14" s="16">
        <f t="shared" si="3"/>
        <v>-4.7172401029534749E-3</v>
      </c>
    </row>
    <row r="15" spans="1:11">
      <c r="A15" s="6">
        <v>42390</v>
      </c>
      <c r="B15" s="7">
        <v>22.200493000000002</v>
      </c>
      <c r="C15" s="8">
        <v>706.59002699999996</v>
      </c>
      <c r="D15" s="9">
        <v>575.02002000000005</v>
      </c>
      <c r="E15" s="16">
        <f t="shared" si="1"/>
        <v>-5.0623722407451806E-3</v>
      </c>
      <c r="F15" s="16">
        <f t="shared" si="2"/>
        <v>1.1654398826182494E-2</v>
      </c>
      <c r="G15" s="16">
        <f t="shared" si="3"/>
        <v>5.6841035491857371E-3</v>
      </c>
      <c r="I15" s="28" t="s">
        <v>9</v>
      </c>
      <c r="J15" s="29">
        <f>SUMPRODUCT(I13:K13,I5:K5)</f>
        <v>4.875586195635447E-4</v>
      </c>
    </row>
    <row r="16" spans="1:11">
      <c r="A16" s="6">
        <v>42391</v>
      </c>
      <c r="B16" s="7">
        <v>23.380827</v>
      </c>
      <c r="C16" s="8">
        <v>725.25</v>
      </c>
      <c r="D16" s="9">
        <v>596.38000499999998</v>
      </c>
      <c r="E16" s="16">
        <f t="shared" si="1"/>
        <v>5.3167017507223753E-2</v>
      </c>
      <c r="F16" s="16">
        <f t="shared" si="2"/>
        <v>2.6408486232427447E-2</v>
      </c>
      <c r="G16" s="16">
        <f t="shared" si="3"/>
        <v>3.7146506655542075E-2</v>
      </c>
      <c r="I16" s="28" t="s">
        <v>10</v>
      </c>
      <c r="J16" s="28">
        <f>SQRT(J25)</f>
        <v>1.1302069429540106E-2</v>
      </c>
      <c r="K16" s="1">
        <f>J16*SQRT(252)</f>
        <v>0.17941479006569261</v>
      </c>
    </row>
    <row r="17" spans="1:14" ht="15" thickBot="1">
      <c r="A17" s="6">
        <v>42394</v>
      </c>
      <c r="B17" s="7">
        <v>22.924368000000001</v>
      </c>
      <c r="C17" s="8">
        <v>711.669983</v>
      </c>
      <c r="D17" s="9">
        <v>596.53002900000001</v>
      </c>
      <c r="E17" s="16">
        <f t="shared" si="1"/>
        <v>-1.9522791045842768E-2</v>
      </c>
      <c r="F17" s="16">
        <f t="shared" si="2"/>
        <v>-1.872460117200965E-2</v>
      </c>
      <c r="G17" s="16">
        <f t="shared" si="3"/>
        <v>2.515577295386192E-4</v>
      </c>
    </row>
    <row r="18" spans="1:14" ht="15" thickBot="1">
      <c r="A18" s="6">
        <v>42395</v>
      </c>
      <c r="B18" s="7">
        <v>23.051165000000001</v>
      </c>
      <c r="C18" s="8">
        <v>713.03997800000002</v>
      </c>
      <c r="D18" s="9">
        <v>601.25</v>
      </c>
      <c r="E18" s="16">
        <f t="shared" si="1"/>
        <v>5.5311012281777988E-3</v>
      </c>
      <c r="F18" s="16">
        <f t="shared" si="2"/>
        <v>1.9250425516401429E-3</v>
      </c>
      <c r="G18" s="16">
        <f t="shared" si="3"/>
        <v>7.9123778695807893E-3</v>
      </c>
      <c r="I18" s="21" t="s">
        <v>11</v>
      </c>
      <c r="J18" s="22"/>
      <c r="K18" s="22"/>
      <c r="L18" s="23"/>
    </row>
    <row r="19" spans="1:14" ht="15" thickBot="1">
      <c r="A19" s="6">
        <v>42396</v>
      </c>
      <c r="B19" s="7">
        <v>21.536553999999999</v>
      </c>
      <c r="C19" s="8">
        <v>699.98999000000003</v>
      </c>
      <c r="D19" s="9">
        <v>583.34997599999997</v>
      </c>
      <c r="E19" s="16">
        <f t="shared" si="1"/>
        <v>-6.5706483815460182E-2</v>
      </c>
      <c r="F19" s="16">
        <f t="shared" si="2"/>
        <v>-1.8301902281277115E-2</v>
      </c>
      <c r="G19" s="16">
        <f t="shared" si="3"/>
        <v>-2.9771349688149738E-2</v>
      </c>
      <c r="I19" s="4"/>
      <c r="J19" s="4" t="s">
        <v>2</v>
      </c>
      <c r="K19" s="4" t="s">
        <v>3</v>
      </c>
      <c r="L19" s="5" t="s">
        <v>4</v>
      </c>
      <c r="N19" s="17" t="s">
        <v>14</v>
      </c>
    </row>
    <row r="20" spans="1:14" ht="15" thickBot="1">
      <c r="A20" s="6">
        <v>42397</v>
      </c>
      <c r="B20" s="7">
        <v>21.691008</v>
      </c>
      <c r="C20" s="8">
        <v>730.96002199999998</v>
      </c>
      <c r="D20" s="9">
        <v>635.34997599999997</v>
      </c>
      <c r="E20" s="16">
        <f t="shared" si="1"/>
        <v>7.1717137291323957E-3</v>
      </c>
      <c r="F20" s="16">
        <f t="shared" si="2"/>
        <v>4.4243535539701E-2</v>
      </c>
      <c r="G20" s="16">
        <f t="shared" si="3"/>
        <v>8.9140313944231664E-2</v>
      </c>
      <c r="I20" s="4" t="s">
        <v>2</v>
      </c>
      <c r="J20" s="24">
        <f>_xlfn.COVARIANCE.S(E4:E254,E4:E254)</f>
        <v>2.1700595654932988E-4</v>
      </c>
      <c r="K20" s="30">
        <f>_xlfn.COVARIANCE.S(E4:E254,F4:F254)</f>
        <v>8.7406577445441096E-5</v>
      </c>
      <c r="L20" s="25">
        <f>_xlfn.COVARIANCE.S(E4:E254,G5:G255)</f>
        <v>-4.0664106171252619E-5</v>
      </c>
      <c r="N20" s="17">
        <f>CORREL(E4:E254,E4:E254)</f>
        <v>1</v>
      </c>
    </row>
    <row r="21" spans="1:14" ht="15" thickBot="1">
      <c r="A21" s="6">
        <v>42398</v>
      </c>
      <c r="B21" s="7">
        <v>22.440248</v>
      </c>
      <c r="C21" s="8">
        <v>742.95001200000002</v>
      </c>
      <c r="D21" s="9">
        <v>587</v>
      </c>
      <c r="E21" s="16">
        <f t="shared" si="1"/>
        <v>3.4541502174541654E-2</v>
      </c>
      <c r="F21" s="16">
        <f t="shared" si="2"/>
        <v>1.6403072177865338E-2</v>
      </c>
      <c r="G21" s="16">
        <f t="shared" si="3"/>
        <v>-7.6099752618862093E-2</v>
      </c>
      <c r="I21" s="4" t="s">
        <v>3</v>
      </c>
      <c r="J21" s="24">
        <f>_xlfn.COVARIANCE.S(F4:F254,E4:E254)</f>
        <v>8.7406577445441096E-5</v>
      </c>
      <c r="K21" s="24">
        <f>_xlfn.COVARIANCE.S(F4:F254,F4:F254)</f>
        <v>1.5695848538300396E-4</v>
      </c>
      <c r="L21" s="25">
        <f>_xlfn.COVARIANCE.S(F4:F254,G4:G254)</f>
        <v>1.3660853542731043E-4</v>
      </c>
    </row>
    <row r="22" spans="1:14" ht="15" thickBot="1">
      <c r="A22" s="6">
        <v>42401</v>
      </c>
      <c r="B22" s="7">
        <v>22.230459</v>
      </c>
      <c r="C22" s="8">
        <v>752</v>
      </c>
      <c r="D22" s="9">
        <v>574.80999799999995</v>
      </c>
      <c r="E22" s="16">
        <f t="shared" si="1"/>
        <v>-9.348782598124614E-3</v>
      </c>
      <c r="F22" s="16">
        <f t="shared" si="2"/>
        <v>1.2181153312909542E-2</v>
      </c>
      <c r="G22" s="16">
        <f t="shared" si="3"/>
        <v>-2.0766613287904682E-2</v>
      </c>
      <c r="I22" s="4" t="s">
        <v>4</v>
      </c>
      <c r="J22" s="26">
        <f>_xlfn.COVARIANCE.S(G4:G254,E4:E254)</f>
        <v>9.763991742869381E-5</v>
      </c>
      <c r="K22" s="26">
        <f>_xlfn.COVARIANCE.S(G4:G254,F4:F254)</f>
        <v>1.3660853542731043E-4</v>
      </c>
      <c r="L22" s="27">
        <f>_xlfn.COVARIANCE.S(G4:G254,G4:G254)</f>
        <v>3.3792318323663714E-4</v>
      </c>
    </row>
    <row r="23" spans="1:14">
      <c r="A23" s="6">
        <v>42402</v>
      </c>
      <c r="B23" s="7">
        <v>21.780918</v>
      </c>
      <c r="C23" s="8">
        <v>764.65002400000003</v>
      </c>
      <c r="D23" s="9">
        <v>552.09997599999997</v>
      </c>
      <c r="E23" s="16">
        <f t="shared" si="1"/>
        <v>-2.022184967031045E-2</v>
      </c>
      <c r="F23" s="16">
        <f t="shared" si="2"/>
        <v>1.6821840425531955E-2</v>
      </c>
      <c r="G23" s="16">
        <f t="shared" si="3"/>
        <v>-3.950874563597967E-2</v>
      </c>
    </row>
    <row r="24" spans="1:14">
      <c r="A24" s="6">
        <v>42403</v>
      </c>
      <c r="B24" s="7">
        <v>22.212015000000001</v>
      </c>
      <c r="C24" s="8">
        <v>726.95001200000002</v>
      </c>
      <c r="D24" s="9">
        <v>531.07000700000003</v>
      </c>
      <c r="E24" s="16">
        <f t="shared" si="1"/>
        <v>1.979241646288743E-2</v>
      </c>
      <c r="F24" s="16">
        <f t="shared" si="2"/>
        <v>-4.9303617101566999E-2</v>
      </c>
      <c r="G24" s="16">
        <f t="shared" si="3"/>
        <v>-3.809087106354074E-2</v>
      </c>
      <c r="I24" s="17" t="s">
        <v>12</v>
      </c>
      <c r="J24" s="17" t="s">
        <v>13</v>
      </c>
    </row>
    <row r="25" spans="1:14">
      <c r="A25" s="6">
        <v>42404</v>
      </c>
      <c r="B25" s="7">
        <v>22.390492999999999</v>
      </c>
      <c r="C25" s="8">
        <v>708.01000999999997</v>
      </c>
      <c r="D25" s="9">
        <v>536.26000999999997</v>
      </c>
      <c r="E25" s="16">
        <f t="shared" si="1"/>
        <v>8.0352007685929594E-3</v>
      </c>
      <c r="F25" s="16">
        <f t="shared" si="2"/>
        <v>-2.6054063810924111E-2</v>
      </c>
      <c r="G25" s="16">
        <f t="shared" si="3"/>
        <v>9.7727285133613895E-3</v>
      </c>
      <c r="I25" s="17" t="s">
        <v>12</v>
      </c>
      <c r="J25" s="17">
        <f t="array" ref="J25">MMULT(MMULT(I13:K13,J20:L22),TRANSPOSE(I13:K13))</f>
        <v>1.2773677339014501E-4</v>
      </c>
    </row>
    <row r="26" spans="1:14">
      <c r="A26" s="6">
        <v>42405</v>
      </c>
      <c r="B26" s="7">
        <v>21.792482</v>
      </c>
      <c r="C26" s="8">
        <v>683.57000700000003</v>
      </c>
      <c r="D26" s="9">
        <v>502.13000499999998</v>
      </c>
      <c r="E26" s="16">
        <f t="shared" si="1"/>
        <v>-2.670825515096964E-2</v>
      </c>
      <c r="F26" s="16">
        <f t="shared" si="2"/>
        <v>-3.4519290200430833E-2</v>
      </c>
      <c r="G26" s="16">
        <f t="shared" si="3"/>
        <v>-6.364450893886342E-2</v>
      </c>
    </row>
    <row r="27" spans="1:14">
      <c r="A27" s="6">
        <v>42408</v>
      </c>
      <c r="B27" s="7">
        <v>22.021954000000001</v>
      </c>
      <c r="C27" s="8">
        <v>682.73999000000003</v>
      </c>
      <c r="D27" s="9">
        <v>488.10000600000001</v>
      </c>
      <c r="E27" s="16">
        <f t="shared" si="1"/>
        <v>1.0529869888156899E-2</v>
      </c>
      <c r="F27" s="16">
        <f t="shared" si="2"/>
        <v>-1.2142384708227814E-3</v>
      </c>
      <c r="G27" s="16">
        <f t="shared" si="3"/>
        <v>-2.7940969191833052E-2</v>
      </c>
    </row>
    <row r="28" spans="1:14">
      <c r="A28" s="6">
        <v>42409</v>
      </c>
      <c r="B28" s="7">
        <v>22.017316999999998</v>
      </c>
      <c r="C28" s="8">
        <v>678.10998500000005</v>
      </c>
      <c r="D28" s="9">
        <v>482.07000699999998</v>
      </c>
      <c r="E28" s="16">
        <f t="shared" si="1"/>
        <v>-2.1056260493516809E-4</v>
      </c>
      <c r="F28" s="16">
        <f t="shared" si="2"/>
        <v>-6.7815055040206197E-3</v>
      </c>
      <c r="G28" s="16">
        <f t="shared" si="3"/>
        <v>-1.235402361375925E-2</v>
      </c>
    </row>
    <row r="29" spans="1:14">
      <c r="A29" s="6">
        <v>42410</v>
      </c>
      <c r="B29" s="7">
        <v>21.850429999999999</v>
      </c>
      <c r="C29" s="8">
        <v>684.11999500000002</v>
      </c>
      <c r="D29" s="9">
        <v>490.48001099999999</v>
      </c>
      <c r="E29" s="16">
        <f t="shared" si="1"/>
        <v>-7.5798063860369148E-3</v>
      </c>
      <c r="F29" s="16">
        <f t="shared" si="2"/>
        <v>8.8628837990049145E-3</v>
      </c>
      <c r="G29" s="16">
        <f t="shared" si="3"/>
        <v>1.7445607231067615E-2</v>
      </c>
    </row>
    <row r="30" spans="1:14">
      <c r="A30" s="6">
        <v>42411</v>
      </c>
      <c r="B30" s="7">
        <v>21.718311</v>
      </c>
      <c r="C30" s="8">
        <v>683.10998500000005</v>
      </c>
      <c r="D30" s="9">
        <v>503.82000699999998</v>
      </c>
      <c r="E30" s="16">
        <f t="shared" si="1"/>
        <v>-6.0465171623624537E-3</v>
      </c>
      <c r="F30" s="16">
        <f t="shared" si="2"/>
        <v>-1.4763638066154837E-3</v>
      </c>
      <c r="G30" s="16">
        <f t="shared" si="3"/>
        <v>2.7197838241770845E-2</v>
      </c>
    </row>
    <row r="31" spans="1:14">
      <c r="A31" s="6">
        <v>42412</v>
      </c>
      <c r="B31" s="7">
        <v>21.785530000000001</v>
      </c>
      <c r="C31" s="8">
        <v>682.40002400000003</v>
      </c>
      <c r="D31" s="9">
        <v>507.07998700000002</v>
      </c>
      <c r="E31" s="16">
        <f t="shared" si="1"/>
        <v>3.0950380994176512E-3</v>
      </c>
      <c r="F31" s="16">
        <f t="shared" si="2"/>
        <v>-1.0393070158387762E-3</v>
      </c>
      <c r="G31" s="16">
        <f t="shared" si="3"/>
        <v>6.4705250976665593E-3</v>
      </c>
    </row>
    <row r="32" spans="1:14">
      <c r="A32" s="6">
        <v>42416</v>
      </c>
      <c r="B32" s="7">
        <v>22.399763</v>
      </c>
      <c r="C32" s="8">
        <v>691</v>
      </c>
      <c r="D32" s="9">
        <v>521.09997599999997</v>
      </c>
      <c r="E32" s="16">
        <f t="shared" si="1"/>
        <v>2.8194540137421429E-2</v>
      </c>
      <c r="F32" s="16">
        <f t="shared" si="2"/>
        <v>1.2602543519253993E-2</v>
      </c>
      <c r="G32" s="16">
        <f t="shared" si="3"/>
        <v>2.7648476294529746E-2</v>
      </c>
    </row>
    <row r="33" spans="1:7">
      <c r="A33" s="6">
        <v>42417</v>
      </c>
      <c r="B33" s="7">
        <v>22.742806999999999</v>
      </c>
      <c r="C33" s="8">
        <v>708.40002400000003</v>
      </c>
      <c r="D33" s="9">
        <v>534.09997599999997</v>
      </c>
      <c r="E33" s="16">
        <f t="shared" si="1"/>
        <v>1.5314626319930216E-2</v>
      </c>
      <c r="F33" s="16">
        <f t="shared" si="2"/>
        <v>2.5180931982633908E-2</v>
      </c>
      <c r="G33" s="16">
        <f t="shared" si="3"/>
        <v>2.4947228168745877E-2</v>
      </c>
    </row>
    <row r="34" spans="1:7">
      <c r="A34" s="6">
        <v>42418</v>
      </c>
      <c r="B34" s="7">
        <v>22.311684</v>
      </c>
      <c r="C34" s="8">
        <v>697.34997599999997</v>
      </c>
      <c r="D34" s="9">
        <v>525</v>
      </c>
      <c r="E34" s="16">
        <f t="shared" si="1"/>
        <v>-1.8956455111279778E-2</v>
      </c>
      <c r="F34" s="16">
        <f t="shared" si="2"/>
        <v>-1.5598599132740939E-2</v>
      </c>
      <c r="G34" s="16">
        <f t="shared" si="3"/>
        <v>-1.7037963693898331E-2</v>
      </c>
    </row>
    <row r="35" spans="1:7">
      <c r="A35" s="6">
        <v>42419</v>
      </c>
      <c r="B35" s="7">
        <v>22.260693</v>
      </c>
      <c r="C35" s="8">
        <v>700.90997300000004</v>
      </c>
      <c r="D35" s="9">
        <v>534.90002400000003</v>
      </c>
      <c r="E35" s="16">
        <f t="shared" si="1"/>
        <v>-2.2853945045116179E-3</v>
      </c>
      <c r="F35" s="16">
        <f t="shared" si="2"/>
        <v>5.1050363841986662E-3</v>
      </c>
      <c r="G35" s="16">
        <f t="shared" si="3"/>
        <v>1.8857188571428631E-2</v>
      </c>
    </row>
    <row r="36" spans="1:7">
      <c r="A36" s="6">
        <v>42422</v>
      </c>
      <c r="B36" s="7">
        <v>22.455390999999999</v>
      </c>
      <c r="C36" s="8">
        <v>706.46002199999998</v>
      </c>
      <c r="D36" s="9">
        <v>559.5</v>
      </c>
      <c r="E36" s="16">
        <f t="shared" si="1"/>
        <v>8.7462685910092257E-3</v>
      </c>
      <c r="F36" s="16">
        <f t="shared" si="2"/>
        <v>7.9183478817470669E-3</v>
      </c>
      <c r="G36" s="16">
        <f t="shared" si="3"/>
        <v>4.5989857723393875E-2</v>
      </c>
    </row>
    <row r="37" spans="1:7">
      <c r="A37" s="6">
        <v>42423</v>
      </c>
      <c r="B37" s="7">
        <v>21.947780999999999</v>
      </c>
      <c r="C37" s="8">
        <v>695.84997599999997</v>
      </c>
      <c r="D37" s="9">
        <v>552.94000200000005</v>
      </c>
      <c r="E37" s="16">
        <f t="shared" si="1"/>
        <v>-2.2605262139501366E-2</v>
      </c>
      <c r="F37" s="16">
        <f t="shared" si="2"/>
        <v>-1.5018607804533363E-2</v>
      </c>
      <c r="G37" s="16">
        <f t="shared" si="3"/>
        <v>-1.1724750670241198E-2</v>
      </c>
    </row>
    <row r="38" spans="1:7">
      <c r="A38" s="6">
        <v>42424</v>
      </c>
      <c r="B38" s="7">
        <v>22.274607</v>
      </c>
      <c r="C38" s="8">
        <v>699.55999799999995</v>
      </c>
      <c r="D38" s="9">
        <v>554.03997800000002</v>
      </c>
      <c r="E38" s="16">
        <f t="shared" si="1"/>
        <v>1.4891072587246999E-2</v>
      </c>
      <c r="F38" s="16">
        <f t="shared" si="2"/>
        <v>5.3316406236392265E-3</v>
      </c>
      <c r="G38" s="16">
        <f t="shared" si="3"/>
        <v>1.9893225232779769E-3</v>
      </c>
    </row>
    <row r="39" spans="1:7">
      <c r="A39" s="6">
        <v>42425</v>
      </c>
      <c r="B39" s="7">
        <v>22.427579999999999</v>
      </c>
      <c r="C39" s="8">
        <v>705.75</v>
      </c>
      <c r="D39" s="9">
        <v>555.15002400000003</v>
      </c>
      <c r="E39" s="16">
        <f t="shared" si="1"/>
        <v>6.8675959131399879E-3</v>
      </c>
      <c r="F39" s="16">
        <f t="shared" si="2"/>
        <v>8.8484218904695718E-3</v>
      </c>
      <c r="G39" s="16">
        <f t="shared" si="3"/>
        <v>2.0035485598117095E-3</v>
      </c>
    </row>
    <row r="40" spans="1:7">
      <c r="A40" s="6">
        <v>42426</v>
      </c>
      <c r="B40" s="7">
        <v>22.462349</v>
      </c>
      <c r="C40" s="8">
        <v>705.07000700000003</v>
      </c>
      <c r="D40" s="9">
        <v>555.22997999999995</v>
      </c>
      <c r="E40" s="16">
        <f t="shared" si="1"/>
        <v>1.5502787193268609E-3</v>
      </c>
      <c r="F40" s="16">
        <f t="shared" si="2"/>
        <v>-9.6350407368043589E-4</v>
      </c>
      <c r="G40" s="16">
        <f t="shared" si="3"/>
        <v>1.4402593270882149E-4</v>
      </c>
    </row>
    <row r="41" spans="1:7">
      <c r="A41" s="6">
        <v>42429</v>
      </c>
      <c r="B41" s="7">
        <v>22.411352000000001</v>
      </c>
      <c r="C41" s="8">
        <v>697.77002000000005</v>
      </c>
      <c r="D41" s="9">
        <v>552.52002000000005</v>
      </c>
      <c r="E41" s="16">
        <f t="shared" si="1"/>
        <v>-2.270332457215354E-3</v>
      </c>
      <c r="F41" s="16">
        <f t="shared" si="2"/>
        <v>-1.0353563373175775E-2</v>
      </c>
      <c r="G41" s="16">
        <f t="shared" si="3"/>
        <v>-4.8807883176623683E-3</v>
      </c>
    </row>
    <row r="42" spans="1:7">
      <c r="A42" s="6">
        <v>42430</v>
      </c>
      <c r="B42" s="7">
        <v>23.301409</v>
      </c>
      <c r="C42" s="8">
        <v>718.80999799999995</v>
      </c>
      <c r="D42" s="9">
        <v>579.03997800000002</v>
      </c>
      <c r="E42" s="16">
        <f t="shared" si="1"/>
        <v>3.9714560727973872E-2</v>
      </c>
      <c r="F42" s="16">
        <f t="shared" si="2"/>
        <v>3.0153169951325658E-2</v>
      </c>
      <c r="G42" s="16">
        <f t="shared" si="3"/>
        <v>4.7998184753558742E-2</v>
      </c>
    </row>
    <row r="43" spans="1:7">
      <c r="A43" s="6">
        <v>42431</v>
      </c>
      <c r="B43" s="7">
        <v>23.352405999999998</v>
      </c>
      <c r="C43" s="8">
        <v>718.84997599999997</v>
      </c>
      <c r="D43" s="9">
        <v>580.21002199999998</v>
      </c>
      <c r="E43" s="16">
        <f t="shared" si="1"/>
        <v>2.188580098310744E-3</v>
      </c>
      <c r="F43" s="16">
        <f t="shared" si="2"/>
        <v>5.561692256820719E-5</v>
      </c>
      <c r="G43" s="16">
        <f t="shared" si="3"/>
        <v>2.020661861796288E-3</v>
      </c>
    </row>
    <row r="44" spans="1:7">
      <c r="A44" s="6">
        <v>42432</v>
      </c>
      <c r="B44" s="7">
        <v>23.526240999999999</v>
      </c>
      <c r="C44" s="8">
        <v>712.419983</v>
      </c>
      <c r="D44" s="9">
        <v>577.48999000000003</v>
      </c>
      <c r="E44" s="16">
        <f t="shared" si="1"/>
        <v>7.4439867138315604E-3</v>
      </c>
      <c r="F44" s="16">
        <f t="shared" si="2"/>
        <v>-8.9448330175641091E-3</v>
      </c>
      <c r="G44" s="16">
        <f t="shared" si="3"/>
        <v>-4.688012783067623E-3</v>
      </c>
    </row>
    <row r="45" spans="1:7">
      <c r="A45" s="6">
        <v>42433</v>
      </c>
      <c r="B45" s="7">
        <v>23.876242000000001</v>
      </c>
      <c r="C45" s="8">
        <v>710.89001499999995</v>
      </c>
      <c r="D45" s="9">
        <v>575.14001499999995</v>
      </c>
      <c r="E45" s="16">
        <f t="shared" si="1"/>
        <v>1.4877047293700785E-2</v>
      </c>
      <c r="F45" s="16">
        <f t="shared" si="2"/>
        <v>-2.1475646900826102E-3</v>
      </c>
      <c r="G45" s="16">
        <f t="shared" si="3"/>
        <v>-4.0692913136036969E-3</v>
      </c>
    </row>
    <row r="46" spans="1:7">
      <c r="A46" s="6">
        <v>42436</v>
      </c>
      <c r="B46" s="7">
        <v>23.611999999999998</v>
      </c>
      <c r="C46" s="8">
        <v>695.15997300000004</v>
      </c>
      <c r="D46" s="9">
        <v>562.79998799999998</v>
      </c>
      <c r="E46" s="16">
        <f t="shared" si="1"/>
        <v>-1.1067152025013105E-2</v>
      </c>
      <c r="F46" s="16">
        <f t="shared" si="2"/>
        <v>-2.2127251287950518E-2</v>
      </c>
      <c r="G46" s="16">
        <f t="shared" si="3"/>
        <v>-2.1455691967459375E-2</v>
      </c>
    </row>
    <row r="47" spans="1:7">
      <c r="A47" s="6">
        <v>42437</v>
      </c>
      <c r="B47" s="7">
        <v>23.417304999999999</v>
      </c>
      <c r="C47" s="8">
        <v>693.96997099999999</v>
      </c>
      <c r="D47" s="9">
        <v>560.26000999999997</v>
      </c>
      <c r="E47" s="16">
        <f t="shared" si="1"/>
        <v>-8.2455954599356014E-3</v>
      </c>
      <c r="F47" s="16">
        <f t="shared" si="2"/>
        <v>-1.7118390675811385E-3</v>
      </c>
      <c r="G47" s="16">
        <f t="shared" si="3"/>
        <v>-4.5131095489647013E-3</v>
      </c>
    </row>
    <row r="48" spans="1:7">
      <c r="A48" s="6">
        <v>42438</v>
      </c>
      <c r="B48" s="7">
        <v>23.438161999999998</v>
      </c>
      <c r="C48" s="8">
        <v>705.23999000000003</v>
      </c>
      <c r="D48" s="9">
        <v>559.46997099999999</v>
      </c>
      <c r="E48" s="16">
        <f t="shared" si="1"/>
        <v>8.9066611209101391E-4</v>
      </c>
      <c r="F48" s="16">
        <f t="shared" si="2"/>
        <v>1.6239923153677852E-2</v>
      </c>
      <c r="G48" s="16">
        <f t="shared" si="3"/>
        <v>-1.4101292005474009E-3</v>
      </c>
    </row>
    <row r="49" spans="1:7">
      <c r="A49" s="6">
        <v>42439</v>
      </c>
      <c r="B49" s="7">
        <v>23.449753000000001</v>
      </c>
      <c r="C49" s="8">
        <v>712.82000700000003</v>
      </c>
      <c r="D49" s="9">
        <v>558.92999299999997</v>
      </c>
      <c r="E49" s="16">
        <f t="shared" si="1"/>
        <v>4.9453536501722255E-4</v>
      </c>
      <c r="F49" s="16">
        <f t="shared" si="2"/>
        <v>1.0748138374853073E-2</v>
      </c>
      <c r="G49" s="16">
        <f t="shared" si="3"/>
        <v>-9.6515993349001244E-4</v>
      </c>
    </row>
    <row r="50" spans="1:7">
      <c r="A50" s="6">
        <v>42440</v>
      </c>
      <c r="B50" s="7">
        <v>23.702397999999999</v>
      </c>
      <c r="C50" s="8">
        <v>726.82000700000003</v>
      </c>
      <c r="D50" s="9">
        <v>569.60998500000005</v>
      </c>
      <c r="E50" s="16">
        <f t="shared" si="1"/>
        <v>1.0773887469091787E-2</v>
      </c>
      <c r="F50" s="16">
        <f t="shared" si="2"/>
        <v>1.9640301706627041E-2</v>
      </c>
      <c r="G50" s="16">
        <f t="shared" si="3"/>
        <v>1.9107924308510108E-2</v>
      </c>
    </row>
    <row r="51" spans="1:7">
      <c r="A51" s="6">
        <v>42443</v>
      </c>
      <c r="B51" s="7">
        <v>23.762663</v>
      </c>
      <c r="C51" s="8">
        <v>730.48999000000003</v>
      </c>
      <c r="D51" s="9">
        <v>573.36999500000002</v>
      </c>
      <c r="E51" s="16">
        <f t="shared" si="1"/>
        <v>2.5425697433652545E-3</v>
      </c>
      <c r="F51" s="16">
        <f t="shared" si="2"/>
        <v>5.0493698091059868E-3</v>
      </c>
      <c r="G51" s="16">
        <f t="shared" si="3"/>
        <v>6.6010254367292482E-3</v>
      </c>
    </row>
    <row r="52" spans="1:7">
      <c r="A52" s="6">
        <v>42444</v>
      </c>
      <c r="B52" s="7">
        <v>24.240144999999998</v>
      </c>
      <c r="C52" s="8">
        <v>728.330017</v>
      </c>
      <c r="D52" s="9">
        <v>577.02002000000005</v>
      </c>
      <c r="E52" s="16">
        <f t="shared" si="1"/>
        <v>2.0093791676463132E-2</v>
      </c>
      <c r="F52" s="16">
        <f t="shared" si="2"/>
        <v>-2.9568824071087357E-3</v>
      </c>
      <c r="G52" s="16">
        <f t="shared" si="3"/>
        <v>6.3659156074255818E-3</v>
      </c>
    </row>
    <row r="53" spans="1:7">
      <c r="A53" s="6">
        <v>42445</v>
      </c>
      <c r="B53" s="7">
        <v>24.562325999999999</v>
      </c>
      <c r="C53" s="8">
        <v>736.09002699999996</v>
      </c>
      <c r="D53" s="9">
        <v>574.27002000000005</v>
      </c>
      <c r="E53" s="16">
        <f t="shared" si="1"/>
        <v>1.3291215873502429E-2</v>
      </c>
      <c r="F53" s="16">
        <f t="shared" si="2"/>
        <v>1.0654524485978952E-2</v>
      </c>
      <c r="G53" s="16">
        <f t="shared" si="3"/>
        <v>-4.7658658359895373E-3</v>
      </c>
    </row>
    <row r="54" spans="1:7">
      <c r="A54" s="6">
        <v>42446</v>
      </c>
      <c r="B54" s="7">
        <v>24.522919000000002</v>
      </c>
      <c r="C54" s="8">
        <v>737.78002900000001</v>
      </c>
      <c r="D54" s="9">
        <v>559.44000200000005</v>
      </c>
      <c r="E54" s="16">
        <f t="shared" si="1"/>
        <v>-1.6043675993876593E-3</v>
      </c>
      <c r="F54" s="16">
        <f t="shared" si="2"/>
        <v>2.2959175345545735E-3</v>
      </c>
      <c r="G54" s="16">
        <f t="shared" si="3"/>
        <v>-2.5824120158666815E-2</v>
      </c>
    </row>
    <row r="55" spans="1:7">
      <c r="A55" s="6">
        <v>42447</v>
      </c>
      <c r="B55" s="7">
        <v>24.550733999999999</v>
      </c>
      <c r="C55" s="8">
        <v>737.59997599999997</v>
      </c>
      <c r="D55" s="9">
        <v>552.080017</v>
      </c>
      <c r="E55" s="16">
        <f t="shared" si="1"/>
        <v>1.1342450709068042E-3</v>
      </c>
      <c r="F55" s="16">
        <f t="shared" si="2"/>
        <v>-2.4404699628978915E-4</v>
      </c>
      <c r="G55" s="16">
        <f t="shared" si="3"/>
        <v>-1.3155986296453736E-2</v>
      </c>
    </row>
    <row r="56" spans="1:7">
      <c r="A56" s="6">
        <v>42450</v>
      </c>
      <c r="B56" s="7">
        <v>24.54842</v>
      </c>
      <c r="C56" s="8">
        <v>742.09002699999996</v>
      </c>
      <c r="D56" s="9">
        <v>553.97997999999995</v>
      </c>
      <c r="E56" s="16">
        <f t="shared" si="1"/>
        <v>-9.425380112864947E-5</v>
      </c>
      <c r="F56" s="16">
        <f t="shared" si="2"/>
        <v>6.0873795364657039E-3</v>
      </c>
      <c r="G56" s="16">
        <f t="shared" si="3"/>
        <v>3.4414630877682303E-3</v>
      </c>
    </row>
    <row r="57" spans="1:7">
      <c r="A57" s="6">
        <v>42451</v>
      </c>
      <c r="B57" s="7">
        <v>24.736162</v>
      </c>
      <c r="C57" s="8">
        <v>740.75</v>
      </c>
      <c r="D57" s="9">
        <v>560.47997999999995</v>
      </c>
      <c r="E57" s="16">
        <f t="shared" si="1"/>
        <v>7.6478241776863874E-3</v>
      </c>
      <c r="F57" s="16">
        <f t="shared" si="2"/>
        <v>-1.8057472156272E-3</v>
      </c>
      <c r="G57" s="16">
        <f t="shared" si="3"/>
        <v>1.173327599311441E-2</v>
      </c>
    </row>
    <row r="58" spans="1:7">
      <c r="A58" s="6">
        <v>42452</v>
      </c>
      <c r="B58" s="7">
        <v>24.599412999999998</v>
      </c>
      <c r="C58" s="8">
        <v>738.05999799999995</v>
      </c>
      <c r="D58" s="9">
        <v>569.63000499999998</v>
      </c>
      <c r="E58" s="16">
        <f t="shared" si="1"/>
        <v>-5.5283030568768826E-3</v>
      </c>
      <c r="F58" s="16">
        <f t="shared" si="2"/>
        <v>-3.6314573067837319E-3</v>
      </c>
      <c r="G58" s="16">
        <f t="shared" si="3"/>
        <v>1.6325337793510534E-2</v>
      </c>
    </row>
    <row r="59" spans="1:7">
      <c r="A59" s="6">
        <v>42453</v>
      </c>
      <c r="B59" s="7">
        <v>24.492788000000001</v>
      </c>
      <c r="C59" s="8">
        <v>735.29998799999998</v>
      </c>
      <c r="D59" s="9">
        <v>582.95001200000002</v>
      </c>
      <c r="E59" s="16">
        <f t="shared" si="1"/>
        <v>-4.3344530212976028E-3</v>
      </c>
      <c r="F59" s="16">
        <f t="shared" si="2"/>
        <v>-3.7395469304379856E-3</v>
      </c>
      <c r="G59" s="16">
        <f t="shared" si="3"/>
        <v>2.33836119640503E-2</v>
      </c>
    </row>
    <row r="60" spans="1:7">
      <c r="A60" s="6">
        <v>42457</v>
      </c>
      <c r="B60" s="7">
        <v>24.381529</v>
      </c>
      <c r="C60" s="8">
        <v>733.53002900000001</v>
      </c>
      <c r="D60" s="9">
        <v>579.86999500000002</v>
      </c>
      <c r="E60" s="16">
        <f t="shared" si="1"/>
        <v>-4.5425208432784553E-3</v>
      </c>
      <c r="F60" s="16">
        <f t="shared" si="2"/>
        <v>-2.4071250222840635E-3</v>
      </c>
      <c r="G60" s="16">
        <f t="shared" si="3"/>
        <v>-5.2835010491431257E-3</v>
      </c>
    </row>
    <row r="61" spans="1:7">
      <c r="A61" s="6">
        <v>42458</v>
      </c>
      <c r="B61" s="7">
        <v>24.958677000000002</v>
      </c>
      <c r="C61" s="8">
        <v>744.77002000000005</v>
      </c>
      <c r="D61" s="9">
        <v>593.85998500000005</v>
      </c>
      <c r="E61" s="16">
        <f t="shared" si="1"/>
        <v>2.367152609666117E-2</v>
      </c>
      <c r="F61" s="16">
        <f t="shared" si="2"/>
        <v>1.5323150458234385E-2</v>
      </c>
      <c r="G61" s="16">
        <f t="shared" si="3"/>
        <v>2.4126080191474702E-2</v>
      </c>
    </row>
    <row r="62" spans="1:7">
      <c r="A62" s="6">
        <v>42459</v>
      </c>
      <c r="B62" s="7">
        <v>25.394435999999999</v>
      </c>
      <c r="C62" s="8">
        <v>750.53002900000001</v>
      </c>
      <c r="D62" s="9">
        <v>598.69000200000005</v>
      </c>
      <c r="E62" s="16">
        <f t="shared" si="1"/>
        <v>1.7459218691759877E-2</v>
      </c>
      <c r="F62" s="16">
        <f t="shared" si="2"/>
        <v>7.7339431573789285E-3</v>
      </c>
      <c r="G62" s="16">
        <f t="shared" si="3"/>
        <v>8.1332588859308261E-3</v>
      </c>
    </row>
    <row r="63" spans="1:7">
      <c r="A63" s="6">
        <v>42460</v>
      </c>
      <c r="B63" s="7">
        <v>25.262318</v>
      </c>
      <c r="C63" s="8">
        <v>744.95001200000002</v>
      </c>
      <c r="D63" s="9">
        <v>593.64001499999995</v>
      </c>
      <c r="E63" s="16">
        <f t="shared" si="1"/>
        <v>-5.2026357269757207E-3</v>
      </c>
      <c r="F63" s="16">
        <f t="shared" si="2"/>
        <v>-7.4347684761324829E-3</v>
      </c>
      <c r="G63" s="16">
        <f t="shared" si="3"/>
        <v>-8.4350615228749055E-3</v>
      </c>
    </row>
    <row r="64" spans="1:7">
      <c r="A64" s="6">
        <v>42461</v>
      </c>
      <c r="B64" s="7">
        <v>25.494101000000001</v>
      </c>
      <c r="C64" s="8">
        <v>749.90997300000004</v>
      </c>
      <c r="D64" s="9">
        <v>598.5</v>
      </c>
      <c r="E64" s="16">
        <f t="shared" si="1"/>
        <v>9.1750487821426387E-3</v>
      </c>
      <c r="F64" s="16">
        <f t="shared" si="2"/>
        <v>6.6581125177564548E-3</v>
      </c>
      <c r="G64" s="16">
        <f t="shared" si="3"/>
        <v>8.1867543918852093E-3</v>
      </c>
    </row>
    <row r="65" spans="1:7">
      <c r="A65" s="6">
        <v>42464</v>
      </c>
      <c r="B65" s="7">
        <v>25.756022999999999</v>
      </c>
      <c r="C65" s="8">
        <v>745.28997800000002</v>
      </c>
      <c r="D65" s="9">
        <v>593.19000200000005</v>
      </c>
      <c r="E65" s="16">
        <f t="shared" si="1"/>
        <v>1.0273827659190589E-2</v>
      </c>
      <c r="F65" s="16">
        <f t="shared" si="2"/>
        <v>-6.1607328430609053E-3</v>
      </c>
      <c r="G65" s="16">
        <f t="shared" si="3"/>
        <v>-8.8721771094401845E-3</v>
      </c>
    </row>
    <row r="66" spans="1:7">
      <c r="A66" s="6">
        <v>42465</v>
      </c>
      <c r="B66" s="7">
        <v>25.452379000000001</v>
      </c>
      <c r="C66" s="8">
        <v>737.79998799999998</v>
      </c>
      <c r="D66" s="9">
        <v>586.14001499999995</v>
      </c>
      <c r="E66" s="16">
        <f t="shared" si="1"/>
        <v>-1.1789242461850515E-2</v>
      </c>
      <c r="F66" s="16">
        <f t="shared" si="2"/>
        <v>-1.0049766159608862E-2</v>
      </c>
      <c r="G66" s="16">
        <f t="shared" si="3"/>
        <v>-1.1884871586220869E-2</v>
      </c>
    </row>
    <row r="67" spans="1:7">
      <c r="A67" s="6">
        <v>42466</v>
      </c>
      <c r="B67" s="7">
        <v>25.718933</v>
      </c>
      <c r="C67" s="8">
        <v>745.69000200000005</v>
      </c>
      <c r="D67" s="9">
        <v>602.080017</v>
      </c>
      <c r="E67" s="16">
        <f t="shared" si="1"/>
        <v>1.0472655620914623E-2</v>
      </c>
      <c r="F67" s="16">
        <f t="shared" si="2"/>
        <v>1.0693974150620431E-2</v>
      </c>
      <c r="G67" s="16">
        <f t="shared" si="3"/>
        <v>2.7194870836450315E-2</v>
      </c>
    </row>
    <row r="68" spans="1:7">
      <c r="A68" s="6">
        <v>42467</v>
      </c>
      <c r="B68" s="7">
        <v>25.158014000000001</v>
      </c>
      <c r="C68" s="8">
        <v>740.28002900000001</v>
      </c>
      <c r="D68" s="9">
        <v>591.42999299999997</v>
      </c>
      <c r="E68" s="16">
        <f t="shared" si="1"/>
        <v>-2.1809575070629812E-2</v>
      </c>
      <c r="F68" s="16">
        <f t="shared" si="2"/>
        <v>-7.2549893192748426E-3</v>
      </c>
      <c r="G68" s="16">
        <f t="shared" si="3"/>
        <v>-1.7688718607646516E-2</v>
      </c>
    </row>
    <row r="69" spans="1:7">
      <c r="A69" s="6">
        <v>42468</v>
      </c>
      <c r="B69" s="7">
        <v>25.185825000000001</v>
      </c>
      <c r="C69" s="8">
        <v>739.15002400000003</v>
      </c>
      <c r="D69" s="9">
        <v>594.59997599999997</v>
      </c>
      <c r="E69" s="16">
        <f t="shared" ref="E69:E132" si="4">(B69-B68)/B68</f>
        <v>1.1054529185014288E-3</v>
      </c>
      <c r="F69" s="16">
        <f t="shared" ref="F69:F132" si="5">(C69-C68)/C68</f>
        <v>-1.5264561459620071E-3</v>
      </c>
      <c r="G69" s="16">
        <f t="shared" ref="G69:G132" si="6">(D69-D68)/D68</f>
        <v>5.3598617545931627E-3</v>
      </c>
    </row>
    <row r="70" spans="1:7">
      <c r="A70" s="6">
        <v>42471</v>
      </c>
      <c r="B70" s="7">
        <v>25.269272000000001</v>
      </c>
      <c r="C70" s="8">
        <v>736.09997599999997</v>
      </c>
      <c r="D70" s="9">
        <v>595.92999299999997</v>
      </c>
      <c r="E70" s="16">
        <f t="shared" si="4"/>
        <v>3.3132525934727016E-3</v>
      </c>
      <c r="F70" s="16">
        <f t="shared" si="5"/>
        <v>-4.126426166496425E-3</v>
      </c>
      <c r="G70" s="16">
        <f t="shared" si="6"/>
        <v>2.2368265282271017E-3</v>
      </c>
    </row>
    <row r="71" spans="1:7">
      <c r="A71" s="6">
        <v>42472</v>
      </c>
      <c r="B71" s="7">
        <v>25.598406000000001</v>
      </c>
      <c r="C71" s="8">
        <v>743.09002699999996</v>
      </c>
      <c r="D71" s="9">
        <v>603.169983</v>
      </c>
      <c r="E71" s="16">
        <f t="shared" si="4"/>
        <v>1.3025068549659832E-2</v>
      </c>
      <c r="F71" s="16">
        <f t="shared" si="5"/>
        <v>9.4960619860147838E-3</v>
      </c>
      <c r="G71" s="16">
        <f t="shared" si="6"/>
        <v>1.2149061274048065E-2</v>
      </c>
    </row>
    <row r="72" spans="1:7">
      <c r="A72" s="6">
        <v>42473</v>
      </c>
      <c r="B72" s="7">
        <v>25.969265</v>
      </c>
      <c r="C72" s="8">
        <v>751.71997099999999</v>
      </c>
      <c r="D72" s="9">
        <v>614.82000700000003</v>
      </c>
      <c r="E72" s="16">
        <f t="shared" si="4"/>
        <v>1.4487581765833363E-2</v>
      </c>
      <c r="F72" s="16">
        <f t="shared" si="5"/>
        <v>1.161359147133329E-2</v>
      </c>
      <c r="G72" s="16">
        <f t="shared" si="6"/>
        <v>1.9314661419416207E-2</v>
      </c>
    </row>
    <row r="73" spans="1:7">
      <c r="A73" s="6">
        <v>42474</v>
      </c>
      <c r="B73" s="7">
        <v>25.983170999999999</v>
      </c>
      <c r="C73" s="8">
        <v>753.20001200000002</v>
      </c>
      <c r="D73" s="9">
        <v>620.75</v>
      </c>
      <c r="E73" s="16">
        <f t="shared" si="4"/>
        <v>5.3547915198980957E-4</v>
      </c>
      <c r="F73" s="16">
        <f t="shared" si="5"/>
        <v>1.9688727945210175E-3</v>
      </c>
      <c r="G73" s="16">
        <f t="shared" si="6"/>
        <v>9.6450878834201097E-3</v>
      </c>
    </row>
    <row r="74" spans="1:7">
      <c r="A74" s="6">
        <v>42475</v>
      </c>
      <c r="B74" s="7">
        <v>25.461655</v>
      </c>
      <c r="C74" s="8">
        <v>759</v>
      </c>
      <c r="D74" s="9">
        <v>625.89001499999995</v>
      </c>
      <c r="E74" s="16">
        <f t="shared" si="4"/>
        <v>-2.0071299226718645E-2</v>
      </c>
      <c r="F74" s="16">
        <f t="shared" si="5"/>
        <v>7.7004619059936824E-3</v>
      </c>
      <c r="G74" s="16">
        <f t="shared" si="6"/>
        <v>8.280330245670476E-3</v>
      </c>
    </row>
    <row r="75" spans="1:7">
      <c r="A75" s="6">
        <v>42478</v>
      </c>
      <c r="B75" s="7">
        <v>24.912327000000001</v>
      </c>
      <c r="C75" s="8">
        <v>766.60998500000005</v>
      </c>
      <c r="D75" s="9">
        <v>635.34997599999997</v>
      </c>
      <c r="E75" s="16">
        <f t="shared" si="4"/>
        <v>-2.1574716961642877E-2</v>
      </c>
      <c r="F75" s="16">
        <f t="shared" si="5"/>
        <v>1.0026330698287287E-2</v>
      </c>
      <c r="G75" s="16">
        <f t="shared" si="6"/>
        <v>1.5114414311274835E-2</v>
      </c>
    </row>
    <row r="76" spans="1:7">
      <c r="A76" s="6">
        <v>42479</v>
      </c>
      <c r="B76" s="7">
        <v>24.780199</v>
      </c>
      <c r="C76" s="8">
        <v>753.92999299999997</v>
      </c>
      <c r="D76" s="9">
        <v>627.90002400000003</v>
      </c>
      <c r="E76" s="16">
        <f t="shared" si="4"/>
        <v>-5.3037197207632019E-3</v>
      </c>
      <c r="F76" s="16">
        <f t="shared" si="5"/>
        <v>-1.654034287069726E-2</v>
      </c>
      <c r="G76" s="16">
        <f t="shared" si="6"/>
        <v>-1.1725745307968563E-2</v>
      </c>
    </row>
    <row r="77" spans="1:7">
      <c r="A77" s="6">
        <v>42480</v>
      </c>
      <c r="B77" s="7">
        <v>24.831199999999999</v>
      </c>
      <c r="C77" s="8">
        <v>752.669983</v>
      </c>
      <c r="D77" s="9">
        <v>632.98999000000003</v>
      </c>
      <c r="E77" s="16">
        <f t="shared" si="4"/>
        <v>2.0581352070659083E-3</v>
      </c>
      <c r="F77" s="16">
        <f t="shared" si="5"/>
        <v>-1.6712559676611324E-3</v>
      </c>
      <c r="G77" s="16">
        <f t="shared" si="6"/>
        <v>8.1063319086606758E-3</v>
      </c>
    </row>
    <row r="78" spans="1:7">
      <c r="A78" s="6">
        <v>42481</v>
      </c>
      <c r="B78" s="7">
        <v>24.562325999999999</v>
      </c>
      <c r="C78" s="8">
        <v>759.14001499999995</v>
      </c>
      <c r="D78" s="9">
        <v>631</v>
      </c>
      <c r="E78" s="16">
        <f t="shared" si="4"/>
        <v>-1.0828071136312394E-2</v>
      </c>
      <c r="F78" s="16">
        <f t="shared" si="5"/>
        <v>8.5961073858846129E-3</v>
      </c>
      <c r="G78" s="16">
        <f t="shared" si="6"/>
        <v>-3.1437937904832181E-3</v>
      </c>
    </row>
    <row r="79" spans="1:7">
      <c r="A79" s="6">
        <v>42482</v>
      </c>
      <c r="B79" s="7">
        <v>24.495107999999998</v>
      </c>
      <c r="C79" s="8">
        <v>718.77002000000005</v>
      </c>
      <c r="D79" s="9">
        <v>620.5</v>
      </c>
      <c r="E79" s="16">
        <f t="shared" si="4"/>
        <v>-2.7366300732267965E-3</v>
      </c>
      <c r="F79" s="16">
        <f t="shared" si="5"/>
        <v>-5.3178589196091718E-2</v>
      </c>
      <c r="G79" s="16">
        <f t="shared" si="6"/>
        <v>-1.664025356576862E-2</v>
      </c>
    </row>
    <row r="80" spans="1:7">
      <c r="A80" s="6">
        <v>42485</v>
      </c>
      <c r="B80" s="7">
        <v>24.356033</v>
      </c>
      <c r="C80" s="8">
        <v>723.15002400000003</v>
      </c>
      <c r="D80" s="9">
        <v>626.20001200000002</v>
      </c>
      <c r="E80" s="16">
        <f t="shared" si="4"/>
        <v>-5.6776642911718659E-3</v>
      </c>
      <c r="F80" s="16">
        <f t="shared" si="5"/>
        <v>6.0937488739443877E-3</v>
      </c>
      <c r="G80" s="16">
        <f t="shared" si="6"/>
        <v>9.1861595487510318E-3</v>
      </c>
    </row>
    <row r="81" spans="1:7">
      <c r="A81" s="6">
        <v>42486</v>
      </c>
      <c r="B81" s="7">
        <v>24.186831000000002</v>
      </c>
      <c r="C81" s="8">
        <v>708.14001499999995</v>
      </c>
      <c r="D81" s="9">
        <v>616.88000499999998</v>
      </c>
      <c r="E81" s="16">
        <f t="shared" si="4"/>
        <v>-6.9470262254940499E-3</v>
      </c>
      <c r="F81" s="16">
        <f t="shared" si="5"/>
        <v>-2.0756424672399763E-2</v>
      </c>
      <c r="G81" s="16">
        <f t="shared" si="6"/>
        <v>-1.4883434719576517E-2</v>
      </c>
    </row>
    <row r="82" spans="1:7">
      <c r="A82" s="6">
        <v>42487</v>
      </c>
      <c r="B82" s="7">
        <v>22.673272999999998</v>
      </c>
      <c r="C82" s="8">
        <v>705.84002699999996</v>
      </c>
      <c r="D82" s="9">
        <v>606.57000700000003</v>
      </c>
      <c r="E82" s="16">
        <f t="shared" si="4"/>
        <v>-6.257777217693393E-2</v>
      </c>
      <c r="F82" s="16">
        <f t="shared" si="5"/>
        <v>-3.2479283069464519E-3</v>
      </c>
      <c r="G82" s="16">
        <f t="shared" si="6"/>
        <v>-1.671313369931637E-2</v>
      </c>
    </row>
    <row r="83" spans="1:7">
      <c r="A83" s="6">
        <v>42488</v>
      </c>
      <c r="B83" s="7">
        <v>21.980229999999999</v>
      </c>
      <c r="C83" s="8">
        <v>691.02002000000005</v>
      </c>
      <c r="D83" s="9">
        <v>602</v>
      </c>
      <c r="E83" s="16">
        <f t="shared" si="4"/>
        <v>-3.0566517679207563E-2</v>
      </c>
      <c r="F83" s="16">
        <f t="shared" si="5"/>
        <v>-2.0996268889692648E-2</v>
      </c>
      <c r="G83" s="16">
        <f t="shared" si="6"/>
        <v>-7.5341789855429371E-3</v>
      </c>
    </row>
    <row r="84" spans="1:7">
      <c r="A84" s="6">
        <v>42489</v>
      </c>
      <c r="B84" s="7">
        <v>21.727582999999999</v>
      </c>
      <c r="C84" s="8">
        <v>693.01000999999997</v>
      </c>
      <c r="D84" s="9">
        <v>659.59002699999996</v>
      </c>
      <c r="E84" s="16">
        <f t="shared" si="4"/>
        <v>-1.1494283726785372E-2</v>
      </c>
      <c r="F84" s="16">
        <f t="shared" si="5"/>
        <v>2.879786319360068E-3</v>
      </c>
      <c r="G84" s="16">
        <f t="shared" si="6"/>
        <v>9.566449667774081E-2</v>
      </c>
    </row>
    <row r="85" spans="1:7">
      <c r="A85" s="6">
        <v>42492</v>
      </c>
      <c r="B85" s="7">
        <v>21.704411</v>
      </c>
      <c r="C85" s="8">
        <v>698.21002199999998</v>
      </c>
      <c r="D85" s="9">
        <v>683.84997599999997</v>
      </c>
      <c r="E85" s="16">
        <f t="shared" si="4"/>
        <v>-1.0664784941794429E-3</v>
      </c>
      <c r="F85" s="16">
        <f t="shared" si="5"/>
        <v>7.5035164354985513E-3</v>
      </c>
      <c r="G85" s="16">
        <f t="shared" si="6"/>
        <v>3.6780345376568296E-2</v>
      </c>
    </row>
    <row r="86" spans="1:7">
      <c r="A86" s="6">
        <v>42493</v>
      </c>
      <c r="B86" s="7">
        <v>22.061351999999999</v>
      </c>
      <c r="C86" s="8">
        <v>692.35998500000005</v>
      </c>
      <c r="D86" s="9">
        <v>671.32000700000003</v>
      </c>
      <c r="E86" s="16">
        <f t="shared" si="4"/>
        <v>1.6445551090974043E-2</v>
      </c>
      <c r="F86" s="16">
        <f t="shared" si="5"/>
        <v>-8.3786207812409901E-3</v>
      </c>
      <c r="G86" s="16">
        <f t="shared" si="6"/>
        <v>-1.8322686904649301E-2</v>
      </c>
    </row>
    <row r="87" spans="1:7">
      <c r="A87" s="6">
        <v>42494</v>
      </c>
      <c r="B87" s="7">
        <v>21.831887999999999</v>
      </c>
      <c r="C87" s="8">
        <v>695.70001200000002</v>
      </c>
      <c r="D87" s="9">
        <v>670.90002400000003</v>
      </c>
      <c r="E87" s="16">
        <f t="shared" si="4"/>
        <v>-1.0401175775627899E-2</v>
      </c>
      <c r="F87" s="16">
        <f t="shared" si="5"/>
        <v>4.8241190599713291E-3</v>
      </c>
      <c r="G87" s="16">
        <f t="shared" si="6"/>
        <v>-6.2560775132686013E-4</v>
      </c>
    </row>
    <row r="88" spans="1:7">
      <c r="A88" s="6">
        <v>42495</v>
      </c>
      <c r="B88" s="7">
        <v>21.743275000000001</v>
      </c>
      <c r="C88" s="8">
        <v>701.42999299999997</v>
      </c>
      <c r="D88" s="9">
        <v>659.09002699999996</v>
      </c>
      <c r="E88" s="16">
        <f t="shared" si="4"/>
        <v>-4.0588793786409463E-3</v>
      </c>
      <c r="F88" s="16">
        <f t="shared" si="5"/>
        <v>8.2362813010846293E-3</v>
      </c>
      <c r="G88" s="16">
        <f t="shared" si="6"/>
        <v>-1.7603214454498313E-2</v>
      </c>
    </row>
    <row r="89" spans="1:7">
      <c r="A89" s="6">
        <v>42496</v>
      </c>
      <c r="B89" s="7">
        <v>21.622015000000001</v>
      </c>
      <c r="C89" s="8">
        <v>711.11999500000002</v>
      </c>
      <c r="D89" s="9">
        <v>673.95001200000002</v>
      </c>
      <c r="E89" s="16">
        <f t="shared" si="4"/>
        <v>-5.5768967646317984E-3</v>
      </c>
      <c r="F89" s="16">
        <f t="shared" si="5"/>
        <v>1.3814638804588514E-2</v>
      </c>
      <c r="G89" s="16">
        <f t="shared" si="6"/>
        <v>2.2546214312540419E-2</v>
      </c>
    </row>
    <row r="90" spans="1:7">
      <c r="A90" s="6">
        <v>42499</v>
      </c>
      <c r="B90" s="7">
        <v>21.638335999999999</v>
      </c>
      <c r="C90" s="8">
        <v>712.90002400000003</v>
      </c>
      <c r="D90" s="9">
        <v>679.75</v>
      </c>
      <c r="E90" s="16">
        <f t="shared" si="4"/>
        <v>7.548325167657967E-4</v>
      </c>
      <c r="F90" s="16">
        <f t="shared" si="5"/>
        <v>2.5031345096688121E-3</v>
      </c>
      <c r="G90" s="16">
        <f t="shared" si="6"/>
        <v>8.6059617133740548E-3</v>
      </c>
    </row>
    <row r="91" spans="1:7">
      <c r="A91" s="6">
        <v>42500</v>
      </c>
      <c r="B91" s="7">
        <v>21.785250000000001</v>
      </c>
      <c r="C91" s="8">
        <v>723.17999299999997</v>
      </c>
      <c r="D91" s="9">
        <v>703.07000700000003</v>
      </c>
      <c r="E91" s="16">
        <f t="shared" si="4"/>
        <v>6.7895239264240299E-3</v>
      </c>
      <c r="F91" s="16">
        <f t="shared" si="5"/>
        <v>1.4419930781205776E-2</v>
      </c>
      <c r="G91" s="16">
        <f t="shared" si="6"/>
        <v>3.4306740713497659E-2</v>
      </c>
    </row>
    <row r="92" spans="1:7">
      <c r="A92" s="6">
        <v>42501</v>
      </c>
      <c r="B92" s="7">
        <v>21.573039999999999</v>
      </c>
      <c r="C92" s="8">
        <v>715.28997800000002</v>
      </c>
      <c r="D92" s="9">
        <v>713.22997999999995</v>
      </c>
      <c r="E92" s="16">
        <f t="shared" si="4"/>
        <v>-9.7409944802103465E-3</v>
      </c>
      <c r="F92" s="16">
        <f t="shared" si="5"/>
        <v>-1.0910167698734924E-2</v>
      </c>
      <c r="G92" s="16">
        <f t="shared" si="6"/>
        <v>1.4450869613045408E-2</v>
      </c>
    </row>
    <row r="93" spans="1:7">
      <c r="A93" s="6">
        <v>42502</v>
      </c>
      <c r="B93" s="7">
        <v>21.067001000000001</v>
      </c>
      <c r="C93" s="8">
        <v>713.30999799999995</v>
      </c>
      <c r="D93" s="9">
        <v>717.92999299999997</v>
      </c>
      <c r="E93" s="16">
        <f t="shared" si="4"/>
        <v>-2.3457009304205512E-2</v>
      </c>
      <c r="F93" s="16">
        <f t="shared" si="5"/>
        <v>-2.7680801645456141E-3</v>
      </c>
      <c r="G93" s="16">
        <f t="shared" si="6"/>
        <v>6.5897580469065718E-3</v>
      </c>
    </row>
    <row r="94" spans="1:7">
      <c r="A94" s="6">
        <v>42503</v>
      </c>
      <c r="B94" s="7">
        <v>21.108979999999999</v>
      </c>
      <c r="C94" s="8">
        <v>710.830017</v>
      </c>
      <c r="D94" s="9">
        <v>709.919983</v>
      </c>
      <c r="E94" s="16">
        <f t="shared" si="4"/>
        <v>1.9926424268930242E-3</v>
      </c>
      <c r="F94" s="16">
        <f t="shared" si="5"/>
        <v>-3.4767226128238743E-3</v>
      </c>
      <c r="G94" s="16">
        <f t="shared" si="6"/>
        <v>-1.1157090632930231E-2</v>
      </c>
    </row>
    <row r="95" spans="1:7">
      <c r="A95" s="6">
        <v>42506</v>
      </c>
      <c r="B95" s="7">
        <v>21.892520999999999</v>
      </c>
      <c r="C95" s="8">
        <v>716.48999000000003</v>
      </c>
      <c r="D95" s="9">
        <v>710.65997300000004</v>
      </c>
      <c r="E95" s="16">
        <f t="shared" si="4"/>
        <v>3.7118847049928495E-2</v>
      </c>
      <c r="F95" s="16">
        <f t="shared" si="5"/>
        <v>7.9624845105549843E-3</v>
      </c>
      <c r="G95" s="16">
        <f t="shared" si="6"/>
        <v>1.042356910243551E-3</v>
      </c>
    </row>
    <row r="96" spans="1:7">
      <c r="A96" s="6">
        <v>42507</v>
      </c>
      <c r="B96" s="7">
        <v>21.801577000000002</v>
      </c>
      <c r="C96" s="8">
        <v>706.22997999999995</v>
      </c>
      <c r="D96" s="9">
        <v>695.27002000000005</v>
      </c>
      <c r="E96" s="16">
        <f t="shared" si="4"/>
        <v>-4.1541127218741418E-3</v>
      </c>
      <c r="F96" s="16">
        <f t="shared" si="5"/>
        <v>-1.4319823226002193E-2</v>
      </c>
      <c r="G96" s="16">
        <f t="shared" si="6"/>
        <v>-2.1655860164787964E-2</v>
      </c>
    </row>
    <row r="97" spans="1:7">
      <c r="A97" s="6">
        <v>42508</v>
      </c>
      <c r="B97" s="7">
        <v>22.051089999999999</v>
      </c>
      <c r="C97" s="8">
        <v>706.63000499999998</v>
      </c>
      <c r="D97" s="9">
        <v>697.45001200000002</v>
      </c>
      <c r="E97" s="16">
        <f t="shared" si="4"/>
        <v>1.1444722553785754E-2</v>
      </c>
      <c r="F97" s="16">
        <f t="shared" si="5"/>
        <v>5.6642313598755448E-4</v>
      </c>
      <c r="G97" s="16">
        <f t="shared" si="6"/>
        <v>3.1354609537169028E-3</v>
      </c>
    </row>
    <row r="98" spans="1:7">
      <c r="A98" s="6">
        <v>42509</v>
      </c>
      <c r="B98" s="7">
        <v>21.967144000000001</v>
      </c>
      <c r="C98" s="8">
        <v>700.32000700000003</v>
      </c>
      <c r="D98" s="9">
        <v>698.52002000000005</v>
      </c>
      <c r="E98" s="16">
        <f t="shared" si="4"/>
        <v>-3.8068866436986749E-3</v>
      </c>
      <c r="F98" s="16">
        <f t="shared" si="5"/>
        <v>-8.9297057234357761E-3</v>
      </c>
      <c r="G98" s="16">
        <f t="shared" si="6"/>
        <v>1.5341715988099083E-3</v>
      </c>
    </row>
    <row r="99" spans="1:7">
      <c r="A99" s="6">
        <v>42510</v>
      </c>
      <c r="B99" s="7">
        <v>22.205003999999999</v>
      </c>
      <c r="C99" s="8">
        <v>709.73999000000003</v>
      </c>
      <c r="D99" s="9">
        <v>702.79998799999998</v>
      </c>
      <c r="E99" s="16">
        <f t="shared" si="4"/>
        <v>1.0827989291643816E-2</v>
      </c>
      <c r="F99" s="16">
        <f t="shared" si="5"/>
        <v>1.3450969422325817E-2</v>
      </c>
      <c r="G99" s="16">
        <f t="shared" si="6"/>
        <v>6.1271944646625011E-3</v>
      </c>
    </row>
    <row r="100" spans="1:7">
      <c r="A100" s="6">
        <v>42513</v>
      </c>
      <c r="B100" s="7">
        <v>22.487171</v>
      </c>
      <c r="C100" s="8">
        <v>704.23999000000003</v>
      </c>
      <c r="D100" s="9">
        <v>696.75</v>
      </c>
      <c r="E100" s="16">
        <f t="shared" si="4"/>
        <v>1.2707360917386062E-2</v>
      </c>
      <c r="F100" s="16">
        <f t="shared" si="5"/>
        <v>-7.7493167603533229E-3</v>
      </c>
      <c r="G100" s="16">
        <f t="shared" si="6"/>
        <v>-8.6084065214867157E-3</v>
      </c>
    </row>
    <row r="101" spans="1:7">
      <c r="A101" s="6">
        <v>42514</v>
      </c>
      <c r="B101" s="7">
        <v>22.829972999999999</v>
      </c>
      <c r="C101" s="8">
        <v>720.09002699999996</v>
      </c>
      <c r="D101" s="9">
        <v>704.20001200000002</v>
      </c>
      <c r="E101" s="16">
        <f t="shared" si="4"/>
        <v>1.5244336426311648E-2</v>
      </c>
      <c r="F101" s="16">
        <f t="shared" si="5"/>
        <v>2.250658472263117E-2</v>
      </c>
      <c r="G101" s="16">
        <f t="shared" si="6"/>
        <v>1.0692518119842146E-2</v>
      </c>
    </row>
    <row r="102" spans="1:7">
      <c r="A102" s="6">
        <v>42515</v>
      </c>
      <c r="B102" s="7">
        <v>23.231069999999999</v>
      </c>
      <c r="C102" s="8">
        <v>725.27002000000005</v>
      </c>
      <c r="D102" s="9">
        <v>708.34997599999997</v>
      </c>
      <c r="E102" s="16">
        <f t="shared" si="4"/>
        <v>1.7568877545321673E-2</v>
      </c>
      <c r="F102" s="16">
        <f t="shared" si="5"/>
        <v>7.1935352605571939E-3</v>
      </c>
      <c r="G102" s="16">
        <f t="shared" si="6"/>
        <v>5.8931609333740748E-3</v>
      </c>
    </row>
    <row r="103" spans="1:7">
      <c r="A103" s="6">
        <v>42516</v>
      </c>
      <c r="B103" s="7">
        <v>23.415298</v>
      </c>
      <c r="C103" s="8">
        <v>724.11999500000002</v>
      </c>
      <c r="D103" s="9">
        <v>714.90997300000004</v>
      </c>
      <c r="E103" s="16">
        <f t="shared" si="4"/>
        <v>7.9302416978641512E-3</v>
      </c>
      <c r="F103" s="16">
        <f t="shared" si="5"/>
        <v>-1.5856508173328712E-3</v>
      </c>
      <c r="G103" s="16">
        <f t="shared" si="6"/>
        <v>9.2609546442619876E-3</v>
      </c>
    </row>
    <row r="104" spans="1:7">
      <c r="A104" s="6">
        <v>42517</v>
      </c>
      <c r="B104" s="7">
        <v>23.401302000000001</v>
      </c>
      <c r="C104" s="8">
        <v>732.65997300000004</v>
      </c>
      <c r="D104" s="9">
        <v>712.23999000000003</v>
      </c>
      <c r="E104" s="16">
        <f t="shared" si="4"/>
        <v>-5.9772888647408149E-4</v>
      </c>
      <c r="F104" s="16">
        <f t="shared" si="5"/>
        <v>1.1793595065690762E-2</v>
      </c>
      <c r="G104" s="16">
        <f t="shared" si="6"/>
        <v>-3.7347122027069578E-3</v>
      </c>
    </row>
    <row r="105" spans="1:7">
      <c r="A105" s="6">
        <v>42521</v>
      </c>
      <c r="B105" s="7">
        <v>23.287040999999999</v>
      </c>
      <c r="C105" s="8">
        <v>735.71997099999999</v>
      </c>
      <c r="D105" s="9">
        <v>722.78997800000002</v>
      </c>
      <c r="E105" s="16">
        <f t="shared" si="4"/>
        <v>-4.882677040790406E-3</v>
      </c>
      <c r="F105" s="16">
        <f t="shared" si="5"/>
        <v>4.176559540260227E-3</v>
      </c>
      <c r="G105" s="16">
        <f t="shared" si="6"/>
        <v>1.4812406138554484E-2</v>
      </c>
    </row>
    <row r="106" spans="1:7">
      <c r="A106" s="6">
        <v>42522</v>
      </c>
      <c r="B106" s="7">
        <v>22.960564000000002</v>
      </c>
      <c r="C106" s="8">
        <v>734.15002400000003</v>
      </c>
      <c r="D106" s="9">
        <v>719.44000200000005</v>
      </c>
      <c r="E106" s="16">
        <f t="shared" si="4"/>
        <v>-1.4019685884522513E-2</v>
      </c>
      <c r="F106" s="16">
        <f t="shared" si="5"/>
        <v>-2.1338920538830344E-3</v>
      </c>
      <c r="G106" s="16">
        <f t="shared" si="6"/>
        <v>-4.6347847949822704E-3</v>
      </c>
    </row>
    <row r="107" spans="1:7">
      <c r="A107" s="6">
        <v>42523</v>
      </c>
      <c r="B107" s="7">
        <v>22.787994000000001</v>
      </c>
      <c r="C107" s="8">
        <v>730.40002400000003</v>
      </c>
      <c r="D107" s="9">
        <v>728.23999000000003</v>
      </c>
      <c r="E107" s="16">
        <f t="shared" si="4"/>
        <v>-7.5159303578082983E-3</v>
      </c>
      <c r="F107" s="16">
        <f t="shared" si="5"/>
        <v>-5.1079478000534669E-3</v>
      </c>
      <c r="G107" s="16">
        <f t="shared" si="6"/>
        <v>1.2231719080863653E-2</v>
      </c>
    </row>
    <row r="108" spans="1:7">
      <c r="A108" s="6">
        <v>42524</v>
      </c>
      <c r="B108" s="7">
        <v>22.834633</v>
      </c>
      <c r="C108" s="8">
        <v>722.34002699999996</v>
      </c>
      <c r="D108" s="9">
        <v>725.53997800000002</v>
      </c>
      <c r="E108" s="16">
        <f t="shared" si="4"/>
        <v>2.0466478971338585E-3</v>
      </c>
      <c r="F108" s="16">
        <f t="shared" si="5"/>
        <v>-1.1035044818125672E-2</v>
      </c>
      <c r="G108" s="16">
        <f t="shared" si="6"/>
        <v>-3.7075854623144426E-3</v>
      </c>
    </row>
    <row r="109" spans="1:7">
      <c r="A109" s="6">
        <v>42527</v>
      </c>
      <c r="B109" s="7">
        <v>23.000202000000002</v>
      </c>
      <c r="C109" s="8">
        <v>716.54998799999998</v>
      </c>
      <c r="D109" s="9">
        <v>726.72997999999995</v>
      </c>
      <c r="E109" s="16">
        <f t="shared" si="4"/>
        <v>7.2507843677628364E-3</v>
      </c>
      <c r="F109" s="16">
        <f t="shared" si="5"/>
        <v>-8.0156696065244899E-3</v>
      </c>
      <c r="G109" s="16">
        <f t="shared" si="6"/>
        <v>1.6401604819630434E-3</v>
      </c>
    </row>
    <row r="110" spans="1:7">
      <c r="A110" s="6">
        <v>42528</v>
      </c>
      <c r="B110" s="7">
        <v>23.093482999999999</v>
      </c>
      <c r="C110" s="8">
        <v>716.65002400000003</v>
      </c>
      <c r="D110" s="9">
        <v>723.73999000000003</v>
      </c>
      <c r="E110" s="16">
        <f t="shared" si="4"/>
        <v>4.0556600328987323E-3</v>
      </c>
      <c r="F110" s="16">
        <f t="shared" si="5"/>
        <v>1.396078454753188E-4</v>
      </c>
      <c r="G110" s="16">
        <f t="shared" si="6"/>
        <v>-4.1143066644917011E-3</v>
      </c>
    </row>
    <row r="111" spans="1:7">
      <c r="A111" s="6">
        <v>42529</v>
      </c>
      <c r="B111" s="7">
        <v>23.072493000000001</v>
      </c>
      <c r="C111" s="8">
        <v>728.28002900000001</v>
      </c>
      <c r="D111" s="9">
        <v>726.64001499999995</v>
      </c>
      <c r="E111" s="16">
        <f t="shared" si="4"/>
        <v>-9.0891443269937333E-4</v>
      </c>
      <c r="F111" s="16">
        <f t="shared" si="5"/>
        <v>1.6228290812141218E-2</v>
      </c>
      <c r="G111" s="16">
        <f t="shared" si="6"/>
        <v>4.0069984249452816E-3</v>
      </c>
    </row>
    <row r="112" spans="1:7">
      <c r="A112" s="6">
        <v>42530</v>
      </c>
      <c r="B112" s="7">
        <v>23.238061999999999</v>
      </c>
      <c r="C112" s="8">
        <v>728.580017</v>
      </c>
      <c r="D112" s="9">
        <v>727.65002400000003</v>
      </c>
      <c r="E112" s="16">
        <f t="shared" si="4"/>
        <v>7.1760342499615389E-3</v>
      </c>
      <c r="F112" s="16">
        <f t="shared" si="5"/>
        <v>4.1191298409198147E-4</v>
      </c>
      <c r="G112" s="16">
        <f t="shared" si="6"/>
        <v>1.3899716216427772E-3</v>
      </c>
    </row>
    <row r="113" spans="1:7">
      <c r="A113" s="6">
        <v>42531</v>
      </c>
      <c r="B113" s="7">
        <v>23.046844</v>
      </c>
      <c r="C113" s="8">
        <v>719.40997300000004</v>
      </c>
      <c r="D113" s="9">
        <v>717.90997300000004</v>
      </c>
      <c r="E113" s="16">
        <f t="shared" si="4"/>
        <v>-8.2286552122977901E-3</v>
      </c>
      <c r="F113" s="16">
        <f t="shared" si="5"/>
        <v>-1.2586186535500275E-2</v>
      </c>
      <c r="G113" s="16">
        <f t="shared" si="6"/>
        <v>-1.338562588984398E-2</v>
      </c>
    </row>
    <row r="114" spans="1:7">
      <c r="A114" s="6">
        <v>42534</v>
      </c>
      <c r="B114" s="7">
        <v>22.699383000000001</v>
      </c>
      <c r="C114" s="8">
        <v>718.35998500000005</v>
      </c>
      <c r="D114" s="9">
        <v>715.23999000000003</v>
      </c>
      <c r="E114" s="16">
        <f t="shared" si="4"/>
        <v>-1.5076294177198368E-2</v>
      </c>
      <c r="F114" s="16">
        <f t="shared" si="5"/>
        <v>-1.4595127109809816E-3</v>
      </c>
      <c r="G114" s="16">
        <f t="shared" si="6"/>
        <v>-3.7191055987740151E-3</v>
      </c>
    </row>
    <row r="115" spans="1:7">
      <c r="A115" s="6">
        <v>42535</v>
      </c>
      <c r="B115" s="7">
        <v>22.727361999999999</v>
      </c>
      <c r="C115" s="8">
        <v>718.27002000000005</v>
      </c>
      <c r="D115" s="9">
        <v>719.29998799999998</v>
      </c>
      <c r="E115" s="16">
        <f t="shared" si="4"/>
        <v>1.2325885685967068E-3</v>
      </c>
      <c r="F115" s="16">
        <f t="shared" si="5"/>
        <v>-1.2523665276262082E-4</v>
      </c>
      <c r="G115" s="16">
        <f t="shared" si="6"/>
        <v>5.6764135909122618E-3</v>
      </c>
    </row>
    <row r="116" spans="1:7">
      <c r="A116" s="6">
        <v>42536</v>
      </c>
      <c r="B116" s="7">
        <v>22.652743999999998</v>
      </c>
      <c r="C116" s="8">
        <v>718.919983</v>
      </c>
      <c r="D116" s="9">
        <v>714.26000999999997</v>
      </c>
      <c r="E116" s="16">
        <f t="shared" si="4"/>
        <v>-3.283179103672523E-3</v>
      </c>
      <c r="F116" s="16">
        <f t="shared" si="5"/>
        <v>9.0490063889894356E-4</v>
      </c>
      <c r="G116" s="16">
        <f t="shared" si="6"/>
        <v>-7.0067817101089943E-3</v>
      </c>
    </row>
    <row r="117" spans="1:7">
      <c r="A117" s="6">
        <v>42537</v>
      </c>
      <c r="B117" s="7">
        <v>22.748356000000001</v>
      </c>
      <c r="C117" s="8">
        <v>710.35998500000005</v>
      </c>
      <c r="D117" s="9">
        <v>717.51000999999997</v>
      </c>
      <c r="E117" s="16">
        <f t="shared" si="4"/>
        <v>4.2207690158862299E-3</v>
      </c>
      <c r="F117" s="16">
        <f t="shared" si="5"/>
        <v>-1.1906746512010574E-2</v>
      </c>
      <c r="G117" s="16">
        <f t="shared" si="6"/>
        <v>4.5501637421924267E-3</v>
      </c>
    </row>
    <row r="118" spans="1:7">
      <c r="A118" s="6">
        <v>42538</v>
      </c>
      <c r="B118" s="7">
        <v>22.230651999999999</v>
      </c>
      <c r="C118" s="8">
        <v>691.71997099999999</v>
      </c>
      <c r="D118" s="9">
        <v>706.39001499999995</v>
      </c>
      <c r="E118" s="16">
        <f t="shared" si="4"/>
        <v>-2.2757864348527071E-2</v>
      </c>
      <c r="F118" s="16">
        <f t="shared" si="5"/>
        <v>-2.6240236490798482E-2</v>
      </c>
      <c r="G118" s="16">
        <f t="shared" si="6"/>
        <v>-1.549803465459669E-2</v>
      </c>
    </row>
    <row r="119" spans="1:7">
      <c r="A119" s="6">
        <v>42541</v>
      </c>
      <c r="B119" s="7">
        <v>22.177021</v>
      </c>
      <c r="C119" s="8">
        <v>693.71002199999998</v>
      </c>
      <c r="D119" s="9">
        <v>714.01000999999997</v>
      </c>
      <c r="E119" s="16">
        <f t="shared" si="4"/>
        <v>-2.4124798498937109E-3</v>
      </c>
      <c r="F119" s="16">
        <f t="shared" si="5"/>
        <v>2.8769604513847326E-3</v>
      </c>
      <c r="G119" s="16">
        <f t="shared" si="6"/>
        <v>1.0787234867695599E-2</v>
      </c>
    </row>
    <row r="120" spans="1:7">
      <c r="A120" s="6">
        <v>42542</v>
      </c>
      <c r="B120" s="7">
        <v>22.36591</v>
      </c>
      <c r="C120" s="8">
        <v>695.94000200000005</v>
      </c>
      <c r="D120" s="9">
        <v>715.82000700000003</v>
      </c>
      <c r="E120" s="16">
        <f t="shared" si="4"/>
        <v>8.5173297170976943E-3</v>
      </c>
      <c r="F120" s="16">
        <f t="shared" si="5"/>
        <v>3.2145708282704738E-3</v>
      </c>
      <c r="G120" s="16">
        <f t="shared" si="6"/>
        <v>2.5349742645765804E-3</v>
      </c>
    </row>
    <row r="121" spans="1:7">
      <c r="A121" s="6">
        <v>42543</v>
      </c>
      <c r="B121" s="7">
        <v>22.281960000000002</v>
      </c>
      <c r="C121" s="8">
        <v>697.46002199999998</v>
      </c>
      <c r="D121" s="9">
        <v>710.59997599999997</v>
      </c>
      <c r="E121" s="16">
        <f t="shared" si="4"/>
        <v>-3.7534801847990077E-3</v>
      </c>
      <c r="F121" s="16">
        <f t="shared" si="5"/>
        <v>2.1841250619761489E-3</v>
      </c>
      <c r="G121" s="16">
        <f t="shared" si="6"/>
        <v>-7.2923792978030894E-3</v>
      </c>
    </row>
    <row r="122" spans="1:7">
      <c r="A122" s="6">
        <v>42544</v>
      </c>
      <c r="B122" s="7">
        <v>22.410216999999999</v>
      </c>
      <c r="C122" s="8">
        <v>701.86999500000002</v>
      </c>
      <c r="D122" s="9">
        <v>722.080017</v>
      </c>
      <c r="E122" s="16">
        <f t="shared" si="4"/>
        <v>5.756091474897084E-3</v>
      </c>
      <c r="F122" s="16">
        <f t="shared" si="5"/>
        <v>6.3229043398849265E-3</v>
      </c>
      <c r="G122" s="16">
        <f t="shared" si="6"/>
        <v>1.6155419909555456E-2</v>
      </c>
    </row>
    <row r="123" spans="1:7">
      <c r="A123" s="6">
        <v>42545</v>
      </c>
      <c r="B123" s="7">
        <v>21.780586</v>
      </c>
      <c r="C123" s="8">
        <v>675.21997099999999</v>
      </c>
      <c r="D123" s="9">
        <v>698.96002199999998</v>
      </c>
      <c r="E123" s="16">
        <f t="shared" si="4"/>
        <v>-2.8095711879987589E-2</v>
      </c>
      <c r="F123" s="16">
        <f t="shared" si="5"/>
        <v>-3.7970028908273862E-2</v>
      </c>
      <c r="G123" s="16">
        <f t="shared" si="6"/>
        <v>-3.2018605217820365E-2</v>
      </c>
    </row>
    <row r="124" spans="1:7">
      <c r="A124" s="6">
        <v>42548</v>
      </c>
      <c r="B124" s="7">
        <v>21.463436000000002</v>
      </c>
      <c r="C124" s="8">
        <v>668.26000999999997</v>
      </c>
      <c r="D124" s="9">
        <v>691.35998500000005</v>
      </c>
      <c r="E124" s="16">
        <f t="shared" si="4"/>
        <v>-1.4561132560896113E-2</v>
      </c>
      <c r="F124" s="16">
        <f t="shared" si="5"/>
        <v>-1.0307694231395921E-2</v>
      </c>
      <c r="G124" s="16">
        <f t="shared" si="6"/>
        <v>-1.0873350064075523E-2</v>
      </c>
    </row>
    <row r="125" spans="1:7">
      <c r="A125" s="6">
        <v>42549</v>
      </c>
      <c r="B125" s="7">
        <v>21.824888000000001</v>
      </c>
      <c r="C125" s="8">
        <v>680.03997800000002</v>
      </c>
      <c r="D125" s="9">
        <v>707.95001200000002</v>
      </c>
      <c r="E125" s="16">
        <f t="shared" si="4"/>
        <v>1.6840360508913851E-2</v>
      </c>
      <c r="F125" s="16">
        <f t="shared" si="5"/>
        <v>1.7627821242812442E-2</v>
      </c>
      <c r="G125" s="16">
        <f t="shared" si="6"/>
        <v>2.3996221013572201E-2</v>
      </c>
    </row>
    <row r="126" spans="1:7">
      <c r="A126" s="6">
        <v>42550</v>
      </c>
      <c r="B126" s="7">
        <v>22.013784000000001</v>
      </c>
      <c r="C126" s="8">
        <v>684.10998500000005</v>
      </c>
      <c r="D126" s="9">
        <v>715.59997599999997</v>
      </c>
      <c r="E126" s="16">
        <f t="shared" si="4"/>
        <v>8.6550730523794542E-3</v>
      </c>
      <c r="F126" s="16">
        <f t="shared" si="5"/>
        <v>5.9849525493632554E-3</v>
      </c>
      <c r="G126" s="16">
        <f t="shared" si="6"/>
        <v>1.080579683640143E-2</v>
      </c>
    </row>
    <row r="127" spans="1:7">
      <c r="A127" s="6">
        <v>42551</v>
      </c>
      <c r="B127" s="7">
        <v>22.293619</v>
      </c>
      <c r="C127" s="8">
        <v>692.09997599999997</v>
      </c>
      <c r="D127" s="9">
        <v>715.61999500000002</v>
      </c>
      <c r="E127" s="16">
        <f t="shared" si="4"/>
        <v>1.2711808201624876E-2</v>
      </c>
      <c r="F127" s="16">
        <f t="shared" si="5"/>
        <v>1.167939538260053E-2</v>
      </c>
      <c r="G127" s="16">
        <f t="shared" si="6"/>
        <v>2.7975126706890117E-5</v>
      </c>
    </row>
    <row r="128" spans="1:7">
      <c r="A128" s="6">
        <v>42552</v>
      </c>
      <c r="B128" s="7">
        <v>22.361246000000001</v>
      </c>
      <c r="C128" s="8">
        <v>699.21002199999998</v>
      </c>
      <c r="D128" s="9">
        <v>725.67999299999997</v>
      </c>
      <c r="E128" s="16">
        <f t="shared" si="4"/>
        <v>3.0334689042636667E-3</v>
      </c>
      <c r="F128" s="16">
        <f t="shared" si="5"/>
        <v>1.0273148745203846E-2</v>
      </c>
      <c r="G128" s="16">
        <f t="shared" si="6"/>
        <v>1.40577374448571E-2</v>
      </c>
    </row>
    <row r="129" spans="1:7">
      <c r="A129" s="6">
        <v>42556</v>
      </c>
      <c r="B129" s="7">
        <v>22.151364999999998</v>
      </c>
      <c r="C129" s="8">
        <v>694.95001200000002</v>
      </c>
      <c r="D129" s="9">
        <v>728.09997599999997</v>
      </c>
      <c r="E129" s="16">
        <f t="shared" si="4"/>
        <v>-9.3859259899919199E-3</v>
      </c>
      <c r="F129" s="16">
        <f t="shared" si="5"/>
        <v>-6.0926043191068075E-3</v>
      </c>
      <c r="G129" s="16">
        <f t="shared" si="6"/>
        <v>3.3347798249138199E-3</v>
      </c>
    </row>
    <row r="130" spans="1:7">
      <c r="A130" s="6">
        <v>42557</v>
      </c>
      <c r="B130" s="7">
        <v>22.277296</v>
      </c>
      <c r="C130" s="8">
        <v>697.77002000000005</v>
      </c>
      <c r="D130" s="9">
        <v>737.60998500000005</v>
      </c>
      <c r="E130" s="16">
        <f t="shared" si="4"/>
        <v>5.6850221194044408E-3</v>
      </c>
      <c r="F130" s="16">
        <f t="shared" si="5"/>
        <v>4.0578573297442144E-3</v>
      </c>
      <c r="G130" s="16">
        <f t="shared" si="6"/>
        <v>1.3061405457318794E-2</v>
      </c>
    </row>
    <row r="131" spans="1:7">
      <c r="A131" s="6">
        <v>42558</v>
      </c>
      <c r="B131" s="7">
        <v>22.372906</v>
      </c>
      <c r="C131" s="8">
        <v>695.35998500000005</v>
      </c>
      <c r="D131" s="9">
        <v>736.57000700000003</v>
      </c>
      <c r="E131" s="16">
        <f t="shared" si="4"/>
        <v>4.2918135127351471E-3</v>
      </c>
      <c r="F131" s="16">
        <f t="shared" si="5"/>
        <v>-3.4539102152884031E-3</v>
      </c>
      <c r="G131" s="16">
        <f t="shared" si="6"/>
        <v>-1.4099293951396537E-3</v>
      </c>
    </row>
    <row r="132" spans="1:7">
      <c r="A132" s="6">
        <v>42559</v>
      </c>
      <c r="B132" s="7">
        <v>22.545473000000001</v>
      </c>
      <c r="C132" s="8">
        <v>705.63000499999998</v>
      </c>
      <c r="D132" s="9">
        <v>745.80999799999995</v>
      </c>
      <c r="E132" s="16">
        <f t="shared" si="4"/>
        <v>7.7132134734754975E-3</v>
      </c>
      <c r="F132" s="16">
        <f t="shared" si="5"/>
        <v>1.4769357198487529E-2</v>
      </c>
      <c r="G132" s="16">
        <f t="shared" si="6"/>
        <v>1.2544620215577035E-2</v>
      </c>
    </row>
    <row r="133" spans="1:7">
      <c r="A133" s="6">
        <v>42562</v>
      </c>
      <c r="B133" s="7">
        <v>22.615428999999999</v>
      </c>
      <c r="C133" s="8">
        <v>715.09002699999996</v>
      </c>
      <c r="D133" s="9">
        <v>753.78002900000001</v>
      </c>
      <c r="E133" s="16">
        <f t="shared" ref="E133:E196" si="7">(B133-B132)/B132</f>
        <v>3.1028845569129413E-3</v>
      </c>
      <c r="F133" s="16">
        <f t="shared" ref="F133:F196" si="8">(C133-C132)/C132</f>
        <v>1.3406490558745416E-2</v>
      </c>
      <c r="G133" s="16">
        <f t="shared" ref="G133:G196" si="9">(D133-D132)/D132</f>
        <v>1.0686409435878954E-2</v>
      </c>
    </row>
    <row r="134" spans="1:7">
      <c r="A134" s="6">
        <v>42563</v>
      </c>
      <c r="B134" s="7">
        <v>22.718039000000001</v>
      </c>
      <c r="C134" s="8">
        <v>720.64001499999995</v>
      </c>
      <c r="D134" s="9">
        <v>748.21002199999998</v>
      </c>
      <c r="E134" s="16">
        <f t="shared" si="7"/>
        <v>4.5371679661704448E-3</v>
      </c>
      <c r="F134" s="16">
        <f t="shared" si="8"/>
        <v>7.7612437461667821E-3</v>
      </c>
      <c r="G134" s="16">
        <f t="shared" si="9"/>
        <v>-7.3894329720959381E-3</v>
      </c>
    </row>
    <row r="135" spans="1:7">
      <c r="A135" s="6">
        <v>42564</v>
      </c>
      <c r="B135" s="7">
        <v>22.589779</v>
      </c>
      <c r="C135" s="8">
        <v>716.97997999999995</v>
      </c>
      <c r="D135" s="9">
        <v>742.63000499999998</v>
      </c>
      <c r="E135" s="16">
        <f t="shared" si="7"/>
        <v>-5.6457337712995789E-3</v>
      </c>
      <c r="F135" s="16">
        <f t="shared" si="8"/>
        <v>-5.078867289932538E-3</v>
      </c>
      <c r="G135" s="16">
        <f t="shared" si="9"/>
        <v>-7.4578217825582646E-3</v>
      </c>
    </row>
    <row r="136" spans="1:7">
      <c r="A136" s="6">
        <v>42565</v>
      </c>
      <c r="B136" s="7">
        <v>23.037517999999999</v>
      </c>
      <c r="C136" s="8">
        <v>720.95001200000002</v>
      </c>
      <c r="D136" s="9">
        <v>741.20001200000002</v>
      </c>
      <c r="E136" s="16">
        <f t="shared" si="7"/>
        <v>1.9820424095339691E-2</v>
      </c>
      <c r="F136" s="16">
        <f t="shared" si="8"/>
        <v>5.5371587920768168E-3</v>
      </c>
      <c r="G136" s="16">
        <f t="shared" si="9"/>
        <v>-1.9255793468780833E-3</v>
      </c>
    </row>
    <row r="137" spans="1:7">
      <c r="A137" s="6">
        <v>42566</v>
      </c>
      <c r="B137" s="7">
        <v>23.035183</v>
      </c>
      <c r="C137" s="8">
        <v>719.84997599999997</v>
      </c>
      <c r="D137" s="9">
        <v>735.44000200000005</v>
      </c>
      <c r="E137" s="16">
        <f t="shared" si="7"/>
        <v>-1.0135640480014574E-4</v>
      </c>
      <c r="F137" s="16">
        <f t="shared" si="8"/>
        <v>-1.5258145248495335E-3</v>
      </c>
      <c r="G137" s="16">
        <f t="shared" si="9"/>
        <v>-7.771195233062092E-3</v>
      </c>
    </row>
    <row r="138" spans="1:7">
      <c r="A138" s="6">
        <v>42569</v>
      </c>
      <c r="B138" s="7">
        <v>23.280042999999999</v>
      </c>
      <c r="C138" s="8">
        <v>733.78002900000001</v>
      </c>
      <c r="D138" s="9">
        <v>736.07000700000003</v>
      </c>
      <c r="E138" s="16">
        <f t="shared" si="7"/>
        <v>1.0629826557054016E-2</v>
      </c>
      <c r="F138" s="16">
        <f t="shared" si="8"/>
        <v>1.9351328005045378E-2</v>
      </c>
      <c r="G138" s="16">
        <f t="shared" si="9"/>
        <v>8.5663684092068576E-4</v>
      </c>
    </row>
    <row r="139" spans="1:7">
      <c r="A139" s="6">
        <v>42570</v>
      </c>
      <c r="B139" s="7">
        <v>23.289370000000002</v>
      </c>
      <c r="C139" s="8">
        <v>736.96002199999998</v>
      </c>
      <c r="D139" s="9">
        <v>739.95001200000002</v>
      </c>
      <c r="E139" s="16">
        <f t="shared" si="7"/>
        <v>4.0064358987663929E-4</v>
      </c>
      <c r="F139" s="16">
        <f t="shared" si="8"/>
        <v>4.3337142935515457E-3</v>
      </c>
      <c r="G139" s="16">
        <f t="shared" si="9"/>
        <v>5.2712445325869429E-3</v>
      </c>
    </row>
    <row r="140" spans="1:7">
      <c r="A140" s="6">
        <v>42571</v>
      </c>
      <c r="B140" s="7">
        <v>23.310355999999999</v>
      </c>
      <c r="C140" s="8">
        <v>741.19000200000005</v>
      </c>
      <c r="D140" s="9">
        <v>745.71997099999999</v>
      </c>
      <c r="E140" s="16">
        <f t="shared" si="7"/>
        <v>9.0109779697763667E-4</v>
      </c>
      <c r="F140" s="16">
        <f t="shared" si="8"/>
        <v>5.7397686085067842E-3</v>
      </c>
      <c r="G140" s="16">
        <f t="shared" si="9"/>
        <v>7.7977686417011255E-3</v>
      </c>
    </row>
    <row r="141" spans="1:7">
      <c r="A141" s="6">
        <v>42572</v>
      </c>
      <c r="B141" s="7">
        <v>23.186764</v>
      </c>
      <c r="C141" s="8">
        <v>738.63000499999998</v>
      </c>
      <c r="D141" s="9">
        <v>744.42999299999997</v>
      </c>
      <c r="E141" s="16">
        <f t="shared" si="7"/>
        <v>-5.3020211274336006E-3</v>
      </c>
      <c r="F141" s="16">
        <f t="shared" si="8"/>
        <v>-3.4539011496273076E-3</v>
      </c>
      <c r="G141" s="16">
        <f t="shared" si="9"/>
        <v>-1.7298423673301612E-3</v>
      </c>
    </row>
    <row r="142" spans="1:7">
      <c r="A142" s="6">
        <v>42573</v>
      </c>
      <c r="B142" s="7">
        <v>23.007201999999999</v>
      </c>
      <c r="C142" s="8">
        <v>742.73999000000003</v>
      </c>
      <c r="D142" s="9">
        <v>744.85998500000005</v>
      </c>
      <c r="E142" s="16">
        <f t="shared" si="7"/>
        <v>-7.7441595558569824E-3</v>
      </c>
      <c r="F142" s="16">
        <f t="shared" si="8"/>
        <v>5.5643352858378015E-3</v>
      </c>
      <c r="G142" s="16">
        <f t="shared" si="9"/>
        <v>5.7761240686615364E-4</v>
      </c>
    </row>
    <row r="143" spans="1:7">
      <c r="A143" s="6">
        <v>42576</v>
      </c>
      <c r="B143" s="7">
        <v>22.699383000000001</v>
      </c>
      <c r="C143" s="8">
        <v>739.77002000000005</v>
      </c>
      <c r="D143" s="9">
        <v>739.60998500000005</v>
      </c>
      <c r="E143" s="16">
        <f t="shared" si="7"/>
        <v>-1.3379245333700227E-2</v>
      </c>
      <c r="F143" s="16">
        <f t="shared" si="8"/>
        <v>-3.9986671513405235E-3</v>
      </c>
      <c r="G143" s="16">
        <f t="shared" si="9"/>
        <v>-7.0483045212852988E-3</v>
      </c>
    </row>
    <row r="144" spans="1:7">
      <c r="A144" s="6">
        <v>42577</v>
      </c>
      <c r="B144" s="7">
        <v>22.543137000000002</v>
      </c>
      <c r="C144" s="8">
        <v>738.419983</v>
      </c>
      <c r="D144" s="9">
        <v>735.59002699999996</v>
      </c>
      <c r="E144" s="16">
        <f t="shared" si="7"/>
        <v>-6.8832707919858193E-3</v>
      </c>
      <c r="F144" s="16">
        <f t="shared" si="8"/>
        <v>-1.8249414865447546E-3</v>
      </c>
      <c r="G144" s="16">
        <f t="shared" si="9"/>
        <v>-5.4352403043883835E-3</v>
      </c>
    </row>
    <row r="145" spans="1:7">
      <c r="A145" s="6">
        <v>42578</v>
      </c>
      <c r="B145" s="7">
        <v>24.007614</v>
      </c>
      <c r="C145" s="8">
        <v>741.77002000000005</v>
      </c>
      <c r="D145" s="9">
        <v>736.669983</v>
      </c>
      <c r="E145" s="16">
        <f t="shared" si="7"/>
        <v>6.4963318991496113E-2</v>
      </c>
      <c r="F145" s="16">
        <f t="shared" si="8"/>
        <v>4.5367637349002284E-3</v>
      </c>
      <c r="G145" s="16">
        <f t="shared" si="9"/>
        <v>1.4681493228021136E-3</v>
      </c>
    </row>
    <row r="146" spans="1:7">
      <c r="A146" s="6">
        <v>42579</v>
      </c>
      <c r="B146" s="7">
        <v>24.331759999999999</v>
      </c>
      <c r="C146" s="8">
        <v>745.90997300000004</v>
      </c>
      <c r="D146" s="9">
        <v>752.60998500000005</v>
      </c>
      <c r="E146" s="16">
        <f t="shared" si="7"/>
        <v>1.3501799887319036E-2</v>
      </c>
      <c r="F146" s="16">
        <f t="shared" si="8"/>
        <v>5.5811813478252887E-3</v>
      </c>
      <c r="G146" s="16">
        <f t="shared" si="9"/>
        <v>2.1637914354927706E-2</v>
      </c>
    </row>
    <row r="147" spans="1:7">
      <c r="A147" s="6">
        <v>42580</v>
      </c>
      <c r="B147" s="7">
        <v>24.301445000000001</v>
      </c>
      <c r="C147" s="8">
        <v>768.78997800000002</v>
      </c>
      <c r="D147" s="9">
        <v>758.80999799999995</v>
      </c>
      <c r="E147" s="16">
        <f t="shared" si="7"/>
        <v>-1.2459024747900724E-3</v>
      </c>
      <c r="F147" s="16">
        <f t="shared" si="8"/>
        <v>3.0673949710014109E-2</v>
      </c>
      <c r="G147" s="16">
        <f t="shared" si="9"/>
        <v>8.2380158695342029E-3</v>
      </c>
    </row>
    <row r="148" spans="1:7">
      <c r="A148" s="6">
        <v>42583</v>
      </c>
      <c r="B148" s="7">
        <v>24.730530000000002</v>
      </c>
      <c r="C148" s="8">
        <v>772.88000499999998</v>
      </c>
      <c r="D148" s="9">
        <v>767.73999000000003</v>
      </c>
      <c r="E148" s="16">
        <f t="shared" si="7"/>
        <v>1.7656768969911071E-2</v>
      </c>
      <c r="F148" s="16">
        <f t="shared" si="8"/>
        <v>5.3200836600915775E-3</v>
      </c>
      <c r="G148" s="16">
        <f t="shared" si="9"/>
        <v>1.1768416367123414E-2</v>
      </c>
    </row>
    <row r="149" spans="1:7">
      <c r="A149" s="6">
        <v>42584</v>
      </c>
      <c r="B149" s="7">
        <v>24.364407</v>
      </c>
      <c r="C149" s="8">
        <v>771.07000700000003</v>
      </c>
      <c r="D149" s="9">
        <v>760.580017</v>
      </c>
      <c r="E149" s="16">
        <f t="shared" si="7"/>
        <v>-1.4804494687335926E-2</v>
      </c>
      <c r="F149" s="16">
        <f t="shared" si="8"/>
        <v>-2.3418874706170596E-3</v>
      </c>
      <c r="G149" s="16">
        <f t="shared" si="9"/>
        <v>-9.326038884596901E-3</v>
      </c>
    </row>
    <row r="150" spans="1:7">
      <c r="A150" s="6">
        <v>42585</v>
      </c>
      <c r="B150" s="7">
        <v>24.669892999999998</v>
      </c>
      <c r="C150" s="8">
        <v>773.17999299999997</v>
      </c>
      <c r="D150" s="9">
        <v>754.64001499999995</v>
      </c>
      <c r="E150" s="16">
        <f t="shared" si="7"/>
        <v>1.2538207886610923E-2</v>
      </c>
      <c r="F150" s="16">
        <f t="shared" si="8"/>
        <v>2.7364389495698996E-3</v>
      </c>
      <c r="G150" s="16">
        <f t="shared" si="9"/>
        <v>-7.809831795778102E-3</v>
      </c>
    </row>
    <row r="151" spans="1:7">
      <c r="A151" s="6">
        <v>42586</v>
      </c>
      <c r="B151" s="7">
        <v>24.822289999999999</v>
      </c>
      <c r="C151" s="8">
        <v>771.60998500000005</v>
      </c>
      <c r="D151" s="9">
        <v>760.77002000000005</v>
      </c>
      <c r="E151" s="16">
        <f t="shared" si="7"/>
        <v>6.1774487631543664E-3</v>
      </c>
      <c r="F151" s="16">
        <f t="shared" si="8"/>
        <v>-2.0305853930701959E-3</v>
      </c>
      <c r="G151" s="16">
        <f t="shared" si="9"/>
        <v>8.1230850182256731E-3</v>
      </c>
    </row>
    <row r="152" spans="1:7">
      <c r="A152" s="6">
        <v>42587</v>
      </c>
      <c r="B152" s="7">
        <v>25.199783</v>
      </c>
      <c r="C152" s="8">
        <v>782.21997099999999</v>
      </c>
      <c r="D152" s="9">
        <v>765.97997999999995</v>
      </c>
      <c r="E152" s="16">
        <f t="shared" si="7"/>
        <v>1.5207823291082377E-2</v>
      </c>
      <c r="F152" s="16">
        <f t="shared" si="8"/>
        <v>1.3750451920344103E-2</v>
      </c>
      <c r="G152" s="16">
        <f t="shared" si="9"/>
        <v>6.848271965291048E-3</v>
      </c>
    </row>
    <row r="153" spans="1:7">
      <c r="A153" s="6">
        <v>42590</v>
      </c>
      <c r="B153" s="7">
        <v>25.408442999999998</v>
      </c>
      <c r="C153" s="8">
        <v>781.76000999999997</v>
      </c>
      <c r="D153" s="9">
        <v>766.55999799999995</v>
      </c>
      <c r="E153" s="16">
        <f t="shared" si="7"/>
        <v>8.2802300321394955E-3</v>
      </c>
      <c r="F153" s="16">
        <f t="shared" si="8"/>
        <v>-5.8802001617524688E-4</v>
      </c>
      <c r="G153" s="16">
        <f t="shared" si="9"/>
        <v>7.5722344597047497E-4</v>
      </c>
    </row>
    <row r="154" spans="1:7">
      <c r="A154" s="6">
        <v>42591</v>
      </c>
      <c r="B154" s="7">
        <v>25.511606</v>
      </c>
      <c r="C154" s="8">
        <v>784.26000999999997</v>
      </c>
      <c r="D154" s="9">
        <v>768.30999799999995</v>
      </c>
      <c r="E154" s="16">
        <f t="shared" si="7"/>
        <v>4.0601858209100856E-3</v>
      </c>
      <c r="F154" s="16">
        <f t="shared" si="8"/>
        <v>3.1979123618768885E-3</v>
      </c>
      <c r="G154" s="16">
        <f t="shared" si="9"/>
        <v>2.2829263261399664E-3</v>
      </c>
    </row>
    <row r="155" spans="1:7">
      <c r="A155" s="6">
        <v>42592</v>
      </c>
      <c r="B155" s="7">
        <v>25.321693</v>
      </c>
      <c r="C155" s="8">
        <v>784.67999299999997</v>
      </c>
      <c r="D155" s="9">
        <v>768.55999799999995</v>
      </c>
      <c r="E155" s="16">
        <f t="shared" si="7"/>
        <v>-7.4441805035716157E-3</v>
      </c>
      <c r="F155" s="16">
        <f t="shared" si="8"/>
        <v>5.3551500094975132E-4</v>
      </c>
      <c r="G155" s="16">
        <f t="shared" si="9"/>
        <v>3.253894920680181E-4</v>
      </c>
    </row>
    <row r="156" spans="1:7">
      <c r="A156" s="6">
        <v>42593</v>
      </c>
      <c r="B156" s="7">
        <v>25.305285999999999</v>
      </c>
      <c r="C156" s="8">
        <v>784.84997599999997</v>
      </c>
      <c r="D156" s="9">
        <v>771.23999000000003</v>
      </c>
      <c r="E156" s="16">
        <f t="shared" si="7"/>
        <v>-6.4794245787597811E-4</v>
      </c>
      <c r="F156" s="16">
        <f t="shared" si="8"/>
        <v>2.1662716204872321E-4</v>
      </c>
      <c r="G156" s="16">
        <f t="shared" si="9"/>
        <v>3.487030299487541E-3</v>
      </c>
    </row>
    <row r="157" spans="1:7">
      <c r="A157" s="6">
        <v>42594</v>
      </c>
      <c r="B157" s="7">
        <v>25.363897000000001</v>
      </c>
      <c r="C157" s="8">
        <v>783.21997099999999</v>
      </c>
      <c r="D157" s="9">
        <v>772.55999799999995</v>
      </c>
      <c r="E157" s="16">
        <f t="shared" si="7"/>
        <v>2.3161563951501134E-3</v>
      </c>
      <c r="F157" s="16">
        <f t="shared" si="8"/>
        <v>-2.0768364016615359E-3</v>
      </c>
      <c r="G157" s="16">
        <f t="shared" si="9"/>
        <v>1.7115398800831322E-3</v>
      </c>
    </row>
    <row r="158" spans="1:7">
      <c r="A158" s="6">
        <v>42597</v>
      </c>
      <c r="B158" s="7">
        <v>25.668695</v>
      </c>
      <c r="C158" s="8">
        <v>782.44000200000005</v>
      </c>
      <c r="D158" s="9">
        <v>768.48999000000003</v>
      </c>
      <c r="E158" s="16">
        <f t="shared" si="7"/>
        <v>1.201700196148873E-2</v>
      </c>
      <c r="F158" s="16">
        <f t="shared" si="8"/>
        <v>-9.958492235637047E-4</v>
      </c>
      <c r="G158" s="16">
        <f t="shared" si="9"/>
        <v>-5.2682096025374542E-3</v>
      </c>
    </row>
    <row r="159" spans="1:7">
      <c r="A159" s="6">
        <v>42598</v>
      </c>
      <c r="B159" s="7">
        <v>25.645247000000001</v>
      </c>
      <c r="C159" s="8">
        <v>777.14001499999995</v>
      </c>
      <c r="D159" s="9">
        <v>764.03997800000002</v>
      </c>
      <c r="E159" s="16">
        <f t="shared" si="7"/>
        <v>-9.1348625241752105E-4</v>
      </c>
      <c r="F159" s="16">
        <f t="shared" si="8"/>
        <v>-6.77366569507281E-3</v>
      </c>
      <c r="G159" s="16">
        <f t="shared" si="9"/>
        <v>-5.7905920153885349E-3</v>
      </c>
    </row>
    <row r="160" spans="1:7">
      <c r="A160" s="6">
        <v>42599</v>
      </c>
      <c r="B160" s="7">
        <v>25.607731000000001</v>
      </c>
      <c r="C160" s="8">
        <v>779.90997300000004</v>
      </c>
      <c r="D160" s="9">
        <v>764.63000499999998</v>
      </c>
      <c r="E160" s="16">
        <f t="shared" si="7"/>
        <v>-1.4628831611565333E-3</v>
      </c>
      <c r="F160" s="16">
        <f t="shared" si="8"/>
        <v>3.5642972264143262E-3</v>
      </c>
      <c r="G160" s="16">
        <f t="shared" si="9"/>
        <v>7.7224623971177027E-4</v>
      </c>
    </row>
    <row r="161" spans="1:7">
      <c r="A161" s="6">
        <v>42600</v>
      </c>
      <c r="B161" s="7">
        <v>25.574909000000002</v>
      </c>
      <c r="C161" s="8">
        <v>777.5</v>
      </c>
      <c r="D161" s="9">
        <v>764.46002199999998</v>
      </c>
      <c r="E161" s="16">
        <f t="shared" si="7"/>
        <v>-1.2817223048773615E-3</v>
      </c>
      <c r="F161" s="16">
        <f t="shared" si="8"/>
        <v>-3.0900656273567567E-3</v>
      </c>
      <c r="G161" s="16">
        <f t="shared" si="9"/>
        <v>-2.223075198311136E-4</v>
      </c>
    </row>
    <row r="162" spans="1:7">
      <c r="A162" s="6">
        <v>42601</v>
      </c>
      <c r="B162" s="7">
        <v>25.640557999999999</v>
      </c>
      <c r="C162" s="8">
        <v>775.419983</v>
      </c>
      <c r="D162" s="9">
        <v>757.30999799999995</v>
      </c>
      <c r="E162" s="16">
        <f t="shared" si="7"/>
        <v>2.5669299546675593E-3</v>
      </c>
      <c r="F162" s="16">
        <f t="shared" si="8"/>
        <v>-2.675263022508036E-3</v>
      </c>
      <c r="G162" s="16">
        <f t="shared" si="9"/>
        <v>-9.3530384771383507E-3</v>
      </c>
    </row>
    <row r="163" spans="1:7">
      <c r="A163" s="6">
        <v>42604</v>
      </c>
      <c r="B163" s="7">
        <v>25.441267</v>
      </c>
      <c r="C163" s="8">
        <v>772.15002400000003</v>
      </c>
      <c r="D163" s="9">
        <v>759.47997999999995</v>
      </c>
      <c r="E163" s="16">
        <f t="shared" si="7"/>
        <v>-7.7724907546863368E-3</v>
      </c>
      <c r="F163" s="16">
        <f t="shared" si="8"/>
        <v>-4.2170166770127866E-3</v>
      </c>
      <c r="G163" s="16">
        <f t="shared" si="9"/>
        <v>2.8653814233679307E-3</v>
      </c>
    </row>
    <row r="164" spans="1:7">
      <c r="A164" s="6">
        <v>42605</v>
      </c>
      <c r="B164" s="7">
        <v>25.520985</v>
      </c>
      <c r="C164" s="8">
        <v>772.080017</v>
      </c>
      <c r="D164" s="9">
        <v>762.45001200000002</v>
      </c>
      <c r="E164" s="16">
        <f t="shared" si="7"/>
        <v>3.1334131275773227E-3</v>
      </c>
      <c r="F164" s="16">
        <f t="shared" si="8"/>
        <v>-9.0665023407462004E-5</v>
      </c>
      <c r="G164" s="16">
        <f t="shared" si="9"/>
        <v>3.9106126273401711E-3</v>
      </c>
    </row>
    <row r="165" spans="1:7">
      <c r="A165" s="6">
        <v>42606</v>
      </c>
      <c r="B165" s="7">
        <v>25.328728000000002</v>
      </c>
      <c r="C165" s="8">
        <v>769.64001499999995</v>
      </c>
      <c r="D165" s="9">
        <v>757.25</v>
      </c>
      <c r="E165" s="16">
        <f t="shared" si="7"/>
        <v>-7.5332907409333101E-3</v>
      </c>
      <c r="F165" s="16">
        <f t="shared" si="8"/>
        <v>-3.1602967908442182E-3</v>
      </c>
      <c r="G165" s="16">
        <f t="shared" si="9"/>
        <v>-6.8201349834853368E-3</v>
      </c>
    </row>
    <row r="166" spans="1:7">
      <c r="A166" s="6">
        <v>42607</v>
      </c>
      <c r="B166" s="7">
        <v>25.220879</v>
      </c>
      <c r="C166" s="8">
        <v>769.40997300000004</v>
      </c>
      <c r="D166" s="9">
        <v>759.21997099999999</v>
      </c>
      <c r="E166" s="16">
        <f t="shared" si="7"/>
        <v>-4.2579714228050307E-3</v>
      </c>
      <c r="F166" s="16">
        <f t="shared" si="8"/>
        <v>-2.9889558172194587E-4</v>
      </c>
      <c r="G166" s="16">
        <f t="shared" si="9"/>
        <v>2.6014803565533005E-3</v>
      </c>
    </row>
    <row r="167" spans="1:7">
      <c r="A167" s="6">
        <v>42608</v>
      </c>
      <c r="B167" s="7">
        <v>25.073166000000001</v>
      </c>
      <c r="C167" s="8">
        <v>769.53997800000002</v>
      </c>
      <c r="D167" s="9">
        <v>769</v>
      </c>
      <c r="E167" s="16">
        <f t="shared" si="7"/>
        <v>-5.856774460557046E-3</v>
      </c>
      <c r="F167" s="16">
        <f t="shared" si="8"/>
        <v>1.6896713658789918E-4</v>
      </c>
      <c r="G167" s="16">
        <f t="shared" si="9"/>
        <v>1.2881680374026955E-2</v>
      </c>
    </row>
    <row r="168" spans="1:7">
      <c r="A168" s="6">
        <v>42611</v>
      </c>
      <c r="B168" s="7">
        <v>25.045029</v>
      </c>
      <c r="C168" s="8">
        <v>772.15002400000003</v>
      </c>
      <c r="D168" s="9">
        <v>771.28997800000002</v>
      </c>
      <c r="E168" s="16">
        <f t="shared" si="7"/>
        <v>-1.1221957370681056E-3</v>
      </c>
      <c r="F168" s="16">
        <f t="shared" si="8"/>
        <v>3.3916964350356482E-3</v>
      </c>
      <c r="G168" s="16">
        <f t="shared" si="9"/>
        <v>2.9778647594278533E-3</v>
      </c>
    </row>
    <row r="169" spans="1:7">
      <c r="A169" s="6">
        <v>42612</v>
      </c>
      <c r="B169" s="7">
        <v>24.852768000000001</v>
      </c>
      <c r="C169" s="8">
        <v>769.09002699999996</v>
      </c>
      <c r="D169" s="9">
        <v>767.580017</v>
      </c>
      <c r="E169" s="16">
        <f t="shared" si="7"/>
        <v>-7.6766131913841452E-3</v>
      </c>
      <c r="F169" s="16">
        <f t="shared" si="8"/>
        <v>-3.9629565562249681E-3</v>
      </c>
      <c r="G169" s="16">
        <f t="shared" si="9"/>
        <v>-4.8100728724884603E-3</v>
      </c>
    </row>
    <row r="170" spans="1:7">
      <c r="A170" s="6">
        <v>42613</v>
      </c>
      <c r="B170" s="7">
        <v>24.876217</v>
      </c>
      <c r="C170" s="8">
        <v>767.04998799999998</v>
      </c>
      <c r="D170" s="9">
        <v>769.15997300000004</v>
      </c>
      <c r="E170" s="16">
        <f t="shared" si="7"/>
        <v>9.4351663364013964E-4</v>
      </c>
      <c r="F170" s="16">
        <f t="shared" si="8"/>
        <v>-2.6525360209877992E-3</v>
      </c>
      <c r="G170" s="16">
        <f t="shared" si="9"/>
        <v>2.0583599950596923E-3</v>
      </c>
    </row>
    <row r="171" spans="1:7">
      <c r="A171" s="6">
        <v>42614</v>
      </c>
      <c r="B171" s="7">
        <v>25.023925999999999</v>
      </c>
      <c r="C171" s="8">
        <v>768.78002900000001</v>
      </c>
      <c r="D171" s="9">
        <v>770.61999500000002</v>
      </c>
      <c r="E171" s="16">
        <f t="shared" si="7"/>
        <v>5.9377597485983889E-3</v>
      </c>
      <c r="F171" s="16">
        <f t="shared" si="8"/>
        <v>2.2554475289295337E-3</v>
      </c>
      <c r="G171" s="16">
        <f t="shared" si="9"/>
        <v>1.8982033013306332E-3</v>
      </c>
    </row>
    <row r="172" spans="1:7">
      <c r="A172" s="6">
        <v>42615</v>
      </c>
      <c r="B172" s="7">
        <v>25.258389999999999</v>
      </c>
      <c r="C172" s="8">
        <v>771.46002199999998</v>
      </c>
      <c r="D172" s="9">
        <v>772.44000200000005</v>
      </c>
      <c r="E172" s="16">
        <f t="shared" si="7"/>
        <v>9.3695929247872272E-3</v>
      </c>
      <c r="F172" s="16">
        <f t="shared" si="8"/>
        <v>3.4860335842568663E-3</v>
      </c>
      <c r="G172" s="16">
        <f t="shared" si="9"/>
        <v>2.3617438060376727E-3</v>
      </c>
    </row>
    <row r="173" spans="1:7">
      <c r="A173" s="6">
        <v>42619</v>
      </c>
      <c r="B173" s="7">
        <v>25.251352000000001</v>
      </c>
      <c r="C173" s="8">
        <v>780.080017</v>
      </c>
      <c r="D173" s="9">
        <v>788.86999500000002</v>
      </c>
      <c r="E173" s="16">
        <f t="shared" si="7"/>
        <v>-2.7864008751143205E-4</v>
      </c>
      <c r="F173" s="16">
        <f t="shared" si="8"/>
        <v>1.1173612052705976E-2</v>
      </c>
      <c r="G173" s="16">
        <f t="shared" si="9"/>
        <v>2.1270251356039903E-2</v>
      </c>
    </row>
    <row r="174" spans="1:7">
      <c r="A174" s="6">
        <v>42620</v>
      </c>
      <c r="B174" s="7">
        <v>25.406103000000002</v>
      </c>
      <c r="C174" s="8">
        <v>780.34997599999997</v>
      </c>
      <c r="D174" s="9">
        <v>784.47997999999995</v>
      </c>
      <c r="E174" s="16">
        <f t="shared" si="7"/>
        <v>6.1284243314972189E-3</v>
      </c>
      <c r="F174" s="16">
        <f t="shared" si="8"/>
        <v>3.4606578058257276E-4</v>
      </c>
      <c r="G174" s="16">
        <f t="shared" si="9"/>
        <v>-5.5649410268165441E-3</v>
      </c>
    </row>
    <row r="175" spans="1:7">
      <c r="A175" s="6">
        <v>42621</v>
      </c>
      <c r="B175" s="7">
        <v>24.740234000000001</v>
      </c>
      <c r="C175" s="8">
        <v>775.32000700000003</v>
      </c>
      <c r="D175" s="9">
        <v>784.05999799999995</v>
      </c>
      <c r="E175" s="16">
        <f t="shared" si="7"/>
        <v>-2.6209017573454719E-2</v>
      </c>
      <c r="F175" s="16">
        <f t="shared" si="8"/>
        <v>-6.445786063559689E-3</v>
      </c>
      <c r="G175" s="16">
        <f t="shared" si="9"/>
        <v>-5.3536356657566265E-4</v>
      </c>
    </row>
    <row r="176" spans="1:7">
      <c r="A176" s="6">
        <v>42622</v>
      </c>
      <c r="B176" s="7">
        <v>24.179867000000002</v>
      </c>
      <c r="C176" s="8">
        <v>759.65997300000004</v>
      </c>
      <c r="D176" s="9">
        <v>760.14001499999995</v>
      </c>
      <c r="E176" s="16">
        <f t="shared" si="7"/>
        <v>-2.2650028289950667E-2</v>
      </c>
      <c r="F176" s="16">
        <f t="shared" si="8"/>
        <v>-2.0198155417908616E-2</v>
      </c>
      <c r="G176" s="16">
        <f t="shared" si="9"/>
        <v>-3.0507847691523225E-2</v>
      </c>
    </row>
    <row r="177" spans="1:7">
      <c r="A177" s="6">
        <v>42625</v>
      </c>
      <c r="B177" s="7">
        <v>24.721478000000001</v>
      </c>
      <c r="C177" s="8">
        <v>769.02002000000005</v>
      </c>
      <c r="D177" s="9">
        <v>771.48999000000003</v>
      </c>
      <c r="E177" s="16">
        <f t="shared" si="7"/>
        <v>2.2399254718812125E-2</v>
      </c>
      <c r="F177" s="16">
        <f t="shared" si="8"/>
        <v>1.232136394265439E-2</v>
      </c>
      <c r="G177" s="16">
        <f t="shared" si="9"/>
        <v>1.4931426810888368E-2</v>
      </c>
    </row>
    <row r="178" spans="1:7">
      <c r="A178" s="6">
        <v>42626</v>
      </c>
      <c r="B178" s="7">
        <v>25.309971000000001</v>
      </c>
      <c r="C178" s="8">
        <v>759.69000200000005</v>
      </c>
      <c r="D178" s="9">
        <v>761.01000999999997</v>
      </c>
      <c r="E178" s="16">
        <f t="shared" si="7"/>
        <v>2.3804927844524492E-2</v>
      </c>
      <c r="F178" s="16">
        <f t="shared" si="8"/>
        <v>-1.213234734773224E-2</v>
      </c>
      <c r="G178" s="16">
        <f t="shared" si="9"/>
        <v>-1.3584077740269927E-2</v>
      </c>
    </row>
    <row r="179" spans="1:7">
      <c r="A179" s="6">
        <v>42627</v>
      </c>
      <c r="B179" s="7">
        <v>26.205606</v>
      </c>
      <c r="C179" s="8">
        <v>762.48999000000003</v>
      </c>
      <c r="D179" s="9">
        <v>761.09002699999996</v>
      </c>
      <c r="E179" s="16">
        <f t="shared" si="7"/>
        <v>3.5386646630294387E-2</v>
      </c>
      <c r="F179" s="16">
        <f t="shared" si="8"/>
        <v>3.6856981040010906E-3</v>
      </c>
      <c r="G179" s="16">
        <f t="shared" si="9"/>
        <v>1.0514579170909724E-4</v>
      </c>
    </row>
    <row r="180" spans="1:7">
      <c r="A180" s="6">
        <v>42628</v>
      </c>
      <c r="B180" s="7">
        <v>27.096551999999999</v>
      </c>
      <c r="C180" s="8">
        <v>771.76000999999997</v>
      </c>
      <c r="D180" s="9">
        <v>769.69000200000005</v>
      </c>
      <c r="E180" s="16">
        <f t="shared" si="7"/>
        <v>3.399829792144473E-2</v>
      </c>
      <c r="F180" s="16">
        <f t="shared" si="8"/>
        <v>1.2157562881579509E-2</v>
      </c>
      <c r="G180" s="16">
        <f t="shared" si="9"/>
        <v>1.1299550243614067E-2</v>
      </c>
    </row>
    <row r="181" spans="1:7">
      <c r="A181" s="6">
        <v>42629</v>
      </c>
      <c r="B181" s="7">
        <v>26.944157000000001</v>
      </c>
      <c r="C181" s="8">
        <v>768.88000499999998</v>
      </c>
      <c r="D181" s="9">
        <v>778.52002000000005</v>
      </c>
      <c r="E181" s="16">
        <f t="shared" si="7"/>
        <v>-5.624147308484065E-3</v>
      </c>
      <c r="F181" s="16">
        <f t="shared" si="8"/>
        <v>-3.7317365018692573E-3</v>
      </c>
      <c r="G181" s="16">
        <f t="shared" si="9"/>
        <v>1.1472174482006582E-2</v>
      </c>
    </row>
    <row r="182" spans="1:7">
      <c r="A182" s="6">
        <v>42632</v>
      </c>
      <c r="B182" s="7">
        <v>26.629984</v>
      </c>
      <c r="C182" s="8">
        <v>765.70001200000002</v>
      </c>
      <c r="D182" s="9">
        <v>775.09997599999997</v>
      </c>
      <c r="E182" s="16">
        <f t="shared" si="7"/>
        <v>-1.1660153256975168E-2</v>
      </c>
      <c r="F182" s="16">
        <f t="shared" si="8"/>
        <v>-4.1358768329525846E-3</v>
      </c>
      <c r="G182" s="16">
        <f t="shared" si="9"/>
        <v>-4.3930071316599867E-3</v>
      </c>
    </row>
    <row r="183" spans="1:7">
      <c r="A183" s="6">
        <v>42633</v>
      </c>
      <c r="B183" s="7">
        <v>26.627634</v>
      </c>
      <c r="C183" s="8">
        <v>771.40997300000004</v>
      </c>
      <c r="D183" s="9">
        <v>780.21997099999999</v>
      </c>
      <c r="E183" s="16">
        <f t="shared" si="7"/>
        <v>-8.8246391736467139E-5</v>
      </c>
      <c r="F183" s="16">
        <f t="shared" si="8"/>
        <v>7.4571776289850981E-3</v>
      </c>
      <c r="G183" s="16">
        <f t="shared" si="9"/>
        <v>6.6055930312659663E-3</v>
      </c>
    </row>
    <row r="184" spans="1:7">
      <c r="A184" s="6">
        <v>42634</v>
      </c>
      <c r="B184" s="7">
        <v>26.622945999999999</v>
      </c>
      <c r="C184" s="8">
        <v>776.21997099999999</v>
      </c>
      <c r="D184" s="9">
        <v>789.73999000000003</v>
      </c>
      <c r="E184" s="16">
        <f t="shared" si="7"/>
        <v>-1.7605770005707527E-4</v>
      </c>
      <c r="F184" s="16">
        <f t="shared" si="8"/>
        <v>6.2353329206957893E-3</v>
      </c>
      <c r="G184" s="16">
        <f t="shared" si="9"/>
        <v>1.2201711509381562E-2</v>
      </c>
    </row>
    <row r="185" spans="1:7">
      <c r="A185" s="6">
        <v>42635</v>
      </c>
      <c r="B185" s="7">
        <v>26.873816999999999</v>
      </c>
      <c r="C185" s="8">
        <v>787.21002199999998</v>
      </c>
      <c r="D185" s="9">
        <v>804.70001200000002</v>
      </c>
      <c r="E185" s="16">
        <f t="shared" si="7"/>
        <v>9.4231119275830742E-3</v>
      </c>
      <c r="F185" s="16">
        <f t="shared" si="8"/>
        <v>1.4158423398771318E-2</v>
      </c>
      <c r="G185" s="16">
        <f t="shared" si="9"/>
        <v>1.8942971344277474E-2</v>
      </c>
    </row>
    <row r="186" spans="1:7">
      <c r="A186" s="6">
        <v>42636</v>
      </c>
      <c r="B186" s="7">
        <v>26.426003000000001</v>
      </c>
      <c r="C186" s="8">
        <v>786.90002400000003</v>
      </c>
      <c r="D186" s="9">
        <v>805.75</v>
      </c>
      <c r="E186" s="16">
        <f t="shared" si="7"/>
        <v>-1.6663580019168751E-2</v>
      </c>
      <c r="F186" s="16">
        <f t="shared" si="8"/>
        <v>-3.9379325889724319E-4</v>
      </c>
      <c r="G186" s="16">
        <f t="shared" si="9"/>
        <v>1.3048191678167701E-3</v>
      </c>
    </row>
    <row r="187" spans="1:7">
      <c r="A187" s="6">
        <v>42639</v>
      </c>
      <c r="B187" s="7">
        <v>26.465857</v>
      </c>
      <c r="C187" s="8">
        <v>774.21002199999998</v>
      </c>
      <c r="D187" s="9">
        <v>799.15997300000004</v>
      </c>
      <c r="E187" s="16">
        <f t="shared" si="7"/>
        <v>1.5081357555283058E-3</v>
      </c>
      <c r="F187" s="16">
        <f t="shared" si="8"/>
        <v>-1.6126574676531016E-2</v>
      </c>
      <c r="G187" s="16">
        <f t="shared" si="9"/>
        <v>-8.1787489916226672E-3</v>
      </c>
    </row>
    <row r="188" spans="1:7">
      <c r="A188" s="6">
        <v>42640</v>
      </c>
      <c r="B188" s="7">
        <v>26.515094999999999</v>
      </c>
      <c r="C188" s="8">
        <v>783.01000999999997</v>
      </c>
      <c r="D188" s="9">
        <v>816.10998500000005</v>
      </c>
      <c r="E188" s="16">
        <f t="shared" si="7"/>
        <v>1.8604347480604541E-3</v>
      </c>
      <c r="F188" s="16">
        <f t="shared" si="8"/>
        <v>1.1366409307473398E-2</v>
      </c>
      <c r="G188" s="16">
        <f t="shared" si="9"/>
        <v>2.1209785991120972E-2</v>
      </c>
    </row>
    <row r="189" spans="1:7">
      <c r="A189" s="6">
        <v>42641</v>
      </c>
      <c r="B189" s="7">
        <v>26.716729999999998</v>
      </c>
      <c r="C189" s="8">
        <v>781.55999799999995</v>
      </c>
      <c r="D189" s="9">
        <v>828.71997099999999</v>
      </c>
      <c r="E189" s="16">
        <f t="shared" si="7"/>
        <v>7.6045362085257317E-3</v>
      </c>
      <c r="F189" s="16">
        <f t="shared" si="8"/>
        <v>-1.8518435032522959E-3</v>
      </c>
      <c r="G189" s="16">
        <f t="shared" si="9"/>
        <v>1.5451331599624939E-2</v>
      </c>
    </row>
    <row r="190" spans="1:7">
      <c r="A190" s="6">
        <v>42642</v>
      </c>
      <c r="B190" s="7">
        <v>26.301736999999999</v>
      </c>
      <c r="C190" s="8">
        <v>775.01000999999997</v>
      </c>
      <c r="D190" s="9">
        <v>829.04998799999998</v>
      </c>
      <c r="E190" s="16">
        <f t="shared" si="7"/>
        <v>-1.5533076091273112E-2</v>
      </c>
      <c r="F190" s="16">
        <f t="shared" si="8"/>
        <v>-8.3806592158776078E-3</v>
      </c>
      <c r="G190" s="16">
        <f t="shared" si="9"/>
        <v>3.982249873884094E-4</v>
      </c>
    </row>
    <row r="191" spans="1:7">
      <c r="A191" s="6">
        <v>42643</v>
      </c>
      <c r="B191" s="7">
        <v>26.505718000000002</v>
      </c>
      <c r="C191" s="8">
        <v>777.28997800000002</v>
      </c>
      <c r="D191" s="9">
        <v>837.30999799999995</v>
      </c>
      <c r="E191" s="16">
        <f t="shared" si="7"/>
        <v>7.7554193473990864E-3</v>
      </c>
      <c r="F191" s="16">
        <f t="shared" si="8"/>
        <v>2.9418561961542323E-3</v>
      </c>
      <c r="G191" s="16">
        <f t="shared" si="9"/>
        <v>9.9632231102570936E-3</v>
      </c>
    </row>
    <row r="192" spans="1:7">
      <c r="A192" s="6">
        <v>42646</v>
      </c>
      <c r="B192" s="7">
        <v>26.381453</v>
      </c>
      <c r="C192" s="8">
        <v>772.55999799999995</v>
      </c>
      <c r="D192" s="9">
        <v>836.73999000000003</v>
      </c>
      <c r="E192" s="16">
        <f t="shared" si="7"/>
        <v>-4.688233686029602E-3</v>
      </c>
      <c r="F192" s="16">
        <f t="shared" si="8"/>
        <v>-6.0852193311053708E-3</v>
      </c>
      <c r="G192" s="16">
        <f t="shared" si="9"/>
        <v>-6.8076101009355934E-4</v>
      </c>
    </row>
    <row r="193" spans="1:7">
      <c r="A193" s="6">
        <v>42647</v>
      </c>
      <c r="B193" s="7">
        <v>26.493994000000001</v>
      </c>
      <c r="C193" s="8">
        <v>776.42999299999997</v>
      </c>
      <c r="D193" s="9">
        <v>834.03002900000001</v>
      </c>
      <c r="E193" s="16">
        <f t="shared" si="7"/>
        <v>4.2659136325812006E-3</v>
      </c>
      <c r="F193" s="16">
        <f t="shared" si="8"/>
        <v>5.0093132054709584E-3</v>
      </c>
      <c r="G193" s="16">
        <f t="shared" si="9"/>
        <v>-3.2387133785729797E-3</v>
      </c>
    </row>
    <row r="194" spans="1:7">
      <c r="A194" s="6">
        <v>42648</v>
      </c>
      <c r="B194" s="7">
        <v>26.505718000000002</v>
      </c>
      <c r="C194" s="8">
        <v>776.46997099999999</v>
      </c>
      <c r="D194" s="9">
        <v>844.35998500000005</v>
      </c>
      <c r="E194" s="16">
        <f t="shared" si="7"/>
        <v>4.4251538669484697E-4</v>
      </c>
      <c r="F194" s="16">
        <f t="shared" si="8"/>
        <v>5.1489510143149723E-5</v>
      </c>
      <c r="G194" s="16">
        <f t="shared" si="9"/>
        <v>1.2385592413723556E-2</v>
      </c>
    </row>
    <row r="195" spans="1:7">
      <c r="A195" s="6">
        <v>42649</v>
      </c>
      <c r="B195" s="7">
        <v>26.702665</v>
      </c>
      <c r="C195" s="8">
        <v>776.85998500000005</v>
      </c>
      <c r="D195" s="9">
        <v>841.65997300000004</v>
      </c>
      <c r="E195" s="16">
        <f t="shared" si="7"/>
        <v>7.4303589889546844E-3</v>
      </c>
      <c r="F195" s="16">
        <f t="shared" si="8"/>
        <v>5.022911568592582E-4</v>
      </c>
      <c r="G195" s="16">
        <f t="shared" si="9"/>
        <v>-3.1977024586261216E-3</v>
      </c>
    </row>
    <row r="196" spans="1:7">
      <c r="A196" s="6">
        <v>42650</v>
      </c>
      <c r="B196" s="7">
        <v>26.742519000000001</v>
      </c>
      <c r="C196" s="8">
        <v>775.080017</v>
      </c>
      <c r="D196" s="9">
        <v>839.42999299999997</v>
      </c>
      <c r="E196" s="16">
        <f t="shared" si="7"/>
        <v>1.4925102045058737E-3</v>
      </c>
      <c r="F196" s="16">
        <f t="shared" si="8"/>
        <v>-2.2912339860059255E-3</v>
      </c>
      <c r="G196" s="16">
        <f t="shared" si="9"/>
        <v>-2.6495022592693362E-3</v>
      </c>
    </row>
    <row r="197" spans="1:7">
      <c r="A197" s="6">
        <v>42653</v>
      </c>
      <c r="B197" s="7">
        <v>27.209097</v>
      </c>
      <c r="C197" s="8">
        <v>785.94000200000005</v>
      </c>
      <c r="D197" s="9">
        <v>841.71002199999998</v>
      </c>
      <c r="E197" s="16">
        <f t="shared" ref="E197:E254" si="10">(B197-B196)/B196</f>
        <v>1.7447047527572042E-2</v>
      </c>
      <c r="F197" s="16">
        <f t="shared" ref="F197:F254" si="11">(C197-C196)/C196</f>
        <v>1.4011437221713396E-2</v>
      </c>
      <c r="G197" s="16">
        <f t="shared" ref="G197:G254" si="12">(D197-D196)/D196</f>
        <v>2.7161633715892413E-3</v>
      </c>
    </row>
    <row r="198" spans="1:7">
      <c r="A198" s="6">
        <v>42654</v>
      </c>
      <c r="B198" s="7">
        <v>27.267712</v>
      </c>
      <c r="C198" s="8">
        <v>783.07000700000003</v>
      </c>
      <c r="D198" s="9">
        <v>831</v>
      </c>
      <c r="E198" s="16">
        <f t="shared" si="10"/>
        <v>2.154242751973711E-3</v>
      </c>
      <c r="F198" s="16">
        <f t="shared" si="11"/>
        <v>-3.6516718740574002E-3</v>
      </c>
      <c r="G198" s="16">
        <f t="shared" si="12"/>
        <v>-1.2724123177898885E-2</v>
      </c>
    </row>
    <row r="199" spans="1:7">
      <c r="A199" s="6">
        <v>42655</v>
      </c>
      <c r="B199" s="7">
        <v>27.511548999999999</v>
      </c>
      <c r="C199" s="8">
        <v>786.14001499999995</v>
      </c>
      <c r="D199" s="9">
        <v>834.09002699999996</v>
      </c>
      <c r="E199" s="16">
        <f t="shared" si="10"/>
        <v>8.9423344356871302E-3</v>
      </c>
      <c r="F199" s="16">
        <f t="shared" si="11"/>
        <v>3.9204770615099242E-3</v>
      </c>
      <c r="G199" s="16">
        <f t="shared" si="12"/>
        <v>3.7184440433212559E-3</v>
      </c>
    </row>
    <row r="200" spans="1:7">
      <c r="A200" s="6">
        <v>42656</v>
      </c>
      <c r="B200" s="7">
        <v>27.427144999999999</v>
      </c>
      <c r="C200" s="8">
        <v>778.19000200000005</v>
      </c>
      <c r="D200" s="9">
        <v>829.28002900000001</v>
      </c>
      <c r="E200" s="16">
        <f t="shared" si="10"/>
        <v>-3.0679479370645129E-3</v>
      </c>
      <c r="F200" s="16">
        <f t="shared" si="11"/>
        <v>-1.011271891559915E-2</v>
      </c>
      <c r="G200" s="16">
        <f t="shared" si="12"/>
        <v>-5.7667611939927329E-3</v>
      </c>
    </row>
    <row r="201" spans="1:7">
      <c r="A201" s="6">
        <v>42657</v>
      </c>
      <c r="B201" s="7">
        <v>27.579543999999999</v>
      </c>
      <c r="C201" s="8">
        <v>778.53002900000001</v>
      </c>
      <c r="D201" s="9">
        <v>822.96002199999998</v>
      </c>
      <c r="E201" s="16">
        <f t="shared" si="10"/>
        <v>5.5565025087372039E-3</v>
      </c>
      <c r="F201" s="16">
        <f t="shared" si="11"/>
        <v>4.3694598893081592E-4</v>
      </c>
      <c r="G201" s="16">
        <f t="shared" si="12"/>
        <v>-7.6210770535751465E-3</v>
      </c>
    </row>
    <row r="202" spans="1:7">
      <c r="A202" s="6">
        <v>42660</v>
      </c>
      <c r="B202" s="7">
        <v>27.560790999999998</v>
      </c>
      <c r="C202" s="8">
        <v>779.96002199999998</v>
      </c>
      <c r="D202" s="9">
        <v>812.95001200000002</v>
      </c>
      <c r="E202" s="16">
        <f t="shared" si="10"/>
        <v>-6.7996048085494968E-4</v>
      </c>
      <c r="F202" s="16">
        <f t="shared" si="11"/>
        <v>1.836785925697373E-3</v>
      </c>
      <c r="G202" s="16">
        <f t="shared" si="12"/>
        <v>-1.2163421955386267E-2</v>
      </c>
    </row>
    <row r="203" spans="1:7">
      <c r="A203" s="6">
        <v>42661</v>
      </c>
      <c r="B203" s="7">
        <v>27.542034000000001</v>
      </c>
      <c r="C203" s="8">
        <v>795.26000999999997</v>
      </c>
      <c r="D203" s="9">
        <v>817.65002400000003</v>
      </c>
      <c r="E203" s="16">
        <f t="shared" si="10"/>
        <v>-6.805682754169592E-4</v>
      </c>
      <c r="F203" s="16">
        <f t="shared" si="11"/>
        <v>1.9616374645417385E-2</v>
      </c>
      <c r="G203" s="16">
        <f t="shared" si="12"/>
        <v>5.781428046771485E-3</v>
      </c>
    </row>
    <row r="204" spans="1:7">
      <c r="A204" s="6">
        <v>42662</v>
      </c>
      <c r="B204" s="7">
        <v>27.459969999999998</v>
      </c>
      <c r="C204" s="8">
        <v>801.5</v>
      </c>
      <c r="D204" s="9">
        <v>817.69000200000005</v>
      </c>
      <c r="E204" s="16">
        <f t="shared" si="10"/>
        <v>-2.9795911224277253E-3</v>
      </c>
      <c r="F204" s="16">
        <f t="shared" si="11"/>
        <v>7.8464777827820555E-3</v>
      </c>
      <c r="G204" s="16">
        <f t="shared" si="12"/>
        <v>4.8893779522495511E-5</v>
      </c>
    </row>
    <row r="205" spans="1:7">
      <c r="A205" s="6">
        <v>42663</v>
      </c>
      <c r="B205" s="7">
        <v>27.445900000000002</v>
      </c>
      <c r="C205" s="8">
        <v>796.96997099999999</v>
      </c>
      <c r="D205" s="9">
        <v>810.32000700000003</v>
      </c>
      <c r="E205" s="16">
        <f t="shared" si="10"/>
        <v>-5.1238220580709655E-4</v>
      </c>
      <c r="F205" s="16">
        <f t="shared" si="11"/>
        <v>-5.6519388646288377E-3</v>
      </c>
      <c r="G205" s="16">
        <f t="shared" si="12"/>
        <v>-9.0131895730333478E-3</v>
      </c>
    </row>
    <row r="206" spans="1:7">
      <c r="A206" s="6">
        <v>42664</v>
      </c>
      <c r="B206" s="7">
        <v>27.338052999999999</v>
      </c>
      <c r="C206" s="8">
        <v>799.36999500000002</v>
      </c>
      <c r="D206" s="9">
        <v>818.98999000000003</v>
      </c>
      <c r="E206" s="16">
        <f t="shared" si="10"/>
        <v>-3.9294393698149129E-3</v>
      </c>
      <c r="F206" s="16">
        <f t="shared" si="11"/>
        <v>3.0114359227218996E-3</v>
      </c>
      <c r="G206" s="16">
        <f t="shared" si="12"/>
        <v>1.0699455678131863E-2</v>
      </c>
    </row>
    <row r="207" spans="1:7">
      <c r="A207" s="6">
        <v>42667</v>
      </c>
      <c r="B207" s="7">
        <v>27.584236000000001</v>
      </c>
      <c r="C207" s="8">
        <v>813.10998500000005</v>
      </c>
      <c r="D207" s="9">
        <v>838.09002699999996</v>
      </c>
      <c r="E207" s="16">
        <f t="shared" si="10"/>
        <v>9.0051401978042123E-3</v>
      </c>
      <c r="F207" s="16">
        <f t="shared" si="11"/>
        <v>1.7188523569739485E-2</v>
      </c>
      <c r="G207" s="16">
        <f t="shared" si="12"/>
        <v>2.3321453538156098E-2</v>
      </c>
    </row>
    <row r="208" spans="1:7">
      <c r="A208" s="6">
        <v>42668</v>
      </c>
      <c r="B208" s="7">
        <v>27.724909</v>
      </c>
      <c r="C208" s="8">
        <v>807.669983</v>
      </c>
      <c r="D208" s="9">
        <v>835.17999299999997</v>
      </c>
      <c r="E208" s="16">
        <f t="shared" si="10"/>
        <v>5.0997606023962241E-3</v>
      </c>
      <c r="F208" s="16">
        <f t="shared" si="11"/>
        <v>-6.6903642807928983E-3</v>
      </c>
      <c r="G208" s="16">
        <f t="shared" si="12"/>
        <v>-3.4722212486129442E-3</v>
      </c>
    </row>
    <row r="209" spans="1:7">
      <c r="A209" s="6">
        <v>42669</v>
      </c>
      <c r="B209" s="7">
        <v>27.101247999999998</v>
      </c>
      <c r="C209" s="8">
        <v>799.07000700000003</v>
      </c>
      <c r="D209" s="9">
        <v>822.59002699999996</v>
      </c>
      <c r="E209" s="16">
        <f t="shared" si="10"/>
        <v>-2.2494609450296195E-2</v>
      </c>
      <c r="F209" s="16">
        <f t="shared" si="11"/>
        <v>-1.0647883641851241E-2</v>
      </c>
      <c r="G209" s="16">
        <f t="shared" si="12"/>
        <v>-1.5074554114708066E-2</v>
      </c>
    </row>
    <row r="210" spans="1:7">
      <c r="A210" s="6">
        <v>42670</v>
      </c>
      <c r="B210" s="7">
        <v>26.840993999999998</v>
      </c>
      <c r="C210" s="8">
        <v>795.34997599999997</v>
      </c>
      <c r="D210" s="9">
        <v>818.35998500000005</v>
      </c>
      <c r="E210" s="16">
        <f t="shared" si="10"/>
        <v>-9.6030263993746624E-3</v>
      </c>
      <c r="F210" s="16">
        <f t="shared" si="11"/>
        <v>-4.6554506706695383E-3</v>
      </c>
      <c r="G210" s="16">
        <f t="shared" si="12"/>
        <v>-5.1423453496354053E-3</v>
      </c>
    </row>
    <row r="211" spans="1:7">
      <c r="A211" s="6">
        <v>42671</v>
      </c>
      <c r="B211" s="7">
        <v>26.662804000000001</v>
      </c>
      <c r="C211" s="8">
        <v>795.36999500000002</v>
      </c>
      <c r="D211" s="9">
        <v>776.32000700000003</v>
      </c>
      <c r="E211" s="16">
        <f t="shared" si="10"/>
        <v>-6.6387258236411508E-3</v>
      </c>
      <c r="F211" s="16">
        <f t="shared" si="11"/>
        <v>2.5170051680554182E-5</v>
      </c>
      <c r="G211" s="16">
        <f t="shared" si="12"/>
        <v>-5.1371008810994122E-2</v>
      </c>
    </row>
    <row r="212" spans="1:7">
      <c r="A212" s="6">
        <v>42674</v>
      </c>
      <c r="B212" s="7">
        <v>26.620602000000002</v>
      </c>
      <c r="C212" s="8">
        <v>784.53997800000002</v>
      </c>
      <c r="D212" s="9">
        <v>789.82000700000003</v>
      </c>
      <c r="E212" s="16">
        <f t="shared" si="10"/>
        <v>-1.5828042691983795E-3</v>
      </c>
      <c r="F212" s="16">
        <f t="shared" si="11"/>
        <v>-1.3616325820789855E-2</v>
      </c>
      <c r="G212" s="16">
        <f t="shared" si="12"/>
        <v>1.738973603445982E-2</v>
      </c>
    </row>
    <row r="213" spans="1:7">
      <c r="A213" s="6">
        <v>42675</v>
      </c>
      <c r="B213" s="7">
        <v>26.139956999999999</v>
      </c>
      <c r="C213" s="8">
        <v>783.60998500000005</v>
      </c>
      <c r="D213" s="9">
        <v>785.40997300000004</v>
      </c>
      <c r="E213" s="16">
        <f t="shared" si="10"/>
        <v>-1.8055376809284877E-2</v>
      </c>
      <c r="F213" s="16">
        <f t="shared" si="11"/>
        <v>-1.1853991206041098E-3</v>
      </c>
      <c r="G213" s="16">
        <f t="shared" si="12"/>
        <v>-5.5835936807308506E-3</v>
      </c>
    </row>
    <row r="214" spans="1:7">
      <c r="A214" s="6">
        <v>42676</v>
      </c>
      <c r="B214" s="7">
        <v>26.163401</v>
      </c>
      <c r="C214" s="8">
        <v>768.70001200000002</v>
      </c>
      <c r="D214" s="9">
        <v>765.55999799999995</v>
      </c>
      <c r="E214" s="16">
        <f t="shared" si="10"/>
        <v>8.9686452047344043E-4</v>
      </c>
      <c r="F214" s="16">
        <f t="shared" si="11"/>
        <v>-1.9027288173210345E-2</v>
      </c>
      <c r="G214" s="16">
        <f t="shared" si="12"/>
        <v>-2.5273393109817417E-2</v>
      </c>
    </row>
    <row r="215" spans="1:7">
      <c r="A215" s="6">
        <v>42677</v>
      </c>
      <c r="B215" s="7">
        <v>25.882968999999999</v>
      </c>
      <c r="C215" s="8">
        <v>762.13000499999998</v>
      </c>
      <c r="D215" s="9">
        <v>767.03002900000001</v>
      </c>
      <c r="E215" s="16">
        <f t="shared" si="10"/>
        <v>-1.0718484190950599E-2</v>
      </c>
      <c r="F215" s="16">
        <f t="shared" si="11"/>
        <v>-8.5469063320374097E-3</v>
      </c>
      <c r="G215" s="16">
        <f t="shared" si="12"/>
        <v>1.9202035161717825E-3</v>
      </c>
    </row>
    <row r="216" spans="1:7">
      <c r="A216" s="6">
        <v>42678</v>
      </c>
      <c r="B216" s="7">
        <v>25.649657999999999</v>
      </c>
      <c r="C216" s="8">
        <v>762.02002000000005</v>
      </c>
      <c r="D216" s="9">
        <v>755.04998799999998</v>
      </c>
      <c r="E216" s="16">
        <f t="shared" si="10"/>
        <v>-9.0140740809139981E-3</v>
      </c>
      <c r="F216" s="16">
        <f t="shared" si="11"/>
        <v>-1.4431264912596878E-4</v>
      </c>
      <c r="G216" s="16">
        <f t="shared" si="12"/>
        <v>-1.5618737920363777E-2</v>
      </c>
    </row>
    <row r="217" spans="1:7">
      <c r="A217" s="6">
        <v>42681</v>
      </c>
      <c r="B217" s="7">
        <v>26.019651</v>
      </c>
      <c r="C217" s="8">
        <v>782.52002000000005</v>
      </c>
      <c r="D217" s="9">
        <v>784.92999299999997</v>
      </c>
      <c r="E217" s="16">
        <f t="shared" si="10"/>
        <v>1.4424870694182391E-2</v>
      </c>
      <c r="F217" s="16">
        <f t="shared" si="11"/>
        <v>2.6902180339041484E-2</v>
      </c>
      <c r="G217" s="16">
        <f t="shared" si="12"/>
        <v>3.9573545427299552E-2</v>
      </c>
    </row>
    <row r="218" spans="1:7">
      <c r="A218" s="6">
        <v>42682</v>
      </c>
      <c r="B218" s="7">
        <v>26.172834000000002</v>
      </c>
      <c r="C218" s="8">
        <v>790.51000999999997</v>
      </c>
      <c r="D218" s="9">
        <v>787.75</v>
      </c>
      <c r="E218" s="16">
        <f t="shared" si="10"/>
        <v>5.8872042518941575E-3</v>
      </c>
      <c r="F218" s="16">
        <f t="shared" si="11"/>
        <v>1.0210588605771287E-2</v>
      </c>
      <c r="G218" s="16">
        <f t="shared" si="12"/>
        <v>3.5926860040370917E-3</v>
      </c>
    </row>
    <row r="219" spans="1:7">
      <c r="A219" s="6">
        <v>42683</v>
      </c>
      <c r="B219" s="7">
        <v>26.130410999999999</v>
      </c>
      <c r="C219" s="8">
        <v>785.30999799999995</v>
      </c>
      <c r="D219" s="9">
        <v>771.88000499999998</v>
      </c>
      <c r="E219" s="16">
        <f t="shared" si="10"/>
        <v>-1.6208791145812863E-3</v>
      </c>
      <c r="F219" s="16">
        <f t="shared" si="11"/>
        <v>-6.5780470003156764E-3</v>
      </c>
      <c r="G219" s="16">
        <f t="shared" si="12"/>
        <v>-2.0145979054268508E-2</v>
      </c>
    </row>
    <row r="220" spans="1:7">
      <c r="A220" s="6">
        <v>42684</v>
      </c>
      <c r="B220" s="7">
        <v>25.402208000000002</v>
      </c>
      <c r="C220" s="8">
        <v>762.55999799999995</v>
      </c>
      <c r="D220" s="9">
        <v>742.38000499999998</v>
      </c>
      <c r="E220" s="16">
        <f t="shared" si="10"/>
        <v>-2.7868027027971243E-2</v>
      </c>
      <c r="F220" s="16">
        <f t="shared" si="11"/>
        <v>-2.8969451627941709E-2</v>
      </c>
      <c r="G220" s="16">
        <f t="shared" si="12"/>
        <v>-3.8218375665787584E-2</v>
      </c>
    </row>
    <row r="221" spans="1:7">
      <c r="A221" s="6">
        <v>42685</v>
      </c>
      <c r="B221" s="7">
        <v>25.553038000000001</v>
      </c>
      <c r="C221" s="8">
        <v>754.02002000000005</v>
      </c>
      <c r="D221" s="9">
        <v>739.01000999999997</v>
      </c>
      <c r="E221" s="16">
        <f t="shared" si="10"/>
        <v>5.9376728196225744E-3</v>
      </c>
      <c r="F221" s="16">
        <f t="shared" si="11"/>
        <v>-1.1199089937051623E-2</v>
      </c>
      <c r="G221" s="16">
        <f t="shared" si="12"/>
        <v>-4.5394474222133947E-3</v>
      </c>
    </row>
    <row r="222" spans="1:7">
      <c r="A222" s="6">
        <v>42688</v>
      </c>
      <c r="B222" s="7">
        <v>24.912029</v>
      </c>
      <c r="C222" s="8">
        <v>736.080017</v>
      </c>
      <c r="D222" s="9">
        <v>719.07000700000003</v>
      </c>
      <c r="E222" s="16">
        <f t="shared" si="10"/>
        <v>-2.5085432111829536E-2</v>
      </c>
      <c r="F222" s="16">
        <f t="shared" si="11"/>
        <v>-2.3792475695804529E-2</v>
      </c>
      <c r="G222" s="16">
        <f t="shared" si="12"/>
        <v>-2.6982047239116468E-2</v>
      </c>
    </row>
    <row r="223" spans="1:7">
      <c r="A223" s="6">
        <v>42689</v>
      </c>
      <c r="B223" s="7">
        <v>25.241961</v>
      </c>
      <c r="C223" s="8">
        <v>758.48999000000003</v>
      </c>
      <c r="D223" s="9">
        <v>743.23999000000003</v>
      </c>
      <c r="E223" s="16">
        <f t="shared" si="10"/>
        <v>1.3243883105627383E-2</v>
      </c>
      <c r="F223" s="16">
        <f t="shared" si="11"/>
        <v>3.0445022935597553E-2</v>
      </c>
      <c r="G223" s="16">
        <f t="shared" si="12"/>
        <v>3.3612837087780248E-2</v>
      </c>
    </row>
    <row r="224" spans="1:7">
      <c r="A224" s="6">
        <v>42690</v>
      </c>
      <c r="B224" s="7">
        <v>25.920670000000001</v>
      </c>
      <c r="C224" s="8">
        <v>764.47997999999995</v>
      </c>
      <c r="D224" s="9">
        <v>746.48999000000003</v>
      </c>
      <c r="E224" s="16">
        <f t="shared" si="10"/>
        <v>2.6888124896476996E-2</v>
      </c>
      <c r="F224" s="16">
        <f t="shared" si="11"/>
        <v>7.8972564951053873E-3</v>
      </c>
      <c r="G224" s="16">
        <f t="shared" si="12"/>
        <v>4.3727464126358433E-3</v>
      </c>
    </row>
    <row r="225" spans="1:7">
      <c r="A225" s="6">
        <v>42691</v>
      </c>
      <c r="B225" s="7">
        <v>25.911245000000001</v>
      </c>
      <c r="C225" s="8">
        <v>771.22997999999995</v>
      </c>
      <c r="D225" s="9">
        <v>756.40002400000003</v>
      </c>
      <c r="E225" s="16">
        <f t="shared" si="10"/>
        <v>-3.6360942830568186E-4</v>
      </c>
      <c r="F225" s="16">
        <f t="shared" si="11"/>
        <v>8.8295314155905046E-3</v>
      </c>
      <c r="G225" s="16">
        <f t="shared" si="12"/>
        <v>1.3275508222153114E-2</v>
      </c>
    </row>
    <row r="226" spans="1:7">
      <c r="A226" s="6">
        <v>42692</v>
      </c>
      <c r="B226" s="7">
        <v>25.937172</v>
      </c>
      <c r="C226" s="8">
        <v>760.53997800000002</v>
      </c>
      <c r="D226" s="9">
        <v>760.15997300000004</v>
      </c>
      <c r="E226" s="16">
        <f t="shared" si="10"/>
        <v>1.0006080371668504E-3</v>
      </c>
      <c r="F226" s="16">
        <f t="shared" si="11"/>
        <v>-1.3860978277841243E-2</v>
      </c>
      <c r="G226" s="16">
        <f t="shared" si="12"/>
        <v>4.9708472774982436E-3</v>
      </c>
    </row>
    <row r="227" spans="1:7">
      <c r="A227" s="6">
        <v>42695</v>
      </c>
      <c r="B227" s="7">
        <v>26.330727</v>
      </c>
      <c r="C227" s="8">
        <v>769.20001200000002</v>
      </c>
      <c r="D227" s="9">
        <v>780</v>
      </c>
      <c r="E227" s="16">
        <f t="shared" si="10"/>
        <v>1.5173396698761114E-2</v>
      </c>
      <c r="F227" s="16">
        <f t="shared" si="11"/>
        <v>1.1386691364697723E-2</v>
      </c>
      <c r="G227" s="16">
        <f t="shared" si="12"/>
        <v>2.609980491566867E-2</v>
      </c>
    </row>
    <row r="228" spans="1:7">
      <c r="A228" s="6">
        <v>42696</v>
      </c>
      <c r="B228" s="7">
        <v>26.347227</v>
      </c>
      <c r="C228" s="8">
        <v>768.27002000000005</v>
      </c>
      <c r="D228" s="9">
        <v>785.330017</v>
      </c>
      <c r="E228" s="16">
        <f t="shared" si="10"/>
        <v>6.2664430040236356E-4</v>
      </c>
      <c r="F228" s="16">
        <f t="shared" si="11"/>
        <v>-1.2090379426566756E-3</v>
      </c>
      <c r="G228" s="16">
        <f t="shared" si="12"/>
        <v>6.8333551282051255E-3</v>
      </c>
    </row>
    <row r="229" spans="1:7">
      <c r="A229" s="6">
        <v>42697</v>
      </c>
      <c r="B229" s="7">
        <v>26.212896000000001</v>
      </c>
      <c r="C229" s="8">
        <v>760.98999000000003</v>
      </c>
      <c r="D229" s="9">
        <v>780.11999500000002</v>
      </c>
      <c r="E229" s="16">
        <f t="shared" si="10"/>
        <v>-5.0984872146127387E-3</v>
      </c>
      <c r="F229" s="16">
        <f t="shared" si="11"/>
        <v>-9.4758741204036701E-3</v>
      </c>
      <c r="G229" s="16">
        <f t="shared" si="12"/>
        <v>-6.6341816653112612E-3</v>
      </c>
    </row>
    <row r="230" spans="1:7">
      <c r="A230" s="6">
        <v>42699</v>
      </c>
      <c r="B230" s="7">
        <v>26.344868000000002</v>
      </c>
      <c r="C230" s="8">
        <v>761.67999299999997</v>
      </c>
      <c r="D230" s="9">
        <v>780.36999500000002</v>
      </c>
      <c r="E230" s="16">
        <f t="shared" si="10"/>
        <v>5.0346211269445803E-3</v>
      </c>
      <c r="F230" s="16">
        <f t="shared" si="11"/>
        <v>9.0671757719169637E-4</v>
      </c>
      <c r="G230" s="16">
        <f t="shared" si="12"/>
        <v>3.2046352048699893E-4</v>
      </c>
    </row>
    <row r="231" spans="1:7">
      <c r="A231" s="6">
        <v>42702</v>
      </c>
      <c r="B231" s="7">
        <v>26.293019999999999</v>
      </c>
      <c r="C231" s="8">
        <v>768.23999000000003</v>
      </c>
      <c r="D231" s="9">
        <v>766.77002000000005</v>
      </c>
      <c r="E231" s="16">
        <f t="shared" si="10"/>
        <v>-1.9680493369715582E-3</v>
      </c>
      <c r="F231" s="16">
        <f t="shared" si="11"/>
        <v>8.6125368399955684E-3</v>
      </c>
      <c r="G231" s="16">
        <f t="shared" si="12"/>
        <v>-1.7427598558552949E-2</v>
      </c>
    </row>
    <row r="232" spans="1:7">
      <c r="A232" s="6">
        <v>42703</v>
      </c>
      <c r="B232" s="7">
        <v>26.267099000000002</v>
      </c>
      <c r="C232" s="8">
        <v>770.84002699999996</v>
      </c>
      <c r="D232" s="9">
        <v>762.52002000000005</v>
      </c>
      <c r="E232" s="16">
        <f t="shared" si="10"/>
        <v>-9.8585099771714146E-4</v>
      </c>
      <c r="F232" s="16">
        <f t="shared" si="11"/>
        <v>3.384407260548789E-3</v>
      </c>
      <c r="G232" s="16">
        <f t="shared" si="12"/>
        <v>-5.542731052526023E-3</v>
      </c>
    </row>
    <row r="233" spans="1:7">
      <c r="A233" s="6">
        <v>42704</v>
      </c>
      <c r="B233" s="7">
        <v>26.045573999999998</v>
      </c>
      <c r="C233" s="8">
        <v>758.03997800000002</v>
      </c>
      <c r="D233" s="9">
        <v>750.57000700000003</v>
      </c>
      <c r="E233" s="16">
        <f t="shared" si="10"/>
        <v>-8.4335540822381375E-3</v>
      </c>
      <c r="F233" s="16">
        <f t="shared" si="11"/>
        <v>-1.6605324777718044E-2</v>
      </c>
      <c r="G233" s="16">
        <f t="shared" si="12"/>
        <v>-1.5671736723712529E-2</v>
      </c>
    </row>
    <row r="234" spans="1:7">
      <c r="A234" s="6">
        <v>42705</v>
      </c>
      <c r="B234" s="7">
        <v>25.802838999999999</v>
      </c>
      <c r="C234" s="8">
        <v>747.919983</v>
      </c>
      <c r="D234" s="9">
        <v>743.65002400000003</v>
      </c>
      <c r="E234" s="16">
        <f t="shared" si="10"/>
        <v>-9.3196256684532925E-3</v>
      </c>
      <c r="F234" s="16">
        <f t="shared" si="11"/>
        <v>-1.3350212777300271E-2</v>
      </c>
      <c r="G234" s="16">
        <f t="shared" si="12"/>
        <v>-9.219636989837781E-3</v>
      </c>
    </row>
    <row r="235" spans="1:7">
      <c r="A235" s="6">
        <v>42706</v>
      </c>
      <c r="B235" s="7">
        <v>25.899462</v>
      </c>
      <c r="C235" s="8">
        <v>750.5</v>
      </c>
      <c r="D235" s="9">
        <v>740.34002699999996</v>
      </c>
      <c r="E235" s="16">
        <f t="shared" si="10"/>
        <v>3.7446654610370981E-3</v>
      </c>
      <c r="F235" s="16">
        <f t="shared" si="11"/>
        <v>3.4495896066999428E-3</v>
      </c>
      <c r="G235" s="16">
        <f t="shared" si="12"/>
        <v>-4.451014446548403E-3</v>
      </c>
    </row>
    <row r="236" spans="1:7">
      <c r="A236" s="6">
        <v>42709</v>
      </c>
      <c r="B236" s="7">
        <v>25.713289</v>
      </c>
      <c r="C236" s="8">
        <v>762.52002000000005</v>
      </c>
      <c r="D236" s="9">
        <v>759.35998500000005</v>
      </c>
      <c r="E236" s="16">
        <f t="shared" si="10"/>
        <v>-7.1882960348751699E-3</v>
      </c>
      <c r="F236" s="16">
        <f t="shared" si="11"/>
        <v>1.60160159893405E-2</v>
      </c>
      <c r="G236" s="16">
        <f t="shared" si="12"/>
        <v>2.5690841108608718E-2</v>
      </c>
    </row>
    <row r="237" spans="1:7">
      <c r="A237" s="6">
        <v>42710</v>
      </c>
      <c r="B237" s="7">
        <v>25.911245000000001</v>
      </c>
      <c r="C237" s="8">
        <v>759.10998500000005</v>
      </c>
      <c r="D237" s="9">
        <v>764.71997099999999</v>
      </c>
      <c r="E237" s="16">
        <f t="shared" si="10"/>
        <v>7.6985872946864695E-3</v>
      </c>
      <c r="F237" s="16">
        <f t="shared" si="11"/>
        <v>-4.472059631955622E-3</v>
      </c>
      <c r="G237" s="16">
        <f t="shared" si="12"/>
        <v>7.0585573454992299E-3</v>
      </c>
    </row>
    <row r="238" spans="1:7">
      <c r="A238" s="6">
        <v>42711</v>
      </c>
      <c r="B238" s="7">
        <v>26.165762000000001</v>
      </c>
      <c r="C238" s="8">
        <v>771.19000200000005</v>
      </c>
      <c r="D238" s="9">
        <v>770.419983</v>
      </c>
      <c r="E238" s="16">
        <f t="shared" si="10"/>
        <v>9.8226464996182105E-3</v>
      </c>
      <c r="F238" s="16">
        <f t="shared" si="11"/>
        <v>1.5913394947637261E-2</v>
      </c>
      <c r="G238" s="16">
        <f t="shared" si="12"/>
        <v>7.4537245216000974E-3</v>
      </c>
    </row>
    <row r="239" spans="1:7">
      <c r="A239" s="6">
        <v>42712</v>
      </c>
      <c r="B239" s="7">
        <v>26.422640000000001</v>
      </c>
      <c r="C239" s="8">
        <v>776.419983</v>
      </c>
      <c r="D239" s="9">
        <v>767.330017</v>
      </c>
      <c r="E239" s="16">
        <f t="shared" si="10"/>
        <v>9.8173330476674196E-3</v>
      </c>
      <c r="F239" s="16">
        <f t="shared" si="11"/>
        <v>6.7817022866434309E-3</v>
      </c>
      <c r="G239" s="16">
        <f t="shared" si="12"/>
        <v>-4.0107552610041839E-3</v>
      </c>
    </row>
    <row r="240" spans="1:7">
      <c r="A240" s="6">
        <v>42713</v>
      </c>
      <c r="B240" s="7">
        <v>26.853898999999998</v>
      </c>
      <c r="C240" s="8">
        <v>789.28997800000002</v>
      </c>
      <c r="D240" s="9">
        <v>768.65997300000004</v>
      </c>
      <c r="E240" s="16">
        <f t="shared" si="10"/>
        <v>1.6321571198033093E-2</v>
      </c>
      <c r="F240" s="16">
        <f t="shared" si="11"/>
        <v>1.6576073879850176E-2</v>
      </c>
      <c r="G240" s="16">
        <f t="shared" si="12"/>
        <v>1.7332255620596143E-3</v>
      </c>
    </row>
    <row r="241" spans="1:7">
      <c r="A241" s="6">
        <v>42716</v>
      </c>
      <c r="B241" s="7">
        <v>26.70072</v>
      </c>
      <c r="C241" s="8">
        <v>789.27002000000005</v>
      </c>
      <c r="D241" s="9">
        <v>760.11999500000002</v>
      </c>
      <c r="E241" s="16">
        <f t="shared" si="10"/>
        <v>-5.7041623639084204E-3</v>
      </c>
      <c r="F241" s="16">
        <f t="shared" si="11"/>
        <v>-2.5286017251284753E-5</v>
      </c>
      <c r="G241" s="16">
        <f t="shared" si="12"/>
        <v>-1.1110215569921473E-2</v>
      </c>
    </row>
    <row r="242" spans="1:7">
      <c r="A242" s="6">
        <v>42717</v>
      </c>
      <c r="B242" s="7">
        <v>27.146125999999999</v>
      </c>
      <c r="C242" s="8">
        <v>796.09997599999997</v>
      </c>
      <c r="D242" s="9">
        <v>774.34002699999996</v>
      </c>
      <c r="E242" s="16">
        <f t="shared" si="10"/>
        <v>1.66814228230549E-2</v>
      </c>
      <c r="F242" s="16">
        <f t="shared" si="11"/>
        <v>8.6535099863541305E-3</v>
      </c>
      <c r="G242" s="16">
        <f t="shared" si="12"/>
        <v>1.8707614710227357E-2</v>
      </c>
    </row>
    <row r="243" spans="1:7">
      <c r="A243" s="6">
        <v>42718</v>
      </c>
      <c r="B243" s="7">
        <v>27.146125999999999</v>
      </c>
      <c r="C243" s="8">
        <v>797.07000700000003</v>
      </c>
      <c r="D243" s="9">
        <v>768.82000700000003</v>
      </c>
      <c r="E243" s="16">
        <f t="shared" si="10"/>
        <v>0</v>
      </c>
      <c r="F243" s="16">
        <f t="shared" si="11"/>
        <v>1.2184788710508172E-3</v>
      </c>
      <c r="G243" s="16">
        <f t="shared" si="12"/>
        <v>-7.1286770766403008E-3</v>
      </c>
    </row>
    <row r="244" spans="1:7">
      <c r="A244" s="6">
        <v>42719</v>
      </c>
      <c r="B244" s="7">
        <v>27.294588000000001</v>
      </c>
      <c r="C244" s="8">
        <v>797.84997599999997</v>
      </c>
      <c r="D244" s="9">
        <v>761</v>
      </c>
      <c r="E244" s="16">
        <f t="shared" si="10"/>
        <v>5.4689939919973151E-3</v>
      </c>
      <c r="F244" s="16">
        <f t="shared" si="11"/>
        <v>9.7854516309749595E-4</v>
      </c>
      <c r="G244" s="16">
        <f t="shared" si="12"/>
        <v>-1.017144055669721E-2</v>
      </c>
    </row>
    <row r="245" spans="1:7">
      <c r="A245" s="6">
        <v>42720</v>
      </c>
      <c r="B245" s="7">
        <v>27.329944999999999</v>
      </c>
      <c r="C245" s="8">
        <v>790.79998799999998</v>
      </c>
      <c r="D245" s="9">
        <v>757.77002000000005</v>
      </c>
      <c r="E245" s="16">
        <f t="shared" si="10"/>
        <v>1.2953850045290165E-3</v>
      </c>
      <c r="F245" s="16">
        <f t="shared" si="11"/>
        <v>-8.8362326403077871E-3</v>
      </c>
      <c r="G245" s="16">
        <f t="shared" si="12"/>
        <v>-4.2443889618921883E-3</v>
      </c>
    </row>
    <row r="246" spans="1:7">
      <c r="A246" s="6">
        <v>42723</v>
      </c>
      <c r="B246" s="7">
        <v>27.487836999999999</v>
      </c>
      <c r="C246" s="8">
        <v>794.20001200000002</v>
      </c>
      <c r="D246" s="9">
        <v>766</v>
      </c>
      <c r="E246" s="16">
        <f t="shared" si="10"/>
        <v>5.7772527533443765E-3</v>
      </c>
      <c r="F246" s="16">
        <f t="shared" si="11"/>
        <v>4.2994740156723802E-3</v>
      </c>
      <c r="G246" s="16">
        <f t="shared" si="12"/>
        <v>1.0860788607076266E-2</v>
      </c>
    </row>
    <row r="247" spans="1:7">
      <c r="A247" s="6">
        <v>42724</v>
      </c>
      <c r="B247" s="7">
        <v>27.560894000000001</v>
      </c>
      <c r="C247" s="8">
        <v>796.419983</v>
      </c>
      <c r="D247" s="9">
        <v>771.21997099999999</v>
      </c>
      <c r="E247" s="16">
        <f t="shared" si="10"/>
        <v>2.6577936998099252E-3</v>
      </c>
      <c r="F247" s="16">
        <f t="shared" si="11"/>
        <v>2.7952291191856425E-3</v>
      </c>
      <c r="G247" s="16">
        <f t="shared" si="12"/>
        <v>6.8145835509138206E-3</v>
      </c>
    </row>
    <row r="248" spans="1:7">
      <c r="A248" s="6">
        <v>42725</v>
      </c>
      <c r="B248" s="7">
        <v>27.586812999999999</v>
      </c>
      <c r="C248" s="8">
        <v>794.55999799999995</v>
      </c>
      <c r="D248" s="9">
        <v>770.59997599999997</v>
      </c>
      <c r="E248" s="16">
        <f t="shared" si="10"/>
        <v>9.4042667846689764E-4</v>
      </c>
      <c r="F248" s="16">
        <f t="shared" si="11"/>
        <v>-2.3354323594364803E-3</v>
      </c>
      <c r="G248" s="16">
        <f t="shared" si="12"/>
        <v>-8.0391460713355564E-4</v>
      </c>
    </row>
    <row r="249" spans="1:7">
      <c r="A249" s="6">
        <v>42726</v>
      </c>
      <c r="B249" s="7">
        <v>27.405353999999999</v>
      </c>
      <c r="C249" s="8">
        <v>791.26000999999997</v>
      </c>
      <c r="D249" s="9">
        <v>766.34002699999996</v>
      </c>
      <c r="E249" s="16">
        <f t="shared" si="10"/>
        <v>-6.5777442287371238E-3</v>
      </c>
      <c r="F249" s="16">
        <f t="shared" si="11"/>
        <v>-4.1532269536679912E-3</v>
      </c>
      <c r="G249" s="16">
        <f t="shared" si="12"/>
        <v>-5.5280938653961319E-3</v>
      </c>
    </row>
    <row r="250" spans="1:7">
      <c r="A250" s="6">
        <v>42727</v>
      </c>
      <c r="B250" s="7">
        <v>27.459553</v>
      </c>
      <c r="C250" s="8">
        <v>789.90997300000004</v>
      </c>
      <c r="D250" s="9">
        <v>760.59002699999996</v>
      </c>
      <c r="E250" s="16">
        <f t="shared" si="10"/>
        <v>1.9776792520177101E-3</v>
      </c>
      <c r="F250" s="16">
        <f t="shared" si="11"/>
        <v>-1.7061863141547232E-3</v>
      </c>
      <c r="G250" s="16">
        <f t="shared" si="12"/>
        <v>-7.5031967500243857E-3</v>
      </c>
    </row>
    <row r="251" spans="1:7">
      <c r="A251" s="6">
        <v>42731</v>
      </c>
      <c r="B251" s="7">
        <v>27.633949000000001</v>
      </c>
      <c r="C251" s="8">
        <v>791.54998799999998</v>
      </c>
      <c r="D251" s="9">
        <v>771.40002400000003</v>
      </c>
      <c r="E251" s="16">
        <f t="shared" si="10"/>
        <v>6.3510137983674225E-3</v>
      </c>
      <c r="F251" s="16">
        <f t="shared" si="11"/>
        <v>2.0762049550676434E-3</v>
      </c>
      <c r="G251" s="16">
        <f t="shared" si="12"/>
        <v>1.4212646256535871E-2</v>
      </c>
    </row>
    <row r="252" spans="1:7">
      <c r="A252" s="6">
        <v>42732</v>
      </c>
      <c r="B252" s="7">
        <v>27.516117000000001</v>
      </c>
      <c r="C252" s="8">
        <v>785.04998799999998</v>
      </c>
      <c r="D252" s="9">
        <v>772.13000499999998</v>
      </c>
      <c r="E252" s="16">
        <f t="shared" si="10"/>
        <v>-4.2640304503710246E-3</v>
      </c>
      <c r="F252" s="16">
        <f t="shared" si="11"/>
        <v>-8.2117365909176159E-3</v>
      </c>
      <c r="G252" s="16">
        <f t="shared" si="12"/>
        <v>9.4630668562171636E-4</v>
      </c>
    </row>
    <row r="253" spans="1:7">
      <c r="A253" s="6">
        <v>42733</v>
      </c>
      <c r="B253" s="7">
        <v>27.509046999999999</v>
      </c>
      <c r="C253" s="8">
        <v>782.78997800000002</v>
      </c>
      <c r="D253" s="9">
        <v>765.15002400000003</v>
      </c>
      <c r="E253" s="16">
        <f t="shared" si="10"/>
        <v>-2.5694032337492795E-4</v>
      </c>
      <c r="F253" s="16">
        <f t="shared" si="11"/>
        <v>-2.878810310866428E-3</v>
      </c>
      <c r="G253" s="16">
        <f t="shared" si="12"/>
        <v>-9.0399038436538327E-3</v>
      </c>
    </row>
    <row r="254" spans="1:7" ht="15" thickBot="1">
      <c r="A254" s="6">
        <v>42734</v>
      </c>
      <c r="B254" s="10">
        <v>27.294588000000001</v>
      </c>
      <c r="C254" s="11">
        <v>771.82000700000003</v>
      </c>
      <c r="D254" s="12">
        <v>749.86999500000002</v>
      </c>
      <c r="E254" s="16">
        <f t="shared" si="10"/>
        <v>-7.7959443669567315E-3</v>
      </c>
      <c r="F254" s="16">
        <f t="shared" si="11"/>
        <v>-1.4013938998079491E-2</v>
      </c>
      <c r="G254" s="16">
        <f t="shared" si="12"/>
        <v>-1.9969977809214591E-2</v>
      </c>
    </row>
  </sheetData>
  <mergeCells count="5">
    <mergeCell ref="B1:D1"/>
    <mergeCell ref="I3:K3"/>
    <mergeCell ref="I7:K7"/>
    <mergeCell ref="I11:K11"/>
    <mergeCell ref="I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Ponce Arellano</dc:creator>
  <cp:lastModifiedBy>Facultad de Administración y Economia</cp:lastModifiedBy>
  <dcterms:created xsi:type="dcterms:W3CDTF">2024-04-29T18:20:55Z</dcterms:created>
  <dcterms:modified xsi:type="dcterms:W3CDTF">2024-04-29T19:01:57Z</dcterms:modified>
</cp:coreProperties>
</file>