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ateo\Projects\ResearchDev\data\biomass\"/>
    </mc:Choice>
  </mc:AlternateContent>
  <xr:revisionPtr revIDLastSave="0" documentId="13_ncr:1_{57167F9E-DCC2-4BCC-8D11-38C6401EF5F1}" xr6:coauthVersionLast="47" xr6:coauthVersionMax="47" xr10:uidLastSave="{00000000-0000-0000-0000-000000000000}"/>
  <bookViews>
    <workbookView xWindow="28680" yWindow="-9315" windowWidth="15990" windowHeight="24840" tabRatio="500" firstSheet="2" activeTab="4" xr2:uid="{00000000-000D-0000-FFFF-FFFF00000000}"/>
  </bookViews>
  <sheets>
    <sheet name="Recursos" sheetId="1" r:id="rId1"/>
    <sheet name="Recursos_old" sheetId="2" r:id="rId2"/>
    <sheet name="Datos" sheetId="3" r:id="rId3"/>
    <sheet name="Historico de recurso" sheetId="5" r:id="rId4"/>
    <sheet name="Info" sheetId="4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6" i="3" l="1"/>
  <c r="F16" i="3"/>
  <c r="L16" i="3" s="1"/>
  <c r="L13" i="3"/>
  <c r="K13" i="3"/>
  <c r="J13" i="3"/>
  <c r="L11" i="3"/>
  <c r="K11" i="3"/>
  <c r="J11" i="3"/>
  <c r="L9" i="3"/>
  <c r="K9" i="3"/>
  <c r="J9" i="3"/>
  <c r="L7" i="3"/>
  <c r="K7" i="3"/>
  <c r="J7" i="3"/>
  <c r="C5" i="3"/>
  <c r="L5" i="3" s="1"/>
  <c r="L3" i="3"/>
  <c r="K3" i="3"/>
  <c r="J3" i="3"/>
  <c r="J5" i="3" l="1"/>
  <c r="K5" i="3"/>
  <c r="K16" i="3"/>
</calcChain>
</file>

<file path=xl/sharedStrings.xml><?xml version="1.0" encoding="utf-8"?>
<sst xmlns="http://schemas.openxmlformats.org/spreadsheetml/2006/main" count="95" uniqueCount="63">
  <si>
    <t>Fuente</t>
  </si>
  <si>
    <t>Recomendado</t>
  </si>
  <si>
    <t>Factor</t>
  </si>
  <si>
    <t>Total</t>
  </si>
  <si>
    <t>bovinos</t>
  </si>
  <si>
    <t>porcinos</t>
  </si>
  <si>
    <t>aves</t>
  </si>
  <si>
    <t>equinos</t>
  </si>
  <si>
    <t>caprinos</t>
  </si>
  <si>
    <t>ovinos</t>
  </si>
  <si>
    <t>BRA caña</t>
  </si>
  <si>
    <t>DATOS TOTALES 2022 - SECTOR PECUARIO ICA - INSTITUTO COLOMBIANO AGROPECUARIO</t>
  </si>
  <si>
    <t>Regimen de aprovechamiento</t>
  </si>
  <si>
    <t>DEPARTAMENTO</t>
  </si>
  <si>
    <t>MUNICIPIO</t>
  </si>
  <si>
    <t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</si>
  <si>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</si>
  <si>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</si>
  <si>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</si>
  <si>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</si>
  <si>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Volumen de biogas x individuo</t>
  </si>
  <si>
    <t>VALLE DEL CAUCA</t>
  </si>
  <si>
    <t>JAMUNDI</t>
  </si>
  <si>
    <t>TOTAL PORCINOS</t>
  </si>
  <si>
    <t>TOTAL PORCINOS  COMERCIAL INDUSTRIAL - 2021</t>
  </si>
  <si>
    <t>TOTAL PREDIOS PORCINOS COMERCIAL INDUSTRIAL</t>
  </si>
  <si>
    <t>TOTAL PORCINOS  TECNIFICADA</t>
  </si>
  <si>
    <t>TOTAL GRANJAS PORCINAS TECNIFICADAS</t>
  </si>
  <si>
    <t>TOTAL AVES CAPACIDAD OCUPADA</t>
  </si>
  <si>
    <t>TOTAL AVES - CAPACIDAD OCUPADA - ENGORDE</t>
  </si>
  <si>
    <t>N° DE PREDIOS - ENGORDE</t>
  </si>
  <si>
    <t>TOTAL AVES - CAPACIDAD INSTALADA - POSTURA</t>
  </si>
  <si>
    <t>N° DE PREDIOS - POSTURA</t>
  </si>
  <si>
    <t>TOTAL EQUINOS</t>
  </si>
  <si>
    <t>TOTAL CAPRINOS</t>
  </si>
  <si>
    <t>TOTAL OVINOS</t>
  </si>
  <si>
    <t>DATOS TOTALES 2016 - ICA - INSTITUTO COLOMBIANO AGROPECUARIO</t>
  </si>
  <si>
    <t>AREAS SEMBRADAS CULTIVO DE CAÑA DE AZUCAR HA</t>
  </si>
  <si>
    <t>PRODUCCIÓN BRA t/año</t>
  </si>
  <si>
    <t>PRODUCCIÓN BRA t/diario</t>
  </si>
  <si>
    <t>Volumen de Biogas x kg</t>
  </si>
  <si>
    <t>0.25-0.45 m3</t>
  </si>
  <si>
    <t xml:space="preserve">Clasificación de residuos </t>
  </si>
  <si>
    <t>NOTA</t>
  </si>
  <si>
    <t>RAI</t>
  </si>
  <si>
    <t>Bagazo, cascarilla, pecuarios</t>
  </si>
  <si>
    <t>Ampliar el anlaisis a el punto de digestores</t>
  </si>
  <si>
    <t>RAC</t>
  </si>
  <si>
    <t>Desechos aprobecables en compostaje y quema</t>
  </si>
  <si>
    <t>RSU</t>
  </si>
  <si>
    <t>Residuos municipales</t>
  </si>
  <si>
    <t>Centros de abastos y plazas de mercado</t>
  </si>
  <si>
    <t>PODA</t>
  </si>
  <si>
    <t>Proceso de generación de biogas</t>
  </si>
  <si>
    <t>fermentación metanogénica
(proceso anaerobico)</t>
  </si>
  <si>
    <t>Recurso</t>
  </si>
  <si>
    <t>Caña</t>
  </si>
  <si>
    <t>Arroz</t>
  </si>
  <si>
    <t>Naranja</t>
  </si>
  <si>
    <t>Área consechas (ha)</t>
  </si>
  <si>
    <t>Área sembrada (ha)</t>
  </si>
  <si>
    <t>Rendimiento (t/ha)</t>
  </si>
  <si>
    <t>Producción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</si>
</sst>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 %"/>
    <numFmt numFmtId="165" formatCode="#,##0.000"/>
  </numFmts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206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ED7D31"/>
        <bgColor rgb="FFFF8080"/>
      </patternFill>
    </fill>
    <fill>
      <patternFill patternType="solid">
        <fgColor rgb="FF99FF66"/>
        <bgColor rgb="FF92D050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99FF66"/>
      </patternFill>
    </fill>
    <fill>
      <patternFill patternType="solid">
        <fgColor rgb="FFBDD7EE"/>
        <bgColor rgb="FFC5E0B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7" fillId="0" borderId="0" applyBorder="0" applyProtection="0"/>
  </cellStyleXfs>
  <cellXfs count="40">
    <xf numFmtId="0" fontId="0" fillId="0" borderId="0" xfId="0"/>
    <xf numFmtId="0" fontId="6" fillId="0" borderId="0" xfId="0" applyFont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5" borderId="3" xfId="0" applyNumberFormat="1" applyFont="1" applyFill="1" applyBorder="1" applyAlignment="1">
      <alignment horizontal="center" vertical="center" wrapText="1"/>
    </xf>
    <xf numFmtId="164" fontId="3" fillId="5" borderId="3" xfId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" fontId="0" fillId="0" borderId="4" xfId="0" applyNumberFormat="1" applyBorder="1" applyAlignment="1">
      <alignment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0" fillId="0" borderId="0" xfId="0" applyNumberFormat="1"/>
  </cellXfs>
  <cellStyles count="2">
    <cellStyle name="Normal" xfId="0" builtinId="0"/>
    <cellStyle name="Porcentaje" xfId="1" builtinId="5"/>
  </cellStyles>
  <dxfs count="15"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133200</xdr:colOff>
      <xdr:row>5</xdr:row>
      <xdr:rowOff>133200</xdr:rowOff>
    </xdr:from>
    <xdr:to>
      <xdr:col>11</xdr:col>
      <xdr:colOff>1800</xdr:colOff>
      <xdr:row>21</xdr:row>
      <xdr:rowOff>115560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64640" y="2038320"/>
          <a:ext cx="7906320" cy="323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129600</xdr:colOff>
      <xdr:row>21</xdr:row>
      <xdr:rowOff>131400</xdr:rowOff>
    </xdr:from>
    <xdr:to>
      <xdr:col>10</xdr:col>
      <xdr:colOff>737640</xdr:colOff>
      <xdr:row>46</xdr:row>
      <xdr:rowOff>157680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61040" y="5293800"/>
          <a:ext cx="7829280" cy="455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76320</xdr:colOff>
      <xdr:row>46</xdr:row>
      <xdr:rowOff>9360</xdr:rowOff>
    </xdr:from>
    <xdr:to>
      <xdr:col>11</xdr:col>
      <xdr:colOff>34560</xdr:colOff>
      <xdr:row>79</xdr:row>
      <xdr:rowOff>11160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07760" y="9696240"/>
          <a:ext cx="7995960" cy="597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10</xdr:col>
      <xdr:colOff>148320</xdr:colOff>
      <xdr:row>105</xdr:row>
      <xdr:rowOff>132840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431440" y="16745040"/>
          <a:ext cx="7369560" cy="375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221040</xdr:colOff>
      <xdr:row>106</xdr:row>
      <xdr:rowOff>60840</xdr:rowOff>
    </xdr:from>
    <xdr:to>
      <xdr:col>12</xdr:col>
      <xdr:colOff>438120</xdr:colOff>
      <xdr:row>139</xdr:row>
      <xdr:rowOff>155880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037520" y="20606400"/>
          <a:ext cx="10686600" cy="6067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"/>
  <sheetViews>
    <sheetView zoomScaleNormal="100" workbookViewId="0">
      <selection activeCell="B8" sqref="B8"/>
    </sheetView>
  </sheetViews>
  <sheetFormatPr baseColWidth="10" defaultColWidth="15.7109375" defaultRowHeight="15" x14ac:dyDescent="0.25"/>
  <cols>
    <col min="1" max="1" width="8.7109375" style="8" customWidth="1"/>
    <col min="2" max="2" width="15.7109375" style="8"/>
    <col min="3" max="5" width="11.5703125" style="8" customWidth="1"/>
    <col min="6" max="6" width="15.7109375" style="8"/>
    <col min="7" max="7" width="15.7109375" style="9"/>
    <col min="8" max="1024" width="15.7109375" style="8"/>
  </cols>
  <sheetData>
    <row r="1" spans="1:8" x14ac:dyDescent="0.25">
      <c r="A1" s="8" t="s">
        <v>0</v>
      </c>
      <c r="B1" s="8" t="s">
        <v>1</v>
      </c>
      <c r="C1" s="8">
        <v>0.1</v>
      </c>
      <c r="D1" s="8">
        <v>0.2</v>
      </c>
      <c r="E1" s="8">
        <v>0.3</v>
      </c>
      <c r="F1" s="8" t="s">
        <v>2</v>
      </c>
      <c r="G1" s="9" t="s">
        <v>3</v>
      </c>
    </row>
    <row r="2" spans="1:8" x14ac:dyDescent="0.25">
      <c r="A2" s="8" t="s">
        <v>4</v>
      </c>
      <c r="B2" s="10">
        <v>2563</v>
      </c>
      <c r="C2" s="10">
        <v>1025</v>
      </c>
      <c r="D2" s="10">
        <v>2050</v>
      </c>
      <c r="E2" s="10">
        <v>3075</v>
      </c>
      <c r="F2" s="8">
        <v>0.4</v>
      </c>
      <c r="G2" s="11">
        <v>10249</v>
      </c>
    </row>
    <row r="3" spans="1:8" x14ac:dyDescent="0.25">
      <c r="A3" s="8" t="s">
        <v>5</v>
      </c>
      <c r="B3" s="10">
        <v>4600</v>
      </c>
      <c r="C3" s="10">
        <v>1839</v>
      </c>
      <c r="D3" s="10">
        <v>3678</v>
      </c>
      <c r="E3" s="10">
        <v>5517</v>
      </c>
      <c r="F3" s="8">
        <v>0.13500000000000001</v>
      </c>
      <c r="G3" s="12">
        <v>18390</v>
      </c>
    </row>
    <row r="4" spans="1:8" x14ac:dyDescent="0.25">
      <c r="A4" s="8" t="s">
        <v>6</v>
      </c>
      <c r="B4" s="10">
        <v>151000</v>
      </c>
      <c r="C4" s="10">
        <v>307000</v>
      </c>
      <c r="D4" s="10">
        <v>614000</v>
      </c>
      <c r="E4" s="10">
        <v>921000</v>
      </c>
      <c r="F4" s="8">
        <v>1.4E-2</v>
      </c>
      <c r="G4">
        <v>3070000</v>
      </c>
      <c r="H4"/>
    </row>
    <row r="5" spans="1:8" x14ac:dyDescent="0.25">
      <c r="A5" s="8" t="s">
        <v>7</v>
      </c>
      <c r="B5" s="10">
        <v>0</v>
      </c>
      <c r="C5" s="10">
        <v>124</v>
      </c>
      <c r="D5" s="10">
        <v>247</v>
      </c>
      <c r="E5" s="10">
        <v>370</v>
      </c>
      <c r="F5" s="8">
        <v>0.4</v>
      </c>
      <c r="G5">
        <v>1235</v>
      </c>
      <c r="H5"/>
    </row>
    <row r="6" spans="1:8" x14ac:dyDescent="0.25">
      <c r="A6" s="8" t="s">
        <v>8</v>
      </c>
      <c r="B6" s="10">
        <v>0</v>
      </c>
      <c r="C6" s="10">
        <v>32</v>
      </c>
      <c r="D6" s="10">
        <v>64</v>
      </c>
      <c r="E6" s="10">
        <v>97</v>
      </c>
      <c r="F6" s="8">
        <v>0.1</v>
      </c>
      <c r="G6">
        <v>322</v>
      </c>
      <c r="H6"/>
    </row>
    <row r="7" spans="1:8" x14ac:dyDescent="0.25">
      <c r="A7" s="8" t="s">
        <v>9</v>
      </c>
      <c r="B7" s="10">
        <v>0</v>
      </c>
      <c r="C7" s="10">
        <v>48</v>
      </c>
      <c r="D7" s="10">
        <v>97</v>
      </c>
      <c r="E7" s="10">
        <v>145</v>
      </c>
      <c r="F7" s="8">
        <v>7.4999999999999997E-2</v>
      </c>
      <c r="G7" s="9">
        <v>485</v>
      </c>
    </row>
    <row r="8" spans="1:8" ht="30" x14ac:dyDescent="0.25">
      <c r="A8" s="8" t="s">
        <v>10</v>
      </c>
      <c r="B8" s="10">
        <v>28128</v>
      </c>
      <c r="C8" s="10">
        <v>1406000</v>
      </c>
      <c r="D8" s="10">
        <v>2813000</v>
      </c>
      <c r="E8" s="10">
        <v>4219000</v>
      </c>
      <c r="F8" s="8">
        <v>0.25</v>
      </c>
      <c r="G8" s="9">
        <v>14064000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"/>
  <sheetViews>
    <sheetView zoomScaleNormal="100" workbookViewId="0">
      <selection activeCell="G11" sqref="G11"/>
    </sheetView>
  </sheetViews>
  <sheetFormatPr baseColWidth="10" defaultColWidth="15.7109375" defaultRowHeight="15" x14ac:dyDescent="0.25"/>
  <cols>
    <col min="1" max="1" width="8.7109375" style="8" customWidth="1"/>
    <col min="2" max="2" width="15.7109375" style="8"/>
    <col min="3" max="5" width="11.5703125" style="8" customWidth="1"/>
    <col min="6" max="6" width="15.7109375" style="8"/>
    <col min="7" max="7" width="15.7109375" style="9"/>
    <col min="8" max="1024" width="15.7109375" style="8"/>
  </cols>
  <sheetData>
    <row r="1" spans="1:8" x14ac:dyDescent="0.25">
      <c r="A1" s="8" t="s">
        <v>0</v>
      </c>
      <c r="B1" s="8" t="s">
        <v>1</v>
      </c>
      <c r="C1" s="8">
        <v>0.1</v>
      </c>
      <c r="D1" s="8">
        <v>0.2</v>
      </c>
      <c r="E1" s="8">
        <v>0.3</v>
      </c>
      <c r="F1" s="8" t="s">
        <v>2</v>
      </c>
      <c r="G1" s="9" t="s">
        <v>3</v>
      </c>
    </row>
    <row r="2" spans="1:8" x14ac:dyDescent="0.25">
      <c r="A2" s="8" t="s">
        <v>4</v>
      </c>
      <c r="B2" s="10">
        <v>4000</v>
      </c>
      <c r="C2" s="10">
        <v>1025</v>
      </c>
      <c r="D2" s="10">
        <v>2050</v>
      </c>
      <c r="E2" s="10">
        <v>3075</v>
      </c>
      <c r="F2" s="8">
        <v>0.4</v>
      </c>
      <c r="G2" s="11">
        <v>10249</v>
      </c>
    </row>
    <row r="3" spans="1:8" x14ac:dyDescent="0.25">
      <c r="A3" s="8" t="s">
        <v>5</v>
      </c>
      <c r="B3" s="10">
        <v>6000</v>
      </c>
      <c r="C3" s="10">
        <v>1839</v>
      </c>
      <c r="D3" s="10">
        <v>3678</v>
      </c>
      <c r="E3" s="10">
        <v>5517</v>
      </c>
      <c r="F3" s="8">
        <v>0.13500000000000001</v>
      </c>
      <c r="G3" s="12">
        <v>18390</v>
      </c>
    </row>
    <row r="4" spans="1:8" x14ac:dyDescent="0.25">
      <c r="A4" s="8" t="s">
        <v>6</v>
      </c>
      <c r="B4" s="10">
        <v>500000</v>
      </c>
      <c r="C4" s="10">
        <v>307000</v>
      </c>
      <c r="D4" s="10">
        <v>614000</v>
      </c>
      <c r="E4" s="10">
        <v>921000</v>
      </c>
      <c r="F4" s="8">
        <v>1.4E-2</v>
      </c>
      <c r="G4">
        <v>3070000</v>
      </c>
      <c r="H4"/>
    </row>
    <row r="5" spans="1:8" x14ac:dyDescent="0.25">
      <c r="A5" s="8" t="s">
        <v>7</v>
      </c>
      <c r="B5" s="10">
        <v>0</v>
      </c>
      <c r="C5" s="10">
        <v>124</v>
      </c>
      <c r="D5" s="10">
        <v>247</v>
      </c>
      <c r="E5" s="10">
        <v>370</v>
      </c>
      <c r="F5" s="8">
        <v>0.4</v>
      </c>
      <c r="G5">
        <v>1235</v>
      </c>
      <c r="H5"/>
    </row>
    <row r="6" spans="1:8" x14ac:dyDescent="0.25">
      <c r="A6" s="8" t="s">
        <v>8</v>
      </c>
      <c r="B6" s="10">
        <v>0</v>
      </c>
      <c r="C6" s="10">
        <v>32</v>
      </c>
      <c r="D6" s="10">
        <v>64</v>
      </c>
      <c r="E6" s="10">
        <v>97</v>
      </c>
      <c r="F6" s="8">
        <v>0.1</v>
      </c>
      <c r="G6">
        <v>322</v>
      </c>
      <c r="H6"/>
    </row>
    <row r="7" spans="1:8" x14ac:dyDescent="0.25">
      <c r="A7" s="8" t="s">
        <v>9</v>
      </c>
      <c r="B7" s="10">
        <v>150</v>
      </c>
      <c r="C7" s="10">
        <v>48</v>
      </c>
      <c r="D7" s="10">
        <v>97</v>
      </c>
      <c r="E7" s="10">
        <v>145</v>
      </c>
      <c r="F7" s="8">
        <v>7.4999999999999997E-2</v>
      </c>
      <c r="G7" s="9">
        <v>485</v>
      </c>
    </row>
    <row r="8" spans="1:8" ht="30" x14ac:dyDescent="0.25">
      <c r="A8" s="8" t="s">
        <v>10</v>
      </c>
      <c r="B8" s="10">
        <v>15</v>
      </c>
      <c r="C8" s="10">
        <v>1406000</v>
      </c>
      <c r="D8" s="10">
        <v>2813000</v>
      </c>
      <c r="E8" s="10">
        <v>4219000</v>
      </c>
      <c r="F8" s="8">
        <v>250</v>
      </c>
      <c r="G8" s="9">
        <v>14064000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6"/>
  <sheetViews>
    <sheetView topLeftCell="D1" zoomScaleNormal="100" workbookViewId="0">
      <selection activeCell="D16" sqref="D16"/>
    </sheetView>
  </sheetViews>
  <sheetFormatPr baseColWidth="10" defaultColWidth="8.85546875" defaultRowHeight="15" x14ac:dyDescent="0.25"/>
  <cols>
    <col min="1" max="1" width="21.85546875" style="8" customWidth="1"/>
    <col min="2" max="2" width="11.7109375" style="8" customWidth="1"/>
    <col min="3" max="3" width="24.5703125" style="8" customWidth="1"/>
    <col min="4" max="4" width="27" style="8" customWidth="1"/>
    <col min="5" max="5" width="28.140625" style="8" customWidth="1"/>
    <col min="6" max="6" width="17.140625" style="8" customWidth="1"/>
    <col min="7" max="7" width="26.7109375" style="8" customWidth="1"/>
    <col min="8" max="8" width="18.85546875" style="8" customWidth="1"/>
    <col min="9" max="9" width="15.5703125" style="8" customWidth="1"/>
    <col min="10" max="10" width="14.5703125" style="8" customWidth="1"/>
    <col min="11" max="11" width="12.7109375" style="8" customWidth="1"/>
    <col min="12" max="12" width="13.140625" style="8" customWidth="1"/>
    <col min="13" max="1024" width="8.85546875" style="8"/>
  </cols>
  <sheetData>
    <row r="1" spans="1:12" ht="15" customHeight="1" x14ac:dyDescent="0.25">
      <c r="A1" s="7" t="s">
        <v>11</v>
      </c>
      <c r="B1" s="7"/>
      <c r="C1" s="7"/>
      <c r="D1" s="7"/>
      <c r="E1" s="7"/>
      <c r="F1" s="7"/>
      <c r="G1" s="7"/>
      <c r="H1" s="7"/>
      <c r="I1" s="6" t="s">
        <v>12</v>
      </c>
      <c r="J1" s="6"/>
      <c r="K1" s="6"/>
      <c r="L1" s="6"/>
    </row>
    <row r="2" spans="1:12" ht="27.75" customHeight="1" x14ac:dyDescent="0.25">
      <c r="A2" s="13" t="s">
        <v>13</v>
      </c>
      <c r="B2" s="13" t="s">
        <v>14</v>
      </c>
      <c r="C2" s="14" t="s">
        <v>15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5" t="s">
        <v>1</v>
      </c>
      <c r="J2" s="16">
        <v>0.1</v>
      </c>
      <c r="K2" s="16">
        <v>0.2</v>
      </c>
      <c r="L2" s="16">
        <v>0.3</v>
      </c>
    </row>
    <row r="3" spans="1:12" x14ac:dyDescent="0.25">
      <c r="A3" s="17" t="s">
        <v>21</v>
      </c>
      <c r="B3" s="17" t="s">
        <v>22</v>
      </c>
      <c r="C3" s="18">
        <v>10249</v>
      </c>
      <c r="D3" s="18">
        <v>317</v>
      </c>
      <c r="E3" s="19">
        <v>31</v>
      </c>
      <c r="F3" s="20">
        <v>16</v>
      </c>
      <c r="G3" s="19">
        <v>1</v>
      </c>
      <c r="H3" s="21">
        <v>0.4</v>
      </c>
      <c r="I3" s="22">
        <v>1500</v>
      </c>
      <c r="J3" s="23">
        <f>J2*$C$3</f>
        <v>1024.9000000000001</v>
      </c>
      <c r="K3" s="23">
        <f>K2*$C$3</f>
        <v>2049.8000000000002</v>
      </c>
      <c r="L3" s="23">
        <f>L2*$C$3</f>
        <v>3074.7</v>
      </c>
    </row>
    <row r="4" spans="1:12" ht="39.75" customHeight="1" x14ac:dyDescent="0.25">
      <c r="C4" s="24" t="s">
        <v>23</v>
      </c>
      <c r="D4" s="24" t="s">
        <v>24</v>
      </c>
      <c r="E4" s="24" t="s">
        <v>25</v>
      </c>
      <c r="F4" s="24" t="s">
        <v>26</v>
      </c>
      <c r="G4" s="24" t="s">
        <v>27</v>
      </c>
      <c r="H4" s="25" t="s">
        <v>20</v>
      </c>
      <c r="I4" s="20"/>
      <c r="J4" s="20"/>
      <c r="K4" s="20"/>
      <c r="L4" s="20"/>
    </row>
    <row r="5" spans="1:12" x14ac:dyDescent="0.25">
      <c r="A5" s="17" t="s">
        <v>21</v>
      </c>
      <c r="B5" s="17" t="s">
        <v>22</v>
      </c>
      <c r="C5" s="26">
        <f>3789+14601</f>
        <v>18390</v>
      </c>
      <c r="D5" s="26">
        <v>3789</v>
      </c>
      <c r="E5" s="26">
        <v>9</v>
      </c>
      <c r="F5" s="26">
        <v>14601</v>
      </c>
      <c r="G5" s="26">
        <v>2</v>
      </c>
      <c r="H5" s="21">
        <v>0.13500000000000001</v>
      </c>
      <c r="I5" s="22">
        <v>5000</v>
      </c>
      <c r="J5" s="22">
        <f>$C$5*J2</f>
        <v>1839</v>
      </c>
      <c r="K5" s="22">
        <f>$C$5*K2</f>
        <v>3678</v>
      </c>
      <c r="L5" s="22">
        <f>$C$5*L2</f>
        <v>5517</v>
      </c>
    </row>
    <row r="6" spans="1:12" ht="60" x14ac:dyDescent="0.25">
      <c r="C6" s="27" t="s">
        <v>28</v>
      </c>
      <c r="D6" s="27" t="s">
        <v>29</v>
      </c>
      <c r="E6" s="28" t="s">
        <v>30</v>
      </c>
      <c r="F6" s="27" t="s">
        <v>31</v>
      </c>
      <c r="G6" s="27" t="s">
        <v>32</v>
      </c>
      <c r="H6" s="29" t="s">
        <v>20</v>
      </c>
      <c r="I6" s="20"/>
      <c r="J6" s="20"/>
      <c r="K6" s="20"/>
      <c r="L6" s="20"/>
    </row>
    <row r="7" spans="1:12" x14ac:dyDescent="0.25">
      <c r="A7" s="17" t="s">
        <v>21</v>
      </c>
      <c r="B7" s="17" t="s">
        <v>22</v>
      </c>
      <c r="C7" s="30">
        <v>3070000</v>
      </c>
      <c r="D7" s="20">
        <v>2700000</v>
      </c>
      <c r="E7" s="31">
        <v>20</v>
      </c>
      <c r="F7" s="18">
        <v>370000</v>
      </c>
      <c r="G7" s="31">
        <v>7</v>
      </c>
      <c r="H7" s="21">
        <v>1.4E-2</v>
      </c>
      <c r="I7" s="22">
        <v>100000</v>
      </c>
      <c r="J7" s="22">
        <f>$C$7*J2</f>
        <v>307000</v>
      </c>
      <c r="K7" s="22">
        <f>$C$7*K2</f>
        <v>614000</v>
      </c>
      <c r="L7" s="22">
        <f>$C$7*L2</f>
        <v>921000</v>
      </c>
    </row>
    <row r="8" spans="1:12" ht="26.25" customHeight="1" x14ac:dyDescent="0.25">
      <c r="C8" s="5" t="s">
        <v>33</v>
      </c>
      <c r="D8" s="5"/>
      <c r="E8" s="5"/>
      <c r="F8" s="5"/>
      <c r="G8" s="5"/>
      <c r="H8" s="32" t="s">
        <v>20</v>
      </c>
      <c r="I8" s="20"/>
      <c r="J8" s="20"/>
      <c r="K8" s="20"/>
      <c r="L8" s="20"/>
    </row>
    <row r="9" spans="1:12" x14ac:dyDescent="0.25">
      <c r="A9" s="17" t="s">
        <v>21</v>
      </c>
      <c r="B9" s="17" t="s">
        <v>22</v>
      </c>
      <c r="C9" s="4">
        <v>1235</v>
      </c>
      <c r="D9" s="4"/>
      <c r="E9" s="4"/>
      <c r="F9" s="4"/>
      <c r="G9" s="4"/>
      <c r="H9" s="21">
        <v>0.4</v>
      </c>
      <c r="I9" s="22">
        <v>0</v>
      </c>
      <c r="J9" s="23">
        <f>$C$9*J2</f>
        <v>123.5</v>
      </c>
      <c r="K9" s="23">
        <f>$C$9*K2</f>
        <v>247</v>
      </c>
      <c r="L9" s="23">
        <f>$C$9*L2</f>
        <v>370.5</v>
      </c>
    </row>
    <row r="10" spans="1:12" ht="26.25" customHeight="1" x14ac:dyDescent="0.25">
      <c r="C10" s="5" t="s">
        <v>34</v>
      </c>
      <c r="D10" s="5"/>
      <c r="E10" s="5"/>
      <c r="F10" s="5"/>
      <c r="G10" s="5"/>
      <c r="H10" s="32" t="s">
        <v>20</v>
      </c>
      <c r="I10" s="20"/>
      <c r="J10" s="20"/>
      <c r="K10" s="20"/>
      <c r="L10" s="20"/>
    </row>
    <row r="11" spans="1:12" x14ac:dyDescent="0.25">
      <c r="A11" s="17" t="s">
        <v>21</v>
      </c>
      <c r="B11" s="17" t="s">
        <v>22</v>
      </c>
      <c r="C11" s="4">
        <v>322</v>
      </c>
      <c r="D11" s="4"/>
      <c r="E11" s="4"/>
      <c r="F11" s="4"/>
      <c r="G11" s="4"/>
      <c r="H11" s="21">
        <v>0.1</v>
      </c>
      <c r="I11" s="22">
        <v>0</v>
      </c>
      <c r="J11" s="23">
        <f>$C$11*J2</f>
        <v>32.200000000000003</v>
      </c>
      <c r="K11" s="23">
        <f>$C$11*K2</f>
        <v>64.400000000000006</v>
      </c>
      <c r="L11" s="23">
        <f>$C$11*L2</f>
        <v>96.6</v>
      </c>
    </row>
    <row r="12" spans="1:12" ht="26.25" customHeight="1" x14ac:dyDescent="0.25">
      <c r="C12" s="5" t="s">
        <v>35</v>
      </c>
      <c r="D12" s="5"/>
      <c r="E12" s="5"/>
      <c r="F12" s="5"/>
      <c r="G12" s="5"/>
      <c r="H12" s="32" t="s">
        <v>20</v>
      </c>
      <c r="I12" s="20"/>
      <c r="J12" s="20"/>
      <c r="K12" s="20"/>
      <c r="L12" s="20"/>
    </row>
    <row r="13" spans="1:12" x14ac:dyDescent="0.25">
      <c r="A13" s="33" t="s">
        <v>21</v>
      </c>
      <c r="B13" s="33" t="s">
        <v>22</v>
      </c>
      <c r="C13" s="4">
        <v>484</v>
      </c>
      <c r="D13" s="4"/>
      <c r="E13" s="4"/>
      <c r="F13" s="4"/>
      <c r="G13" s="4"/>
      <c r="H13" s="21">
        <v>7.4999999999999997E-2</v>
      </c>
      <c r="I13" s="22">
        <v>50</v>
      </c>
      <c r="J13" s="23">
        <f>$C$13*J2</f>
        <v>48.400000000000006</v>
      </c>
      <c r="K13" s="23">
        <f>$C$13*K2</f>
        <v>96.800000000000011</v>
      </c>
      <c r="L13" s="23">
        <f>$C$13*L2</f>
        <v>145.19999999999999</v>
      </c>
    </row>
    <row r="14" spans="1:12" ht="15" customHeight="1" x14ac:dyDescent="0.25">
      <c r="A14" s="3" t="s">
        <v>36</v>
      </c>
      <c r="B14" s="3"/>
      <c r="C14" s="3"/>
      <c r="D14" s="3"/>
      <c r="E14" s="3"/>
      <c r="F14" s="3"/>
      <c r="G14" s="3"/>
      <c r="H14" s="3"/>
      <c r="I14" s="20"/>
      <c r="J14" s="20"/>
      <c r="K14" s="20"/>
      <c r="L14" s="20"/>
    </row>
    <row r="15" spans="1:12" ht="41.25" customHeight="1" x14ac:dyDescent="0.25">
      <c r="C15" s="34" t="s">
        <v>37</v>
      </c>
      <c r="D15" s="2" t="s">
        <v>38</v>
      </c>
      <c r="E15" s="2"/>
      <c r="F15" s="2" t="s">
        <v>39</v>
      </c>
      <c r="G15" s="2"/>
      <c r="H15" s="35" t="s">
        <v>40</v>
      </c>
      <c r="I15" s="20"/>
      <c r="J15" s="20"/>
      <c r="K15" s="20"/>
      <c r="L15" s="20"/>
    </row>
    <row r="16" spans="1:12" x14ac:dyDescent="0.25">
      <c r="A16" s="17" t="s">
        <v>21</v>
      </c>
      <c r="B16" s="17" t="s">
        <v>22</v>
      </c>
      <c r="C16" s="30">
        <v>9316</v>
      </c>
      <c r="D16" s="30">
        <v>5133205.4000000004</v>
      </c>
      <c r="E16" s="30"/>
      <c r="F16" s="30">
        <f>5133205/365</f>
        <v>14063.575342465754</v>
      </c>
      <c r="G16" s="30"/>
      <c r="H16" s="36" t="s">
        <v>41</v>
      </c>
      <c r="I16" s="23">
        <v>10</v>
      </c>
      <c r="J16" s="23">
        <f>$F$16*J2</f>
        <v>1406.3575342465756</v>
      </c>
      <c r="K16" s="23">
        <f>$F$16*K2</f>
        <v>2812.7150684931512</v>
      </c>
      <c r="L16" s="23">
        <f>$F$16*L2</f>
        <v>4219.0726027397259</v>
      </c>
    </row>
  </sheetData>
  <mergeCells count="11">
    <mergeCell ref="C11:G11"/>
    <mergeCell ref="C12:G12"/>
    <mergeCell ref="C13:G13"/>
    <mergeCell ref="A14:H14"/>
    <mergeCell ref="D15:E15"/>
    <mergeCell ref="F15:G15"/>
    <mergeCell ref="A1:H1"/>
    <mergeCell ref="I1:L1"/>
    <mergeCell ref="C8:G8"/>
    <mergeCell ref="C9:G9"/>
    <mergeCell ref="C10:G10"/>
  </mergeCells>
  <conditionalFormatting sqref="A5:B5">
    <cfRule type="expression" dxfId="14" priority="10">
      <formula>LEN(TRIM(A5))=0</formula>
    </cfRule>
  </conditionalFormatting>
  <conditionalFormatting sqref="A9:C9 A11:C11 A13:C13 A16:H16">
    <cfRule type="expression" dxfId="13" priority="16">
      <formula>LEN(TRIM(A9))=0</formula>
    </cfRule>
  </conditionalFormatting>
  <conditionalFormatting sqref="A3:H3">
    <cfRule type="expression" dxfId="12" priority="3">
      <formula>LEN(TRIM(A3))=0</formula>
    </cfRule>
  </conditionalFormatting>
  <conditionalFormatting sqref="A7:H7">
    <cfRule type="expression" dxfId="11" priority="12">
      <formula>LEN(TRIM(A7))=0</formula>
    </cfRule>
  </conditionalFormatting>
  <conditionalFormatting sqref="C2:L2">
    <cfRule type="expression" dxfId="10" priority="2">
      <formula>LEN(TRIM(C2))=0</formula>
    </cfRule>
  </conditionalFormatting>
  <conditionalFormatting sqref="H5">
    <cfRule type="expression" dxfId="9" priority="27">
      <formula>LEN(TRIM(H5))=0</formula>
    </cfRule>
  </conditionalFormatting>
  <conditionalFormatting sqref="H9">
    <cfRule type="expression" dxfId="8" priority="29">
      <formula>LEN(TRIM(H9))=0</formula>
    </cfRule>
  </conditionalFormatting>
  <conditionalFormatting sqref="H11">
    <cfRule type="expression" dxfId="7" priority="30">
      <formula>LEN(TRIM(H11))=0</formula>
    </cfRule>
  </conditionalFormatting>
  <conditionalFormatting sqref="H13">
    <cfRule type="expression" dxfId="6" priority="31">
      <formula>LEN(TRIM(H13))=0</formula>
    </cfRule>
  </conditionalFormatting>
  <conditionalFormatting sqref="I4:L4">
    <cfRule type="expression" dxfId="5" priority="33">
      <formula>LEN(TRIM(I4))=0</formula>
    </cfRule>
  </conditionalFormatting>
  <conditionalFormatting sqref="I6:L6">
    <cfRule type="expression" dxfId="4" priority="34">
      <formula>LEN(TRIM(I6))=0</formula>
    </cfRule>
  </conditionalFormatting>
  <conditionalFormatting sqref="I8:L8">
    <cfRule type="expression" dxfId="3" priority="35">
      <formula>LEN(TRIM(I8))=0</formula>
    </cfRule>
  </conditionalFormatting>
  <conditionalFormatting sqref="I10:L10">
    <cfRule type="expression" dxfId="2" priority="36">
      <formula>LEN(TRIM(I10))=0</formula>
    </cfRule>
  </conditionalFormatting>
  <conditionalFormatting sqref="I12:L12">
    <cfRule type="expression" dxfId="1" priority="39">
      <formula>LEN(TRIM(I12))=0</formula>
    </cfRule>
  </conditionalFormatting>
  <conditionalFormatting sqref="I14:L15">
    <cfRule type="expression" dxfId="0" priority="40">
      <formula>LEN(TRIM(I14))=0</formula>
    </cfRule>
  </conditionalFormatting>
  <dataValidations count="2">
    <dataValidation type="whole" allowBlank="1" showInputMessage="1" showErrorMessage="1" sqref="D3:G3 E7" xr:uid="{00000000-0002-0000-0200-000000000000}">
      <formula1>0</formula1>
      <formula2>10000</formula2>
    </dataValidation>
    <dataValidation type="whole" allowBlank="1" showInputMessage="1" showErrorMessage="1" sqref="D7 F7:G7" xr:uid="{00000000-0002-0000-0200-000001000000}">
      <formula1>0</formula1>
      <formula2>10000000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28A6-6A99-4390-AAC6-7890BAF6564C}">
  <dimension ref="A1:F16"/>
  <sheetViews>
    <sheetView workbookViewId="0">
      <selection activeCell="A5" sqref="A5"/>
    </sheetView>
  </sheetViews>
  <sheetFormatPr baseColWidth="10" defaultRowHeight="15" x14ac:dyDescent="0.25"/>
  <cols>
    <col min="3" max="3" width="13.42578125" bestFit="1" customWidth="1"/>
    <col min="4" max="4" width="18.28515625" bestFit="1" customWidth="1"/>
    <col min="5" max="5" width="18.42578125" bestFit="1" customWidth="1"/>
    <col min="6" max="6" width="18.7109375" bestFit="1" customWidth="1"/>
  </cols>
  <sheetData>
    <row r="1" spans="1:6" x14ac:dyDescent="0.25">
      <c r="B1" t="s">
        <v>55</v>
      </c>
      <c r="C1" t="s">
        <v>62</v>
      </c>
      <c r="D1" t="s">
        <v>61</v>
      </c>
      <c r="E1" t="s">
        <v>60</v>
      </c>
      <c r="F1" t="s">
        <v>59</v>
      </c>
    </row>
    <row r="2" spans="1:6" x14ac:dyDescent="0.25">
      <c r="B2" t="s">
        <v>56</v>
      </c>
      <c r="C2" s="39">
        <v>1019430</v>
      </c>
      <c r="D2">
        <v>109.7</v>
      </c>
      <c r="E2" s="39">
        <v>9293</v>
      </c>
      <c r="F2" s="39">
        <v>9293</v>
      </c>
    </row>
    <row r="3" spans="1:6" x14ac:dyDescent="0.25">
      <c r="B3" t="s">
        <v>57</v>
      </c>
      <c r="C3" s="39">
        <v>18591</v>
      </c>
      <c r="D3">
        <v>6.02</v>
      </c>
      <c r="E3" s="39">
        <v>3076</v>
      </c>
      <c r="F3" s="39">
        <v>3086</v>
      </c>
    </row>
    <row r="4" spans="1:6" x14ac:dyDescent="0.25">
      <c r="B4" t="s">
        <v>58</v>
      </c>
      <c r="C4" s="39">
        <v>12626</v>
      </c>
      <c r="D4">
        <v>35</v>
      </c>
      <c r="E4">
        <v>361</v>
      </c>
      <c r="F4">
        <v>361</v>
      </c>
    </row>
    <row r="14" spans="1:6" x14ac:dyDescent="0.25">
      <c r="A14" t="s">
        <v>56</v>
      </c>
    </row>
    <row r="15" spans="1:6" x14ac:dyDescent="0.25">
      <c r="A15" t="s">
        <v>57</v>
      </c>
    </row>
    <row r="16" spans="1:6" x14ac:dyDescent="0.25">
      <c r="A1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9"/>
  <sheetViews>
    <sheetView tabSelected="1" topLeftCell="B74" zoomScaleNormal="100" workbookViewId="0">
      <selection activeCell="L56" sqref="L56"/>
    </sheetView>
  </sheetViews>
  <sheetFormatPr baseColWidth="10" defaultColWidth="11.5703125" defaultRowHeight="15" x14ac:dyDescent="0.25"/>
  <cols>
    <col min="1" max="1" width="11.5703125" style="37"/>
    <col min="2" max="2" width="22.85546875" style="37" customWidth="1"/>
    <col min="3" max="3" width="21.28515625" style="37" customWidth="1"/>
    <col min="4" max="1024" width="11.5703125" style="37"/>
  </cols>
  <sheetData>
    <row r="1" spans="1:4" ht="14.25" customHeight="1" x14ac:dyDescent="0.25">
      <c r="A1" s="1" t="s">
        <v>42</v>
      </c>
      <c r="B1" s="1"/>
      <c r="C1" s="1"/>
      <c r="D1" s="37" t="s">
        <v>43</v>
      </c>
    </row>
    <row r="2" spans="1:4" ht="60" x14ac:dyDescent="0.25">
      <c r="A2" s="38" t="s">
        <v>44</v>
      </c>
      <c r="B2" s="38" t="s">
        <v>45</v>
      </c>
      <c r="C2" s="38"/>
      <c r="D2" s="37" t="s">
        <v>46</v>
      </c>
    </row>
    <row r="3" spans="1:4" ht="30" x14ac:dyDescent="0.25">
      <c r="A3" s="38" t="s">
        <v>47</v>
      </c>
      <c r="B3" s="38" t="s">
        <v>48</v>
      </c>
      <c r="C3" s="38"/>
    </row>
    <row r="4" spans="1:4" ht="28.5" customHeight="1" x14ac:dyDescent="0.25">
      <c r="A4" s="1" t="s">
        <v>49</v>
      </c>
      <c r="B4" s="1" t="s">
        <v>50</v>
      </c>
      <c r="C4" s="38" t="s">
        <v>51</v>
      </c>
    </row>
    <row r="5" spans="1:4" ht="21.75" customHeight="1" x14ac:dyDescent="0.25">
      <c r="A5" s="1"/>
      <c r="B5" s="1"/>
      <c r="C5" s="38" t="s">
        <v>52</v>
      </c>
    </row>
    <row r="6" spans="1:4" x14ac:dyDescent="0.25">
      <c r="A6" s="38"/>
      <c r="B6" s="38"/>
      <c r="C6" s="38"/>
    </row>
    <row r="7" spans="1:4" x14ac:dyDescent="0.25">
      <c r="A7" s="38"/>
      <c r="B7" s="38"/>
      <c r="C7" s="38"/>
    </row>
    <row r="8" spans="1:4" x14ac:dyDescent="0.25">
      <c r="A8" s="38"/>
      <c r="B8" s="38"/>
      <c r="C8" s="38"/>
    </row>
    <row r="9" spans="1:4" ht="45" x14ac:dyDescent="0.25">
      <c r="A9" s="38" t="s">
        <v>53</v>
      </c>
      <c r="B9" s="38" t="s">
        <v>54</v>
      </c>
      <c r="C9" s="38"/>
    </row>
  </sheetData>
  <mergeCells count="3">
    <mergeCell ref="A1:C1"/>
    <mergeCell ref="A4:A5"/>
    <mergeCell ref="B4:B5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Recursos</vt:lpstr>
      <vt:lpstr>Recursos_old</vt:lpstr>
      <vt:lpstr>Datos</vt:lpstr>
      <vt:lpstr>Historico de recurso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mateo</dc:creator>
  <dc:description/>
  <cp:lastModifiedBy>Mateo Barrera</cp:lastModifiedBy>
  <cp:revision>13</cp:revision>
  <dcterms:created xsi:type="dcterms:W3CDTF">2015-06-05T18:17:20Z</dcterms:created>
  <dcterms:modified xsi:type="dcterms:W3CDTF">2024-05-14T22:43:17Z</dcterms:modified>
  <dc:language>es-ES</dc:language>
</cp:coreProperties>
</file>