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alia\Desktop\IO 2do parcial\"/>
    </mc:Choice>
  </mc:AlternateContent>
  <xr:revisionPtr revIDLastSave="0" documentId="13_ncr:1_{8D219EA9-BCD2-4932-95CA-2546E82FC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PORTE" sheetId="1" r:id="rId1"/>
  </sheets>
  <definedNames>
    <definedName name="solver_adj" localSheetId="0" hidden="1">TRANSPORTE!$B$97:$E$99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TRANSPORTE!$B$100:$E$100</definedName>
    <definedName name="solver_lhs2" localSheetId="0" hidden="1">TRANSPORTE!$B$97:$E$99</definedName>
    <definedName name="solver_lhs3" localSheetId="0" hidden="1">TRANSPORTE!$F$97:$F$99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TRANSPORTE!$C$103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4</definedName>
    <definedName name="solver_rel3" localSheetId="0" hidden="1">2</definedName>
    <definedName name="solver_rhs1" localSheetId="0" hidden="1">TRANSPORTE!$B$101:$E$101</definedName>
    <definedName name="solver_rhs2" localSheetId="0" hidden="1">"entero"</definedName>
    <definedName name="solver_rhs3" localSheetId="0" hidden="1">TRANSPORTE!$G$97:$G$99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3" i="1" l="1" a="1"/>
  <c r="C103" i="1" s="1"/>
  <c r="F98" i="1"/>
  <c r="F99" i="1"/>
  <c r="F97" i="1"/>
  <c r="C100" i="1"/>
  <c r="D100" i="1"/>
  <c r="E100" i="1"/>
  <c r="B100" i="1"/>
  <c r="C93" i="1" a="1"/>
  <c r="C93" i="1" s="1"/>
  <c r="I80" i="1"/>
  <c r="I79" i="1"/>
  <c r="I78" i="1"/>
  <c r="H80" i="1"/>
  <c r="H79" i="1"/>
  <c r="H78" i="1"/>
  <c r="D83" i="1"/>
  <c r="C83" i="1"/>
  <c r="G80" i="1"/>
  <c r="G79" i="1"/>
  <c r="G78" i="1"/>
  <c r="E82" i="1"/>
  <c r="D82" i="1"/>
  <c r="C82" i="1"/>
  <c r="B82" i="1"/>
  <c r="C57" i="1" a="1"/>
  <c r="C57" i="1" s="1"/>
  <c r="E55" i="1"/>
  <c r="B49" i="1"/>
  <c r="B48" i="1"/>
  <c r="B46" i="1"/>
  <c r="B45" i="1"/>
  <c r="E42" i="1"/>
  <c r="C35" i="1" a="1"/>
  <c r="C35" i="1" s="1"/>
  <c r="D31" i="1"/>
  <c r="D32" i="1"/>
  <c r="C31" i="1"/>
  <c r="C32" i="1"/>
  <c r="E33" i="1"/>
  <c r="C19" i="1"/>
  <c r="C20" i="1" s="1"/>
  <c r="E21" i="1"/>
  <c r="E16" i="1"/>
  <c r="C23" i="1" l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<sst xmlns="http://schemas.openxmlformats.org/spreadsheetml/2006/main" count="105" uniqueCount="43">
  <si>
    <t>EJ. 1: Supongamos que una empresa productora de barras de pan tiene dos almacenes A1 y A2 desde los cuales debe enviar pan a tres panaderías P1, P2y P3. Las ofertas, las demandas y los costes de envió se dan en el siguiente gráfico.</t>
  </si>
  <si>
    <t>A1</t>
  </si>
  <si>
    <t>A2</t>
  </si>
  <si>
    <t>DEMANDA</t>
  </si>
  <si>
    <t>P1</t>
  </si>
  <si>
    <t>P2</t>
  </si>
  <si>
    <t>P3</t>
  </si>
  <si>
    <t>OFERTA</t>
  </si>
  <si>
    <t>METODO ESQUINA NOROESTE</t>
  </si>
  <si>
    <t>CTT</t>
  </si>
  <si>
    <t>Formulacion</t>
  </si>
  <si>
    <t>MinZ</t>
  </si>
  <si>
    <t>x11+x12+x13+x21+x22+x23</t>
  </si>
  <si>
    <t>Restricciones:</t>
  </si>
  <si>
    <t>Rest de no negatividad</t>
  </si>
  <si>
    <t>Oferta</t>
  </si>
  <si>
    <t>x11+x12+x12=2000</t>
  </si>
  <si>
    <t>x21+x22+x23=2500</t>
  </si>
  <si>
    <t>Demanda</t>
  </si>
  <si>
    <t>x11+x21=1500</t>
  </si>
  <si>
    <t>x12+x22=2000</t>
  </si>
  <si>
    <t>x13+x23=1000</t>
  </si>
  <si>
    <r>
      <t>x11+x12+x13+x21+x22+x23</t>
    </r>
    <r>
      <rPr>
        <sz val="11"/>
        <color theme="1"/>
        <rFont val="Calibri"/>
        <family val="2"/>
      </rPr>
      <t>≥</t>
    </r>
    <r>
      <rPr>
        <sz val="14.85"/>
        <color theme="1"/>
        <rFont val="Calibri"/>
        <family val="2"/>
      </rPr>
      <t>0</t>
    </r>
  </si>
  <si>
    <t>METODO DE TRANSPORTE (3)</t>
  </si>
  <si>
    <t>METODO COSTO MAS BAJO</t>
  </si>
  <si>
    <t>METODO DE VOGEL</t>
  </si>
  <si>
    <t>1*DIF</t>
  </si>
  <si>
    <t>2*DIF</t>
  </si>
  <si>
    <t>CT</t>
  </si>
  <si>
    <t>TABLA DE TRANSPORTE</t>
  </si>
  <si>
    <t>Fabrica/Clientes</t>
  </si>
  <si>
    <t>Destino #1</t>
  </si>
  <si>
    <t>Destino #2</t>
  </si>
  <si>
    <t>Destino #3</t>
  </si>
  <si>
    <t>Destino #4</t>
  </si>
  <si>
    <t>Fabrica #1</t>
  </si>
  <si>
    <t>Fabrica #2</t>
  </si>
  <si>
    <t>Fabrica #3</t>
  </si>
  <si>
    <t>dif*1</t>
  </si>
  <si>
    <t>dif*2</t>
  </si>
  <si>
    <t>dif*3</t>
  </si>
  <si>
    <t>SUMA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</si>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</sst>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4.85"/>
      <color theme="1"/>
      <name val="Calibri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6" fillId="0" borderId="0" xfId="0" applyFont="1"/>
    <xf numFmtId="0" fontId="0" fillId="3" borderId="0" xfId="0" applyFill="1"/>
    <xf numFmtId="0" fontId="3" fillId="0" borderId="1" xfId="0" applyFont="1" applyBorder="1"/>
    <xf numFmtId="165" fontId="0" fillId="3" borderId="0" xfId="1" applyNumberFormat="1" applyFont="1" applyFill="1"/>
    <xf numFmtId="0" fontId="3" fillId="0" borderId="0" xfId="0" applyFont="1" applyFill="1" applyBorder="1"/>
    <xf numFmtId="0" fontId="2" fillId="0" borderId="1" xfId="0" applyFont="1" applyBorder="1"/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/>
    <xf numFmtId="0" fontId="9" fillId="0" borderId="2" xfId="0" applyFont="1" applyFill="1" applyBorder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0" fillId="5" borderId="1" xfId="0" applyFill="1" applyBorder="1"/>
    <xf numFmtId="0" fontId="9" fillId="0" borderId="0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13</xdr:col>
      <xdr:colOff>19385</xdr:colOff>
      <xdr:row>14</xdr:row>
      <xdr:rowOff>105138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878BB3-C195-4AAF-95AA-4BFE2D510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31520"/>
          <a:ext cx="2457785" cy="19339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4</xdr:col>
      <xdr:colOff>707361</xdr:colOff>
      <xdr:row>73</xdr:row>
      <xdr:rowOff>150149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6A50C-529D-41B4-9F11-629677469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549467"/>
          <a:ext cx="4387539" cy="285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44" zoomScale="135" workbookViewId="0">
      <selection activeCell="B103" sqref="B103:C103"/>
    </sheetView>
  </sheetViews>
  <sheetFormatPr baseColWidth="10" defaultColWidth="8.88671875" defaultRowHeight="14.4" x14ac:dyDescent="0.3"/>
  <cols>
    <col min="1" max="1" width="15.6640625" customWidth="1"/>
    <col min="2" max="6" width="12.6640625" customWidth="1"/>
  </cols>
  <sheetData>
    <row r="1" spans="1:7" ht="14.4" customHeight="1" x14ac:dyDescent="0.3"/>
    <row r="2" spans="1:7" ht="14.4" customHeight="1" x14ac:dyDescent="0.3">
      <c r="A2" s="3" t="s">
        <v>23</v>
      </c>
      <c r="B2" s="3"/>
      <c r="C2" s="3"/>
      <c r="D2" s="3"/>
      <c r="E2" s="3"/>
      <c r="F2" s="3"/>
    </row>
    <row r="3" spans="1:7" x14ac:dyDescent="0.3">
      <c r="A3" s="3"/>
      <c r="B3" s="3"/>
      <c r="C3" s="3"/>
      <c r="D3" s="3"/>
      <c r="E3" s="3"/>
      <c r="F3" s="3"/>
    </row>
    <row r="7" spans="1:7" x14ac:dyDescent="0.3">
      <c r="A7" s="1" t="s">
        <v>0</v>
      </c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6" t="s">
        <v>8</v>
      </c>
    </row>
    <row r="13" spans="1:7" x14ac:dyDescent="0.3">
      <c r="A13" s="4"/>
      <c r="B13" s="8" t="s">
        <v>4</v>
      </c>
      <c r="C13" s="8" t="s">
        <v>5</v>
      </c>
      <c r="D13" s="8" t="s">
        <v>6</v>
      </c>
      <c r="E13" s="8" t="s">
        <v>7</v>
      </c>
    </row>
    <row r="14" spans="1:7" x14ac:dyDescent="0.3">
      <c r="A14" s="8" t="s">
        <v>1</v>
      </c>
      <c r="B14" s="4">
        <v>8</v>
      </c>
      <c r="C14" s="4">
        <v>6</v>
      </c>
      <c r="D14" s="4">
        <v>10</v>
      </c>
      <c r="E14" s="4">
        <v>2000</v>
      </c>
    </row>
    <row r="15" spans="1:7" x14ac:dyDescent="0.3">
      <c r="A15" s="8" t="s">
        <v>2</v>
      </c>
      <c r="B15" s="4">
        <v>10</v>
      </c>
      <c r="C15" s="4">
        <v>4</v>
      </c>
      <c r="D15" s="4">
        <v>9</v>
      </c>
      <c r="E15" s="4">
        <v>2500</v>
      </c>
    </row>
    <row r="16" spans="1:7" x14ac:dyDescent="0.3">
      <c r="A16" s="8" t="s">
        <v>3</v>
      </c>
      <c r="B16" s="4">
        <v>1500</v>
      </c>
      <c r="C16" s="4">
        <v>2000</v>
      </c>
      <c r="D16" s="4">
        <v>1000</v>
      </c>
      <c r="E16" s="4">
        <f>SUM(E14:E15)</f>
        <v>4500</v>
      </c>
    </row>
    <row r="18" spans="1:11" x14ac:dyDescent="0.3">
      <c r="A18" s="4"/>
      <c r="B18" s="8" t="s">
        <v>4</v>
      </c>
      <c r="C18" s="8" t="s">
        <v>5</v>
      </c>
      <c r="D18" s="8" t="s">
        <v>6</v>
      </c>
      <c r="E18" s="8" t="s">
        <v>7</v>
      </c>
      <c r="G18" s="5" t="s">
        <v>10</v>
      </c>
    </row>
    <row r="19" spans="1:11" x14ac:dyDescent="0.3">
      <c r="A19" s="8" t="s">
        <v>1</v>
      </c>
      <c r="B19" s="4">
        <v>1500</v>
      </c>
      <c r="C19" s="4">
        <f>E19-B19</f>
        <v>500</v>
      </c>
      <c r="D19" s="4">
        <v>0</v>
      </c>
      <c r="E19" s="4">
        <v>2000</v>
      </c>
    </row>
    <row r="20" spans="1:11" x14ac:dyDescent="0.3">
      <c r="A20" s="8" t="s">
        <v>2</v>
      </c>
      <c r="B20" s="4">
        <v>0</v>
      </c>
      <c r="C20" s="4">
        <f>C21-C19</f>
        <v>1500</v>
      </c>
      <c r="D20" s="4">
        <v>1000</v>
      </c>
      <c r="E20" s="4">
        <v>2500</v>
      </c>
      <c r="G20" t="s">
        <v>11</v>
      </c>
      <c r="H20" t="s">
        <v>12</v>
      </c>
    </row>
    <row r="21" spans="1:11" x14ac:dyDescent="0.3">
      <c r="A21" s="8" t="s">
        <v>3</v>
      </c>
      <c r="B21" s="4">
        <v>1500</v>
      </c>
      <c r="C21" s="4">
        <v>2000</v>
      </c>
      <c r="D21" s="4">
        <v>1000</v>
      </c>
      <c r="E21" s="4">
        <f>SUM(E19:E20)</f>
        <v>4500</v>
      </c>
    </row>
    <row r="22" spans="1:11" x14ac:dyDescent="0.3">
      <c r="G22" s="5" t="s">
        <v>13</v>
      </c>
      <c r="K22" s="5" t="s">
        <v>14</v>
      </c>
    </row>
    <row r="23" spans="1:11" ht="19.8" x14ac:dyDescent="0.4">
      <c r="B23" s="7" t="s">
        <v>9</v>
      </c>
      <c r="C23" s="9" cm="1">
        <f t="array" ref="C23">SUMPRODUCT(B14:D15*B19:D20)</f>
        <v>30000</v>
      </c>
      <c r="G23" s="2" t="s">
        <v>15</v>
      </c>
      <c r="H23" t="s">
        <v>16</v>
      </c>
      <c r="K23" t="s">
        <v>22</v>
      </c>
    </row>
    <row r="24" spans="1:11" x14ac:dyDescent="0.3">
      <c r="G24" s="2"/>
      <c r="H24" t="s">
        <v>17</v>
      </c>
    </row>
    <row r="25" spans="1:11" x14ac:dyDescent="0.3">
      <c r="G25" s="2" t="s">
        <v>18</v>
      </c>
      <c r="H25" t="s">
        <v>19</v>
      </c>
    </row>
    <row r="26" spans="1:11" x14ac:dyDescent="0.3">
      <c r="G26" s="2"/>
      <c r="H26" t="s">
        <v>20</v>
      </c>
    </row>
    <row r="27" spans="1:11" x14ac:dyDescent="0.3">
      <c r="G27" s="2"/>
      <c r="H27" t="s">
        <v>21</v>
      </c>
    </row>
    <row r="28" spans="1:11" x14ac:dyDescent="0.3">
      <c r="A28" s="6" t="s">
        <v>24</v>
      </c>
    </row>
    <row r="30" spans="1:11" x14ac:dyDescent="0.3">
      <c r="A30" s="4"/>
      <c r="B30" s="8" t="s">
        <v>4</v>
      </c>
      <c r="C30" s="8" t="s">
        <v>5</v>
      </c>
      <c r="D30" s="8" t="s">
        <v>6</v>
      </c>
      <c r="E30" s="8" t="s">
        <v>7</v>
      </c>
    </row>
    <row r="31" spans="1:11" x14ac:dyDescent="0.3">
      <c r="A31" s="8" t="s">
        <v>1</v>
      </c>
      <c r="B31" s="4">
        <v>1500</v>
      </c>
      <c r="C31" s="4">
        <f>0</f>
        <v>0</v>
      </c>
      <c r="D31" s="4">
        <f>500</f>
        <v>500</v>
      </c>
      <c r="E31" s="4">
        <v>2000</v>
      </c>
    </row>
    <row r="32" spans="1:11" x14ac:dyDescent="0.3">
      <c r="A32" s="8" t="s">
        <v>2</v>
      </c>
      <c r="B32" s="4">
        <v>0</v>
      </c>
      <c r="C32" s="4">
        <f>2000</f>
        <v>2000</v>
      </c>
      <c r="D32" s="4">
        <f>500</f>
        <v>500</v>
      </c>
      <c r="E32" s="4">
        <v>2500</v>
      </c>
    </row>
    <row r="33" spans="1:5" x14ac:dyDescent="0.3">
      <c r="A33" s="8" t="s">
        <v>3</v>
      </c>
      <c r="B33" s="4">
        <v>1500</v>
      </c>
      <c r="C33" s="4">
        <v>2000</v>
      </c>
      <c r="D33" s="4">
        <v>1000</v>
      </c>
      <c r="E33" s="4">
        <f>SUM(E31:E32)</f>
        <v>4500</v>
      </c>
    </row>
    <row r="35" spans="1:5" x14ac:dyDescent="0.3">
      <c r="B35" s="7" t="s">
        <v>9</v>
      </c>
      <c r="C35" s="7" cm="1">
        <f t="array" ref="C35">SUMPRODUCT(B14:D15*B31:D32)</f>
        <v>29500</v>
      </c>
    </row>
    <row r="37" spans="1:5" x14ac:dyDescent="0.3">
      <c r="A37" s="6" t="s">
        <v>25</v>
      </c>
    </row>
    <row r="39" spans="1:5" x14ac:dyDescent="0.3">
      <c r="A39" s="4"/>
      <c r="B39" s="8" t="s">
        <v>4</v>
      </c>
      <c r="C39" s="8" t="s">
        <v>5</v>
      </c>
      <c r="D39" s="8" t="s">
        <v>6</v>
      </c>
      <c r="E39" s="8" t="s">
        <v>7</v>
      </c>
    </row>
    <row r="40" spans="1:5" x14ac:dyDescent="0.3">
      <c r="A40" s="8" t="s">
        <v>1</v>
      </c>
      <c r="B40" s="11">
        <v>8</v>
      </c>
      <c r="C40" s="13">
        <v>6</v>
      </c>
      <c r="D40" s="4">
        <v>10</v>
      </c>
      <c r="E40" s="4">
        <v>2000</v>
      </c>
    </row>
    <row r="41" spans="1:5" x14ac:dyDescent="0.3">
      <c r="A41" s="8" t="s">
        <v>2</v>
      </c>
      <c r="B41" s="4">
        <v>10</v>
      </c>
      <c r="C41" s="13">
        <v>4</v>
      </c>
      <c r="D41" s="4">
        <v>9</v>
      </c>
      <c r="E41" s="4">
        <v>2500</v>
      </c>
    </row>
    <row r="42" spans="1:5" x14ac:dyDescent="0.3">
      <c r="A42" s="8" t="s">
        <v>3</v>
      </c>
      <c r="B42" s="4">
        <v>1500</v>
      </c>
      <c r="C42" s="13">
        <v>2000</v>
      </c>
      <c r="D42" s="4">
        <v>1000</v>
      </c>
      <c r="E42" s="4">
        <f>SUM(E40:E41)</f>
        <v>4500</v>
      </c>
    </row>
    <row r="44" spans="1:5" x14ac:dyDescent="0.3">
      <c r="B44" t="s">
        <v>26</v>
      </c>
      <c r="C44" t="s">
        <v>27</v>
      </c>
    </row>
    <row r="45" spans="1:5" x14ac:dyDescent="0.3">
      <c r="A45" s="10" t="s">
        <v>1</v>
      </c>
      <c r="B45" s="5">
        <f>B40-C40</f>
        <v>2</v>
      </c>
      <c r="C45" s="12">
        <v>2</v>
      </c>
    </row>
    <row r="46" spans="1:5" x14ac:dyDescent="0.3">
      <c r="A46" s="10" t="s">
        <v>2</v>
      </c>
      <c r="B46">
        <f>D41-C41</f>
        <v>5</v>
      </c>
      <c r="C46" s="12">
        <v>1</v>
      </c>
    </row>
    <row r="48" spans="1:5" x14ac:dyDescent="0.3">
      <c r="A48" t="s">
        <v>4</v>
      </c>
      <c r="B48" s="5">
        <f>B41-B40</f>
        <v>2</v>
      </c>
      <c r="C48">
        <v>2</v>
      </c>
    </row>
    <row r="49" spans="1:5" x14ac:dyDescent="0.3">
      <c r="A49" t="s">
        <v>5</v>
      </c>
      <c r="B49">
        <f>2</f>
        <v>2</v>
      </c>
    </row>
    <row r="50" spans="1:5" x14ac:dyDescent="0.3">
      <c r="A50" t="s">
        <v>6</v>
      </c>
      <c r="B50">
        <v>1</v>
      </c>
      <c r="C50">
        <v>1</v>
      </c>
    </row>
    <row r="52" spans="1:5" x14ac:dyDescent="0.3">
      <c r="A52" s="4"/>
      <c r="B52" s="8" t="s">
        <v>4</v>
      </c>
      <c r="C52" s="8" t="s">
        <v>5</v>
      </c>
      <c r="D52" s="8" t="s">
        <v>6</v>
      </c>
      <c r="E52" s="8" t="s">
        <v>7</v>
      </c>
    </row>
    <row r="53" spans="1:5" x14ac:dyDescent="0.3">
      <c r="A53" s="8" t="s">
        <v>1</v>
      </c>
      <c r="B53" s="4">
        <v>1500</v>
      </c>
      <c r="C53" s="4">
        <v>0</v>
      </c>
      <c r="D53" s="4">
        <v>500</v>
      </c>
      <c r="E53" s="4">
        <v>2000</v>
      </c>
    </row>
    <row r="54" spans="1:5" x14ac:dyDescent="0.3">
      <c r="A54" s="8" t="s">
        <v>2</v>
      </c>
      <c r="B54" s="4">
        <v>0</v>
      </c>
      <c r="C54" s="4">
        <v>2000</v>
      </c>
      <c r="D54" s="4">
        <v>500</v>
      </c>
      <c r="E54" s="4">
        <v>2500</v>
      </c>
    </row>
    <row r="55" spans="1:5" x14ac:dyDescent="0.3">
      <c r="A55" s="8" t="s">
        <v>3</v>
      </c>
      <c r="B55" s="4">
        <v>1500</v>
      </c>
      <c r="C55" s="4">
        <v>2000</v>
      </c>
      <c r="D55" s="4">
        <v>1000</v>
      </c>
      <c r="E55" s="4">
        <f>SUM(E53:E54)</f>
        <v>4500</v>
      </c>
    </row>
    <row r="57" spans="1:5" x14ac:dyDescent="0.3">
      <c r="B57" s="7" t="s">
        <v>28</v>
      </c>
      <c r="C57" s="7" cm="1">
        <f t="array" ref="C57">SUMPRODUCT(B40:D41*B53:D54)</f>
        <v>29500</v>
      </c>
    </row>
    <row r="76" spans="1:9" x14ac:dyDescent="0.3">
      <c r="A76" s="6" t="s">
        <v>29</v>
      </c>
    </row>
    <row r="77" spans="1:9" x14ac:dyDescent="0.3">
      <c r="A77" s="4" t="s">
        <v>30</v>
      </c>
      <c r="B77" s="19" t="s">
        <v>31</v>
      </c>
      <c r="C77" s="19" t="s">
        <v>32</v>
      </c>
      <c r="D77" s="4" t="s">
        <v>33</v>
      </c>
      <c r="E77" s="4" t="s">
        <v>34</v>
      </c>
      <c r="F77" s="8" t="s">
        <v>7</v>
      </c>
      <c r="G77" s="15" t="s">
        <v>38</v>
      </c>
      <c r="H77" s="20" t="s">
        <v>39</v>
      </c>
      <c r="I77" s="20" t="s">
        <v>40</v>
      </c>
    </row>
    <row r="78" spans="1:9" x14ac:dyDescent="0.3">
      <c r="A78" s="4" t="s">
        <v>35</v>
      </c>
      <c r="B78" s="14">
        <v>10</v>
      </c>
      <c r="C78" s="17">
        <v>0</v>
      </c>
      <c r="D78" s="4">
        <v>20</v>
      </c>
      <c r="E78" s="4">
        <v>11</v>
      </c>
      <c r="F78" s="8">
        <v>15</v>
      </c>
      <c r="G78" s="16">
        <f>E78-B78</f>
        <v>1</v>
      </c>
      <c r="H78">
        <f>E78</f>
        <v>11</v>
      </c>
      <c r="I78">
        <f>D78-E78</f>
        <v>9</v>
      </c>
    </row>
    <row r="79" spans="1:9" x14ac:dyDescent="0.3">
      <c r="A79" s="4" t="s">
        <v>36</v>
      </c>
      <c r="B79" s="14">
        <v>12</v>
      </c>
      <c r="C79" s="4">
        <v>7</v>
      </c>
      <c r="D79" s="17">
        <v>9</v>
      </c>
      <c r="E79" s="4">
        <v>20</v>
      </c>
      <c r="F79" s="8">
        <v>25</v>
      </c>
      <c r="G79" s="16">
        <f>D79-C79</f>
        <v>2</v>
      </c>
      <c r="H79">
        <f>D79-C79</f>
        <v>2</v>
      </c>
      <c r="I79">
        <f>E79-D79</f>
        <v>11</v>
      </c>
    </row>
    <row r="80" spans="1:9" x14ac:dyDescent="0.3">
      <c r="A80" s="4" t="s">
        <v>37</v>
      </c>
      <c r="B80" s="21">
        <v>0</v>
      </c>
      <c r="C80" s="4">
        <v>14</v>
      </c>
      <c r="D80" s="4">
        <v>16</v>
      </c>
      <c r="E80" s="4">
        <v>18</v>
      </c>
      <c r="F80" s="8">
        <v>5</v>
      </c>
      <c r="G80" s="16">
        <f>C80</f>
        <v>14</v>
      </c>
      <c r="H80">
        <f>D80-C80</f>
        <v>2</v>
      </c>
      <c r="I80">
        <f>E80-D80</f>
        <v>2</v>
      </c>
    </row>
    <row r="81" spans="1:7" x14ac:dyDescent="0.3">
      <c r="A81" s="8" t="s">
        <v>3</v>
      </c>
      <c r="B81" s="8">
        <v>5</v>
      </c>
      <c r="C81" s="8">
        <v>15</v>
      </c>
      <c r="D81" s="8">
        <v>15</v>
      </c>
      <c r="E81" s="8">
        <v>10</v>
      </c>
      <c r="F81" s="4"/>
    </row>
    <row r="82" spans="1:7" x14ac:dyDescent="0.3">
      <c r="A82" s="16" t="s">
        <v>38</v>
      </c>
      <c r="B82" s="16">
        <f>B78-B80</f>
        <v>10</v>
      </c>
      <c r="C82" s="16">
        <f>C79</f>
        <v>7</v>
      </c>
      <c r="D82" s="16">
        <f>D80-D79</f>
        <v>7</v>
      </c>
      <c r="E82" s="16">
        <f>E80-E78</f>
        <v>7</v>
      </c>
    </row>
    <row r="83" spans="1:7" x14ac:dyDescent="0.3">
      <c r="A83" s="20" t="s">
        <v>39</v>
      </c>
      <c r="C83" s="16">
        <f>C79</f>
        <v>7</v>
      </c>
      <c r="D83" s="16">
        <f>D80-D79</f>
        <v>7</v>
      </c>
      <c r="E83" s="20">
        <v>7</v>
      </c>
    </row>
    <row r="84" spans="1:7" x14ac:dyDescent="0.3">
      <c r="A84" s="20" t="s">
        <v>40</v>
      </c>
      <c r="D84" s="16">
        <v>7</v>
      </c>
      <c r="E84" s="16">
        <v>7</v>
      </c>
    </row>
    <row r="87" spans="1:7" x14ac:dyDescent="0.3">
      <c r="A87" s="4" t="s">
        <v>30</v>
      </c>
      <c r="B87" s="14" t="s">
        <v>31</v>
      </c>
      <c r="C87" s="4" t="s">
        <v>32</v>
      </c>
      <c r="D87" s="4" t="s">
        <v>33</v>
      </c>
      <c r="E87" s="4" t="s">
        <v>34</v>
      </c>
      <c r="F87" s="8" t="s">
        <v>7</v>
      </c>
    </row>
    <row r="88" spans="1:7" x14ac:dyDescent="0.3">
      <c r="A88" s="4" t="s">
        <v>35</v>
      </c>
      <c r="B88" s="4">
        <v>0</v>
      </c>
      <c r="C88" s="4">
        <v>15</v>
      </c>
      <c r="D88" s="4">
        <v>0</v>
      </c>
      <c r="E88" s="4">
        <v>0</v>
      </c>
      <c r="F88" s="8">
        <v>15</v>
      </c>
    </row>
    <row r="89" spans="1:7" x14ac:dyDescent="0.3">
      <c r="A89" s="4" t="s">
        <v>36</v>
      </c>
      <c r="B89" s="4">
        <v>0</v>
      </c>
      <c r="C89" s="4">
        <v>0</v>
      </c>
      <c r="D89" s="4">
        <v>15</v>
      </c>
      <c r="E89" s="4">
        <v>10</v>
      </c>
      <c r="F89" s="8">
        <v>25</v>
      </c>
    </row>
    <row r="90" spans="1:7" x14ac:dyDescent="0.3">
      <c r="A90" s="4" t="s">
        <v>37</v>
      </c>
      <c r="B90" s="18">
        <v>5</v>
      </c>
      <c r="C90" s="4">
        <v>0</v>
      </c>
      <c r="D90" s="4">
        <v>0</v>
      </c>
      <c r="E90" s="4">
        <v>0</v>
      </c>
      <c r="F90" s="8">
        <v>5</v>
      </c>
    </row>
    <row r="91" spans="1:7" x14ac:dyDescent="0.3">
      <c r="A91" s="8" t="s">
        <v>3</v>
      </c>
      <c r="B91" s="8">
        <v>5</v>
      </c>
      <c r="C91" s="8">
        <v>15</v>
      </c>
      <c r="D91" s="8">
        <v>15</v>
      </c>
      <c r="E91" s="8">
        <v>10</v>
      </c>
      <c r="F91" s="4"/>
    </row>
    <row r="93" spans="1:7" x14ac:dyDescent="0.3">
      <c r="B93" s="7" t="s">
        <v>9</v>
      </c>
      <c r="C93" s="7" cm="1">
        <f t="array" ref="C93">SUMPRODUCT(B78:E80*B88:E90)</f>
        <v>335</v>
      </c>
    </row>
    <row r="95" spans="1:7" x14ac:dyDescent="0.3">
      <c r="A95" s="6" t="s">
        <v>42</v>
      </c>
    </row>
    <row r="96" spans="1:7" x14ac:dyDescent="0.3">
      <c r="A96" s="4" t="s">
        <v>30</v>
      </c>
      <c r="B96" s="14" t="s">
        <v>31</v>
      </c>
      <c r="C96" s="14" t="s">
        <v>32</v>
      </c>
      <c r="D96" s="4" t="s">
        <v>33</v>
      </c>
      <c r="E96" s="4" t="s">
        <v>34</v>
      </c>
      <c r="F96" s="8" t="s">
        <v>41</v>
      </c>
      <c r="G96" s="8" t="s">
        <v>7</v>
      </c>
    </row>
    <row r="97" spans="1:7" x14ac:dyDescent="0.3">
      <c r="A97" s="4" t="s">
        <v>35</v>
      </c>
      <c r="B97" s="22">
        <v>0</v>
      </c>
      <c r="C97" s="18">
        <v>5</v>
      </c>
      <c r="D97" s="18">
        <v>0</v>
      </c>
      <c r="E97" s="18">
        <v>10</v>
      </c>
      <c r="F97" s="18">
        <f>SUM(B97:E97)</f>
        <v>15</v>
      </c>
      <c r="G97" s="8">
        <v>15</v>
      </c>
    </row>
    <row r="98" spans="1:7" x14ac:dyDescent="0.3">
      <c r="A98" s="4" t="s">
        <v>36</v>
      </c>
      <c r="B98" s="22">
        <v>0</v>
      </c>
      <c r="C98" s="18">
        <v>10</v>
      </c>
      <c r="D98" s="18">
        <v>15</v>
      </c>
      <c r="E98" s="18">
        <v>0</v>
      </c>
      <c r="F98" s="18">
        <f t="shared" ref="F98:F99" si="0">SUM(B98:E98)</f>
        <v>25</v>
      </c>
      <c r="G98" s="8">
        <v>25</v>
      </c>
    </row>
    <row r="99" spans="1:7" x14ac:dyDescent="0.3">
      <c r="A99" s="4" t="s">
        <v>37</v>
      </c>
      <c r="B99" s="22">
        <v>5</v>
      </c>
      <c r="C99" s="18">
        <v>0</v>
      </c>
      <c r="D99" s="18">
        <v>0</v>
      </c>
      <c r="E99" s="18">
        <v>0</v>
      </c>
      <c r="F99" s="18">
        <f t="shared" si="0"/>
        <v>5</v>
      </c>
      <c r="G99" s="8">
        <v>5</v>
      </c>
    </row>
    <row r="100" spans="1:7" x14ac:dyDescent="0.3">
      <c r="A100" s="4" t="s">
        <v>41</v>
      </c>
      <c r="B100" s="22">
        <f>SUM(B97:B99)</f>
        <v>5</v>
      </c>
      <c r="C100" s="22">
        <f t="shared" ref="C100:E100" si="1">SUM(C97:C99)</f>
        <v>15</v>
      </c>
      <c r="D100" s="22">
        <f t="shared" si="1"/>
        <v>15</v>
      </c>
      <c r="E100" s="22">
        <f t="shared" si="1"/>
        <v>10</v>
      </c>
      <c r="F100" s="18"/>
      <c r="G100" s="8"/>
    </row>
    <row r="101" spans="1:7" x14ac:dyDescent="0.3">
      <c r="A101" s="8" t="s">
        <v>3</v>
      </c>
      <c r="B101" s="8">
        <v>5</v>
      </c>
      <c r="C101" s="8">
        <v>15</v>
      </c>
      <c r="D101" s="8">
        <v>15</v>
      </c>
      <c r="E101" s="8">
        <v>10</v>
      </c>
      <c r="F101" s="4"/>
      <c r="G101" s="4"/>
    </row>
    <row r="103" spans="1:7" x14ac:dyDescent="0.3">
      <c r="B103" s="7" t="s">
        <v>9</v>
      </c>
      <c r="C103" s="7" cm="1">
        <f t="array" ref="C103">SUMPRODUCT(B78:E80*B97:E99)</f>
        <v>315</v>
      </c>
    </row>
  </sheetData>
  <mergeCells count="4">
    <mergeCell ref="A7:G11"/>
    <mergeCell ref="A2:F3"/>
    <mergeCell ref="G25:G27"/>
    <mergeCell ref="G23:G24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2025-04-21T01:46:30Z</dcterms:modified>
</cp:coreProperties>
</file>