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ateo\OneDrive\Escritorio\"/>
    </mc:Choice>
  </mc:AlternateContent>
  <xr:revisionPtr revIDLastSave="0" documentId="8_{A81C119B-8ADF-4FFA-8F1F-02317B3C2234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PRACTICO1" sheetId="2" r:id="rId1"/>
    <sheet name="BALANCE GENERAL" sheetId="3" r:id="rId2"/>
    <sheet name="Hoj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24" i="4"/>
  <c r="E6" i="4" l="1"/>
  <c r="B45" i="3"/>
  <c r="B33" i="3"/>
  <c r="D44" i="3" s="1"/>
  <c r="B2" i="3"/>
  <c r="B19" i="3"/>
  <c r="B1" i="3" s="1"/>
  <c r="B36" i="3"/>
  <c r="C28" i="2"/>
  <c r="C47" i="2" s="1"/>
  <c r="B26" i="3"/>
  <c r="L50" i="2" l="1"/>
  <c r="L43" i="2"/>
  <c r="L39" i="2"/>
  <c r="L28" i="2"/>
  <c r="L22" i="2"/>
  <c r="N20" i="2"/>
  <c r="N41" i="2" l="1"/>
  <c r="B39" i="3"/>
  <c r="B25" i="3" l="1"/>
</calcChain>
</file>

<file path=xl/sharedStrings.xml><?xml version="1.0" encoding="utf-8"?>
<sst xmlns="http://schemas.openxmlformats.org/spreadsheetml/2006/main" count="177" uniqueCount="85">
  <si>
    <t>a.i.t.b.</t>
  </si>
  <si>
    <t>Expresado en Bs</t>
  </si>
  <si>
    <t>Ventas</t>
  </si>
  <si>
    <t>Caja y Banco</t>
  </si>
  <si>
    <t>Clientes</t>
  </si>
  <si>
    <t>Acreedores Varios</t>
  </si>
  <si>
    <t>(-)</t>
  </si>
  <si>
    <t>Documentos por Cobrar</t>
  </si>
  <si>
    <t>Otras Ctas. X pagar</t>
  </si>
  <si>
    <t>Gasto operac. Ventas</t>
  </si>
  <si>
    <t>Prevision para incobrables</t>
  </si>
  <si>
    <t>Gasto operac. Adm</t>
  </si>
  <si>
    <t>Gastos Pagados por Anticipado</t>
  </si>
  <si>
    <t>Credito Fiscal</t>
  </si>
  <si>
    <t>Obligaciones Laborales</t>
  </si>
  <si>
    <t>Otras cuentas por cobrar</t>
  </si>
  <si>
    <t>Materia Prima</t>
  </si>
  <si>
    <t>Material en Tránsito</t>
  </si>
  <si>
    <t>Ingresos no operativo</t>
  </si>
  <si>
    <t>Materiales</t>
  </si>
  <si>
    <t>Productos en proceso</t>
  </si>
  <si>
    <t>Productos Terminados</t>
  </si>
  <si>
    <t>Débito Fiscal</t>
  </si>
  <si>
    <t>Gastos no operativos</t>
  </si>
  <si>
    <t>Inversiones</t>
  </si>
  <si>
    <t>IUE por pagar</t>
  </si>
  <si>
    <t>Obligaciones Financieras a C/P</t>
  </si>
  <si>
    <t>Activos Fijos Brutos</t>
  </si>
  <si>
    <t>Servicios Básicos por Pagar</t>
  </si>
  <si>
    <t>Depreciaciones acumulada de activos fijos</t>
  </si>
  <si>
    <t>Inversiones a Largo Plazo</t>
  </si>
  <si>
    <t>Previsión P/IND.</t>
  </si>
  <si>
    <t>Obligaciones Financieras a L/P.</t>
  </si>
  <si>
    <t>Capital</t>
  </si>
  <si>
    <t>Ajuste de Capital</t>
  </si>
  <si>
    <t xml:space="preserve">Reservas </t>
  </si>
  <si>
    <t>Resultados acumulados</t>
  </si>
  <si>
    <t>Resultado del  Periodo</t>
  </si>
  <si>
    <t>Reclamaciones al seguro</t>
  </si>
  <si>
    <t>CUENTAS</t>
  </si>
  <si>
    <t>PRÁCTICO N° 1</t>
  </si>
  <si>
    <t>ORDENAR LAS CUENTAS DE BALANCE Y ESTADO DE RESULTADOS Y ELABORAR LOS MISMOS.</t>
  </si>
  <si>
    <t>Cuentas por cobrar empleados</t>
  </si>
  <si>
    <t>Costo de venta</t>
  </si>
  <si>
    <t>Ctas. X Pagar comerciales</t>
  </si>
  <si>
    <t xml:space="preserve">Caja y Banco </t>
  </si>
  <si>
    <t xml:space="preserve">Clientes </t>
  </si>
  <si>
    <t xml:space="preserve">Cuentas X Cobrar Empleados </t>
  </si>
  <si>
    <t xml:space="preserve">Documentos X cobrar </t>
  </si>
  <si>
    <t>Material En Transito</t>
  </si>
  <si>
    <t>Producto Terminado</t>
  </si>
  <si>
    <t>ACTIVO CORRIENTES</t>
  </si>
  <si>
    <t>ACTIVO NO CORRIENTE</t>
  </si>
  <si>
    <t>ACTIVOS</t>
  </si>
  <si>
    <t>PASIVOS</t>
  </si>
  <si>
    <t>Pasivos Corrientes</t>
  </si>
  <si>
    <t>Cuentas Por Pagar Comerciales</t>
  </si>
  <si>
    <t>Pasivo No Corrientes</t>
  </si>
  <si>
    <t>Patrimonio Neto</t>
  </si>
  <si>
    <t>TOTAL PASIVO + PATRIMONIO</t>
  </si>
  <si>
    <t>grupo 5</t>
  </si>
  <si>
    <t>ACTIVO</t>
  </si>
  <si>
    <t xml:space="preserve">PASIVO </t>
  </si>
  <si>
    <t>PATRIMONIO</t>
  </si>
  <si>
    <t>INGRESO</t>
  </si>
  <si>
    <t>COSTO</t>
  </si>
  <si>
    <t>GASTO</t>
  </si>
  <si>
    <t>Andres Illescas, Sergio Alvarez, Carlos HugoMendez, Sebastian Tellez, Mateo Lopez</t>
  </si>
  <si>
    <t>BALANCE GENERAL</t>
  </si>
  <si>
    <t>Activos Corrientes</t>
  </si>
  <si>
    <t>NO CORRIENTES</t>
  </si>
  <si>
    <t>CORRIENTES</t>
  </si>
  <si>
    <t>)</t>
  </si>
  <si>
    <t>materiales</t>
  </si>
  <si>
    <t>Producto en proceso</t>
  </si>
  <si>
    <t>Activos fijos</t>
  </si>
  <si>
    <t>Activo Disponible</t>
  </si>
  <si>
    <t>Activo exijible</t>
  </si>
  <si>
    <t>inventarios</t>
  </si>
  <si>
    <t>fisco</t>
  </si>
  <si>
    <t>otros activos</t>
  </si>
  <si>
    <t>Del 1° de enero al 31 de diciembre del 2022</t>
  </si>
  <si>
    <t>PASIVO</t>
  </si>
  <si>
    <t>ACTIVO CORRIENTE</t>
  </si>
  <si>
    <t>PASIVO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</si>
</sst>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&quot;Bs&quot;* #,##0.00_-;\-&quot;Bs&quot;* #,##0.00_-;_-&quot;Bs&quot;* &quot;-&quot;??_-;_-@_-"/>
    <numFmt numFmtId="165" formatCode="_-* #,##0.00_-;\-* #,##0.00_-;_-* &quot;-&quot;??_-;_-@_-"/>
    <numFmt numFmtId="166" formatCode="_-* #,##0_-;\-* #,##0_-;_-* &quot;-&quot;??_-;_-@_-"/>
    <numFmt numFmtId="167" formatCode="_-[$Bs-400A]* #,##0.00_-;\-[$Bs-400A]* #,##0.00_-;_-[$Bs-40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FF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3">
    <xf numFmtId="0" fontId="0" fillId="0" borderId="0" xfId="0"/>
    <xf numFmtId="165" fontId="0" fillId="2" borderId="0" xfId="1" applyFont="1" applyFill="1"/>
    <xf numFmtId="0" fontId="0" fillId="2" borderId="0" xfId="0" applyFill="1"/>
    <xf numFmtId="0" fontId="2" fillId="2" borderId="0" xfId="0" applyFont="1" applyFill="1"/>
    <xf numFmtId="166" fontId="0" fillId="2" borderId="0" xfId="1" applyNumberFormat="1" applyFont="1" applyFill="1"/>
    <xf numFmtId="166" fontId="2" fillId="2" borderId="0" xfId="1" applyNumberFormat="1" applyFont="1" applyFill="1"/>
    <xf numFmtId="166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/>
    <xf numFmtId="0" fontId="8" fillId="3" borderId="0" xfId="0" applyFont="1" applyFill="1"/>
    <xf numFmtId="0" fontId="9" fillId="3" borderId="0" xfId="0" applyFont="1" applyFill="1"/>
    <xf numFmtId="167" fontId="8" fillId="3" borderId="0" xfId="0" applyNumberFormat="1" applyFont="1" applyFill="1"/>
    <xf numFmtId="0" fontId="9" fillId="0" borderId="0" xfId="0" applyFont="1"/>
    <xf numFmtId="167" fontId="9" fillId="0" borderId="0" xfId="0" applyNumberFormat="1" applyFont="1"/>
    <xf numFmtId="164" fontId="8" fillId="3" borderId="0" xfId="3" applyFont="1" applyFill="1"/>
    <xf numFmtId="164" fontId="9" fillId="0" borderId="0" xfId="3" applyFont="1"/>
    <xf numFmtId="164" fontId="9" fillId="3" borderId="0" xfId="3" applyFont="1" applyFill="1"/>
    <xf numFmtId="167" fontId="9" fillId="3" borderId="0" xfId="0" applyNumberFormat="1" applyFont="1" applyFill="1"/>
    <xf numFmtId="165" fontId="0" fillId="2" borderId="1" xfId="1" applyFont="1" applyFill="1" applyBorder="1"/>
    <xf numFmtId="165" fontId="0" fillId="4" borderId="1" xfId="1" applyFont="1" applyFill="1" applyBorder="1"/>
    <xf numFmtId="166" fontId="0" fillId="2" borderId="1" xfId="1" applyNumberFormat="1" applyFont="1" applyFill="1" applyBorder="1"/>
    <xf numFmtId="165" fontId="2" fillId="2" borderId="0" xfId="5" applyFont="1" applyFill="1"/>
    <xf numFmtId="0" fontId="6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65" fontId="0" fillId="2" borderId="1" xfId="5" applyFont="1" applyFill="1" applyBorder="1"/>
    <xf numFmtId="166" fontId="0" fillId="2" borderId="1" xfId="5" applyNumberFormat="1" applyFont="1" applyFill="1" applyBorder="1"/>
    <xf numFmtId="165" fontId="2" fillId="2" borderId="1" xfId="5" applyFont="1" applyFill="1" applyBorder="1"/>
    <xf numFmtId="0" fontId="0" fillId="2" borderId="1" xfId="0" applyFill="1" applyBorder="1" applyAlignment="1">
      <alignment horizontal="left"/>
    </xf>
    <xf numFmtId="4" fontId="0" fillId="2" borderId="1" xfId="0" applyNumberFormat="1" applyFill="1" applyBorder="1"/>
    <xf numFmtId="165" fontId="5" fillId="2" borderId="1" xfId="5" applyFont="1" applyFill="1" applyBorder="1"/>
    <xf numFmtId="165" fontId="3" fillId="2" borderId="1" xfId="5" applyFont="1" applyFill="1" applyBorder="1"/>
    <xf numFmtId="165" fontId="4" fillId="2" borderId="1" xfId="5" applyFont="1" applyFill="1" applyBorder="1"/>
    <xf numFmtId="0" fontId="0" fillId="4" borderId="1" xfId="0" applyFill="1" applyBorder="1"/>
    <xf numFmtId="165" fontId="0" fillId="4" borderId="1" xfId="5" applyFont="1" applyFill="1" applyBorder="1"/>
    <xf numFmtId="0" fontId="7" fillId="2" borderId="1" xfId="0" applyFont="1" applyFill="1" applyBorder="1"/>
    <xf numFmtId="165" fontId="7" fillId="2" borderId="1" xfId="5" applyFont="1" applyFill="1" applyBorder="1"/>
    <xf numFmtId="165" fontId="0" fillId="2" borderId="1" xfId="0" applyNumberFormat="1" applyFill="1" applyBorder="1"/>
    <xf numFmtId="166" fontId="0" fillId="2" borderId="0" xfId="0" applyNumberFormat="1" applyFill="1"/>
    <xf numFmtId="165" fontId="7" fillId="2" borderId="1" xfId="1" applyFont="1" applyFill="1" applyBorder="1"/>
    <xf numFmtId="43" fontId="0" fillId="2" borderId="1" xfId="0" applyNumberFormat="1" applyFill="1" applyBorder="1"/>
    <xf numFmtId="165" fontId="0" fillId="0" borderId="0" xfId="0" applyNumberFormat="1"/>
    <xf numFmtId="0" fontId="7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3" fillId="4" borderId="1" xfId="5" applyFont="1" applyFill="1" applyBorder="1"/>
    <xf numFmtId="0" fontId="5" fillId="2" borderId="1" xfId="0" applyFont="1" applyFill="1" applyBorder="1"/>
    <xf numFmtId="0" fontId="10" fillId="2" borderId="1" xfId="0" applyFont="1" applyFill="1" applyBorder="1"/>
    <xf numFmtId="165" fontId="9" fillId="0" borderId="0" xfId="1" applyFont="1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Font="1"/>
    <xf numFmtId="0" fontId="0" fillId="0" borderId="1" xfId="0" applyBorder="1"/>
    <xf numFmtId="165" fontId="0" fillId="0" borderId="2" xfId="1" applyFont="1" applyBorder="1"/>
    <xf numFmtId="0" fontId="0" fillId="0" borderId="2" xfId="0" applyBorder="1"/>
  </cellXfs>
  <cellStyles count="6">
    <cellStyle name="Millares" xfId="1" builtinId="3"/>
    <cellStyle name="Millares 2" xfId="2" xr:uid="{00000000-0005-0000-0000-00002F000000}"/>
    <cellStyle name="Millares 2 2" xfId="5" xr:uid="{3D642642-968D-4DC0-9758-FFF93BE661D0}"/>
    <cellStyle name="Millares 3" xfId="4" xr:uid="{87D0D49E-5FC4-4A3B-B572-7468EA00BFF7}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0D59-8381-4303-8D8D-3E01782E1523}">
  <dimension ref="A1:Q1048566"/>
  <sheetViews>
    <sheetView topLeftCell="A13" zoomScale="91" zoomScaleNormal="160" workbookViewId="0">
      <selection activeCell="K25" sqref="K25:L25"/>
    </sheetView>
  </sheetViews>
  <sheetFormatPr baseColWidth="10" defaultColWidth="11.42578125" defaultRowHeight="15" x14ac:dyDescent="0.25"/>
  <cols>
    <col min="1" max="1" width="7.28515625" style="7" customWidth="1"/>
    <col min="2" max="2" width="43.140625" style="2" customWidth="1"/>
    <col min="3" max="3" width="17.28515625" style="1" bestFit="1" customWidth="1"/>
    <col min="4" max="4" width="20.140625" style="2" customWidth="1"/>
    <col min="5" max="5" width="26.28515625" style="2" customWidth="1"/>
    <col min="6" max="8" width="16.140625" style="1" customWidth="1"/>
    <col min="9" max="9" width="14.85546875" style="1" customWidth="1"/>
    <col min="10" max="10" width="3.28515625" style="2" bestFit="1" customWidth="1"/>
    <col min="11" max="11" width="27.7109375" style="2" customWidth="1"/>
    <col min="12" max="12" width="16.28515625" style="2" customWidth="1"/>
    <col min="13" max="13" width="13.5703125" style="4" customWidth="1"/>
    <col min="14" max="14" width="15.7109375" style="2" customWidth="1"/>
    <col min="15" max="15" width="15.42578125" style="2" customWidth="1"/>
    <col min="16" max="16384" width="11.42578125" style="2"/>
  </cols>
  <sheetData>
    <row r="1" spans="1:17" ht="19.5" customHeight="1" x14ac:dyDescent="0.35">
      <c r="A1" s="24"/>
      <c r="B1" s="22" t="s">
        <v>40</v>
      </c>
      <c r="C1" s="21"/>
      <c r="D1" s="3"/>
      <c r="E1" s="3"/>
      <c r="F1" s="21"/>
      <c r="G1" s="21"/>
      <c r="H1" s="21"/>
      <c r="I1" s="21"/>
      <c r="J1" s="3"/>
      <c r="K1" s="3" t="s">
        <v>68</v>
      </c>
      <c r="L1" s="5"/>
      <c r="M1" s="3"/>
      <c r="N1" s="3"/>
      <c r="O1" s="3"/>
    </row>
    <row r="2" spans="1:17" x14ac:dyDescent="0.25">
      <c r="A2" s="24"/>
      <c r="B2" s="3" t="s">
        <v>41</v>
      </c>
      <c r="C2"/>
      <c r="D2"/>
      <c r="E2"/>
      <c r="F2"/>
      <c r="G2"/>
      <c r="H2"/>
      <c r="I2"/>
      <c r="J2" s="3"/>
      <c r="K2" s="3"/>
      <c r="L2" s="5"/>
      <c r="M2" s="3"/>
      <c r="N2" s="3"/>
      <c r="O2" s="3"/>
    </row>
    <row r="3" spans="1:17" x14ac:dyDescent="0.25">
      <c r="A3" s="24"/>
      <c r="B3" s="2" t="s">
        <v>67</v>
      </c>
      <c r="C3" s="23"/>
      <c r="D3"/>
      <c r="E3"/>
      <c r="F3"/>
      <c r="G3"/>
      <c r="H3"/>
      <c r="I3"/>
      <c r="K3" s="2" t="s">
        <v>69</v>
      </c>
      <c r="L3" s="6"/>
      <c r="M3" s="2"/>
    </row>
    <row r="4" spans="1:17" x14ac:dyDescent="0.25">
      <c r="A4" s="24"/>
      <c r="B4" s="2" t="s">
        <v>60</v>
      </c>
      <c r="C4"/>
      <c r="D4"/>
      <c r="E4"/>
      <c r="F4"/>
      <c r="G4"/>
      <c r="H4"/>
      <c r="I4"/>
      <c r="K4" s="32" t="s">
        <v>3</v>
      </c>
      <c r="L4" s="18">
        <v>910000</v>
      </c>
      <c r="M4" s="2"/>
    </row>
    <row r="5" spans="1:17" x14ac:dyDescent="0.25">
      <c r="A5" s="24"/>
      <c r="B5"/>
      <c r="C5" s="2"/>
      <c r="D5"/>
      <c r="E5"/>
      <c r="F5"/>
      <c r="G5"/>
      <c r="H5"/>
      <c r="I5"/>
      <c r="K5" s="32" t="s">
        <v>4</v>
      </c>
      <c r="L5" s="18">
        <v>2400000</v>
      </c>
      <c r="M5" s="2"/>
    </row>
    <row r="6" spans="1:17" x14ac:dyDescent="0.25">
      <c r="A6" s="25"/>
      <c r="B6" s="26" t="s">
        <v>39</v>
      </c>
      <c r="C6" s="27" t="s">
        <v>1</v>
      </c>
      <c r="D6" s="28" t="s">
        <v>61</v>
      </c>
      <c r="E6" s="26" t="s">
        <v>62</v>
      </c>
      <c r="F6" s="28" t="s">
        <v>63</v>
      </c>
      <c r="G6" s="29" t="s">
        <v>64</v>
      </c>
      <c r="H6" s="29" t="s">
        <v>65</v>
      </c>
      <c r="I6" s="29" t="s">
        <v>66</v>
      </c>
      <c r="J6" s="3"/>
      <c r="K6" s="28" t="s">
        <v>7</v>
      </c>
      <c r="L6" s="18">
        <v>100000</v>
      </c>
      <c r="M6" s="2"/>
    </row>
    <row r="7" spans="1:17" x14ac:dyDescent="0.25">
      <c r="A7" s="25">
        <v>1</v>
      </c>
      <c r="B7" s="28" t="s">
        <v>0</v>
      </c>
      <c r="C7" s="30">
        <v>250000</v>
      </c>
      <c r="D7" s="26"/>
      <c r="E7" s="26"/>
      <c r="F7" s="28"/>
      <c r="G7" s="30">
        <v>250000</v>
      </c>
      <c r="H7" s="31"/>
      <c r="I7" s="29"/>
      <c r="J7" s="1"/>
      <c r="K7" s="28" t="s">
        <v>42</v>
      </c>
      <c r="L7" s="20">
        <v>50000</v>
      </c>
      <c r="M7" s="2"/>
    </row>
    <row r="8" spans="1:17" x14ac:dyDescent="0.25">
      <c r="A8" s="25">
        <v>2</v>
      </c>
      <c r="B8" s="51" t="s">
        <v>5</v>
      </c>
      <c r="C8" s="29">
        <v>40000</v>
      </c>
      <c r="D8" s="26"/>
      <c r="E8" s="29">
        <v>40000</v>
      </c>
      <c r="F8" s="29"/>
      <c r="G8" s="29"/>
      <c r="H8" s="29"/>
      <c r="I8" s="29"/>
      <c r="K8" s="28" t="s">
        <v>15</v>
      </c>
      <c r="L8" s="18">
        <v>50000</v>
      </c>
      <c r="M8" s="2"/>
    </row>
    <row r="9" spans="1:17" x14ac:dyDescent="0.25">
      <c r="A9" s="46">
        <v>3</v>
      </c>
      <c r="B9" s="55" t="s">
        <v>27</v>
      </c>
      <c r="C9" s="40">
        <v>4800000</v>
      </c>
      <c r="D9" s="40">
        <v>4800000</v>
      </c>
      <c r="E9" s="28"/>
      <c r="F9" s="29"/>
      <c r="G9" s="29"/>
      <c r="H9" s="29"/>
      <c r="I9" s="29"/>
      <c r="J9" s="1"/>
      <c r="K9" s="28"/>
      <c r="L9" s="20"/>
      <c r="M9" s="1"/>
      <c r="N9" s="1"/>
      <c r="O9" s="1"/>
      <c r="P9" s="1"/>
      <c r="Q9" s="1"/>
    </row>
    <row r="10" spans="1:17" x14ac:dyDescent="0.25">
      <c r="A10" s="25">
        <v>4</v>
      </c>
      <c r="B10" s="51" t="s">
        <v>34</v>
      </c>
      <c r="C10" s="29">
        <v>913000</v>
      </c>
      <c r="D10" s="26"/>
      <c r="E10" s="28"/>
      <c r="F10" s="29">
        <v>913000</v>
      </c>
      <c r="G10" s="31"/>
      <c r="H10" s="31"/>
      <c r="I10" s="29"/>
      <c r="J10" s="3"/>
      <c r="K10" s="28" t="s">
        <v>24</v>
      </c>
      <c r="L10" s="18">
        <v>200000</v>
      </c>
      <c r="M10" s="2"/>
    </row>
    <row r="11" spans="1:17" x14ac:dyDescent="0.25">
      <c r="A11" s="48">
        <v>5</v>
      </c>
      <c r="B11" s="47" t="s">
        <v>3</v>
      </c>
      <c r="C11" s="29">
        <v>910000</v>
      </c>
      <c r="D11" s="29">
        <v>910000</v>
      </c>
      <c r="E11" s="28"/>
      <c r="F11" s="29"/>
      <c r="G11" s="29"/>
      <c r="H11" s="29"/>
      <c r="I11" s="29"/>
      <c r="J11" s="3"/>
      <c r="K11" s="28" t="s">
        <v>12</v>
      </c>
      <c r="L11" s="18">
        <v>10000</v>
      </c>
      <c r="M11" s="2"/>
    </row>
    <row r="12" spans="1:17" x14ac:dyDescent="0.25">
      <c r="A12" s="25">
        <v>6</v>
      </c>
      <c r="B12" s="51" t="s">
        <v>33</v>
      </c>
      <c r="C12" s="29">
        <v>4000000</v>
      </c>
      <c r="D12" s="28"/>
      <c r="E12" s="28"/>
      <c r="F12" s="29">
        <v>4000000</v>
      </c>
      <c r="G12" s="29"/>
      <c r="H12" s="29"/>
      <c r="I12" s="29"/>
      <c r="K12" s="28" t="s">
        <v>21</v>
      </c>
      <c r="L12" s="18">
        <v>2300000</v>
      </c>
      <c r="M12" s="2"/>
    </row>
    <row r="13" spans="1:17" x14ac:dyDescent="0.25">
      <c r="A13" s="49">
        <v>7</v>
      </c>
      <c r="B13" s="50" t="s">
        <v>4</v>
      </c>
      <c r="C13" s="29">
        <v>2400000</v>
      </c>
      <c r="D13" s="29">
        <v>2400000</v>
      </c>
      <c r="E13" s="28"/>
      <c r="F13" s="29"/>
      <c r="G13" s="31"/>
      <c r="H13" s="31"/>
      <c r="I13" s="29"/>
      <c r="K13" s="37" t="s">
        <v>20</v>
      </c>
      <c r="L13" s="19">
        <v>500000</v>
      </c>
      <c r="M13" s="2"/>
    </row>
    <row r="14" spans="1:17" x14ac:dyDescent="0.25">
      <c r="A14" s="25">
        <v>8</v>
      </c>
      <c r="B14" s="28" t="s">
        <v>43</v>
      </c>
      <c r="C14" s="33">
        <v>-7200000</v>
      </c>
      <c r="D14" s="28"/>
      <c r="E14" s="28"/>
      <c r="F14" s="29"/>
      <c r="G14" s="29"/>
      <c r="H14" s="33">
        <v>-7200000</v>
      </c>
      <c r="I14" s="29"/>
      <c r="K14" s="28" t="s">
        <v>17</v>
      </c>
      <c r="L14" s="18">
        <v>10000</v>
      </c>
      <c r="M14" s="2"/>
    </row>
    <row r="15" spans="1:17" x14ac:dyDescent="0.25">
      <c r="A15" s="49">
        <v>9</v>
      </c>
      <c r="B15" s="51" t="s">
        <v>13</v>
      </c>
      <c r="C15" s="29">
        <v>250000</v>
      </c>
      <c r="D15" s="29">
        <v>250000</v>
      </c>
      <c r="E15" s="28"/>
      <c r="F15" s="29"/>
      <c r="G15" s="29"/>
      <c r="H15" s="29"/>
      <c r="I15" s="29"/>
      <c r="K15" s="28" t="s">
        <v>19</v>
      </c>
      <c r="L15" s="18">
        <v>30000</v>
      </c>
      <c r="M15" s="2"/>
    </row>
    <row r="16" spans="1:17" x14ac:dyDescent="0.25">
      <c r="A16" s="25">
        <v>10</v>
      </c>
      <c r="B16" s="51" t="s">
        <v>44</v>
      </c>
      <c r="C16" s="29">
        <v>1000000</v>
      </c>
      <c r="D16" s="28"/>
      <c r="E16" s="29">
        <v>1000000</v>
      </c>
      <c r="F16" s="29"/>
      <c r="G16" s="29"/>
      <c r="H16" s="29"/>
      <c r="I16" s="29"/>
      <c r="K16" s="28" t="s">
        <v>16</v>
      </c>
      <c r="L16" s="18">
        <v>750000</v>
      </c>
      <c r="M16" s="2"/>
    </row>
    <row r="17" spans="1:16" x14ac:dyDescent="0.25">
      <c r="A17" s="52">
        <v>11</v>
      </c>
      <c r="B17" s="51" t="s">
        <v>42</v>
      </c>
      <c r="C17" s="30">
        <v>50000</v>
      </c>
      <c r="D17" s="30">
        <v>50000</v>
      </c>
      <c r="E17" s="28"/>
      <c r="F17" s="29"/>
      <c r="G17" s="31"/>
      <c r="H17" s="31"/>
      <c r="I17" s="29"/>
      <c r="K17" s="28" t="s">
        <v>13</v>
      </c>
      <c r="L17" s="18">
        <v>250000</v>
      </c>
      <c r="M17" s="2"/>
    </row>
    <row r="18" spans="1:16" ht="17.25" x14ac:dyDescent="0.4">
      <c r="A18" s="25">
        <v>12</v>
      </c>
      <c r="B18" s="51" t="s">
        <v>22</v>
      </c>
      <c r="C18" s="34">
        <v>130000</v>
      </c>
      <c r="D18" s="28"/>
      <c r="E18" s="29">
        <v>130000</v>
      </c>
      <c r="F18" s="29"/>
      <c r="G18" s="29"/>
      <c r="H18" s="29"/>
      <c r="I18" s="29"/>
      <c r="K18" s="28"/>
      <c r="L18" s="18"/>
      <c r="M18" s="2"/>
    </row>
    <row r="19" spans="1:16" x14ac:dyDescent="0.25">
      <c r="A19" s="46">
        <v>13</v>
      </c>
      <c r="B19" s="55" t="s">
        <v>29</v>
      </c>
      <c r="C19" s="40">
        <v>-500000</v>
      </c>
      <c r="D19" s="28"/>
      <c r="E19" s="28"/>
      <c r="F19" s="29"/>
      <c r="G19" s="29"/>
      <c r="H19" s="29"/>
      <c r="I19" s="40">
        <v>-500000</v>
      </c>
      <c r="K19" s="28" t="s">
        <v>12</v>
      </c>
      <c r="L19" s="18">
        <v>10000</v>
      </c>
      <c r="M19" s="2"/>
    </row>
    <row r="20" spans="1:16" x14ac:dyDescent="0.25">
      <c r="A20" s="49">
        <v>14</v>
      </c>
      <c r="B20" s="51" t="s">
        <v>7</v>
      </c>
      <c r="C20" s="29">
        <v>100000</v>
      </c>
      <c r="D20" s="29">
        <v>100000</v>
      </c>
      <c r="E20" s="28"/>
      <c r="F20" s="29"/>
      <c r="G20" s="29"/>
      <c r="H20" s="28"/>
      <c r="I20" s="29"/>
      <c r="K20" s="28" t="s">
        <v>38</v>
      </c>
      <c r="L20" s="18">
        <v>100000</v>
      </c>
      <c r="M20" s="2"/>
      <c r="N20" s="42">
        <f>L22+L28</f>
        <v>13110000</v>
      </c>
    </row>
    <row r="21" spans="1:16" x14ac:dyDescent="0.25">
      <c r="A21" s="25">
        <v>15</v>
      </c>
      <c r="B21" s="28" t="s">
        <v>11</v>
      </c>
      <c r="C21" s="33">
        <v>-1800000</v>
      </c>
      <c r="D21" s="28"/>
      <c r="E21" s="28"/>
      <c r="F21" s="29"/>
      <c r="G21" s="29"/>
      <c r="H21" s="28"/>
      <c r="I21" s="33">
        <v>-1800000</v>
      </c>
      <c r="K21" s="28" t="s">
        <v>10</v>
      </c>
      <c r="L21" s="18">
        <v>-60000</v>
      </c>
      <c r="M21" s="2"/>
    </row>
    <row r="22" spans="1:16" x14ac:dyDescent="0.25">
      <c r="A22" s="25">
        <v>16</v>
      </c>
      <c r="B22" s="28" t="s">
        <v>9</v>
      </c>
      <c r="C22" s="33">
        <v>-3500000</v>
      </c>
      <c r="D22" s="28"/>
      <c r="E22" s="28"/>
      <c r="F22" s="29"/>
      <c r="G22" s="29"/>
      <c r="H22" s="28"/>
      <c r="I22" s="33">
        <v>-3500000</v>
      </c>
      <c r="L22" s="4">
        <f>SUM(L4:L21)</f>
        <v>7610000</v>
      </c>
      <c r="M22" s="2"/>
    </row>
    <row r="23" spans="1:16" x14ac:dyDescent="0.25">
      <c r="A23" s="25">
        <v>17</v>
      </c>
      <c r="B23" s="28" t="s">
        <v>23</v>
      </c>
      <c r="C23" s="29">
        <v>-850000</v>
      </c>
      <c r="D23" s="28"/>
      <c r="E23" s="28"/>
      <c r="F23" s="29"/>
      <c r="G23" s="29"/>
      <c r="H23" s="28"/>
      <c r="I23" s="29">
        <v>-850000</v>
      </c>
      <c r="K23" s="2" t="s">
        <v>70</v>
      </c>
      <c r="L23" s="4"/>
      <c r="M23" s="2"/>
    </row>
    <row r="24" spans="1:16" x14ac:dyDescent="0.25">
      <c r="A24" s="25">
        <v>18</v>
      </c>
      <c r="B24" s="51" t="s">
        <v>12</v>
      </c>
      <c r="C24" s="29">
        <v>10000</v>
      </c>
      <c r="D24" s="29">
        <v>10000</v>
      </c>
      <c r="E24" s="28"/>
      <c r="F24" s="29"/>
      <c r="G24" s="29"/>
      <c r="H24" s="29"/>
      <c r="I24" s="29"/>
      <c r="K24" s="39" t="s">
        <v>27</v>
      </c>
      <c r="L24" s="43">
        <v>4800000</v>
      </c>
      <c r="M24" s="2"/>
      <c r="P24" s="8"/>
    </row>
    <row r="25" spans="1:16" ht="17.25" x14ac:dyDescent="0.4">
      <c r="A25" s="25">
        <v>19</v>
      </c>
      <c r="B25" s="28" t="s">
        <v>18</v>
      </c>
      <c r="C25" s="30">
        <v>300000</v>
      </c>
      <c r="D25" s="28"/>
      <c r="E25" s="28"/>
      <c r="F25" s="29"/>
      <c r="G25" s="30">
        <v>300000</v>
      </c>
      <c r="H25" s="34"/>
      <c r="I25" s="29"/>
      <c r="K25" s="28" t="s">
        <v>24</v>
      </c>
      <c r="L25" s="18">
        <v>200000</v>
      </c>
      <c r="M25" s="2"/>
    </row>
    <row r="26" spans="1:16" x14ac:dyDescent="0.25">
      <c r="A26" s="25">
        <v>20</v>
      </c>
      <c r="B26" s="51" t="s">
        <v>24</v>
      </c>
      <c r="C26" s="29">
        <v>200000</v>
      </c>
      <c r="D26" s="29">
        <v>200000</v>
      </c>
      <c r="E26" s="28"/>
      <c r="F26" s="29"/>
      <c r="G26" s="29"/>
      <c r="H26" s="29"/>
      <c r="I26" s="29"/>
      <c r="K26" s="28" t="s">
        <v>30</v>
      </c>
      <c r="L26" s="18">
        <v>1000000</v>
      </c>
      <c r="M26" s="2"/>
    </row>
    <row r="27" spans="1:16" x14ac:dyDescent="0.25">
      <c r="A27" s="25">
        <v>21</v>
      </c>
      <c r="B27" s="51" t="s">
        <v>30</v>
      </c>
      <c r="C27" s="29">
        <v>1000000</v>
      </c>
      <c r="D27" s="29">
        <v>1000000</v>
      </c>
      <c r="E27" s="28"/>
      <c r="F27" s="29"/>
      <c r="G27" s="29"/>
      <c r="H27" s="29"/>
      <c r="I27" s="29"/>
      <c r="K27" s="39" t="s">
        <v>29</v>
      </c>
      <c r="L27" s="43">
        <v>-500000</v>
      </c>
      <c r="M27" s="2"/>
    </row>
    <row r="28" spans="1:16" x14ac:dyDescent="0.25">
      <c r="A28" s="25">
        <v>22</v>
      </c>
      <c r="B28" s="51" t="s">
        <v>25</v>
      </c>
      <c r="C28" s="29">
        <f>C43*25%</f>
        <v>213750</v>
      </c>
      <c r="D28" s="28"/>
      <c r="E28" s="41">
        <v>213750</v>
      </c>
      <c r="F28" s="29"/>
      <c r="G28" s="29"/>
      <c r="H28" s="29"/>
      <c r="I28" s="29"/>
      <c r="L28" s="4">
        <f>SUM(L24:L27)</f>
        <v>5500000</v>
      </c>
      <c r="M28" s="2"/>
    </row>
    <row r="29" spans="1:16" ht="17.25" x14ac:dyDescent="0.4">
      <c r="A29" s="25">
        <v>23</v>
      </c>
      <c r="B29" s="54" t="s">
        <v>16</v>
      </c>
      <c r="C29" s="34">
        <v>750000</v>
      </c>
      <c r="D29" s="28"/>
      <c r="E29" s="28"/>
      <c r="F29" s="29"/>
      <c r="G29" s="29"/>
      <c r="H29" s="29"/>
      <c r="I29" s="29"/>
      <c r="K29" s="2" t="s">
        <v>54</v>
      </c>
      <c r="L29" s="4"/>
      <c r="M29" s="2"/>
    </row>
    <row r="30" spans="1:16" x14ac:dyDescent="0.25">
      <c r="A30" s="25">
        <v>24</v>
      </c>
      <c r="B30" s="51" t="s">
        <v>17</v>
      </c>
      <c r="C30" s="35">
        <v>10000</v>
      </c>
      <c r="D30" s="29">
        <v>10000</v>
      </c>
      <c r="E30" s="28"/>
      <c r="F30" s="29"/>
      <c r="G30" s="35"/>
      <c r="H30" s="35"/>
      <c r="I30" s="29"/>
      <c r="K30" s="2" t="s">
        <v>71</v>
      </c>
      <c r="L30" s="4" t="s">
        <v>72</v>
      </c>
      <c r="M30" s="2"/>
    </row>
    <row r="31" spans="1:16" x14ac:dyDescent="0.25">
      <c r="A31" s="25">
        <v>25</v>
      </c>
      <c r="B31" s="51" t="s">
        <v>19</v>
      </c>
      <c r="C31" s="35">
        <v>30000</v>
      </c>
      <c r="D31" s="29">
        <v>30000</v>
      </c>
      <c r="E31" s="28"/>
      <c r="F31" s="29"/>
      <c r="G31" s="35"/>
      <c r="H31" s="35"/>
      <c r="I31" s="29"/>
      <c r="K31" s="28" t="s">
        <v>5</v>
      </c>
      <c r="L31" s="18">
        <v>40000</v>
      </c>
      <c r="M31" s="2"/>
    </row>
    <row r="32" spans="1:16" x14ac:dyDescent="0.25">
      <c r="A32" s="25">
        <v>26</v>
      </c>
      <c r="B32" s="51" t="s">
        <v>26</v>
      </c>
      <c r="C32" s="35">
        <v>2200000</v>
      </c>
      <c r="D32" s="28"/>
      <c r="E32" s="29">
        <v>2200000</v>
      </c>
      <c r="F32" s="29"/>
      <c r="G32" s="36"/>
      <c r="H32" s="36"/>
      <c r="I32" s="29"/>
      <c r="K32" s="28" t="s">
        <v>44</v>
      </c>
      <c r="L32" s="18">
        <v>1000000</v>
      </c>
      <c r="M32" s="2"/>
    </row>
    <row r="33" spans="1:14" x14ac:dyDescent="0.25">
      <c r="A33" s="25">
        <v>27</v>
      </c>
      <c r="B33" s="51" t="s">
        <v>32</v>
      </c>
      <c r="C33" s="35">
        <v>1200000</v>
      </c>
      <c r="D33" s="28"/>
      <c r="E33" s="29">
        <v>1200000</v>
      </c>
      <c r="F33" s="29"/>
      <c r="G33" s="29"/>
      <c r="H33" s="29"/>
      <c r="I33" s="29"/>
      <c r="K33" s="28" t="s">
        <v>22</v>
      </c>
      <c r="L33" s="18">
        <v>130000</v>
      </c>
      <c r="M33" s="2"/>
    </row>
    <row r="34" spans="1:14" x14ac:dyDescent="0.25">
      <c r="A34" s="25">
        <v>28</v>
      </c>
      <c r="B34" s="51" t="s">
        <v>14</v>
      </c>
      <c r="C34" s="29">
        <v>350000</v>
      </c>
      <c r="D34" s="28"/>
      <c r="E34" s="29">
        <v>350000</v>
      </c>
      <c r="F34" s="29"/>
      <c r="G34" s="29"/>
      <c r="H34" s="29"/>
      <c r="I34" s="29"/>
      <c r="K34" s="28" t="s">
        <v>25</v>
      </c>
      <c r="L34" s="44">
        <v>213750</v>
      </c>
      <c r="M34" s="2"/>
    </row>
    <row r="35" spans="1:14" x14ac:dyDescent="0.25">
      <c r="A35" s="25">
        <v>29</v>
      </c>
      <c r="B35" s="51" t="s">
        <v>8</v>
      </c>
      <c r="C35" s="29">
        <v>350000</v>
      </c>
      <c r="D35" s="28"/>
      <c r="E35" s="29">
        <v>350000</v>
      </c>
      <c r="F35" s="29"/>
      <c r="G35" s="29"/>
      <c r="H35" s="29"/>
      <c r="I35" s="29"/>
      <c r="K35" s="28" t="s">
        <v>26</v>
      </c>
      <c r="L35" s="18">
        <v>2200000</v>
      </c>
      <c r="M35" s="2"/>
    </row>
    <row r="36" spans="1:14" x14ac:dyDescent="0.25">
      <c r="A36" s="25">
        <v>30</v>
      </c>
      <c r="B36" s="51" t="s">
        <v>15</v>
      </c>
      <c r="C36" s="53">
        <v>50000</v>
      </c>
      <c r="D36" s="29">
        <v>50000</v>
      </c>
      <c r="E36" s="28"/>
      <c r="F36" s="29"/>
      <c r="G36" s="29"/>
      <c r="H36" s="29"/>
      <c r="I36" s="29"/>
      <c r="K36" s="28" t="s">
        <v>28</v>
      </c>
      <c r="L36" s="18">
        <v>7000</v>
      </c>
      <c r="M36" s="2"/>
    </row>
    <row r="37" spans="1:14" x14ac:dyDescent="0.25">
      <c r="A37" s="25">
        <v>31</v>
      </c>
      <c r="B37" s="51" t="s">
        <v>31</v>
      </c>
      <c r="C37" s="53">
        <v>600000</v>
      </c>
      <c r="D37" s="28"/>
      <c r="E37" s="29">
        <v>600000</v>
      </c>
      <c r="F37" s="29"/>
      <c r="G37" s="29"/>
      <c r="H37" s="29"/>
      <c r="I37" s="29"/>
      <c r="K37" s="28" t="s">
        <v>8</v>
      </c>
      <c r="L37" s="18">
        <v>350000</v>
      </c>
      <c r="M37" s="2"/>
    </row>
    <row r="38" spans="1:14" x14ac:dyDescent="0.25">
      <c r="A38" s="49">
        <v>32</v>
      </c>
      <c r="B38" s="51" t="s">
        <v>10</v>
      </c>
      <c r="C38" s="38">
        <v>-60000</v>
      </c>
      <c r="D38" s="28"/>
      <c r="E38" s="29">
        <v>-60000</v>
      </c>
      <c r="F38" s="29"/>
      <c r="G38" s="29"/>
      <c r="H38" s="29"/>
      <c r="I38" s="29"/>
      <c r="K38" s="28" t="s">
        <v>14</v>
      </c>
      <c r="L38" s="18">
        <v>350000</v>
      </c>
      <c r="M38" s="2"/>
    </row>
    <row r="39" spans="1:14" x14ac:dyDescent="0.25">
      <c r="A39" s="49">
        <v>33</v>
      </c>
      <c r="B39" s="51" t="s">
        <v>20</v>
      </c>
      <c r="C39" s="38">
        <v>500000</v>
      </c>
      <c r="D39" s="38">
        <v>500000</v>
      </c>
      <c r="E39" s="28"/>
      <c r="F39" s="29"/>
      <c r="G39" s="29"/>
      <c r="H39" s="29"/>
      <c r="I39" s="29"/>
      <c r="L39" s="4">
        <f>SUM(L31:L38)</f>
        <v>4290750</v>
      </c>
      <c r="M39" s="2"/>
    </row>
    <row r="40" spans="1:14" x14ac:dyDescent="0.25">
      <c r="A40" s="49">
        <v>34</v>
      </c>
      <c r="B40" s="51" t="s">
        <v>21</v>
      </c>
      <c r="C40" s="29">
        <v>2300000</v>
      </c>
      <c r="D40" s="29">
        <v>2300000</v>
      </c>
      <c r="E40" s="28"/>
      <c r="F40" s="29"/>
      <c r="G40" s="29"/>
      <c r="H40" s="35"/>
      <c r="I40" s="29"/>
      <c r="K40" s="2" t="s">
        <v>70</v>
      </c>
      <c r="L40" s="4"/>
      <c r="M40" s="2"/>
    </row>
    <row r="41" spans="1:14" x14ac:dyDescent="0.25">
      <c r="A41" s="25">
        <v>35</v>
      </c>
      <c r="B41" s="51" t="s">
        <v>38</v>
      </c>
      <c r="C41" s="35">
        <v>100000</v>
      </c>
      <c r="D41" s="28"/>
      <c r="E41" s="28"/>
      <c r="F41" s="29"/>
      <c r="G41" s="29">
        <v>100000</v>
      </c>
      <c r="H41" s="29"/>
      <c r="I41" s="29"/>
      <c r="K41" s="28" t="s">
        <v>32</v>
      </c>
      <c r="L41" s="18">
        <v>1200000</v>
      </c>
      <c r="M41" s="2"/>
      <c r="N41" s="42">
        <f>L39+L43+L50</f>
        <v>12813750</v>
      </c>
    </row>
    <row r="42" spans="1:14" x14ac:dyDescent="0.25">
      <c r="A42" s="25">
        <v>36</v>
      </c>
      <c r="B42" s="28" t="s">
        <v>35</v>
      </c>
      <c r="C42" s="38">
        <v>605000</v>
      </c>
      <c r="D42" s="28"/>
      <c r="E42" s="28"/>
      <c r="F42" s="29">
        <v>605000</v>
      </c>
      <c r="G42" s="36"/>
      <c r="H42" s="36"/>
      <c r="I42" s="29"/>
      <c r="K42" s="28" t="s">
        <v>31</v>
      </c>
      <c r="L42" s="18">
        <v>600000</v>
      </c>
      <c r="M42" s="2"/>
    </row>
    <row r="43" spans="1:14" x14ac:dyDescent="0.25">
      <c r="A43" s="25">
        <v>37</v>
      </c>
      <c r="B43" s="28" t="s">
        <v>37</v>
      </c>
      <c r="C43" s="38">
        <v>855000</v>
      </c>
      <c r="D43" s="28"/>
      <c r="E43" s="28"/>
      <c r="F43" s="29">
        <v>855000</v>
      </c>
      <c r="G43" s="29"/>
      <c r="H43" s="29"/>
      <c r="I43" s="29"/>
      <c r="L43" s="4">
        <f>SUM(L41:L42)</f>
        <v>1800000</v>
      </c>
      <c r="M43" s="2"/>
    </row>
    <row r="44" spans="1:14" x14ac:dyDescent="0.25">
      <c r="A44" s="25">
        <v>38</v>
      </c>
      <c r="B44" s="28" t="s">
        <v>36</v>
      </c>
      <c r="C44" s="38">
        <v>350000</v>
      </c>
      <c r="D44" s="28"/>
      <c r="E44" s="28"/>
      <c r="F44" s="29">
        <v>350000</v>
      </c>
      <c r="G44" s="29"/>
      <c r="H44" s="29"/>
      <c r="I44" s="29"/>
      <c r="K44" s="2" t="s">
        <v>63</v>
      </c>
      <c r="L44" s="4"/>
      <c r="M44" s="2"/>
    </row>
    <row r="45" spans="1:14" x14ac:dyDescent="0.25">
      <c r="A45" s="25">
        <v>39</v>
      </c>
      <c r="B45" s="28" t="s">
        <v>28</v>
      </c>
      <c r="C45" s="29">
        <v>7000</v>
      </c>
      <c r="D45" s="28"/>
      <c r="E45" s="29">
        <v>7000</v>
      </c>
      <c r="F45" s="29"/>
      <c r="G45" s="29"/>
      <c r="H45" s="29"/>
      <c r="I45" s="29"/>
      <c r="K45" s="28" t="s">
        <v>33</v>
      </c>
      <c r="L45" s="18">
        <v>4000000</v>
      </c>
      <c r="M45" s="2"/>
    </row>
    <row r="46" spans="1:14" x14ac:dyDescent="0.25">
      <c r="A46" s="25">
        <v>40</v>
      </c>
      <c r="B46" s="28" t="s">
        <v>2</v>
      </c>
      <c r="C46" s="33">
        <v>14000000</v>
      </c>
      <c r="D46" s="28"/>
      <c r="E46" s="28"/>
      <c r="F46" s="29"/>
      <c r="G46" s="33">
        <v>14000000</v>
      </c>
      <c r="H46" s="29"/>
      <c r="I46" s="29"/>
      <c r="K46" s="28" t="s">
        <v>34</v>
      </c>
      <c r="L46" s="18">
        <v>913000</v>
      </c>
      <c r="M46" s="2"/>
    </row>
    <row r="47" spans="1:14" x14ac:dyDescent="0.25">
      <c r="A47"/>
      <c r="B47"/>
      <c r="C47" s="8">
        <f>SUM(C26:C45,C24,C20,C15:C19,C8:C13)</f>
        <v>25713750</v>
      </c>
      <c r="D47" s="3">
        <v>12610000</v>
      </c>
      <c r="E47" s="8"/>
      <c r="F47"/>
      <c r="G47"/>
      <c r="H47"/>
      <c r="I47"/>
      <c r="K47" s="28" t="s">
        <v>35</v>
      </c>
      <c r="L47" s="18">
        <v>605000</v>
      </c>
      <c r="M47" s="2"/>
    </row>
    <row r="48" spans="1:14" x14ac:dyDescent="0.25">
      <c r="K48" s="28" t="s">
        <v>37</v>
      </c>
      <c r="L48" s="18">
        <v>855000</v>
      </c>
      <c r="M48" s="2"/>
    </row>
    <row r="49" spans="11:13" x14ac:dyDescent="0.25">
      <c r="K49" s="28" t="s">
        <v>36</v>
      </c>
      <c r="L49" s="18">
        <v>350000</v>
      </c>
      <c r="M49" s="2"/>
    </row>
    <row r="50" spans="11:13" x14ac:dyDescent="0.25">
      <c r="L50" s="4">
        <f>SUM(L45:L49)</f>
        <v>6723000</v>
      </c>
      <c r="M50" s="2"/>
    </row>
    <row r="1048566" spans="11:11" x14ac:dyDescent="0.25">
      <c r="K1048566" s="2" t="s">
        <v>6</v>
      </c>
    </row>
  </sheetData>
  <sortState xmlns:xlrd2="http://schemas.microsoft.com/office/spreadsheetml/2017/richdata2" ref="A7:C46">
    <sortCondition ref="B7:B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FB6E-4264-499E-98F0-8A5E4289F971}">
  <dimension ref="A1:D223"/>
  <sheetViews>
    <sheetView workbookViewId="0">
      <selection activeCell="A44" sqref="A44"/>
    </sheetView>
  </sheetViews>
  <sheetFormatPr baseColWidth="10" defaultRowHeight="15" x14ac:dyDescent="0.25"/>
  <cols>
    <col min="1" max="1" width="31.140625" customWidth="1"/>
    <col min="2" max="2" width="23.7109375" customWidth="1"/>
    <col min="4" max="4" width="14.140625" bestFit="1" customWidth="1"/>
    <col min="6" max="6" width="11.85546875" bestFit="1" customWidth="1"/>
  </cols>
  <sheetData>
    <row r="1" spans="1:4" x14ac:dyDescent="0.25">
      <c r="A1" s="9" t="s">
        <v>53</v>
      </c>
      <c r="B1" s="17">
        <f>B2+B19</f>
        <v>12350000</v>
      </c>
    </row>
    <row r="2" spans="1:4" x14ac:dyDescent="0.25">
      <c r="A2" s="9" t="s">
        <v>51</v>
      </c>
      <c r="B2" s="11">
        <f>B3+B4+B5+B6+B7+B9+B10+B11+B12+B14+B15+B16+B17+B18</f>
        <v>7050000</v>
      </c>
    </row>
    <row r="3" spans="1:4" x14ac:dyDescent="0.25">
      <c r="A3" s="12" t="s">
        <v>45</v>
      </c>
      <c r="B3" s="29">
        <v>910000</v>
      </c>
      <c r="C3" t="s">
        <v>76</v>
      </c>
    </row>
    <row r="4" spans="1:4" x14ac:dyDescent="0.25">
      <c r="A4" s="12" t="s">
        <v>46</v>
      </c>
      <c r="B4" s="29">
        <v>2400000</v>
      </c>
      <c r="C4" t="s">
        <v>77</v>
      </c>
    </row>
    <row r="5" spans="1:4" x14ac:dyDescent="0.25">
      <c r="A5" s="12"/>
      <c r="B5" s="29"/>
    </row>
    <row r="6" spans="1:4" x14ac:dyDescent="0.25">
      <c r="A6" s="12" t="s">
        <v>47</v>
      </c>
      <c r="B6" s="30">
        <v>50000</v>
      </c>
    </row>
    <row r="7" spans="1:4" x14ac:dyDescent="0.25">
      <c r="A7" s="12" t="s">
        <v>48</v>
      </c>
      <c r="B7" s="29">
        <v>100000</v>
      </c>
    </row>
    <row r="8" spans="1:4" x14ac:dyDescent="0.25">
      <c r="A8" s="51" t="s">
        <v>15</v>
      </c>
      <c r="B8" s="53">
        <v>50000</v>
      </c>
      <c r="D8" s="45"/>
    </row>
    <row r="9" spans="1:4" x14ac:dyDescent="0.25">
      <c r="A9" s="12" t="s">
        <v>73</v>
      </c>
      <c r="B9" s="29">
        <v>30000</v>
      </c>
      <c r="C9" t="s">
        <v>78</v>
      </c>
    </row>
    <row r="10" spans="1:4" x14ac:dyDescent="0.25">
      <c r="A10" s="12" t="s">
        <v>49</v>
      </c>
      <c r="B10" s="29">
        <v>10000</v>
      </c>
    </row>
    <row r="11" spans="1:4" x14ac:dyDescent="0.25">
      <c r="A11" s="12" t="s">
        <v>16</v>
      </c>
      <c r="B11" s="56">
        <v>750000</v>
      </c>
    </row>
    <row r="12" spans="1:4" x14ac:dyDescent="0.25">
      <c r="A12" s="12" t="s">
        <v>50</v>
      </c>
      <c r="B12" s="29">
        <v>2300000</v>
      </c>
    </row>
    <row r="13" spans="1:4" x14ac:dyDescent="0.25">
      <c r="A13" s="12" t="s">
        <v>74</v>
      </c>
      <c r="B13" s="38">
        <v>500000</v>
      </c>
    </row>
    <row r="14" spans="1:4" x14ac:dyDescent="0.25">
      <c r="A14" s="12" t="s">
        <v>13</v>
      </c>
      <c r="B14" s="18">
        <v>250000</v>
      </c>
      <c r="C14" t="s">
        <v>79</v>
      </c>
    </row>
    <row r="15" spans="1:4" x14ac:dyDescent="0.25">
      <c r="A15" s="28" t="s">
        <v>38</v>
      </c>
      <c r="B15" s="18">
        <v>100000</v>
      </c>
      <c r="C15" t="s">
        <v>80</v>
      </c>
    </row>
    <row r="16" spans="1:4" x14ac:dyDescent="0.25">
      <c r="A16" s="28" t="s">
        <v>12</v>
      </c>
      <c r="B16" s="18">
        <v>10000</v>
      </c>
    </row>
    <row r="17" spans="1:3" x14ac:dyDescent="0.25">
      <c r="A17" s="28" t="s">
        <v>24</v>
      </c>
      <c r="B17" s="18">
        <v>200000</v>
      </c>
    </row>
    <row r="18" spans="1:3" x14ac:dyDescent="0.25">
      <c r="A18" s="28" t="s">
        <v>10</v>
      </c>
      <c r="B18" s="18">
        <v>-60000</v>
      </c>
    </row>
    <row r="19" spans="1:3" x14ac:dyDescent="0.25">
      <c r="A19" s="9" t="s">
        <v>52</v>
      </c>
      <c r="B19" s="11">
        <f>B20+B21+B22+B23</f>
        <v>5300000</v>
      </c>
    </row>
    <row r="20" spans="1:3" x14ac:dyDescent="0.25">
      <c r="A20" s="39" t="s">
        <v>27</v>
      </c>
      <c r="B20" s="43">
        <v>4800000</v>
      </c>
      <c r="C20" t="s">
        <v>75</v>
      </c>
    </row>
    <row r="21" spans="1:3" x14ac:dyDescent="0.25">
      <c r="A21" s="39" t="s">
        <v>29</v>
      </c>
      <c r="B21" s="43">
        <v>-500000</v>
      </c>
    </row>
    <row r="22" spans="1:3" x14ac:dyDescent="0.25">
      <c r="A22" s="28"/>
      <c r="B22" s="18"/>
      <c r="C22" t="s">
        <v>24</v>
      </c>
    </row>
    <row r="23" spans="1:3" x14ac:dyDescent="0.25">
      <c r="A23" s="28" t="s">
        <v>30</v>
      </c>
      <c r="B23" s="18">
        <v>1000000</v>
      </c>
    </row>
    <row r="24" spans="1:3" x14ac:dyDescent="0.25">
      <c r="A24" s="12"/>
      <c r="B24" s="13"/>
    </row>
    <row r="25" spans="1:3" x14ac:dyDescent="0.25">
      <c r="A25" s="9" t="s">
        <v>54</v>
      </c>
      <c r="B25" s="14">
        <f>B26+B36</f>
        <v>6090750</v>
      </c>
    </row>
    <row r="26" spans="1:3" x14ac:dyDescent="0.25">
      <c r="A26" s="9" t="s">
        <v>55</v>
      </c>
      <c r="B26" s="14">
        <f>SUM(B27:B34)</f>
        <v>4290750</v>
      </c>
    </row>
    <row r="27" spans="1:3" x14ac:dyDescent="0.25">
      <c r="A27" s="12" t="s">
        <v>5</v>
      </c>
      <c r="B27" s="18">
        <v>40000</v>
      </c>
    </row>
    <row r="28" spans="1:3" x14ac:dyDescent="0.25">
      <c r="A28" s="12" t="s">
        <v>56</v>
      </c>
      <c r="B28" s="18">
        <v>1000000</v>
      </c>
    </row>
    <row r="29" spans="1:3" x14ac:dyDescent="0.25">
      <c r="A29" s="28" t="s">
        <v>26</v>
      </c>
      <c r="B29" s="18">
        <v>2200000</v>
      </c>
    </row>
    <row r="30" spans="1:3" x14ac:dyDescent="0.25">
      <c r="A30" s="28" t="s">
        <v>22</v>
      </c>
      <c r="B30" s="18">
        <v>130000</v>
      </c>
    </row>
    <row r="31" spans="1:3" x14ac:dyDescent="0.25">
      <c r="A31" s="28" t="s">
        <v>28</v>
      </c>
      <c r="B31" s="18">
        <v>7000</v>
      </c>
    </row>
    <row r="32" spans="1:3" x14ac:dyDescent="0.25">
      <c r="A32" s="28" t="s">
        <v>8</v>
      </c>
      <c r="B32" s="18">
        <v>350000</v>
      </c>
    </row>
    <row r="33" spans="1:4" x14ac:dyDescent="0.25">
      <c r="A33" s="28" t="s">
        <v>25</v>
      </c>
      <c r="B33" s="44">
        <f>B43*25%</f>
        <v>213750</v>
      </c>
    </row>
    <row r="34" spans="1:4" x14ac:dyDescent="0.25">
      <c r="A34" s="28" t="s">
        <v>14</v>
      </c>
      <c r="B34" s="29">
        <v>350000</v>
      </c>
    </row>
    <row r="36" spans="1:4" x14ac:dyDescent="0.25">
      <c r="A36" s="10" t="s">
        <v>57</v>
      </c>
      <c r="B36" s="16">
        <f>B37+B38</f>
        <v>1800000</v>
      </c>
    </row>
    <row r="37" spans="1:4" x14ac:dyDescent="0.25">
      <c r="A37" s="28" t="s">
        <v>32</v>
      </c>
      <c r="B37" s="18">
        <v>1200000</v>
      </c>
    </row>
    <row r="38" spans="1:4" x14ac:dyDescent="0.25">
      <c r="A38" s="28" t="s">
        <v>31</v>
      </c>
      <c r="B38" s="18">
        <v>600000</v>
      </c>
    </row>
    <row r="39" spans="1:4" x14ac:dyDescent="0.25">
      <c r="A39" s="10" t="s">
        <v>58</v>
      </c>
      <c r="B39" s="16">
        <f>B40+B41+B42+B43+B44</f>
        <v>6723000</v>
      </c>
    </row>
    <row r="40" spans="1:4" x14ac:dyDescent="0.25">
      <c r="A40" s="28" t="s">
        <v>33</v>
      </c>
      <c r="B40" s="18">
        <v>4000000</v>
      </c>
    </row>
    <row r="41" spans="1:4" x14ac:dyDescent="0.25">
      <c r="A41" s="28" t="s">
        <v>34</v>
      </c>
      <c r="B41" s="18">
        <v>913000</v>
      </c>
    </row>
    <row r="42" spans="1:4" x14ac:dyDescent="0.25">
      <c r="A42" s="28" t="s">
        <v>35</v>
      </c>
      <c r="B42" s="18">
        <v>605000</v>
      </c>
    </row>
    <row r="43" spans="1:4" x14ac:dyDescent="0.25">
      <c r="A43" s="28" t="s">
        <v>37</v>
      </c>
      <c r="B43" s="18">
        <v>855000</v>
      </c>
    </row>
    <row r="44" spans="1:4" x14ac:dyDescent="0.25">
      <c r="A44" s="28" t="s">
        <v>36</v>
      </c>
      <c r="B44" s="18">
        <v>350000</v>
      </c>
      <c r="D44" s="45">
        <f>SUM(B40:B44,B37:B38,B27:B34,B20:B23,B3:B18)</f>
        <v>25713750</v>
      </c>
    </row>
    <row r="45" spans="1:4" x14ac:dyDescent="0.25">
      <c r="A45" s="10" t="s">
        <v>59</v>
      </c>
      <c r="B45" s="16">
        <f>B39+B25</f>
        <v>12813750</v>
      </c>
    </row>
    <row r="46" spans="1:4" x14ac:dyDescent="0.25">
      <c r="A46" s="12"/>
      <c r="B46" s="15"/>
    </row>
    <row r="47" spans="1:4" x14ac:dyDescent="0.25">
      <c r="A47" s="12"/>
      <c r="B47" s="15"/>
    </row>
    <row r="48" spans="1:4" x14ac:dyDescent="0.25">
      <c r="A48" s="12"/>
      <c r="B48" s="15"/>
    </row>
    <row r="49" spans="1:2" x14ac:dyDescent="0.25">
      <c r="A49" s="12"/>
      <c r="B49" s="15"/>
    </row>
    <row r="50" spans="1:2" x14ac:dyDescent="0.25">
      <c r="A50" s="12"/>
      <c r="B50" s="15"/>
    </row>
    <row r="51" spans="1:2" x14ac:dyDescent="0.25">
      <c r="A51" s="12"/>
      <c r="B51" s="15"/>
    </row>
    <row r="52" spans="1:2" x14ac:dyDescent="0.25">
      <c r="A52" s="12"/>
      <c r="B52" s="15"/>
    </row>
    <row r="53" spans="1:2" x14ac:dyDescent="0.25">
      <c r="A53" s="12"/>
      <c r="B53" s="15"/>
    </row>
    <row r="54" spans="1:2" x14ac:dyDescent="0.25">
      <c r="A54" s="12"/>
      <c r="B54" s="15"/>
    </row>
    <row r="55" spans="1:2" x14ac:dyDescent="0.25">
      <c r="A55" s="12"/>
      <c r="B55" s="15"/>
    </row>
    <row r="56" spans="1:2" x14ac:dyDescent="0.25">
      <c r="A56" s="12"/>
      <c r="B56" s="15"/>
    </row>
    <row r="57" spans="1:2" x14ac:dyDescent="0.25">
      <c r="A57" s="12"/>
      <c r="B57" s="15"/>
    </row>
    <row r="58" spans="1:2" x14ac:dyDescent="0.25">
      <c r="A58" s="12"/>
      <c r="B58" s="15"/>
    </row>
    <row r="59" spans="1:2" x14ac:dyDescent="0.25">
      <c r="A59" s="12"/>
      <c r="B59" s="15"/>
    </row>
    <row r="60" spans="1:2" x14ac:dyDescent="0.25">
      <c r="A60" s="12"/>
      <c r="B60" s="15"/>
    </row>
    <row r="61" spans="1:2" x14ac:dyDescent="0.25">
      <c r="A61" s="12"/>
      <c r="B61" s="15"/>
    </row>
    <row r="62" spans="1:2" x14ac:dyDescent="0.25">
      <c r="A62" s="12"/>
      <c r="B62" s="15"/>
    </row>
    <row r="63" spans="1:2" x14ac:dyDescent="0.25">
      <c r="A63" s="12"/>
      <c r="B63" s="15"/>
    </row>
    <row r="64" spans="1:2" x14ac:dyDescent="0.25">
      <c r="A64" s="12"/>
      <c r="B64" s="15"/>
    </row>
    <row r="65" spans="1:2" x14ac:dyDescent="0.25">
      <c r="A65" s="12"/>
      <c r="B65" s="15"/>
    </row>
    <row r="66" spans="1:2" x14ac:dyDescent="0.25">
      <c r="A66" s="12"/>
      <c r="B66" s="15"/>
    </row>
    <row r="67" spans="1:2" x14ac:dyDescent="0.25">
      <c r="A67" s="12"/>
      <c r="B67" s="15"/>
    </row>
    <row r="68" spans="1:2" x14ac:dyDescent="0.25">
      <c r="A68" s="12"/>
      <c r="B68" s="15"/>
    </row>
    <row r="69" spans="1:2" x14ac:dyDescent="0.25">
      <c r="A69" s="12"/>
      <c r="B69" s="15"/>
    </row>
    <row r="70" spans="1:2" x14ac:dyDescent="0.25">
      <c r="A70" s="12"/>
      <c r="B70" s="15"/>
    </row>
    <row r="71" spans="1:2" x14ac:dyDescent="0.25">
      <c r="A71" s="12"/>
      <c r="B71" s="15"/>
    </row>
    <row r="72" spans="1:2" x14ac:dyDescent="0.25">
      <c r="A72" s="12"/>
      <c r="B72" s="15"/>
    </row>
    <row r="73" spans="1:2" x14ac:dyDescent="0.25">
      <c r="A73" s="12"/>
      <c r="B73" s="15"/>
    </row>
    <row r="74" spans="1:2" x14ac:dyDescent="0.25">
      <c r="A74" s="12"/>
      <c r="B74" s="15"/>
    </row>
    <row r="75" spans="1:2" x14ac:dyDescent="0.25">
      <c r="A75" s="12"/>
      <c r="B75" s="15"/>
    </row>
    <row r="76" spans="1:2" x14ac:dyDescent="0.25">
      <c r="A76" s="12"/>
      <c r="B76" s="15"/>
    </row>
    <row r="77" spans="1:2" x14ac:dyDescent="0.25">
      <c r="A77" s="12"/>
      <c r="B77" s="15"/>
    </row>
    <row r="78" spans="1:2" x14ac:dyDescent="0.25">
      <c r="A78" s="12"/>
      <c r="B78" s="15"/>
    </row>
    <row r="79" spans="1:2" x14ac:dyDescent="0.25">
      <c r="A79" s="12"/>
      <c r="B79" s="15"/>
    </row>
    <row r="80" spans="1:2" x14ac:dyDescent="0.25">
      <c r="A80" s="12"/>
      <c r="B80" s="15"/>
    </row>
    <row r="81" spans="1:2" x14ac:dyDescent="0.25">
      <c r="A81" s="12"/>
      <c r="B81" s="15"/>
    </row>
    <row r="82" spans="1:2" x14ac:dyDescent="0.25">
      <c r="A82" s="12"/>
      <c r="B82" s="15"/>
    </row>
    <row r="83" spans="1:2" x14ac:dyDescent="0.25">
      <c r="A83" s="12"/>
      <c r="B83" s="15"/>
    </row>
    <row r="84" spans="1:2" x14ac:dyDescent="0.25">
      <c r="A84" s="12"/>
      <c r="B84" s="15"/>
    </row>
    <row r="85" spans="1:2" x14ac:dyDescent="0.25">
      <c r="A85" s="12"/>
      <c r="B85" s="15"/>
    </row>
    <row r="86" spans="1:2" x14ac:dyDescent="0.25">
      <c r="A86" s="12"/>
      <c r="B86" s="15"/>
    </row>
    <row r="87" spans="1:2" x14ac:dyDescent="0.25">
      <c r="A87" s="12"/>
      <c r="B87" s="15"/>
    </row>
    <row r="88" spans="1:2" x14ac:dyDescent="0.25">
      <c r="A88" s="12"/>
      <c r="B88" s="15"/>
    </row>
    <row r="89" spans="1:2" x14ac:dyDescent="0.25">
      <c r="A89" s="12"/>
      <c r="B89" s="15"/>
    </row>
    <row r="90" spans="1:2" x14ac:dyDescent="0.25">
      <c r="A90" s="12"/>
      <c r="B90" s="15"/>
    </row>
    <row r="91" spans="1:2" x14ac:dyDescent="0.25">
      <c r="A91" s="12"/>
      <c r="B91" s="15"/>
    </row>
    <row r="92" spans="1:2" x14ac:dyDescent="0.25">
      <c r="A92" s="12"/>
      <c r="B92" s="15"/>
    </row>
    <row r="93" spans="1:2" x14ac:dyDescent="0.25">
      <c r="A93" s="12"/>
      <c r="B93" s="15"/>
    </row>
    <row r="94" spans="1:2" x14ac:dyDescent="0.25">
      <c r="A94" s="12"/>
      <c r="B94" s="15"/>
    </row>
    <row r="95" spans="1:2" x14ac:dyDescent="0.25">
      <c r="A95" s="12"/>
      <c r="B95" s="15"/>
    </row>
    <row r="96" spans="1:2" x14ac:dyDescent="0.25">
      <c r="A96" s="12"/>
      <c r="B96" s="15"/>
    </row>
    <row r="97" spans="1:2" x14ac:dyDescent="0.25">
      <c r="A97" s="12"/>
      <c r="B97" s="15"/>
    </row>
    <row r="98" spans="1:2" x14ac:dyDescent="0.25">
      <c r="A98" s="12"/>
      <c r="B98" s="15"/>
    </row>
    <row r="99" spans="1:2" x14ac:dyDescent="0.25">
      <c r="A99" s="12"/>
      <c r="B99" s="15"/>
    </row>
    <row r="100" spans="1:2" x14ac:dyDescent="0.25">
      <c r="A100" s="12"/>
      <c r="B100" s="15"/>
    </row>
    <row r="101" spans="1:2" x14ac:dyDescent="0.25">
      <c r="A101" s="12"/>
      <c r="B101" s="15"/>
    </row>
    <row r="102" spans="1:2" x14ac:dyDescent="0.25">
      <c r="A102" s="12"/>
      <c r="B102" s="15"/>
    </row>
    <row r="103" spans="1:2" x14ac:dyDescent="0.25">
      <c r="A103" s="12"/>
      <c r="B103" s="15"/>
    </row>
    <row r="104" spans="1:2" x14ac:dyDescent="0.25">
      <c r="A104" s="12"/>
      <c r="B104" s="15"/>
    </row>
    <row r="105" spans="1:2" x14ac:dyDescent="0.25">
      <c r="A105" s="12"/>
      <c r="B105" s="15"/>
    </row>
    <row r="106" spans="1:2" x14ac:dyDescent="0.25">
      <c r="A106" s="12"/>
      <c r="B106" s="15"/>
    </row>
    <row r="107" spans="1:2" x14ac:dyDescent="0.25">
      <c r="A107" s="12"/>
      <c r="B107" s="15"/>
    </row>
    <row r="108" spans="1:2" x14ac:dyDescent="0.25">
      <c r="A108" s="12"/>
      <c r="B108" s="15"/>
    </row>
    <row r="109" spans="1:2" x14ac:dyDescent="0.25">
      <c r="A109" s="12"/>
      <c r="B109" s="15"/>
    </row>
    <row r="110" spans="1:2" x14ac:dyDescent="0.25">
      <c r="A110" s="12"/>
      <c r="B110" s="15"/>
    </row>
    <row r="111" spans="1:2" x14ac:dyDescent="0.25">
      <c r="A111" s="12"/>
      <c r="B111" s="15"/>
    </row>
    <row r="112" spans="1:2" x14ac:dyDescent="0.25">
      <c r="A112" s="12"/>
      <c r="B112" s="15"/>
    </row>
    <row r="113" spans="1:2" x14ac:dyDescent="0.25">
      <c r="A113" s="12"/>
      <c r="B113" s="15"/>
    </row>
    <row r="114" spans="1:2" x14ac:dyDescent="0.25">
      <c r="A114" s="12"/>
      <c r="B114" s="15"/>
    </row>
    <row r="115" spans="1:2" x14ac:dyDescent="0.25">
      <c r="A115" s="12"/>
      <c r="B115" s="15"/>
    </row>
    <row r="116" spans="1:2" x14ac:dyDescent="0.25">
      <c r="A116" s="12"/>
      <c r="B116" s="15"/>
    </row>
    <row r="117" spans="1:2" x14ac:dyDescent="0.25">
      <c r="A117" s="12"/>
      <c r="B117" s="15"/>
    </row>
    <row r="118" spans="1:2" x14ac:dyDescent="0.25">
      <c r="A118" s="12"/>
      <c r="B118" s="15"/>
    </row>
    <row r="119" spans="1:2" x14ac:dyDescent="0.25">
      <c r="A119" s="12"/>
      <c r="B119" s="15"/>
    </row>
    <row r="120" spans="1:2" x14ac:dyDescent="0.25">
      <c r="A120" s="12"/>
      <c r="B120" s="15"/>
    </row>
    <row r="121" spans="1:2" x14ac:dyDescent="0.25">
      <c r="A121" s="12"/>
      <c r="B121" s="15"/>
    </row>
    <row r="122" spans="1:2" x14ac:dyDescent="0.25">
      <c r="A122" s="12"/>
      <c r="B122" s="15"/>
    </row>
    <row r="123" spans="1:2" x14ac:dyDescent="0.25">
      <c r="A123" s="12"/>
      <c r="B123" s="15"/>
    </row>
    <row r="124" spans="1:2" x14ac:dyDescent="0.25">
      <c r="A124" s="12"/>
      <c r="B124" s="15"/>
    </row>
    <row r="125" spans="1:2" x14ac:dyDescent="0.25">
      <c r="A125" s="12"/>
      <c r="B125" s="15"/>
    </row>
    <row r="126" spans="1:2" x14ac:dyDescent="0.25">
      <c r="A126" s="12"/>
      <c r="B126" s="15"/>
    </row>
    <row r="127" spans="1:2" x14ac:dyDescent="0.25">
      <c r="A127" s="12"/>
      <c r="B127" s="15"/>
    </row>
    <row r="128" spans="1:2" x14ac:dyDescent="0.25">
      <c r="A128" s="12"/>
      <c r="B128" s="15"/>
    </row>
    <row r="129" spans="1:2" x14ac:dyDescent="0.25">
      <c r="A129" s="12"/>
      <c r="B129" s="15"/>
    </row>
    <row r="130" spans="1:2" x14ac:dyDescent="0.25">
      <c r="A130" s="12"/>
      <c r="B130" s="15"/>
    </row>
    <row r="131" spans="1:2" x14ac:dyDescent="0.25">
      <c r="A131" s="12"/>
      <c r="B131" s="15"/>
    </row>
    <row r="132" spans="1:2" x14ac:dyDescent="0.25">
      <c r="A132" s="12"/>
      <c r="B132" s="15"/>
    </row>
    <row r="133" spans="1:2" x14ac:dyDescent="0.25">
      <c r="A133" s="12"/>
      <c r="B133" s="15"/>
    </row>
    <row r="134" spans="1:2" x14ac:dyDescent="0.25">
      <c r="A134" s="12"/>
      <c r="B134" s="15"/>
    </row>
    <row r="135" spans="1:2" x14ac:dyDescent="0.25">
      <c r="A135" s="12"/>
      <c r="B135" s="15"/>
    </row>
    <row r="136" spans="1:2" x14ac:dyDescent="0.25">
      <c r="A136" s="12"/>
      <c r="B136" s="15"/>
    </row>
    <row r="137" spans="1:2" x14ac:dyDescent="0.25">
      <c r="A137" s="12"/>
      <c r="B137" s="15"/>
    </row>
    <row r="138" spans="1:2" x14ac:dyDescent="0.25">
      <c r="A138" s="12"/>
      <c r="B138" s="15"/>
    </row>
    <row r="139" spans="1:2" x14ac:dyDescent="0.25">
      <c r="A139" s="12"/>
      <c r="B139" s="15"/>
    </row>
    <row r="140" spans="1:2" x14ac:dyDescent="0.25">
      <c r="A140" s="12"/>
      <c r="B140" s="15"/>
    </row>
    <row r="141" spans="1:2" x14ac:dyDescent="0.25">
      <c r="A141" s="12"/>
      <c r="B141" s="15"/>
    </row>
    <row r="142" spans="1:2" x14ac:dyDescent="0.25">
      <c r="A142" s="12"/>
      <c r="B142" s="15"/>
    </row>
    <row r="143" spans="1:2" x14ac:dyDescent="0.25">
      <c r="A143" s="12"/>
      <c r="B143" s="15"/>
    </row>
    <row r="144" spans="1:2" x14ac:dyDescent="0.25">
      <c r="A144" s="12"/>
      <c r="B144" s="15"/>
    </row>
    <row r="145" spans="1:2" x14ac:dyDescent="0.25">
      <c r="A145" s="12"/>
      <c r="B145" s="15"/>
    </row>
    <row r="146" spans="1:2" x14ac:dyDescent="0.25">
      <c r="A146" s="12"/>
      <c r="B146" s="15"/>
    </row>
    <row r="147" spans="1:2" x14ac:dyDescent="0.25">
      <c r="A147" s="12"/>
      <c r="B147" s="15"/>
    </row>
    <row r="148" spans="1:2" x14ac:dyDescent="0.25">
      <c r="A148" s="12"/>
      <c r="B148" s="15"/>
    </row>
    <row r="149" spans="1:2" x14ac:dyDescent="0.25">
      <c r="A149" s="12"/>
      <c r="B149" s="15"/>
    </row>
    <row r="150" spans="1:2" x14ac:dyDescent="0.25">
      <c r="A150" s="12"/>
      <c r="B150" s="15"/>
    </row>
    <row r="151" spans="1:2" x14ac:dyDescent="0.25">
      <c r="A151" s="12"/>
      <c r="B151" s="15"/>
    </row>
    <row r="152" spans="1:2" x14ac:dyDescent="0.25">
      <c r="A152" s="12"/>
      <c r="B152" s="15"/>
    </row>
    <row r="153" spans="1:2" x14ac:dyDescent="0.25">
      <c r="A153" s="12"/>
      <c r="B153" s="15"/>
    </row>
    <row r="154" spans="1:2" x14ac:dyDescent="0.25">
      <c r="A154" s="12"/>
      <c r="B154" s="15"/>
    </row>
    <row r="155" spans="1:2" x14ac:dyDescent="0.25">
      <c r="A155" s="12"/>
      <c r="B155" s="15"/>
    </row>
    <row r="156" spans="1:2" x14ac:dyDescent="0.25">
      <c r="A156" s="12"/>
      <c r="B156" s="15"/>
    </row>
    <row r="157" spans="1:2" x14ac:dyDescent="0.25">
      <c r="A157" s="12"/>
      <c r="B157" s="15"/>
    </row>
    <row r="158" spans="1:2" x14ac:dyDescent="0.25">
      <c r="A158" s="12"/>
      <c r="B158" s="15"/>
    </row>
    <row r="159" spans="1:2" x14ac:dyDescent="0.25">
      <c r="A159" s="12"/>
      <c r="B159" s="15"/>
    </row>
    <row r="160" spans="1:2" x14ac:dyDescent="0.25">
      <c r="A160" s="12"/>
      <c r="B160" s="15"/>
    </row>
    <row r="161" spans="1:2" x14ac:dyDescent="0.25">
      <c r="A161" s="12"/>
      <c r="B161" s="15"/>
    </row>
    <row r="162" spans="1:2" x14ac:dyDescent="0.25">
      <c r="A162" s="12"/>
      <c r="B162" s="15"/>
    </row>
    <row r="163" spans="1:2" x14ac:dyDescent="0.25">
      <c r="A163" s="12"/>
      <c r="B163" s="15"/>
    </row>
    <row r="164" spans="1:2" x14ac:dyDescent="0.25">
      <c r="A164" s="12"/>
      <c r="B164" s="15"/>
    </row>
    <row r="165" spans="1:2" x14ac:dyDescent="0.25">
      <c r="A165" s="12"/>
      <c r="B165" s="15"/>
    </row>
    <row r="166" spans="1:2" x14ac:dyDescent="0.25">
      <c r="A166" s="12"/>
      <c r="B166" s="15"/>
    </row>
    <row r="167" spans="1:2" x14ac:dyDescent="0.25">
      <c r="A167" s="12"/>
      <c r="B167" s="15"/>
    </row>
    <row r="168" spans="1:2" x14ac:dyDescent="0.25">
      <c r="A168" s="12"/>
      <c r="B168" s="15"/>
    </row>
    <row r="169" spans="1:2" x14ac:dyDescent="0.25">
      <c r="A169" s="12"/>
      <c r="B169" s="15"/>
    </row>
    <row r="170" spans="1:2" x14ac:dyDescent="0.25">
      <c r="A170" s="12"/>
      <c r="B170" s="15"/>
    </row>
    <row r="171" spans="1:2" x14ac:dyDescent="0.25">
      <c r="A171" s="12"/>
      <c r="B171" s="15"/>
    </row>
    <row r="172" spans="1:2" x14ac:dyDescent="0.25">
      <c r="A172" s="12"/>
      <c r="B172" s="15"/>
    </row>
    <row r="173" spans="1:2" x14ac:dyDescent="0.25">
      <c r="A173" s="12"/>
      <c r="B173" s="15"/>
    </row>
    <row r="174" spans="1:2" x14ac:dyDescent="0.25">
      <c r="A174" s="12"/>
      <c r="B174" s="15"/>
    </row>
    <row r="175" spans="1:2" x14ac:dyDescent="0.25">
      <c r="A175" s="12"/>
      <c r="B175" s="15"/>
    </row>
    <row r="176" spans="1:2" x14ac:dyDescent="0.25">
      <c r="A176" s="12"/>
      <c r="B176" s="15"/>
    </row>
    <row r="177" spans="1:2" x14ac:dyDescent="0.25">
      <c r="A177" s="12"/>
      <c r="B177" s="15"/>
    </row>
    <row r="178" spans="1:2" x14ac:dyDescent="0.25">
      <c r="A178" s="12"/>
      <c r="B178" s="15"/>
    </row>
    <row r="179" spans="1:2" x14ac:dyDescent="0.25">
      <c r="A179" s="12"/>
      <c r="B179" s="15"/>
    </row>
    <row r="180" spans="1:2" x14ac:dyDescent="0.25">
      <c r="A180" s="12"/>
      <c r="B180" s="15"/>
    </row>
    <row r="181" spans="1:2" x14ac:dyDescent="0.25">
      <c r="A181" s="12"/>
      <c r="B181" s="15"/>
    </row>
    <row r="182" spans="1:2" x14ac:dyDescent="0.25">
      <c r="A182" s="12"/>
      <c r="B182" s="15"/>
    </row>
    <row r="183" spans="1:2" x14ac:dyDescent="0.25">
      <c r="A183" s="12"/>
      <c r="B183" s="15"/>
    </row>
    <row r="184" spans="1:2" x14ac:dyDescent="0.25">
      <c r="A184" s="12"/>
      <c r="B184" s="15"/>
    </row>
    <row r="185" spans="1:2" x14ac:dyDescent="0.25">
      <c r="A185" s="12"/>
      <c r="B185" s="15"/>
    </row>
    <row r="186" spans="1:2" x14ac:dyDescent="0.25">
      <c r="A186" s="12"/>
      <c r="B186" s="15"/>
    </row>
    <row r="187" spans="1:2" x14ac:dyDescent="0.25">
      <c r="A187" s="12"/>
      <c r="B187" s="15"/>
    </row>
    <row r="188" spans="1:2" x14ac:dyDescent="0.25">
      <c r="A188" s="12"/>
      <c r="B188" s="15"/>
    </row>
    <row r="189" spans="1:2" x14ac:dyDescent="0.25">
      <c r="A189" s="12"/>
      <c r="B189" s="15"/>
    </row>
    <row r="190" spans="1:2" x14ac:dyDescent="0.25">
      <c r="A190" s="12"/>
      <c r="B190" s="15"/>
    </row>
    <row r="191" spans="1:2" x14ac:dyDescent="0.25">
      <c r="A191" s="12"/>
      <c r="B191" s="15"/>
    </row>
    <row r="192" spans="1:2" x14ac:dyDescent="0.25">
      <c r="A192" s="12"/>
      <c r="B192" s="15"/>
    </row>
    <row r="193" spans="1:2" x14ac:dyDescent="0.25">
      <c r="A193" s="12"/>
      <c r="B193" s="15"/>
    </row>
    <row r="194" spans="1:2" x14ac:dyDescent="0.25">
      <c r="A194" s="12"/>
      <c r="B194" s="15"/>
    </row>
    <row r="195" spans="1:2" x14ac:dyDescent="0.25">
      <c r="A195" s="12"/>
      <c r="B195" s="15"/>
    </row>
    <row r="196" spans="1:2" x14ac:dyDescent="0.25">
      <c r="A196" s="12"/>
      <c r="B196" s="15"/>
    </row>
    <row r="197" spans="1:2" x14ac:dyDescent="0.25">
      <c r="A197" s="12"/>
      <c r="B197" s="15"/>
    </row>
    <row r="198" spans="1:2" x14ac:dyDescent="0.25">
      <c r="A198" s="12"/>
      <c r="B198" s="15"/>
    </row>
    <row r="199" spans="1:2" x14ac:dyDescent="0.25">
      <c r="A199" s="12"/>
      <c r="B199" s="15"/>
    </row>
    <row r="200" spans="1:2" x14ac:dyDescent="0.25">
      <c r="A200" s="12"/>
      <c r="B200" s="15"/>
    </row>
    <row r="201" spans="1:2" x14ac:dyDescent="0.25">
      <c r="A201" s="12"/>
      <c r="B201" s="15"/>
    </row>
    <row r="202" spans="1:2" x14ac:dyDescent="0.25">
      <c r="A202" s="12"/>
      <c r="B202" s="12"/>
    </row>
    <row r="203" spans="1:2" x14ac:dyDescent="0.25">
      <c r="A203" s="12"/>
      <c r="B203" s="12"/>
    </row>
    <row r="204" spans="1:2" x14ac:dyDescent="0.25">
      <c r="A204" s="12"/>
      <c r="B204" s="12"/>
    </row>
    <row r="205" spans="1:2" x14ac:dyDescent="0.25">
      <c r="A205" s="12"/>
      <c r="B205" s="12"/>
    </row>
    <row r="206" spans="1:2" x14ac:dyDescent="0.25">
      <c r="A206" s="12"/>
      <c r="B206" s="12"/>
    </row>
    <row r="207" spans="1:2" x14ac:dyDescent="0.25">
      <c r="A207" s="12"/>
      <c r="B207" s="12"/>
    </row>
    <row r="208" spans="1:2" x14ac:dyDescent="0.25">
      <c r="A208" s="12"/>
      <c r="B208" s="12"/>
    </row>
    <row r="209" spans="1:2" x14ac:dyDescent="0.25">
      <c r="A209" s="12"/>
      <c r="B209" s="12"/>
    </row>
    <row r="210" spans="1:2" x14ac:dyDescent="0.25">
      <c r="A210" s="12"/>
      <c r="B210" s="12"/>
    </row>
    <row r="211" spans="1:2" x14ac:dyDescent="0.25">
      <c r="A211" s="12"/>
      <c r="B211" s="12"/>
    </row>
    <row r="212" spans="1:2" x14ac:dyDescent="0.25">
      <c r="A212" s="12"/>
      <c r="B212" s="12"/>
    </row>
    <row r="213" spans="1:2" x14ac:dyDescent="0.25">
      <c r="A213" s="12"/>
      <c r="B213" s="12"/>
    </row>
    <row r="214" spans="1:2" x14ac:dyDescent="0.25">
      <c r="A214" s="12"/>
      <c r="B214" s="12"/>
    </row>
    <row r="215" spans="1:2" x14ac:dyDescent="0.25">
      <c r="A215" s="12"/>
      <c r="B215" s="12"/>
    </row>
    <row r="216" spans="1:2" x14ac:dyDescent="0.25">
      <c r="A216" s="12"/>
      <c r="B216" s="12"/>
    </row>
    <row r="217" spans="1:2" x14ac:dyDescent="0.25">
      <c r="A217" s="12"/>
      <c r="B217" s="12"/>
    </row>
    <row r="218" spans="1:2" x14ac:dyDescent="0.25">
      <c r="A218" s="12"/>
      <c r="B218" s="12"/>
    </row>
    <row r="219" spans="1:2" x14ac:dyDescent="0.25">
      <c r="A219" s="12"/>
      <c r="B219" s="12"/>
    </row>
    <row r="220" spans="1:2" x14ac:dyDescent="0.25">
      <c r="A220" s="12"/>
      <c r="B220" s="12"/>
    </row>
    <row r="221" spans="1:2" x14ac:dyDescent="0.25">
      <c r="A221" s="12"/>
      <c r="B221" s="12"/>
    </row>
    <row r="222" spans="1:2" x14ac:dyDescent="0.25">
      <c r="A222" s="12"/>
      <c r="B222" s="12"/>
    </row>
    <row r="223" spans="1:2" x14ac:dyDescent="0.25">
      <c r="A223" s="12"/>
      <c r="B2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0088-6F78-4A4A-AC71-669F490C6450}">
  <dimension ref="D3:H27"/>
  <sheetViews>
    <sheetView tabSelected="1" topLeftCell="A2" workbookViewId="0">
      <selection activeCell="D22" sqref="D22"/>
    </sheetView>
  </sheetViews>
  <sheetFormatPr baseColWidth="10" defaultRowHeight="15" x14ac:dyDescent="0.25"/>
  <cols>
    <col min="4" max="4" width="36.85546875" customWidth="1"/>
    <col min="5" max="5" width="36.140625" customWidth="1"/>
    <col min="7" max="7" width="30.28515625" customWidth="1"/>
    <col min="8" max="8" width="30" customWidth="1"/>
  </cols>
  <sheetData>
    <row r="3" spans="4:8" x14ac:dyDescent="0.25">
      <c r="E3" s="57" t="s">
        <v>68</v>
      </c>
      <c r="F3" s="57"/>
      <c r="G3" s="57"/>
    </row>
    <row r="4" spans="4:8" x14ac:dyDescent="0.25">
      <c r="E4" s="2" t="s">
        <v>81</v>
      </c>
    </row>
    <row r="6" spans="4:8" x14ac:dyDescent="0.25">
      <c r="D6" s="58" t="s">
        <v>61</v>
      </c>
      <c r="E6" s="59">
        <f>E7+E24</f>
        <v>12840000</v>
      </c>
      <c r="G6" s="58" t="s">
        <v>82</v>
      </c>
    </row>
    <row r="7" spans="4:8" x14ac:dyDescent="0.25">
      <c r="D7" s="58" t="s">
        <v>83</v>
      </c>
      <c r="E7" s="59">
        <f>SUM(E8:E21)</f>
        <v>7540000</v>
      </c>
      <c r="G7" s="58" t="s">
        <v>84</v>
      </c>
    </row>
    <row r="8" spans="4:8" x14ac:dyDescent="0.25">
      <c r="D8" s="60" t="s">
        <v>3</v>
      </c>
      <c r="E8" s="61">
        <v>910000</v>
      </c>
      <c r="G8" s="60" t="s">
        <v>44</v>
      </c>
      <c r="H8" s="62">
        <v>1000000</v>
      </c>
    </row>
    <row r="9" spans="4:8" x14ac:dyDescent="0.25">
      <c r="D9" s="60" t="s">
        <v>4</v>
      </c>
      <c r="E9" s="61">
        <v>2400000</v>
      </c>
      <c r="G9" s="60" t="s">
        <v>26</v>
      </c>
      <c r="H9" s="62">
        <v>2200000</v>
      </c>
    </row>
    <row r="10" spans="4:8" x14ac:dyDescent="0.25">
      <c r="D10" s="60" t="s">
        <v>16</v>
      </c>
      <c r="E10" s="61">
        <v>750000</v>
      </c>
      <c r="G10" s="60" t="s">
        <v>14</v>
      </c>
      <c r="H10" s="62">
        <v>350000</v>
      </c>
    </row>
    <row r="11" spans="4:8" x14ac:dyDescent="0.25">
      <c r="D11" s="60" t="s">
        <v>17</v>
      </c>
      <c r="E11" s="61">
        <v>10000</v>
      </c>
      <c r="G11" s="60" t="s">
        <v>8</v>
      </c>
      <c r="H11" s="62">
        <v>350000</v>
      </c>
    </row>
    <row r="12" spans="4:8" x14ac:dyDescent="0.25">
      <c r="D12" s="60" t="s">
        <v>42</v>
      </c>
      <c r="E12" s="61">
        <v>50000</v>
      </c>
      <c r="G12" s="60" t="s">
        <v>25</v>
      </c>
      <c r="H12" s="62">
        <v>300000</v>
      </c>
    </row>
    <row r="13" spans="4:8" x14ac:dyDescent="0.25">
      <c r="D13" s="60" t="s">
        <v>7</v>
      </c>
      <c r="E13" s="61">
        <v>100000</v>
      </c>
      <c r="G13" s="60" t="s">
        <v>31</v>
      </c>
      <c r="H13" s="62">
        <v>600000</v>
      </c>
    </row>
    <row r="14" spans="4:8" x14ac:dyDescent="0.25">
      <c r="D14" s="60" t="s">
        <v>15</v>
      </c>
      <c r="E14" s="61">
        <v>50000</v>
      </c>
      <c r="G14" s="60" t="s">
        <v>5</v>
      </c>
      <c r="H14" s="62">
        <v>40000</v>
      </c>
    </row>
    <row r="15" spans="4:8" x14ac:dyDescent="0.25">
      <c r="D15" s="60" t="s">
        <v>19</v>
      </c>
      <c r="E15" s="61">
        <v>30000</v>
      </c>
      <c r="G15" s="60" t="s">
        <v>13</v>
      </c>
      <c r="H15" s="62">
        <v>250000</v>
      </c>
    </row>
    <row r="16" spans="4:8" x14ac:dyDescent="0.25">
      <c r="D16" s="60" t="s">
        <v>20</v>
      </c>
      <c r="E16" s="61">
        <v>500000</v>
      </c>
      <c r="G16" s="60" t="s">
        <v>28</v>
      </c>
      <c r="H16" s="62">
        <v>7000</v>
      </c>
    </row>
    <row r="17" spans="4:5" x14ac:dyDescent="0.25">
      <c r="D17" s="60" t="s">
        <v>21</v>
      </c>
      <c r="E17" s="61">
        <v>2300000</v>
      </c>
    </row>
    <row r="18" spans="4:5" x14ac:dyDescent="0.25">
      <c r="D18" s="60" t="s">
        <v>12</v>
      </c>
      <c r="E18" s="61">
        <v>10000</v>
      </c>
    </row>
    <row r="19" spans="4:5" x14ac:dyDescent="0.25">
      <c r="D19" s="60" t="s">
        <v>38</v>
      </c>
      <c r="E19" s="61">
        <v>100000</v>
      </c>
    </row>
    <row r="20" spans="4:5" x14ac:dyDescent="0.25">
      <c r="D20" s="60" t="s">
        <v>24</v>
      </c>
      <c r="E20" s="62">
        <v>200000</v>
      </c>
    </row>
    <row r="21" spans="4:5" x14ac:dyDescent="0.25">
      <c r="D21" s="60" t="s">
        <v>22</v>
      </c>
      <c r="E21" s="62">
        <v>130000</v>
      </c>
    </row>
    <row r="24" spans="4:5" x14ac:dyDescent="0.25">
      <c r="D24" s="58" t="s">
        <v>52</v>
      </c>
      <c r="E24" s="59">
        <f>SUM(E25:E27)</f>
        <v>5300000</v>
      </c>
    </row>
    <row r="25" spans="4:5" x14ac:dyDescent="0.25">
      <c r="D25" s="60" t="s">
        <v>30</v>
      </c>
      <c r="E25" s="61">
        <v>1000000</v>
      </c>
    </row>
    <row r="26" spans="4:5" x14ac:dyDescent="0.25">
      <c r="D26" s="60" t="s">
        <v>29</v>
      </c>
      <c r="E26" s="61">
        <v>-500000</v>
      </c>
    </row>
    <row r="27" spans="4:5" x14ac:dyDescent="0.25">
      <c r="D27" s="60" t="s">
        <v>27</v>
      </c>
      <c r="E27" s="61">
        <v>4800000</v>
      </c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PRACTICO1</vt:lpstr>
      <vt:lpstr>BALANCE GENERAL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Mateo Lopez</cp:lastModifiedBy>
  <dcterms:created xsi:type="dcterms:W3CDTF">2020-02-14T16:55:10Z</dcterms:created>
  <dcterms:modified xsi:type="dcterms:W3CDTF">2025-08-21T17:07:51Z</dcterms:modified>
</cp:coreProperties>
</file>