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Mateus Colombo\Documents\BIOTEC\3º semestre\Atividade orientada I\"/>
    </mc:Choice>
  </mc:AlternateContent>
  <xr:revisionPtr revIDLastSave="0" documentId="13_ncr:1_{472A618A-38E6-4154-9560-007604B36A1D}" xr6:coauthVersionLast="47" xr6:coauthVersionMax="47" xr10:uidLastSave="{00000000-0000-0000-0000-000000000000}"/>
  <bookViews>
    <workbookView xWindow="-120" yWindow="-120" windowWidth="20730" windowHeight="11310" tabRatio="609" activeTab="4" xr2:uid="{00000000-000D-0000-FFFF-FFFF00000000}"/>
  </bookViews>
  <sheets>
    <sheet name="geral" sheetId="1" r:id="rId1"/>
    <sheet name="armadilhas" sheetId="2" r:id="rId2"/>
    <sheet name="plantas" sheetId="4" r:id="rId3"/>
    <sheet name="temperatura" sheetId="3" r:id="rId4"/>
    <sheet name="umidade" sheetId="5" r:id="rId5"/>
    <sheet name="solo" sheetId="7" r:id="rId6"/>
    <sheet name="controlado" sheetId="8" r:id="rId7"/>
    <sheet name="degradação" sheetId="6" r:id="rId8"/>
  </sheets>
  <definedNames>
    <definedName name="_xlnm._FilterDatabase" localSheetId="1" hidden="1">armadilhas!$A$1:$Q$12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8" i="5" l="1"/>
  <c r="F108" i="5" s="1"/>
  <c r="G108" i="5" s="1"/>
  <c r="E107" i="5"/>
  <c r="F107" i="5" s="1"/>
  <c r="G107" i="5" s="1"/>
  <c r="E106" i="5"/>
  <c r="F106" i="5" s="1"/>
  <c r="G106" i="5" s="1"/>
  <c r="E105" i="5"/>
  <c r="F105" i="5" s="1"/>
  <c r="G105" i="5" s="1"/>
  <c r="E104" i="5"/>
  <c r="F104" i="5" s="1"/>
  <c r="G104" i="5" s="1"/>
  <c r="F14" i="5"/>
  <c r="G14" i="5" s="1"/>
  <c r="F13" i="5"/>
  <c r="G13" i="5" s="1"/>
  <c r="F12" i="5"/>
  <c r="G12" i="5" s="1"/>
  <c r="E11" i="5"/>
  <c r="F11" i="5" s="1"/>
  <c r="G11" i="5" s="1"/>
  <c r="E10" i="5"/>
  <c r="F10" i="5" s="1"/>
  <c r="G10" i="5" s="1"/>
  <c r="E9" i="5"/>
  <c r="F9" i="5" s="1"/>
  <c r="G9" i="5" s="1"/>
  <c r="E5" i="5"/>
  <c r="F5" i="5" s="1"/>
  <c r="G5" i="5" s="1"/>
  <c r="E4" i="5"/>
  <c r="F4" i="5" s="1"/>
  <c r="G4" i="5" s="1"/>
  <c r="E3" i="5"/>
  <c r="F3" i="5" s="1"/>
  <c r="G3" i="5" s="1"/>
  <c r="E6" i="5"/>
  <c r="F6" i="5" s="1"/>
  <c r="G6" i="5" s="1"/>
  <c r="E8" i="5"/>
  <c r="F8" i="5" s="1"/>
  <c r="G8" i="5" s="1"/>
  <c r="E7" i="5"/>
  <c r="F7" i="5" s="1"/>
  <c r="G7" i="5" s="1"/>
  <c r="K26" i="7" l="1"/>
  <c r="G26" i="7"/>
  <c r="E58" i="5" l="1"/>
  <c r="F58" i="5" s="1"/>
  <c r="G58" i="5" s="1"/>
  <c r="E57" i="5"/>
  <c r="F57" i="5" s="1"/>
  <c r="G57" i="5" s="1"/>
  <c r="E56" i="5"/>
  <c r="F56" i="5" s="1"/>
  <c r="G56" i="5" s="1"/>
  <c r="E55" i="5"/>
  <c r="F55" i="5" s="1"/>
  <c r="G55" i="5" s="1"/>
  <c r="E54" i="5"/>
  <c r="F54" i="5" s="1"/>
  <c r="G54" i="5" s="1"/>
  <c r="E53" i="5"/>
  <c r="F53" i="5" s="1"/>
  <c r="G53" i="5" s="1"/>
  <c r="E52" i="5"/>
  <c r="F52" i="5" s="1"/>
  <c r="G52" i="5" s="1"/>
  <c r="E51" i="5"/>
  <c r="F51" i="5" s="1"/>
  <c r="G51" i="5" s="1"/>
  <c r="E50" i="5"/>
  <c r="F50" i="5" s="1"/>
  <c r="G50" i="5" s="1"/>
  <c r="E49" i="5"/>
  <c r="F49" i="5" s="1"/>
  <c r="G49" i="5" s="1"/>
  <c r="E103" i="5" l="1"/>
  <c r="F103" i="5" s="1"/>
  <c r="G103" i="5" s="1"/>
  <c r="E102" i="5"/>
  <c r="F102" i="5" s="1"/>
  <c r="G102" i="5" s="1"/>
  <c r="E101" i="5"/>
  <c r="F101" i="5" s="1"/>
  <c r="G101" i="5" s="1"/>
  <c r="E100" i="5"/>
  <c r="F100" i="5" s="1"/>
  <c r="G100" i="5" s="1"/>
  <c r="E99" i="5"/>
  <c r="F99" i="5" s="1"/>
  <c r="G99" i="5" s="1"/>
  <c r="E98" i="5" l="1"/>
  <c r="F98" i="5" s="1"/>
  <c r="G98" i="5" s="1"/>
  <c r="E97" i="5"/>
  <c r="F97" i="5" s="1"/>
  <c r="G97" i="5" s="1"/>
  <c r="E96" i="5"/>
  <c r="F96" i="5" s="1"/>
  <c r="G96" i="5" s="1"/>
  <c r="E95" i="5"/>
  <c r="F95" i="5" s="1"/>
  <c r="G95" i="5" s="1"/>
  <c r="E94" i="5"/>
  <c r="F94" i="5" s="1"/>
  <c r="G94" i="5" s="1"/>
  <c r="E92" i="5" l="1"/>
  <c r="F92" i="5" s="1"/>
  <c r="G92" i="5" s="1"/>
  <c r="E90" i="5"/>
  <c r="F90" i="5" s="1"/>
  <c r="G90" i="5" s="1"/>
  <c r="E93" i="5"/>
  <c r="F93" i="5" s="1"/>
  <c r="G93" i="5" s="1"/>
  <c r="E91" i="5"/>
  <c r="F91" i="5" s="1"/>
  <c r="G91" i="5" s="1"/>
  <c r="E89" i="5"/>
  <c r="F89" i="5" s="1"/>
  <c r="G89" i="5" s="1"/>
  <c r="E66" i="5" l="1"/>
  <c r="F66" i="5" s="1"/>
  <c r="G66" i="5" s="1"/>
  <c r="Y13" i="2" l="1"/>
  <c r="W13" i="2"/>
  <c r="V13" i="2"/>
  <c r="X13" i="2"/>
  <c r="Z13" i="2"/>
  <c r="E88" i="5"/>
  <c r="F88" i="5" s="1"/>
  <c r="G88" i="5" s="1"/>
  <c r="E87" i="5"/>
  <c r="F87" i="5" s="1"/>
  <c r="G87" i="5" s="1"/>
  <c r="F86" i="5"/>
  <c r="G86" i="5" s="1"/>
  <c r="E85" i="5"/>
  <c r="F85" i="5" s="1"/>
  <c r="G85" i="5" s="1"/>
  <c r="E84" i="5"/>
  <c r="F84" i="5" s="1"/>
  <c r="G84" i="5" s="1"/>
  <c r="E83" i="5"/>
  <c r="F83" i="5" s="1"/>
  <c r="G83" i="5" s="1"/>
  <c r="E82" i="5"/>
  <c r="F82" i="5" s="1"/>
  <c r="G82" i="5" s="1"/>
  <c r="F81" i="5"/>
  <c r="G81" i="5" s="1"/>
  <c r="E80" i="5"/>
  <c r="F80" i="5" s="1"/>
  <c r="G80" i="5" s="1"/>
  <c r="E79" i="5"/>
  <c r="F79" i="5" s="1"/>
  <c r="G79" i="5" s="1"/>
  <c r="E78" i="5"/>
  <c r="F78" i="5" s="1"/>
  <c r="G78" i="5" s="1"/>
  <c r="E77" i="5"/>
  <c r="F77" i="5" s="1"/>
  <c r="G77" i="5" s="1"/>
  <c r="F76" i="5"/>
  <c r="G76" i="5" s="1"/>
  <c r="E75" i="5"/>
  <c r="F75" i="5" s="1"/>
  <c r="G75" i="5" s="1"/>
  <c r="E74" i="5"/>
  <c r="F74" i="5" s="1"/>
  <c r="G74" i="5" s="1"/>
  <c r="E73" i="5"/>
  <c r="F73" i="5" s="1"/>
  <c r="G73" i="5" s="1"/>
  <c r="E72" i="5"/>
  <c r="F72" i="5" s="1"/>
  <c r="G72" i="5" s="1"/>
  <c r="F71" i="5"/>
  <c r="G71" i="5" s="1"/>
  <c r="E70" i="5"/>
  <c r="F70" i="5" s="1"/>
  <c r="G70" i="5" s="1"/>
  <c r="E69" i="5"/>
  <c r="F69" i="5" s="1"/>
  <c r="G69" i="5" s="1"/>
  <c r="V11" i="2" l="1"/>
  <c r="W11" i="2"/>
  <c r="Z11" i="2"/>
  <c r="X11" i="2"/>
  <c r="Y11" i="2"/>
  <c r="E68" i="5"/>
  <c r="F68" i="5" s="1"/>
  <c r="G68" i="5" s="1"/>
  <c r="E67" i="5"/>
  <c r="F67" i="5" s="1"/>
  <c r="G67" i="5" s="1"/>
  <c r="E65" i="5"/>
  <c r="F65" i="5" s="1"/>
  <c r="G65" i="5" s="1"/>
  <c r="E64" i="5"/>
  <c r="F64" i="5" s="1"/>
  <c r="G64" i="5" s="1"/>
  <c r="E63" i="5"/>
  <c r="F63" i="5" s="1"/>
  <c r="G63" i="5" s="1"/>
  <c r="E62" i="5"/>
  <c r="F62" i="5" s="1"/>
  <c r="G62" i="5" s="1"/>
  <c r="F61" i="5"/>
  <c r="G61" i="5" s="1"/>
  <c r="E60" i="5"/>
  <c r="F60" i="5" s="1"/>
  <c r="G60" i="5" s="1"/>
  <c r="E59" i="5"/>
  <c r="F59" i="5" s="1"/>
  <c r="G59" i="5" s="1"/>
  <c r="X12" i="2" l="1"/>
  <c r="W12" i="2"/>
  <c r="V12" i="2"/>
  <c r="Y12" i="2"/>
  <c r="Z12" i="2"/>
  <c r="E48" i="5"/>
  <c r="F48" i="5" s="1"/>
  <c r="G48" i="5" s="1"/>
  <c r="E47" i="5"/>
  <c r="F47" i="5" s="1"/>
  <c r="G47" i="5" s="1"/>
  <c r="F46" i="5"/>
  <c r="G46" i="5" s="1"/>
  <c r="E45" i="5"/>
  <c r="F45" i="5" s="1"/>
  <c r="G45" i="5" s="1"/>
  <c r="E44" i="5"/>
  <c r="F44" i="5" s="1"/>
  <c r="G44" i="5" s="1"/>
  <c r="E43" i="5" l="1"/>
  <c r="F43" i="5" s="1"/>
  <c r="G43" i="5" s="1"/>
  <c r="E42" i="5"/>
  <c r="F42" i="5" s="1"/>
  <c r="G42" i="5" s="1"/>
  <c r="F41" i="5"/>
  <c r="G41" i="5" s="1"/>
  <c r="E40" i="5"/>
  <c r="F40" i="5" s="1"/>
  <c r="G40" i="5" s="1"/>
  <c r="E39" i="5"/>
  <c r="F39" i="5" s="1"/>
  <c r="G39" i="5" s="1"/>
  <c r="E38" i="5" l="1"/>
  <c r="F38" i="5" s="1"/>
  <c r="G38" i="5" s="1"/>
  <c r="E37" i="5"/>
  <c r="F37" i="5" s="1"/>
  <c r="G37" i="5" s="1"/>
  <c r="F36" i="5"/>
  <c r="G36" i="5" s="1"/>
  <c r="E35" i="5"/>
  <c r="F35" i="5" s="1"/>
  <c r="G35" i="5" s="1"/>
  <c r="E34" i="5"/>
  <c r="F34" i="5" s="1"/>
  <c r="G34" i="5" s="1"/>
  <c r="E33" i="5" l="1"/>
  <c r="F33" i="5" s="1"/>
  <c r="G33" i="5" s="1"/>
  <c r="E32" i="5"/>
  <c r="F32" i="5" s="1"/>
  <c r="G32" i="5" s="1"/>
  <c r="F31" i="5"/>
  <c r="G31" i="5" s="1"/>
  <c r="E30" i="5"/>
  <c r="F30" i="5" s="1"/>
  <c r="G30" i="5" s="1"/>
  <c r="E29" i="5"/>
  <c r="F29" i="5" s="1"/>
  <c r="G29" i="5" s="1"/>
  <c r="F28" i="5" l="1"/>
  <c r="G28" i="5" s="1"/>
  <c r="F27" i="5"/>
  <c r="G27" i="5" s="1"/>
  <c r="F26" i="5"/>
  <c r="G26" i="5" s="1"/>
  <c r="F25" i="5"/>
  <c r="G25" i="5" s="1"/>
  <c r="F24" i="5"/>
  <c r="G24" i="5" s="1"/>
  <c r="E23" i="5" l="1"/>
  <c r="F23" i="5" s="1"/>
  <c r="G23" i="5" s="1"/>
  <c r="E22" i="5"/>
  <c r="F22" i="5" s="1"/>
  <c r="G22" i="5" s="1"/>
  <c r="E21" i="5"/>
  <c r="F21" i="5" s="1"/>
  <c r="G21" i="5" s="1"/>
  <c r="E20" i="5"/>
  <c r="F20" i="5" s="1"/>
  <c r="G20" i="5" s="1"/>
  <c r="E19" i="5"/>
  <c r="F19" i="5" s="1"/>
  <c r="G19" i="5" s="1"/>
  <c r="F18" i="5" l="1"/>
  <c r="G18" i="5" s="1"/>
  <c r="E15" i="5"/>
  <c r="F15" i="5" s="1"/>
  <c r="G15" i="5" s="1"/>
  <c r="D17" i="5"/>
  <c r="E17" i="5" s="1"/>
  <c r="F17" i="5" s="1"/>
  <c r="G17" i="5" s="1"/>
  <c r="D16" i="5"/>
  <c r="E16" i="5" s="1"/>
  <c r="F16" i="5" s="1"/>
  <c r="G16" i="5" s="1"/>
</calcChain>
</file>

<file path=xl/sharedStrings.xml><?xml version="1.0" encoding="utf-8"?>
<sst xmlns="http://schemas.openxmlformats.org/spreadsheetml/2006/main" count="636" uniqueCount="97">
  <si>
    <t>Controle da plantação  –</t>
  </si>
  <si>
    <t>Produtos usados para adubar:</t>
  </si>
  <si>
    <t>- esterco</t>
  </si>
  <si>
    <t>- cinzas</t>
  </si>
  <si>
    <t>- cal</t>
  </si>
  <si>
    <t>- Cascas de frutas</t>
  </si>
  <si>
    <t>Outra adubação durante o plantio:</t>
  </si>
  <si>
    <t>Espaçamento entre as mudas: 50cm x 1m</t>
  </si>
  <si>
    <t>Data de adubação: 16/11/2018</t>
  </si>
  <si>
    <t>Variedade plantada: couve roxa</t>
  </si>
  <si>
    <t>Dia</t>
  </si>
  <si>
    <t>temperatura</t>
  </si>
  <si>
    <t>Controle armadilhas</t>
  </si>
  <si>
    <t>Quantidade de pulgões</t>
  </si>
  <si>
    <t>Quantidade de outros insetos</t>
  </si>
  <si>
    <t>T1</t>
  </si>
  <si>
    <t>T2</t>
  </si>
  <si>
    <t>T3</t>
  </si>
  <si>
    <t>T4</t>
  </si>
  <si>
    <t>T5</t>
  </si>
  <si>
    <t>G1</t>
  </si>
  <si>
    <t>G2</t>
  </si>
  <si>
    <t>G3</t>
  </si>
  <si>
    <t>G4</t>
  </si>
  <si>
    <t>G5</t>
  </si>
  <si>
    <t>S1</t>
  </si>
  <si>
    <t>S2</t>
  </si>
  <si>
    <t>S3</t>
  </si>
  <si>
    <t>S4</t>
  </si>
  <si>
    <t>S5</t>
  </si>
  <si>
    <t>P1</t>
  </si>
  <si>
    <t>P2</t>
  </si>
  <si>
    <t>P3</t>
  </si>
  <si>
    <t>P4</t>
  </si>
  <si>
    <t>P5</t>
  </si>
  <si>
    <t>Quantidade de inimigos naturais</t>
  </si>
  <si>
    <t>semana</t>
  </si>
  <si>
    <t>T</t>
  </si>
  <si>
    <t>G</t>
  </si>
  <si>
    <t>S</t>
  </si>
  <si>
    <t>P</t>
  </si>
  <si>
    <t>Percentual de degradação</t>
  </si>
  <si>
    <t>não</t>
  </si>
  <si>
    <t>quantidade</t>
  </si>
  <si>
    <t>sim</t>
  </si>
  <si>
    <t>Controle da temperatura às 14:00h - fonte: estação meteorológica de Garibaldi (aeroclube)</t>
  </si>
  <si>
    <t>Controle da umidade relativa do ar às 14:00h - Fonte: estação meteorológica de Garibaldi (aeroclube)</t>
  </si>
  <si>
    <t>Data de plantio: 17/12/2018</t>
  </si>
  <si>
    <t>X</t>
  </si>
  <si>
    <t>X4</t>
  </si>
  <si>
    <t>X3</t>
  </si>
  <si>
    <t>X2</t>
  </si>
  <si>
    <t>X1</t>
  </si>
  <si>
    <t>n° total de pulgões</t>
  </si>
  <si>
    <t>n° total de insetos</t>
  </si>
  <si>
    <t>n° total de lagartas</t>
  </si>
  <si>
    <t>n° total de moscas brancas</t>
  </si>
  <si>
    <t>n° total de inimigos naturais</t>
  </si>
  <si>
    <t>armadilha</t>
  </si>
  <si>
    <t>Canteiro</t>
  </si>
  <si>
    <t>Planta</t>
  </si>
  <si>
    <t>Data da colheita: 11/03/2019</t>
  </si>
  <si>
    <t>massa foliar</t>
  </si>
  <si>
    <t>tamanho médio máximo das folhas das couve</t>
  </si>
  <si>
    <t>Área plantada: 15m²</t>
  </si>
  <si>
    <t>dia</t>
  </si>
  <si>
    <t>unidade</t>
  </si>
  <si>
    <t>nãp</t>
  </si>
  <si>
    <t>presença invasoras</t>
  </si>
  <si>
    <t>Altura das couves (cm)</t>
  </si>
  <si>
    <t>altura</t>
  </si>
  <si>
    <t>quantidade de plantas invasoras</t>
  </si>
  <si>
    <t>Degradação biomulching</t>
  </si>
  <si>
    <t>tamanho</t>
  </si>
  <si>
    <t>massa foliar comestível</t>
  </si>
  <si>
    <t>massa (g)</t>
  </si>
  <si>
    <t>pulgões mortos</t>
  </si>
  <si>
    <t>pulgões vivos</t>
  </si>
  <si>
    <t>Tempo (h)</t>
  </si>
  <si>
    <t>mosca</t>
  </si>
  <si>
    <t>lagarta</t>
  </si>
  <si>
    <t>Produtos usados no controle de pulgões:</t>
  </si>
  <si>
    <t>mês</t>
  </si>
  <si>
    <t>preseça de outros agentes prejudiciais</t>
  </si>
  <si>
    <t>inseticida essência pimenta: 10/01/2019 até 17/01/2019 canteiro P com intervalo de dois dias entre aplicações</t>
  </si>
  <si>
    <t>percentual corregido</t>
  </si>
  <si>
    <t>massa umida (g)</t>
  </si>
  <si>
    <t>massa final (g)</t>
  </si>
  <si>
    <t>diferença (g)</t>
  </si>
  <si>
    <t>água / 100g</t>
  </si>
  <si>
    <t>UMIDADE DO SOLO</t>
  </si>
  <si>
    <t>C</t>
  </si>
  <si>
    <t>C+</t>
  </si>
  <si>
    <t>B</t>
  </si>
  <si>
    <t>I</t>
  </si>
  <si>
    <t>E</t>
  </si>
  <si>
    <t>Prevenção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</si>
</sst>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959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/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 applyFill="1" applyBorder="1" applyAlignment="1">
      <alignment horizontal="center" vertical="center"/>
    </xf>
    <xf numFmtId="0" fontId="8" fillId="0" borderId="0" xfId="0" applyFont="1"/>
    <xf numFmtId="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Fill="1" applyBorder="1" applyAlignment="1">
      <alignment horizontal="center" vertical="center"/>
    </xf>
    <xf numFmtId="10" fontId="0" fillId="0" borderId="0" xfId="0" applyNumberFormat="1" applyBorder="1"/>
    <xf numFmtId="0" fontId="0" fillId="0" borderId="0" xfId="0" applyFill="1"/>
    <xf numFmtId="0" fontId="0" fillId="0" borderId="16" xfId="0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  <xf numFmtId="43" fontId="0" fillId="0" borderId="0" xfId="2" applyFont="1" applyFill="1" applyBorder="1" applyAlignment="1">
      <alignment horizontal="center" vertical="center"/>
    </xf>
    <xf numFmtId="43" fontId="0" fillId="0" borderId="0" xfId="2" applyFont="1" applyFill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9" fontId="9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9" fontId="9" fillId="0" borderId="0" xfId="0" applyNumberFormat="1" applyFont="1" applyFill="1" applyBorder="1" applyAlignment="1">
      <alignment horizontal="left" vertical="center" wrapText="1"/>
    </xf>
    <xf numFmtId="9" fontId="9" fillId="0" borderId="0" xfId="0" applyNumberFormat="1" applyFont="1" applyFill="1" applyBorder="1" applyAlignment="1">
      <alignment horizontal="justify" vertical="center" wrapText="1"/>
    </xf>
    <xf numFmtId="0" fontId="1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/>
    </xf>
    <xf numFmtId="2" fontId="0" fillId="0" borderId="0" xfId="2" applyNumberFormat="1" applyFont="1" applyFill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Border="1"/>
    <xf numFmtId="9" fontId="0" fillId="0" borderId="0" xfId="0" applyNumberForma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/>
    </xf>
    <xf numFmtId="9" fontId="0" fillId="0" borderId="0" xfId="1" applyFont="1" applyFill="1" applyBorder="1"/>
    <xf numFmtId="9" fontId="0" fillId="0" borderId="0" xfId="1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9" fontId="12" fillId="0" borderId="0" xfId="1" applyFont="1" applyFill="1" applyBorder="1"/>
    <xf numFmtId="9" fontId="12" fillId="0" borderId="0" xfId="1" applyFont="1" applyFill="1" applyBorder="1" applyAlignment="1">
      <alignment horizontal="center" vertical="center"/>
    </xf>
    <xf numFmtId="9" fontId="12" fillId="0" borderId="0" xfId="1" applyFont="1" applyBorder="1" applyAlignment="1">
      <alignment horizontal="center" vertical="center"/>
    </xf>
    <xf numFmtId="9" fontId="12" fillId="0" borderId="0" xfId="1" applyFont="1"/>
    <xf numFmtId="9" fontId="12" fillId="0" borderId="0" xfId="1" applyFont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Border="1"/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0" fontId="9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wrapText="1"/>
    </xf>
    <xf numFmtId="9" fontId="0" fillId="0" borderId="0" xfId="0" applyNumberFormat="1" applyFill="1" applyBorder="1" applyAlignment="1"/>
    <xf numFmtId="9" fontId="0" fillId="0" borderId="0" xfId="0" applyNumberFormat="1" applyFill="1" applyBorder="1" applyAlignment="1">
      <alignment wrapText="1"/>
    </xf>
    <xf numFmtId="16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10" xfId="0" applyFont="1" applyFill="1" applyBorder="1" applyAlignment="1">
      <alignment vertical="center" wrapText="1"/>
    </xf>
    <xf numFmtId="10" fontId="0" fillId="0" borderId="0" xfId="1" applyNumberFormat="1" applyFont="1" applyFill="1" applyBorder="1" applyAlignment="1">
      <alignment horizontal="center" vertical="center"/>
    </xf>
    <xf numFmtId="14" fontId="0" fillId="0" borderId="0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0" borderId="0" xfId="1" applyNumberFormat="1" applyFont="1" applyAlignment="1">
      <alignment horizontal="center" vertical="center"/>
    </xf>
    <xf numFmtId="9" fontId="12" fillId="0" borderId="0" xfId="1" applyNumberFormat="1" applyFont="1" applyAlignment="1">
      <alignment horizontal="center"/>
    </xf>
    <xf numFmtId="0" fontId="12" fillId="0" borderId="0" xfId="0" applyNumberFormat="1" applyFont="1" applyFill="1" applyBorder="1" applyAlignment="1">
      <alignment horizontal="center" vertical="center"/>
    </xf>
    <xf numFmtId="10" fontId="12" fillId="0" borderId="0" xfId="1" applyNumberFormat="1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>
      <alignment horizontal="center" vertical="center"/>
    </xf>
    <xf numFmtId="14" fontId="12" fillId="0" borderId="0" xfId="1" applyNumberFormat="1" applyFont="1" applyFill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1" fontId="12" fillId="0" borderId="0" xfId="1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0" fontId="12" fillId="0" borderId="0" xfId="0" applyNumberFormat="1" applyFont="1" applyBorder="1"/>
    <xf numFmtId="0" fontId="12" fillId="0" borderId="0" xfId="0" applyFont="1" applyBorder="1"/>
    <xf numFmtId="14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14" fontId="2" fillId="4" borderId="12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2" fillId="4" borderId="7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1" borderId="0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14" fillId="15" borderId="0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 wrapText="1"/>
    </xf>
    <xf numFmtId="0" fontId="0" fillId="9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8" borderId="8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zoomScale="80" zoomScaleNormal="80" workbookViewId="0">
      <selection activeCell="F11" sqref="F11"/>
    </sheetView>
  </sheetViews>
  <sheetFormatPr defaultRowHeight="15" x14ac:dyDescent="0.25"/>
  <cols>
    <col min="1" max="1" width="40.28515625" customWidth="1"/>
    <col min="2" max="2" width="52" customWidth="1"/>
    <col min="3" max="3" width="33" customWidth="1"/>
    <col min="5" max="5" width="14.7109375" customWidth="1"/>
    <col min="6" max="6" width="9.140625" customWidth="1"/>
  </cols>
  <sheetData>
    <row r="1" spans="1:24" ht="20.100000000000001" customHeight="1" x14ac:dyDescent="0.25">
      <c r="A1" s="161" t="s">
        <v>0</v>
      </c>
      <c r="B1" s="162"/>
      <c r="C1" s="163"/>
      <c r="V1" s="6"/>
      <c r="W1" s="6"/>
      <c r="X1" s="6"/>
    </row>
    <row r="2" spans="1:24" ht="27.75" customHeight="1" x14ac:dyDescent="0.25">
      <c r="A2" s="3" t="s">
        <v>47</v>
      </c>
      <c r="B2" s="3" t="s">
        <v>61</v>
      </c>
      <c r="C2" s="3"/>
      <c r="U2" s="7"/>
      <c r="V2" s="7"/>
      <c r="W2" s="7"/>
      <c r="X2" s="7"/>
    </row>
    <row r="3" spans="1:24" ht="33" customHeight="1" x14ac:dyDescent="0.25">
      <c r="A3" s="4" t="s">
        <v>9</v>
      </c>
      <c r="B3" s="3" t="s">
        <v>7</v>
      </c>
      <c r="C3" s="3" t="s">
        <v>64</v>
      </c>
      <c r="N3" s="9"/>
      <c r="V3" s="6"/>
      <c r="W3" s="6"/>
      <c r="X3" s="6"/>
    </row>
    <row r="4" spans="1:24" ht="20.100000000000001" customHeight="1" x14ac:dyDescent="0.25">
      <c r="A4" s="159" t="s">
        <v>8</v>
      </c>
      <c r="B4" s="164"/>
      <c r="C4" s="159" t="s">
        <v>81</v>
      </c>
      <c r="D4" s="1"/>
      <c r="V4" s="6"/>
      <c r="W4" s="6"/>
      <c r="X4" s="6"/>
    </row>
    <row r="5" spans="1:24" ht="20.100000000000001" customHeight="1" x14ac:dyDescent="0.25">
      <c r="A5" s="159"/>
      <c r="B5" s="165"/>
      <c r="C5" s="159"/>
      <c r="D5" s="160"/>
      <c r="V5" s="6"/>
      <c r="W5" s="6"/>
      <c r="X5" s="6"/>
    </row>
    <row r="6" spans="1:24" ht="20.100000000000001" customHeight="1" x14ac:dyDescent="0.25">
      <c r="A6" s="159" t="s">
        <v>1</v>
      </c>
      <c r="B6" s="165"/>
      <c r="C6" s="167" t="s">
        <v>84</v>
      </c>
      <c r="D6" s="160"/>
      <c r="U6" s="6"/>
      <c r="V6" s="6"/>
      <c r="W6" s="6"/>
      <c r="X6" s="6"/>
    </row>
    <row r="7" spans="1:24" ht="40.5" customHeight="1" x14ac:dyDescent="0.25">
      <c r="A7" s="159"/>
      <c r="B7" s="165"/>
      <c r="C7" s="168"/>
      <c r="D7" s="160"/>
      <c r="U7" s="6"/>
      <c r="V7" s="6"/>
      <c r="W7" s="6"/>
      <c r="X7" s="6"/>
    </row>
    <row r="8" spans="1:24" ht="20.100000000000001" customHeight="1" x14ac:dyDescent="0.25">
      <c r="A8" s="159" t="s">
        <v>2</v>
      </c>
      <c r="B8" s="165"/>
      <c r="C8" s="168"/>
      <c r="D8" s="160"/>
      <c r="U8" s="6"/>
      <c r="V8" s="6"/>
      <c r="W8" s="6"/>
      <c r="X8" s="6"/>
    </row>
    <row r="9" spans="1:24" ht="20.100000000000001" customHeight="1" x14ac:dyDescent="0.25">
      <c r="A9" s="159"/>
      <c r="B9" s="165"/>
      <c r="C9" s="168"/>
      <c r="D9" s="160"/>
      <c r="U9" s="6"/>
      <c r="V9" s="6"/>
      <c r="W9" s="6"/>
      <c r="X9" s="6"/>
    </row>
    <row r="10" spans="1:24" ht="20.100000000000001" customHeight="1" x14ac:dyDescent="0.25">
      <c r="A10" s="5" t="s">
        <v>3</v>
      </c>
      <c r="B10" s="165"/>
      <c r="C10" s="168"/>
      <c r="D10" s="160"/>
      <c r="U10" s="6"/>
      <c r="V10" s="6"/>
      <c r="W10" s="6"/>
      <c r="X10" s="6"/>
    </row>
    <row r="11" spans="1:24" ht="20.100000000000001" customHeight="1" x14ac:dyDescent="0.25">
      <c r="A11" s="5" t="s">
        <v>4</v>
      </c>
      <c r="B11" s="165"/>
      <c r="C11" s="168"/>
      <c r="D11" s="2"/>
      <c r="U11" s="6"/>
      <c r="V11" s="6"/>
    </row>
    <row r="12" spans="1:24" ht="20.100000000000001" customHeight="1" x14ac:dyDescent="0.25">
      <c r="A12" s="5" t="s">
        <v>5</v>
      </c>
      <c r="B12" s="165"/>
      <c r="C12" s="168"/>
      <c r="D12" s="2"/>
    </row>
    <row r="13" spans="1:24" ht="20.100000000000001" customHeight="1" x14ac:dyDescent="0.25">
      <c r="A13" s="5" t="s">
        <v>6</v>
      </c>
      <c r="B13" s="165"/>
      <c r="C13" s="168"/>
      <c r="D13" s="2"/>
    </row>
    <row r="14" spans="1:24" ht="20.100000000000001" customHeight="1" x14ac:dyDescent="0.25">
      <c r="A14" s="5" t="s">
        <v>42</v>
      </c>
      <c r="B14" s="165"/>
      <c r="C14" s="168"/>
      <c r="D14" s="2"/>
    </row>
    <row r="15" spans="1:24" ht="20.100000000000001" customHeight="1" x14ac:dyDescent="0.25">
      <c r="A15" s="5"/>
      <c r="B15" s="166"/>
      <c r="C15" s="169"/>
      <c r="D15" s="2"/>
    </row>
    <row r="16" spans="1:24" ht="15.75" x14ac:dyDescent="0.25">
      <c r="D16" s="2"/>
    </row>
    <row r="17" spans="4:4" x14ac:dyDescent="0.25">
      <c r="D17" s="1"/>
    </row>
    <row r="18" spans="4:4" x14ac:dyDescent="0.25">
      <c r="D18" s="1"/>
    </row>
    <row r="19" spans="4:4" ht="15.75" customHeight="1" x14ac:dyDescent="0.25"/>
    <row r="20" spans="4:4" ht="15.75" customHeight="1" x14ac:dyDescent="0.25"/>
    <row r="35" ht="15.75" customHeight="1" x14ac:dyDescent="0.25"/>
  </sheetData>
  <mergeCells count="10">
    <mergeCell ref="A8:A9"/>
    <mergeCell ref="D9:D10"/>
    <mergeCell ref="A1:C1"/>
    <mergeCell ref="A4:A5"/>
    <mergeCell ref="C4:C5"/>
    <mergeCell ref="D5:D6"/>
    <mergeCell ref="A6:A7"/>
    <mergeCell ref="D7:D8"/>
    <mergeCell ref="B4:B15"/>
    <mergeCell ref="C6:C15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2"/>
  <sheetViews>
    <sheetView zoomScaleNormal="100" workbookViewId="0">
      <selection activeCell="P3" sqref="P3"/>
    </sheetView>
  </sheetViews>
  <sheetFormatPr defaultRowHeight="15" x14ac:dyDescent="0.25"/>
  <cols>
    <col min="1" max="1" width="9.140625" style="80"/>
    <col min="17" max="17" width="13" customWidth="1"/>
    <col min="18" max="18" width="13.7109375" customWidth="1"/>
    <col min="19" max="19" width="9.42578125" customWidth="1"/>
    <col min="20" max="20" width="12" customWidth="1"/>
    <col min="21" max="21" width="25.7109375" customWidth="1"/>
  </cols>
  <sheetData>
    <row r="1" spans="1:57" ht="15.75" thickBot="1" x14ac:dyDescent="0.3">
      <c r="A1" s="171" t="s">
        <v>12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55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57" ht="15.75" thickBot="1" x14ac:dyDescent="0.3">
      <c r="A2" s="152"/>
      <c r="B2" s="173" t="s">
        <v>13</v>
      </c>
      <c r="C2" s="174"/>
      <c r="D2" s="174"/>
      <c r="E2" s="174"/>
      <c r="F2" s="175"/>
      <c r="G2" s="176" t="s">
        <v>14</v>
      </c>
      <c r="H2" s="177"/>
      <c r="I2" s="177"/>
      <c r="J2" s="177"/>
      <c r="K2" s="178"/>
      <c r="L2" s="179" t="s">
        <v>35</v>
      </c>
      <c r="M2" s="180"/>
      <c r="N2" s="180"/>
      <c r="O2" s="180"/>
      <c r="P2" s="181"/>
      <c r="Q2" s="30"/>
      <c r="R2" s="55"/>
      <c r="AB2" s="28"/>
      <c r="AC2" s="28"/>
      <c r="AD2" s="28"/>
      <c r="AE2" s="28"/>
      <c r="AF2" s="28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57" x14ac:dyDescent="0.25">
      <c r="A3" s="155" t="s">
        <v>36</v>
      </c>
      <c r="B3" s="111" t="s">
        <v>37</v>
      </c>
      <c r="C3" s="112" t="s">
        <v>40</v>
      </c>
      <c r="D3" s="112" t="s">
        <v>38</v>
      </c>
      <c r="E3" s="112" t="s">
        <v>39</v>
      </c>
      <c r="F3" s="113" t="s">
        <v>48</v>
      </c>
      <c r="G3" s="105" t="s">
        <v>37</v>
      </c>
      <c r="H3" s="10" t="s">
        <v>40</v>
      </c>
      <c r="I3" s="10" t="s">
        <v>38</v>
      </c>
      <c r="J3" s="10" t="s">
        <v>39</v>
      </c>
      <c r="K3" s="106" t="s">
        <v>48</v>
      </c>
      <c r="L3" s="104" t="s">
        <v>37</v>
      </c>
      <c r="M3" s="10" t="s">
        <v>40</v>
      </c>
      <c r="N3" s="10" t="s">
        <v>38</v>
      </c>
      <c r="O3" s="10" t="s">
        <v>39</v>
      </c>
      <c r="P3" s="106" t="s">
        <v>48</v>
      </c>
      <c r="Q3" s="55" t="s">
        <v>10</v>
      </c>
      <c r="R3" s="55"/>
      <c r="AB3" s="28"/>
      <c r="AC3" s="28"/>
      <c r="AD3" s="28"/>
      <c r="AE3" s="28"/>
      <c r="AF3" s="28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57" x14ac:dyDescent="0.25">
      <c r="A4" s="156">
        <v>1</v>
      </c>
      <c r="B4" s="105">
        <v>20</v>
      </c>
      <c r="C4" s="10">
        <v>16</v>
      </c>
      <c r="D4" s="10">
        <v>18</v>
      </c>
      <c r="E4" s="10">
        <v>13</v>
      </c>
      <c r="F4" s="99">
        <v>12</v>
      </c>
      <c r="G4" s="105">
        <v>50</v>
      </c>
      <c r="H4" s="10">
        <v>50</v>
      </c>
      <c r="I4" s="10">
        <v>40</v>
      </c>
      <c r="J4" s="10">
        <v>40</v>
      </c>
      <c r="K4" s="106">
        <v>50</v>
      </c>
      <c r="L4" s="110">
        <v>0</v>
      </c>
      <c r="M4" s="8">
        <v>0</v>
      </c>
      <c r="N4" s="8">
        <v>0</v>
      </c>
      <c r="O4" s="8">
        <v>0</v>
      </c>
      <c r="P4" s="115"/>
      <c r="Q4" s="13">
        <v>43459</v>
      </c>
      <c r="AB4" s="28"/>
      <c r="AC4" s="28"/>
      <c r="AD4" s="28"/>
      <c r="AE4" s="28"/>
      <c r="AF4" s="28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57" x14ac:dyDescent="0.25">
      <c r="A5" s="156">
        <v>1</v>
      </c>
      <c r="B5" s="105">
        <v>11</v>
      </c>
      <c r="C5" s="10">
        <v>8</v>
      </c>
      <c r="D5" s="10">
        <v>5</v>
      </c>
      <c r="E5" s="10">
        <v>5</v>
      </c>
      <c r="F5" s="99">
        <v>9</v>
      </c>
      <c r="G5" s="105">
        <v>33</v>
      </c>
      <c r="H5" s="10">
        <v>42</v>
      </c>
      <c r="I5" s="10">
        <v>31</v>
      </c>
      <c r="J5" s="10">
        <v>25</v>
      </c>
      <c r="K5" s="106">
        <v>37</v>
      </c>
      <c r="L5" s="110">
        <v>0</v>
      </c>
      <c r="M5" s="8">
        <v>0</v>
      </c>
      <c r="N5" s="8">
        <v>0</v>
      </c>
      <c r="O5" s="8">
        <v>0</v>
      </c>
      <c r="P5" s="115"/>
      <c r="Q5" s="13">
        <v>43461</v>
      </c>
      <c r="AB5" s="28"/>
      <c r="AC5" s="28"/>
      <c r="AD5" s="28"/>
      <c r="AE5" s="28"/>
      <c r="AF5" s="28"/>
      <c r="AG5" s="6"/>
      <c r="AH5" s="26"/>
      <c r="AI5" s="26"/>
      <c r="AJ5" s="26"/>
      <c r="AK5" s="26"/>
      <c r="AL5" s="26"/>
      <c r="AM5" s="6"/>
      <c r="AN5" s="6"/>
      <c r="AO5" s="6"/>
      <c r="AP5" s="6"/>
    </row>
    <row r="6" spans="1:57" x14ac:dyDescent="0.25">
      <c r="A6" s="156">
        <v>2</v>
      </c>
      <c r="B6" s="105">
        <v>11</v>
      </c>
      <c r="C6" s="10">
        <v>12</v>
      </c>
      <c r="D6" s="10">
        <v>10</v>
      </c>
      <c r="E6" s="10">
        <v>4</v>
      </c>
      <c r="F6" s="99">
        <v>5</v>
      </c>
      <c r="G6" s="105">
        <v>40</v>
      </c>
      <c r="H6" s="10">
        <v>79</v>
      </c>
      <c r="I6" s="10">
        <v>76</v>
      </c>
      <c r="J6" s="10">
        <v>52</v>
      </c>
      <c r="K6" s="106">
        <v>24</v>
      </c>
      <c r="L6" s="110">
        <v>1</v>
      </c>
      <c r="M6" s="8">
        <v>0</v>
      </c>
      <c r="N6" s="8">
        <v>0</v>
      </c>
      <c r="O6" s="8">
        <v>0</v>
      </c>
      <c r="P6" s="115">
        <v>0</v>
      </c>
      <c r="Q6" s="13">
        <v>43464</v>
      </c>
      <c r="AB6" s="28"/>
      <c r="AC6" s="28"/>
      <c r="AD6" s="28"/>
      <c r="AE6" s="28"/>
      <c r="AF6" s="28"/>
      <c r="AG6" s="6"/>
      <c r="AH6" s="16"/>
      <c r="AI6" s="16"/>
      <c r="AJ6" s="16"/>
      <c r="AK6" s="16"/>
      <c r="AL6" s="16"/>
      <c r="AM6" s="6"/>
      <c r="AN6" s="6"/>
      <c r="AO6" s="6"/>
      <c r="AP6" s="6"/>
    </row>
    <row r="7" spans="1:57" x14ac:dyDescent="0.25">
      <c r="A7" s="157">
        <v>2</v>
      </c>
      <c r="B7" s="105">
        <v>20</v>
      </c>
      <c r="C7" s="10">
        <v>21</v>
      </c>
      <c r="D7" s="10">
        <v>28</v>
      </c>
      <c r="E7" s="10">
        <v>7</v>
      </c>
      <c r="F7" s="99">
        <v>6</v>
      </c>
      <c r="G7" s="105">
        <v>64</v>
      </c>
      <c r="H7" s="10">
        <v>47</v>
      </c>
      <c r="I7" s="10">
        <v>73</v>
      </c>
      <c r="J7" s="10">
        <v>39</v>
      </c>
      <c r="K7" s="106">
        <v>75</v>
      </c>
      <c r="L7" s="110">
        <v>0</v>
      </c>
      <c r="M7" s="8">
        <v>1</v>
      </c>
      <c r="N7" s="8">
        <v>1</v>
      </c>
      <c r="O7" s="8">
        <v>0</v>
      </c>
      <c r="P7" s="115">
        <v>0</v>
      </c>
      <c r="Q7" s="13">
        <v>43467</v>
      </c>
      <c r="AB7" s="28"/>
      <c r="AC7" s="28"/>
      <c r="AD7" s="28"/>
      <c r="AE7" s="28"/>
      <c r="AF7" s="28"/>
      <c r="AG7" s="6"/>
      <c r="AH7" s="16"/>
      <c r="AI7" s="16"/>
      <c r="AJ7" s="16"/>
      <c r="AK7" s="16"/>
      <c r="AL7" s="16"/>
      <c r="AM7" s="6"/>
      <c r="AN7" s="6"/>
      <c r="AO7" s="6"/>
      <c r="AP7" s="6"/>
    </row>
    <row r="8" spans="1:57" x14ac:dyDescent="0.25">
      <c r="A8" s="156">
        <v>3</v>
      </c>
      <c r="B8" s="105">
        <v>9</v>
      </c>
      <c r="C8" s="10">
        <v>8</v>
      </c>
      <c r="D8" s="10">
        <v>9</v>
      </c>
      <c r="E8" s="10">
        <v>7</v>
      </c>
      <c r="F8" s="99">
        <v>5</v>
      </c>
      <c r="G8" s="105">
        <v>25</v>
      </c>
      <c r="H8" s="10">
        <v>17</v>
      </c>
      <c r="I8" s="10">
        <v>20</v>
      </c>
      <c r="J8" s="10">
        <v>14</v>
      </c>
      <c r="K8" s="106">
        <v>27</v>
      </c>
      <c r="L8" s="110">
        <v>0</v>
      </c>
      <c r="M8" s="8">
        <v>0</v>
      </c>
      <c r="N8" s="8">
        <v>0</v>
      </c>
      <c r="O8" s="8">
        <v>0</v>
      </c>
      <c r="P8" s="115">
        <v>0</v>
      </c>
      <c r="Q8" s="13">
        <v>43470</v>
      </c>
      <c r="AB8" s="28"/>
      <c r="AC8" s="28"/>
      <c r="AD8" s="28"/>
      <c r="AE8" s="28"/>
      <c r="AF8" s="28"/>
      <c r="AG8" s="6"/>
      <c r="AH8" s="16"/>
      <c r="AI8" s="16"/>
      <c r="AJ8" s="16"/>
      <c r="AK8" s="16"/>
      <c r="AL8" s="16"/>
      <c r="AM8" s="6"/>
      <c r="AN8" s="6"/>
      <c r="AO8" s="6"/>
      <c r="AP8" s="6"/>
    </row>
    <row r="9" spans="1:57" x14ac:dyDescent="0.25">
      <c r="A9" s="157">
        <v>3</v>
      </c>
      <c r="B9" s="105">
        <v>6</v>
      </c>
      <c r="C9" s="10">
        <v>6</v>
      </c>
      <c r="D9" s="10">
        <v>7</v>
      </c>
      <c r="E9" s="10">
        <v>6</v>
      </c>
      <c r="F9" s="99">
        <v>7</v>
      </c>
      <c r="G9" s="105">
        <v>39</v>
      </c>
      <c r="H9" s="10">
        <v>23</v>
      </c>
      <c r="I9" s="10">
        <v>27</v>
      </c>
      <c r="J9" s="10">
        <v>28</v>
      </c>
      <c r="K9" s="106">
        <v>13</v>
      </c>
      <c r="L9" s="110">
        <v>0</v>
      </c>
      <c r="M9" s="8">
        <v>0</v>
      </c>
      <c r="N9" s="8">
        <v>0</v>
      </c>
      <c r="O9" s="8">
        <v>0</v>
      </c>
      <c r="P9" s="115">
        <v>1</v>
      </c>
      <c r="Q9" s="13">
        <v>43473</v>
      </c>
      <c r="AB9" s="28"/>
      <c r="AC9" s="28"/>
      <c r="AD9" s="28"/>
      <c r="AE9" s="28"/>
      <c r="AF9" s="28"/>
      <c r="AG9" s="6"/>
      <c r="AH9" s="16"/>
      <c r="AI9" s="16"/>
      <c r="AJ9" s="16"/>
      <c r="AK9" s="16"/>
      <c r="AL9" s="16"/>
      <c r="AM9" s="6"/>
      <c r="AN9" s="6"/>
      <c r="AO9" s="6"/>
      <c r="AP9" s="6"/>
    </row>
    <row r="10" spans="1:57" x14ac:dyDescent="0.25">
      <c r="A10" s="156">
        <v>4</v>
      </c>
      <c r="B10" s="105">
        <v>9</v>
      </c>
      <c r="C10" s="10">
        <v>7</v>
      </c>
      <c r="D10" s="10">
        <v>7</v>
      </c>
      <c r="E10" s="10">
        <v>3</v>
      </c>
      <c r="F10" s="99">
        <v>10</v>
      </c>
      <c r="G10" s="105">
        <v>24</v>
      </c>
      <c r="H10" s="10">
        <v>13</v>
      </c>
      <c r="I10" s="10">
        <v>25</v>
      </c>
      <c r="J10" s="10">
        <v>9</v>
      </c>
      <c r="K10" s="106">
        <v>21</v>
      </c>
      <c r="L10" s="110">
        <v>0</v>
      </c>
      <c r="M10" s="8">
        <v>0</v>
      </c>
      <c r="N10" s="8">
        <v>0</v>
      </c>
      <c r="O10" s="8">
        <v>1</v>
      </c>
      <c r="P10" s="115">
        <v>0</v>
      </c>
      <c r="Q10" s="13">
        <v>43477</v>
      </c>
      <c r="U10" t="s">
        <v>58</v>
      </c>
      <c r="V10" t="s">
        <v>38</v>
      </c>
      <c r="W10" t="s">
        <v>40</v>
      </c>
      <c r="X10" t="s">
        <v>39</v>
      </c>
      <c r="Y10" t="s">
        <v>37</v>
      </c>
      <c r="Z10" t="s">
        <v>48</v>
      </c>
      <c r="AB10" s="28"/>
      <c r="AC10" s="28"/>
      <c r="AD10" s="28"/>
      <c r="AE10" s="28"/>
      <c r="AF10" s="28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57" x14ac:dyDescent="0.25">
      <c r="A11" s="157">
        <v>4</v>
      </c>
      <c r="B11" s="105">
        <v>9</v>
      </c>
      <c r="C11" s="10">
        <v>15</v>
      </c>
      <c r="D11" s="10">
        <v>7</v>
      </c>
      <c r="E11" s="10">
        <v>5</v>
      </c>
      <c r="F11" s="99">
        <v>9</v>
      </c>
      <c r="G11" s="105">
        <v>30</v>
      </c>
      <c r="H11" s="10">
        <v>30</v>
      </c>
      <c r="I11" s="10">
        <v>30</v>
      </c>
      <c r="J11" s="10">
        <v>30</v>
      </c>
      <c r="K11" s="106">
        <v>30</v>
      </c>
      <c r="L11" s="110"/>
      <c r="M11" s="8"/>
      <c r="N11" s="8"/>
      <c r="O11" s="8"/>
      <c r="P11" s="115"/>
      <c r="Q11" s="13">
        <v>43481</v>
      </c>
      <c r="U11" t="s">
        <v>53</v>
      </c>
      <c r="V11">
        <f>D29</f>
        <v>0</v>
      </c>
      <c r="W11">
        <f>C29</f>
        <v>0</v>
      </c>
      <c r="X11">
        <f>E29</f>
        <v>0</v>
      </c>
      <c r="Y11">
        <f>B29</f>
        <v>0</v>
      </c>
      <c r="Z11">
        <f>F29</f>
        <v>0</v>
      </c>
      <c r="AB11" s="28"/>
      <c r="AC11" s="28"/>
      <c r="AD11" s="28"/>
      <c r="AE11" s="28"/>
      <c r="AF11" s="28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57" x14ac:dyDescent="0.25">
      <c r="A12" s="156">
        <v>5</v>
      </c>
      <c r="B12" s="105">
        <v>15</v>
      </c>
      <c r="C12" s="10">
        <v>16</v>
      </c>
      <c r="D12" s="10">
        <v>6</v>
      </c>
      <c r="E12" s="10">
        <v>10</v>
      </c>
      <c r="F12" s="99">
        <v>14</v>
      </c>
      <c r="G12" s="105">
        <v>53</v>
      </c>
      <c r="H12" s="10">
        <v>56</v>
      </c>
      <c r="I12" s="10">
        <v>41</v>
      </c>
      <c r="J12" s="10">
        <v>39</v>
      </c>
      <c r="K12" s="106">
        <v>44</v>
      </c>
      <c r="L12" s="110">
        <v>0</v>
      </c>
      <c r="M12" s="8">
        <v>0</v>
      </c>
      <c r="N12" s="8">
        <v>0</v>
      </c>
      <c r="O12" s="8">
        <v>0</v>
      </c>
      <c r="P12" s="115">
        <v>0</v>
      </c>
      <c r="Q12" s="13">
        <v>43484</v>
      </c>
      <c r="U12" t="s">
        <v>54</v>
      </c>
      <c r="V12">
        <f>I29+X11+X13</f>
        <v>0</v>
      </c>
      <c r="W12">
        <f>H29+W11+W13</f>
        <v>0</v>
      </c>
      <c r="X12">
        <f>J29+Y11+Y13</f>
        <v>0</v>
      </c>
      <c r="Y12">
        <f>G29+V11+V13</f>
        <v>0</v>
      </c>
      <c r="Z12">
        <f>K29+Z11+Z13</f>
        <v>0</v>
      </c>
      <c r="AB12" s="28"/>
      <c r="AC12" s="28"/>
      <c r="AD12" s="28"/>
      <c r="AE12" s="28"/>
      <c r="AF12" s="28"/>
      <c r="AG12" s="6"/>
      <c r="AH12" s="6"/>
      <c r="AI12" s="6"/>
      <c r="AJ12" s="6"/>
      <c r="AK12" s="6"/>
      <c r="AL12" s="6"/>
      <c r="AM12" s="6"/>
      <c r="AN12" s="6"/>
      <c r="AO12" s="6"/>
      <c r="AP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25">
      <c r="A13" s="157">
        <v>5</v>
      </c>
      <c r="B13" s="105">
        <v>24</v>
      </c>
      <c r="C13" s="10">
        <v>13</v>
      </c>
      <c r="D13" s="10">
        <v>11</v>
      </c>
      <c r="E13" s="10">
        <v>8</v>
      </c>
      <c r="F13" s="99">
        <v>12</v>
      </c>
      <c r="G13" s="105">
        <v>89</v>
      </c>
      <c r="H13" s="10">
        <v>46</v>
      </c>
      <c r="I13" s="10">
        <v>67</v>
      </c>
      <c r="J13" s="10">
        <v>30</v>
      </c>
      <c r="K13" s="106">
        <v>39</v>
      </c>
      <c r="L13" s="110">
        <v>0</v>
      </c>
      <c r="M13" s="8">
        <v>0</v>
      </c>
      <c r="N13" s="8">
        <v>0</v>
      </c>
      <c r="O13" s="8">
        <v>0</v>
      </c>
      <c r="P13" s="115">
        <v>0</v>
      </c>
      <c r="Q13" s="13">
        <v>43487</v>
      </c>
      <c r="U13" t="s">
        <v>57</v>
      </c>
      <c r="V13">
        <f>N29</f>
        <v>0</v>
      </c>
      <c r="W13">
        <f>M29</f>
        <v>0</v>
      </c>
      <c r="X13">
        <f>O29</f>
        <v>0</v>
      </c>
      <c r="Y13">
        <f>L29</f>
        <v>0</v>
      </c>
      <c r="Z13">
        <f>P29</f>
        <v>0</v>
      </c>
      <c r="AB13" s="28"/>
      <c r="AC13" s="28"/>
      <c r="AD13" s="28"/>
      <c r="AE13" s="28"/>
      <c r="AF13" s="28"/>
      <c r="AG13" s="6"/>
      <c r="AH13" s="26"/>
      <c r="AI13" s="26"/>
      <c r="AJ13" s="26"/>
      <c r="AK13" s="26"/>
      <c r="AL13" s="26"/>
      <c r="AM13" s="26"/>
      <c r="AN13" s="26"/>
      <c r="AO13" s="6"/>
      <c r="AP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25">
      <c r="A14" s="156">
        <v>6</v>
      </c>
      <c r="B14" s="105">
        <v>28</v>
      </c>
      <c r="C14" s="10">
        <v>20</v>
      </c>
      <c r="D14" s="10">
        <v>9</v>
      </c>
      <c r="E14" s="10">
        <v>10</v>
      </c>
      <c r="F14" s="99">
        <v>22</v>
      </c>
      <c r="G14" s="105">
        <v>78</v>
      </c>
      <c r="H14" s="10">
        <v>100</v>
      </c>
      <c r="I14" s="10">
        <v>68</v>
      </c>
      <c r="J14" s="10">
        <v>42</v>
      </c>
      <c r="K14" s="106">
        <v>90</v>
      </c>
      <c r="L14" s="110">
        <v>0</v>
      </c>
      <c r="M14" s="8">
        <v>0</v>
      </c>
      <c r="N14" s="8">
        <v>0</v>
      </c>
      <c r="O14" s="8">
        <v>0</v>
      </c>
      <c r="P14" s="115">
        <v>0</v>
      </c>
      <c r="Q14" s="13">
        <v>43490</v>
      </c>
      <c r="U14" t="s">
        <v>55</v>
      </c>
      <c r="AB14" s="28"/>
      <c r="AC14" s="28"/>
      <c r="AD14" s="28"/>
      <c r="AE14" s="28"/>
      <c r="AF14" s="28"/>
      <c r="AG14" s="6"/>
      <c r="AH14" s="16"/>
      <c r="AI14" s="16"/>
      <c r="AJ14" s="16"/>
      <c r="AK14" s="16"/>
      <c r="AL14" s="16"/>
      <c r="AM14" s="16"/>
      <c r="AN14" s="16"/>
      <c r="AO14" s="6"/>
      <c r="AP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25">
      <c r="A15" s="157">
        <v>6</v>
      </c>
      <c r="B15" s="105">
        <v>29</v>
      </c>
      <c r="C15" s="10">
        <v>26</v>
      </c>
      <c r="D15" s="10">
        <v>13</v>
      </c>
      <c r="E15" s="10">
        <v>3</v>
      </c>
      <c r="F15" s="99">
        <v>33</v>
      </c>
      <c r="G15" s="105">
        <v>80</v>
      </c>
      <c r="H15" s="10">
        <v>94</v>
      </c>
      <c r="I15" s="10">
        <v>87</v>
      </c>
      <c r="J15" s="10">
        <v>27</v>
      </c>
      <c r="K15" s="106">
        <v>107</v>
      </c>
      <c r="L15" s="110">
        <v>0</v>
      </c>
      <c r="M15" s="8">
        <v>0</v>
      </c>
      <c r="N15" s="8">
        <v>0</v>
      </c>
      <c r="O15" s="8">
        <v>0</v>
      </c>
      <c r="P15" s="115">
        <v>0</v>
      </c>
      <c r="Q15" s="13">
        <v>43494</v>
      </c>
      <c r="U15" t="s">
        <v>56</v>
      </c>
      <c r="AB15" s="28"/>
      <c r="AC15" s="28"/>
      <c r="AD15" s="28"/>
      <c r="AE15" s="28"/>
      <c r="AF15" s="28"/>
      <c r="AG15" s="6"/>
      <c r="AH15" s="16"/>
      <c r="AI15" s="16"/>
      <c r="AJ15" s="16"/>
      <c r="AK15" s="16"/>
      <c r="AL15" s="16"/>
      <c r="AM15" s="16"/>
      <c r="AN15" s="16"/>
      <c r="AO15" s="6"/>
      <c r="AP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25">
      <c r="A16" s="156">
        <v>7</v>
      </c>
      <c r="B16" s="105">
        <v>12</v>
      </c>
      <c r="C16" s="10">
        <v>7</v>
      </c>
      <c r="D16" s="10">
        <v>15</v>
      </c>
      <c r="E16" s="10">
        <v>8</v>
      </c>
      <c r="F16" s="99">
        <v>10</v>
      </c>
      <c r="G16" s="105">
        <v>56</v>
      </c>
      <c r="H16" s="10">
        <v>50</v>
      </c>
      <c r="I16" s="10">
        <v>60</v>
      </c>
      <c r="J16" s="10">
        <v>40</v>
      </c>
      <c r="K16" s="106">
        <v>42</v>
      </c>
      <c r="L16" s="110">
        <v>1</v>
      </c>
      <c r="M16" s="8">
        <v>0</v>
      </c>
      <c r="N16" s="8">
        <v>2</v>
      </c>
      <c r="O16" s="8">
        <v>1</v>
      </c>
      <c r="P16" s="115">
        <v>0</v>
      </c>
      <c r="Q16" s="13">
        <v>43498</v>
      </c>
      <c r="AB16" s="28"/>
      <c r="AC16" s="28"/>
      <c r="AD16" s="28"/>
      <c r="AE16" s="28"/>
      <c r="AF16" s="28"/>
      <c r="AG16" s="6"/>
      <c r="AH16" s="16"/>
      <c r="AI16" s="16"/>
      <c r="AJ16" s="16"/>
      <c r="AK16" s="16"/>
      <c r="AL16" s="16"/>
      <c r="AM16" s="16"/>
      <c r="AN16" s="16"/>
      <c r="AO16" s="6"/>
      <c r="AP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25">
      <c r="A17" s="157">
        <v>7</v>
      </c>
      <c r="B17" s="105">
        <v>11</v>
      </c>
      <c r="C17" s="10">
        <v>14</v>
      </c>
      <c r="D17" s="10">
        <v>3</v>
      </c>
      <c r="E17" s="10">
        <v>3</v>
      </c>
      <c r="F17" s="99">
        <v>6</v>
      </c>
      <c r="G17" s="105">
        <v>92</v>
      </c>
      <c r="H17" s="10">
        <v>82</v>
      </c>
      <c r="I17" s="10">
        <v>74</v>
      </c>
      <c r="J17" s="10">
        <v>51</v>
      </c>
      <c r="K17" s="106">
        <v>55</v>
      </c>
      <c r="L17" s="110">
        <v>1</v>
      </c>
      <c r="M17" s="8">
        <v>1</v>
      </c>
      <c r="N17" s="8">
        <v>1</v>
      </c>
      <c r="O17" s="8">
        <v>1</v>
      </c>
      <c r="P17" s="115">
        <v>1</v>
      </c>
      <c r="Q17" s="13">
        <v>43502</v>
      </c>
      <c r="R17" s="18"/>
      <c r="Y17" s="1"/>
      <c r="Z17" s="6"/>
      <c r="AA17" s="6"/>
      <c r="AB17" s="28"/>
      <c r="AC17" s="28"/>
      <c r="AD17" s="28"/>
      <c r="AE17" s="28"/>
      <c r="AF17" s="28"/>
      <c r="AG17" s="6"/>
      <c r="AH17" s="16"/>
      <c r="AI17" s="16"/>
      <c r="AJ17" s="16"/>
      <c r="AK17" s="16"/>
      <c r="AL17" s="16"/>
      <c r="AM17" s="16"/>
      <c r="AN17" s="16"/>
      <c r="AO17" s="6"/>
      <c r="AP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25">
      <c r="A18" s="156">
        <v>8</v>
      </c>
      <c r="B18" s="105">
        <v>29</v>
      </c>
      <c r="C18" s="10">
        <v>30</v>
      </c>
      <c r="D18" s="10">
        <v>19</v>
      </c>
      <c r="E18" s="10">
        <v>6</v>
      </c>
      <c r="F18" s="99">
        <v>14</v>
      </c>
      <c r="G18" s="105">
        <v>150</v>
      </c>
      <c r="H18" s="10">
        <v>120</v>
      </c>
      <c r="I18" s="10">
        <v>100</v>
      </c>
      <c r="J18" s="10">
        <v>43</v>
      </c>
      <c r="K18" s="106">
        <v>110</v>
      </c>
      <c r="L18" s="110">
        <v>0</v>
      </c>
      <c r="M18" s="8">
        <v>0</v>
      </c>
      <c r="N18" s="8">
        <v>0</v>
      </c>
      <c r="O18" s="8">
        <v>0</v>
      </c>
      <c r="P18" s="115">
        <v>0</v>
      </c>
      <c r="Q18" s="13">
        <v>43505</v>
      </c>
      <c r="Y18" s="1"/>
      <c r="Z18" s="6"/>
      <c r="AA18" s="6"/>
      <c r="AB18" s="28"/>
      <c r="AC18" s="28"/>
      <c r="AD18" s="28"/>
      <c r="AE18" s="28"/>
      <c r="AF18" s="28"/>
      <c r="AG18" s="6"/>
      <c r="AH18" s="6"/>
      <c r="AI18" s="6"/>
      <c r="AJ18" s="6"/>
      <c r="AK18" s="6"/>
      <c r="AL18" s="6"/>
      <c r="AM18" s="6"/>
      <c r="AN18" s="6"/>
      <c r="AO18" s="6"/>
      <c r="AP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25">
      <c r="A19" s="157">
        <v>8</v>
      </c>
      <c r="B19" s="105">
        <v>32</v>
      </c>
      <c r="C19" s="10">
        <v>22</v>
      </c>
      <c r="D19" s="10">
        <v>18</v>
      </c>
      <c r="E19" s="10">
        <v>12</v>
      </c>
      <c r="F19" s="99">
        <v>21</v>
      </c>
      <c r="G19" s="105">
        <v>170</v>
      </c>
      <c r="H19" s="10">
        <v>107</v>
      </c>
      <c r="I19" s="10">
        <v>110</v>
      </c>
      <c r="J19" s="10">
        <v>60</v>
      </c>
      <c r="K19" s="106">
        <v>80</v>
      </c>
      <c r="L19" s="110">
        <v>0</v>
      </c>
      <c r="M19" s="8">
        <v>0</v>
      </c>
      <c r="N19" s="8">
        <v>1</v>
      </c>
      <c r="O19" s="8">
        <v>0</v>
      </c>
      <c r="P19" s="115">
        <v>0</v>
      </c>
      <c r="Q19" s="13">
        <v>43509</v>
      </c>
      <c r="Y19" s="1"/>
      <c r="Z19" s="6"/>
      <c r="AA19" s="6"/>
      <c r="AB19" s="28"/>
      <c r="AC19" s="28"/>
      <c r="AD19" s="28"/>
      <c r="AE19" s="28"/>
      <c r="AF19" s="28"/>
      <c r="AG19" s="6"/>
      <c r="AH19" s="6"/>
      <c r="AI19" s="6"/>
      <c r="AJ19" s="6"/>
      <c r="AK19" s="6"/>
      <c r="AL19" s="6"/>
      <c r="AM19" s="6"/>
      <c r="AN19" s="6"/>
      <c r="AO19" s="6"/>
      <c r="AP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25">
      <c r="A20" s="156">
        <v>9</v>
      </c>
      <c r="B20" s="105">
        <v>43</v>
      </c>
      <c r="C20" s="10">
        <v>14</v>
      </c>
      <c r="D20" s="10">
        <v>23</v>
      </c>
      <c r="E20" s="10">
        <v>8</v>
      </c>
      <c r="F20" s="99">
        <v>29</v>
      </c>
      <c r="G20" s="105">
        <v>120</v>
      </c>
      <c r="H20" s="10">
        <v>100</v>
      </c>
      <c r="I20" s="10">
        <v>120</v>
      </c>
      <c r="J20" s="10">
        <v>60</v>
      </c>
      <c r="K20" s="106">
        <v>100</v>
      </c>
      <c r="L20" s="110">
        <v>0</v>
      </c>
      <c r="M20" s="8">
        <v>0</v>
      </c>
      <c r="N20" s="8">
        <v>0</v>
      </c>
      <c r="O20" s="8">
        <v>0</v>
      </c>
      <c r="P20" s="115">
        <v>0</v>
      </c>
      <c r="Q20" s="13">
        <v>43512</v>
      </c>
      <c r="U20" s="23"/>
      <c r="Y20" s="1"/>
      <c r="Z20" s="26"/>
      <c r="AA20" s="26"/>
      <c r="AB20" s="28"/>
      <c r="AC20" s="28"/>
      <c r="AD20" s="28"/>
      <c r="AE20" s="28"/>
      <c r="AF20" s="28"/>
      <c r="AG20" s="6"/>
      <c r="AH20" s="6"/>
      <c r="AI20" s="6"/>
      <c r="AJ20" s="6"/>
      <c r="AK20" s="6"/>
      <c r="AL20" s="6"/>
      <c r="AM20" s="6"/>
      <c r="AN20" s="6"/>
      <c r="AO20" s="6"/>
      <c r="AP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25">
      <c r="A21" s="157">
        <v>9</v>
      </c>
      <c r="B21" s="105">
        <v>15</v>
      </c>
      <c r="C21" s="10">
        <v>15</v>
      </c>
      <c r="D21" s="10">
        <v>15</v>
      </c>
      <c r="E21" s="10">
        <v>11</v>
      </c>
      <c r="F21" s="99">
        <v>11</v>
      </c>
      <c r="G21" s="105">
        <v>100</v>
      </c>
      <c r="H21" s="10">
        <v>80</v>
      </c>
      <c r="I21" s="10">
        <v>100</v>
      </c>
      <c r="J21" s="10">
        <v>45</v>
      </c>
      <c r="K21" s="106">
        <v>80</v>
      </c>
      <c r="L21" s="110">
        <v>0</v>
      </c>
      <c r="M21" s="8">
        <v>0</v>
      </c>
      <c r="N21" s="8">
        <v>0</v>
      </c>
      <c r="O21" s="8">
        <v>0</v>
      </c>
      <c r="P21" s="115">
        <v>0</v>
      </c>
      <c r="Q21" s="13">
        <v>43516</v>
      </c>
      <c r="Y21" s="26"/>
      <c r="Z21" s="16"/>
      <c r="AA21" s="16"/>
      <c r="AB21" s="28"/>
      <c r="AC21" s="28"/>
      <c r="AD21" s="28"/>
      <c r="AE21" s="28"/>
      <c r="AF21" s="28"/>
      <c r="AG21" s="6"/>
      <c r="AH21" s="6"/>
      <c r="AI21" s="6"/>
      <c r="AJ21" s="6"/>
      <c r="AK21" s="6"/>
      <c r="AL21" s="6"/>
      <c r="AM21" s="6"/>
      <c r="AN21" s="6"/>
      <c r="AO21" s="6"/>
      <c r="AP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25">
      <c r="A22" s="156">
        <v>10</v>
      </c>
      <c r="B22" s="105">
        <v>35</v>
      </c>
      <c r="C22" s="10">
        <v>36</v>
      </c>
      <c r="D22" s="10">
        <v>32</v>
      </c>
      <c r="E22" s="10">
        <v>7</v>
      </c>
      <c r="F22" s="99">
        <v>18</v>
      </c>
      <c r="G22" s="105">
        <v>137</v>
      </c>
      <c r="H22" s="10">
        <v>110</v>
      </c>
      <c r="I22" s="10">
        <v>140</v>
      </c>
      <c r="J22" s="10">
        <v>47</v>
      </c>
      <c r="K22" s="106">
        <v>120</v>
      </c>
      <c r="L22" s="110">
        <v>0</v>
      </c>
      <c r="M22" s="8">
        <v>1</v>
      </c>
      <c r="N22" s="8">
        <v>1</v>
      </c>
      <c r="O22" s="8">
        <v>1</v>
      </c>
      <c r="P22" s="115">
        <v>0</v>
      </c>
      <c r="Q22" s="13">
        <v>43520</v>
      </c>
      <c r="U22" s="23"/>
      <c r="Y22" s="16"/>
      <c r="Z22" s="16"/>
      <c r="AA22" s="16"/>
      <c r="AB22" s="28"/>
      <c r="AC22" s="28"/>
      <c r="AD22" s="28"/>
      <c r="AE22" s="28"/>
      <c r="AF22" s="28"/>
      <c r="AI22" s="26"/>
      <c r="AJ22" s="26"/>
      <c r="AK22" s="26"/>
      <c r="AL22" s="26"/>
      <c r="AM22" s="6"/>
      <c r="AN22" s="6"/>
      <c r="AU22" s="6"/>
      <c r="AV22" s="6"/>
      <c r="AW22" s="6"/>
      <c r="AX22" s="26"/>
      <c r="AY22" s="26"/>
      <c r="AZ22" s="26"/>
      <c r="BA22" s="26"/>
      <c r="BB22" s="26"/>
      <c r="BC22" s="6"/>
      <c r="BD22" s="6"/>
      <c r="BE22" s="6"/>
    </row>
    <row r="23" spans="1:57" x14ac:dyDescent="0.25">
      <c r="A23" s="157">
        <v>11</v>
      </c>
      <c r="B23" s="105">
        <v>14</v>
      </c>
      <c r="C23" s="10">
        <v>5</v>
      </c>
      <c r="D23" s="10">
        <v>30</v>
      </c>
      <c r="E23" s="10">
        <v>4</v>
      </c>
      <c r="F23" s="99">
        <v>20</v>
      </c>
      <c r="G23" s="105">
        <v>26</v>
      </c>
      <c r="H23" s="10">
        <v>22</v>
      </c>
      <c r="I23" s="10">
        <v>38</v>
      </c>
      <c r="J23" s="10">
        <v>15</v>
      </c>
      <c r="K23" s="106">
        <v>30</v>
      </c>
      <c r="L23" s="110">
        <v>0</v>
      </c>
      <c r="M23" s="8">
        <v>0</v>
      </c>
      <c r="N23" s="8">
        <v>0</v>
      </c>
      <c r="O23" s="8">
        <v>0</v>
      </c>
      <c r="P23" s="115">
        <v>0</v>
      </c>
      <c r="Q23" s="13">
        <v>43523</v>
      </c>
      <c r="U23" s="23"/>
      <c r="Y23" s="16"/>
      <c r="Z23" s="16"/>
      <c r="AA23" s="16"/>
      <c r="AB23" s="28"/>
      <c r="AC23" s="28"/>
      <c r="AD23" s="28"/>
      <c r="AE23" s="28"/>
      <c r="AF23" s="28"/>
      <c r="AI23" s="16"/>
      <c r="AJ23" s="16"/>
      <c r="AK23" s="16"/>
      <c r="AL23" s="16"/>
      <c r="AM23" s="6"/>
      <c r="AN23" s="6"/>
      <c r="AU23" s="6"/>
      <c r="AV23" s="6"/>
      <c r="AW23" s="6"/>
      <c r="AX23" s="16"/>
      <c r="AY23" s="16"/>
      <c r="AZ23" s="16"/>
      <c r="BA23" s="16"/>
      <c r="BB23" s="16"/>
      <c r="BC23" s="6"/>
      <c r="BD23" s="6"/>
      <c r="BE23" s="6"/>
    </row>
    <row r="24" spans="1:57" x14ac:dyDescent="0.25">
      <c r="A24" s="156">
        <v>11</v>
      </c>
      <c r="B24" s="105">
        <v>44</v>
      </c>
      <c r="C24" s="10">
        <v>35</v>
      </c>
      <c r="D24" s="10">
        <v>23</v>
      </c>
      <c r="E24" s="10">
        <v>6</v>
      </c>
      <c r="F24" s="99">
        <v>31</v>
      </c>
      <c r="G24" s="105">
        <v>200</v>
      </c>
      <c r="H24" s="10">
        <v>190</v>
      </c>
      <c r="I24" s="10">
        <v>180</v>
      </c>
      <c r="J24" s="10">
        <v>90</v>
      </c>
      <c r="K24" s="106">
        <v>160</v>
      </c>
      <c r="L24" s="110">
        <v>0</v>
      </c>
      <c r="M24" s="8">
        <v>0</v>
      </c>
      <c r="N24" s="8">
        <v>0</v>
      </c>
      <c r="O24" s="8">
        <v>0</v>
      </c>
      <c r="P24" s="115">
        <v>0</v>
      </c>
      <c r="Q24" s="13">
        <v>43527</v>
      </c>
      <c r="U24" s="23"/>
      <c r="Y24" s="16"/>
      <c r="Z24" s="16"/>
      <c r="AA24" s="16"/>
      <c r="AB24" s="28"/>
      <c r="AC24" s="28"/>
      <c r="AD24" s="28"/>
      <c r="AE24" s="28"/>
      <c r="AF24" s="28"/>
      <c r="AI24" s="16"/>
      <c r="AJ24" s="16"/>
      <c r="AK24" s="16"/>
      <c r="AL24" s="16"/>
      <c r="AM24" s="6"/>
      <c r="AN24" s="6"/>
      <c r="AU24" s="6"/>
      <c r="AV24" s="6"/>
      <c r="AW24" s="6"/>
      <c r="AX24" s="16"/>
      <c r="AY24" s="16"/>
      <c r="AZ24" s="16"/>
      <c r="BA24" s="16"/>
      <c r="BB24" s="16"/>
      <c r="BC24" s="6"/>
      <c r="BD24" s="6"/>
      <c r="BE24" s="6"/>
    </row>
    <row r="25" spans="1:57" x14ac:dyDescent="0.25">
      <c r="A25" s="157">
        <v>11</v>
      </c>
      <c r="B25" s="105">
        <v>30</v>
      </c>
      <c r="C25" s="10">
        <v>45</v>
      </c>
      <c r="D25" s="10">
        <v>28</v>
      </c>
      <c r="E25" s="10">
        <v>16</v>
      </c>
      <c r="F25" s="99">
        <v>26</v>
      </c>
      <c r="G25" s="105">
        <v>120</v>
      </c>
      <c r="H25" s="10">
        <v>110</v>
      </c>
      <c r="I25" s="10">
        <v>120</v>
      </c>
      <c r="J25" s="10">
        <v>80</v>
      </c>
      <c r="K25" s="106">
        <v>100</v>
      </c>
      <c r="L25" s="110">
        <v>1</v>
      </c>
      <c r="M25" s="8">
        <v>1</v>
      </c>
      <c r="N25" s="8">
        <v>1</v>
      </c>
      <c r="O25" s="8">
        <v>0</v>
      </c>
      <c r="P25" s="115">
        <v>1</v>
      </c>
      <c r="Q25" s="13">
        <v>43530</v>
      </c>
      <c r="U25" s="23"/>
      <c r="Y25" s="16"/>
      <c r="Z25" s="16"/>
      <c r="AA25" s="16"/>
      <c r="AB25" s="28"/>
      <c r="AC25" s="28"/>
      <c r="AD25" s="28"/>
      <c r="AE25" s="28"/>
      <c r="AF25" s="28"/>
      <c r="AI25" s="16"/>
      <c r="AJ25" s="16"/>
      <c r="AK25" s="16"/>
      <c r="AL25" s="16"/>
      <c r="AM25" s="6"/>
      <c r="AN25" s="6"/>
      <c r="AU25" s="6"/>
      <c r="AV25" s="6"/>
      <c r="AW25" s="6"/>
      <c r="AX25" s="16"/>
      <c r="AY25" s="16"/>
      <c r="AZ25" s="16"/>
      <c r="BA25" s="16"/>
      <c r="BB25" s="16"/>
      <c r="BC25" s="6"/>
      <c r="BD25" s="6"/>
      <c r="BE25" s="6"/>
    </row>
    <row r="26" spans="1:57" ht="15.75" thickBot="1" x14ac:dyDescent="0.3">
      <c r="A26" s="154">
        <v>12</v>
      </c>
      <c r="B26" s="107">
        <v>40</v>
      </c>
      <c r="C26" s="108">
        <v>41</v>
      </c>
      <c r="D26" s="108">
        <v>40</v>
      </c>
      <c r="E26" s="108">
        <v>18</v>
      </c>
      <c r="F26" s="114">
        <v>44</v>
      </c>
      <c r="G26" s="107">
        <v>153</v>
      </c>
      <c r="H26" s="108">
        <v>150</v>
      </c>
      <c r="I26" s="108">
        <v>160</v>
      </c>
      <c r="J26" s="108">
        <v>100</v>
      </c>
      <c r="K26" s="109">
        <v>170</v>
      </c>
      <c r="L26" s="117">
        <v>0</v>
      </c>
      <c r="M26" s="31">
        <v>1</v>
      </c>
      <c r="N26" s="31">
        <v>0</v>
      </c>
      <c r="O26" s="31">
        <v>1</v>
      </c>
      <c r="P26" s="116">
        <v>1</v>
      </c>
      <c r="Q26" s="13">
        <v>43534</v>
      </c>
      <c r="U26" s="23"/>
      <c r="Y26" s="1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U26" s="6"/>
      <c r="AV26" s="6"/>
      <c r="AW26" s="6"/>
      <c r="AX26" s="16"/>
      <c r="AY26" s="16"/>
      <c r="AZ26" s="16"/>
      <c r="BA26" s="16"/>
      <c r="BB26" s="16"/>
      <c r="BC26" s="6"/>
      <c r="BD26" s="6"/>
      <c r="BE26" s="6"/>
    </row>
    <row r="27" spans="1:57" x14ac:dyDescent="0.25">
      <c r="A27" s="90"/>
      <c r="B27" s="6"/>
      <c r="C27" s="6"/>
      <c r="D27" s="6"/>
      <c r="E27" s="6"/>
      <c r="F27" s="6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62"/>
      <c r="R27" s="6"/>
      <c r="U27" s="23"/>
      <c r="Y27" s="1"/>
      <c r="Z27" s="6"/>
      <c r="AA27" s="6"/>
      <c r="AB27" s="6"/>
      <c r="AC27" s="6"/>
      <c r="AD27" s="1"/>
      <c r="AE27" s="1"/>
      <c r="AF27" s="1"/>
      <c r="AG27" s="1"/>
      <c r="AH27" s="28"/>
      <c r="AI27" s="28"/>
      <c r="AJ27" s="28"/>
      <c r="AK27" s="28"/>
      <c r="AL27" s="28"/>
      <c r="AM27" s="6"/>
      <c r="AN27" s="6"/>
      <c r="AO27" s="1"/>
      <c r="AP27" s="1"/>
      <c r="AQ27" s="1"/>
      <c r="AR27" s="1"/>
      <c r="AS27" s="1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25">
      <c r="A28" s="91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50"/>
      <c r="M28" s="50"/>
      <c r="N28" s="50"/>
      <c r="O28" s="50"/>
      <c r="P28" s="50"/>
      <c r="Q28" s="6"/>
      <c r="R28" s="6"/>
      <c r="Y28" s="1"/>
      <c r="Z28" s="6"/>
      <c r="AA28" s="6"/>
      <c r="AB28" s="6"/>
      <c r="AC28" s="6"/>
      <c r="AD28" s="1"/>
      <c r="AE28" s="1"/>
      <c r="AF28" s="1"/>
      <c r="AG28" s="1"/>
      <c r="AH28" s="28"/>
      <c r="AI28" s="28"/>
      <c r="AJ28" s="28"/>
      <c r="AK28" s="28"/>
      <c r="AL28" s="28"/>
      <c r="AM28" s="1"/>
      <c r="AN28" s="1"/>
      <c r="AO28" s="1"/>
      <c r="AP28" s="1"/>
      <c r="AQ28" s="1"/>
      <c r="AR28" s="1"/>
      <c r="AS28" s="1"/>
      <c r="AT28" s="1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25">
      <c r="A29" s="9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Y29" s="1"/>
      <c r="Z29" s="26"/>
      <c r="AA29" s="26"/>
      <c r="AB29" s="26"/>
      <c r="AC29" s="26"/>
      <c r="AD29" s="1"/>
      <c r="AE29" s="1"/>
      <c r="AF29" s="1"/>
      <c r="AG29" s="1"/>
      <c r="AH29" s="28"/>
      <c r="AI29" s="28"/>
      <c r="AJ29" s="28"/>
      <c r="AK29" s="28"/>
      <c r="AL29" s="28"/>
      <c r="AM29" s="1"/>
      <c r="AN29" s="1"/>
      <c r="AO29" s="1"/>
      <c r="AP29" s="1"/>
      <c r="AQ29" s="1"/>
      <c r="AR29" s="1"/>
      <c r="AS29" s="1"/>
      <c r="AT29" s="1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25">
      <c r="A30" s="91"/>
      <c r="B30" s="170"/>
      <c r="C30" s="170"/>
      <c r="D30" s="170"/>
      <c r="E30" s="170"/>
      <c r="F30" s="17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Y30" s="26"/>
      <c r="Z30" s="16"/>
      <c r="AA30" s="16"/>
      <c r="AB30" s="16"/>
      <c r="AC30" s="16"/>
      <c r="AD30" s="26"/>
      <c r="AE30" s="26"/>
      <c r="AF30" s="26"/>
      <c r="AG30" s="26"/>
      <c r="AH30" s="28"/>
      <c r="AI30" s="28"/>
      <c r="AJ30" s="28"/>
      <c r="AK30" s="28"/>
      <c r="AL30" s="28"/>
      <c r="AM30" s="1"/>
      <c r="AN30" s="1"/>
      <c r="AO30" s="1"/>
      <c r="AP30" s="1"/>
      <c r="AQ30" s="1"/>
      <c r="AR30" s="1"/>
      <c r="AS30" s="1"/>
      <c r="AT30" s="1"/>
      <c r="AU30" s="6"/>
      <c r="AV30" s="6"/>
      <c r="AW30" s="6"/>
      <c r="AX30" s="26"/>
      <c r="AY30" s="26"/>
      <c r="AZ30" s="26"/>
      <c r="BA30" s="26"/>
      <c r="BB30" s="26"/>
      <c r="BC30" s="26"/>
      <c r="BD30" s="26"/>
      <c r="BE30" s="6"/>
    </row>
    <row r="31" spans="1:57" x14ac:dyDescent="0.25">
      <c r="Y31" s="16"/>
      <c r="Z31" s="16"/>
      <c r="AA31" s="16"/>
      <c r="AB31" s="16"/>
      <c r="AC31" s="16"/>
      <c r="AD31" s="16"/>
      <c r="AE31" s="16"/>
      <c r="AF31" s="16"/>
      <c r="AG31" s="16"/>
      <c r="AH31" s="28"/>
      <c r="AI31" s="28"/>
      <c r="AJ31" s="28"/>
      <c r="AK31" s="28"/>
      <c r="AL31" s="28"/>
      <c r="AM31" s="26"/>
      <c r="AN31" s="26"/>
      <c r="AO31" s="1"/>
      <c r="AP31" s="1"/>
      <c r="AQ31" s="1"/>
      <c r="AR31" s="1"/>
      <c r="AS31" s="1"/>
      <c r="AT31" s="1"/>
      <c r="AU31" s="6"/>
      <c r="AV31" s="6"/>
      <c r="AW31" s="6"/>
      <c r="AX31" s="16"/>
      <c r="AY31" s="16"/>
      <c r="AZ31" s="16"/>
      <c r="BA31" s="16"/>
      <c r="BB31" s="16"/>
      <c r="BC31" s="16"/>
      <c r="BD31" s="16"/>
      <c r="BE31" s="6"/>
    </row>
    <row r="32" spans="1:57" x14ac:dyDescent="0.25">
      <c r="Y32" s="16"/>
      <c r="Z32" s="16"/>
      <c r="AA32" s="16"/>
      <c r="AB32" s="16"/>
      <c r="AC32" s="16"/>
      <c r="AD32" s="16"/>
      <c r="AE32" s="16"/>
      <c r="AF32" s="16"/>
      <c r="AG32" s="16"/>
      <c r="AH32" s="28"/>
      <c r="AI32" s="28"/>
      <c r="AJ32" s="28"/>
      <c r="AK32" s="28"/>
      <c r="AL32" s="28"/>
      <c r="AM32" s="16"/>
      <c r="AN32" s="16"/>
      <c r="AO32" s="1"/>
      <c r="AP32" s="1"/>
      <c r="AQ32" s="1"/>
      <c r="AR32" s="1"/>
      <c r="AS32" s="1"/>
      <c r="AT32" s="1"/>
      <c r="AU32" s="6"/>
      <c r="AV32" s="6"/>
      <c r="AW32" s="6"/>
      <c r="AX32" s="16"/>
      <c r="AY32" s="16"/>
      <c r="AZ32" s="16"/>
      <c r="BA32" s="16"/>
      <c r="BB32" s="16"/>
      <c r="BC32" s="16"/>
      <c r="BD32" s="16"/>
      <c r="BE32" s="6"/>
    </row>
    <row r="33" spans="7:57" x14ac:dyDescent="0.25">
      <c r="Y33" s="16"/>
      <c r="Z33" s="16"/>
      <c r="AA33" s="16"/>
      <c r="AB33" s="16"/>
      <c r="AC33" s="16"/>
      <c r="AD33" s="16"/>
      <c r="AE33" s="16"/>
      <c r="AF33" s="16"/>
      <c r="AG33" s="16"/>
      <c r="AH33" s="28"/>
      <c r="AI33" s="28"/>
      <c r="AJ33" s="28"/>
      <c r="AK33" s="28"/>
      <c r="AL33" s="28"/>
      <c r="AM33" s="16"/>
      <c r="AN33" s="16"/>
      <c r="AO33" s="26"/>
      <c r="AP33" s="26"/>
      <c r="AQ33" s="26"/>
      <c r="AR33" s="26"/>
      <c r="AS33" s="26"/>
      <c r="AT33" s="1"/>
      <c r="AU33" s="6"/>
      <c r="AV33" s="6"/>
      <c r="AW33" s="6"/>
      <c r="AX33" s="16"/>
      <c r="AY33" s="16"/>
      <c r="AZ33" s="16"/>
      <c r="BA33" s="16"/>
      <c r="BB33" s="16"/>
      <c r="BC33" s="16"/>
      <c r="BD33" s="16"/>
      <c r="BE33" s="6"/>
    </row>
    <row r="34" spans="7:57" x14ac:dyDescent="0.25">
      <c r="Y34" s="16"/>
      <c r="Z34" s="16"/>
      <c r="AA34" s="16"/>
      <c r="AB34" s="16"/>
      <c r="AC34" s="16"/>
      <c r="AD34" s="16"/>
      <c r="AE34" s="16"/>
      <c r="AF34" s="16"/>
      <c r="AG34" s="16"/>
      <c r="AH34" s="28"/>
      <c r="AI34" s="28"/>
      <c r="AJ34" s="28"/>
      <c r="AK34" s="28"/>
      <c r="AL34" s="28"/>
      <c r="AM34" s="16"/>
      <c r="AN34" s="16"/>
      <c r="AO34" s="16"/>
      <c r="AP34" s="16"/>
      <c r="AQ34" s="16"/>
      <c r="AR34" s="16"/>
      <c r="AS34" s="16"/>
      <c r="AT34" s="1"/>
      <c r="AU34" s="6"/>
      <c r="AV34" s="6"/>
      <c r="AW34" s="6"/>
      <c r="AX34" s="16"/>
      <c r="AY34" s="16"/>
      <c r="AZ34" s="16"/>
      <c r="BA34" s="16"/>
      <c r="BB34" s="16"/>
      <c r="BC34" s="16"/>
      <c r="BD34" s="16"/>
      <c r="BE34" s="6"/>
    </row>
    <row r="35" spans="7:57" x14ac:dyDescent="0.25">
      <c r="G35" s="6"/>
      <c r="H35" s="6"/>
      <c r="I35" s="6"/>
      <c r="J35" s="6"/>
      <c r="K35" s="6"/>
      <c r="L35" s="6"/>
      <c r="M35" s="6"/>
      <c r="N35" s="6"/>
      <c r="O35" s="6"/>
      <c r="P35" s="6"/>
      <c r="Y35" s="1"/>
      <c r="Z35" s="6"/>
      <c r="AA35" s="6"/>
      <c r="AB35" s="6"/>
      <c r="AC35" s="6"/>
      <c r="AD35" s="16"/>
      <c r="AE35" s="16"/>
      <c r="AF35" s="16"/>
      <c r="AG35" s="16"/>
      <c r="AH35" s="28"/>
      <c r="AI35" s="28"/>
      <c r="AJ35" s="28"/>
      <c r="AK35" s="28"/>
      <c r="AL35" s="28"/>
      <c r="AM35" s="16"/>
      <c r="AN35" s="16"/>
      <c r="AO35" s="16"/>
      <c r="AP35" s="16"/>
      <c r="AQ35" s="16"/>
      <c r="AR35" s="16"/>
      <c r="AS35" s="16"/>
      <c r="AT35" s="1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7:57" x14ac:dyDescent="0.25">
      <c r="G36" s="6"/>
      <c r="H36" s="6"/>
      <c r="I36" s="6"/>
      <c r="J36" s="6"/>
      <c r="K36" s="6"/>
      <c r="L36" s="6"/>
      <c r="M36" s="6"/>
      <c r="N36" s="6"/>
      <c r="O36" s="6"/>
      <c r="P36" s="6"/>
      <c r="AB36" s="1"/>
      <c r="AC36" s="1"/>
      <c r="AD36" s="1"/>
      <c r="AE36" s="1"/>
      <c r="AF36" s="1"/>
      <c r="AG36" s="1"/>
      <c r="AH36" s="28"/>
      <c r="AI36" s="28"/>
      <c r="AJ36" s="28"/>
      <c r="AK36" s="28"/>
      <c r="AL36" s="28"/>
      <c r="AM36" s="1"/>
      <c r="AN36" s="1"/>
      <c r="AO36" s="16"/>
      <c r="AP36" s="16"/>
      <c r="AQ36" s="16"/>
      <c r="AR36" s="16"/>
      <c r="AS36" s="16"/>
      <c r="AT36" s="1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7:57" x14ac:dyDescent="0.25">
      <c r="G37" s="6"/>
      <c r="H37" s="6"/>
      <c r="I37" s="6"/>
      <c r="J37" s="6"/>
      <c r="K37" s="6"/>
      <c r="L37" s="6"/>
      <c r="M37" s="6"/>
      <c r="N37" s="6"/>
      <c r="O37" s="6"/>
      <c r="P37" s="6"/>
      <c r="AB37" s="1"/>
      <c r="AC37" s="1"/>
      <c r="AD37" s="1"/>
      <c r="AE37" s="1"/>
      <c r="AF37" s="1"/>
      <c r="AG37" s="1"/>
      <c r="AH37" s="28"/>
      <c r="AI37" s="28"/>
      <c r="AJ37" s="28"/>
      <c r="AK37" s="28"/>
      <c r="AL37" s="28"/>
      <c r="AM37" s="1"/>
      <c r="AN37" s="1"/>
      <c r="AO37" s="16"/>
      <c r="AP37" s="16"/>
      <c r="AQ37" s="16"/>
      <c r="AR37" s="16"/>
      <c r="AS37" s="16"/>
      <c r="AT37" s="1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7:57" x14ac:dyDescent="0.25">
      <c r="G38" s="6"/>
      <c r="H38" s="6"/>
      <c r="I38" s="6"/>
      <c r="J38" s="6"/>
      <c r="K38" s="6"/>
      <c r="L38" s="6"/>
      <c r="M38" s="6"/>
      <c r="N38" s="48"/>
      <c r="O38" s="48"/>
      <c r="P38" s="6"/>
      <c r="AB38" s="1"/>
      <c r="AC38" s="1"/>
      <c r="AD38" s="1"/>
      <c r="AE38" s="1"/>
      <c r="AF38" s="1"/>
      <c r="AG38" s="1"/>
      <c r="AH38" s="28"/>
      <c r="AI38" s="28"/>
      <c r="AJ38" s="28"/>
      <c r="AK38" s="28"/>
      <c r="AL38" s="28"/>
      <c r="AM38" s="1"/>
      <c r="AN38" s="1"/>
      <c r="AO38" s="16"/>
      <c r="AP38" s="16"/>
      <c r="AQ38" s="16"/>
      <c r="AR38" s="16"/>
      <c r="AS38" s="16"/>
      <c r="AT38" s="1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7:57" x14ac:dyDescent="0.25">
      <c r="G39" s="6"/>
      <c r="H39" s="48"/>
      <c r="I39" s="48"/>
      <c r="J39" s="48"/>
      <c r="K39" s="48"/>
      <c r="L39" s="48"/>
      <c r="M39" s="48"/>
      <c r="N39" s="42"/>
      <c r="O39" s="43"/>
      <c r="P39" s="6"/>
      <c r="V39" s="16"/>
      <c r="W39" s="16"/>
      <c r="X39" s="16"/>
      <c r="AB39" s="1"/>
      <c r="AC39" s="1"/>
      <c r="AD39" s="26"/>
      <c r="AE39" s="26"/>
      <c r="AF39" s="26"/>
      <c r="AG39" s="26"/>
      <c r="AH39" s="28"/>
      <c r="AI39" s="28"/>
      <c r="AJ39" s="28"/>
      <c r="AK39" s="28"/>
      <c r="AL39" s="28"/>
      <c r="AM39" s="26"/>
      <c r="AN39" s="26"/>
      <c r="AO39" s="1"/>
      <c r="AP39" s="1"/>
      <c r="AQ39" s="1"/>
      <c r="AR39" s="1"/>
      <c r="AS39" s="1"/>
      <c r="AT39" s="1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7:57" x14ac:dyDescent="0.25">
      <c r="G40" s="6"/>
      <c r="H40" s="44"/>
      <c r="I40" s="45"/>
      <c r="J40" s="45"/>
      <c r="K40" s="45"/>
      <c r="L40" s="42"/>
      <c r="M40" s="43"/>
      <c r="N40" s="42"/>
      <c r="O40" s="43"/>
      <c r="P40" s="6"/>
      <c r="AB40" s="1"/>
      <c r="AC40" s="1"/>
      <c r="AD40" s="16"/>
      <c r="AE40" s="16"/>
      <c r="AF40" s="16"/>
      <c r="AG40" s="16"/>
      <c r="AH40" s="28"/>
      <c r="AI40" s="28"/>
      <c r="AJ40" s="28"/>
      <c r="AK40" s="28"/>
      <c r="AL40" s="28"/>
      <c r="AM40" s="16"/>
      <c r="AN40" s="16"/>
      <c r="AO40" s="1"/>
      <c r="AP40" s="1"/>
      <c r="AQ40" s="1"/>
      <c r="AR40" s="1"/>
      <c r="AS40" s="1"/>
      <c r="AT40" s="1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7:57" x14ac:dyDescent="0.25">
      <c r="G41" s="6"/>
      <c r="H41" s="44"/>
      <c r="I41" s="49"/>
      <c r="J41" s="45"/>
      <c r="K41" s="46"/>
      <c r="L41" s="42"/>
      <c r="M41" s="43"/>
      <c r="N41" s="42"/>
      <c r="O41" s="43"/>
      <c r="P41" s="6"/>
      <c r="Y41" s="1"/>
      <c r="Z41" s="1"/>
      <c r="AA41" s="1"/>
      <c r="AB41" s="1"/>
      <c r="AC41" s="1"/>
      <c r="AD41" s="16"/>
      <c r="AE41" s="16"/>
      <c r="AF41" s="16"/>
      <c r="AG41" s="16"/>
      <c r="AH41" s="28"/>
      <c r="AI41" s="28"/>
      <c r="AJ41" s="28"/>
      <c r="AK41" s="28"/>
      <c r="AL41" s="28"/>
      <c r="AM41" s="16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7:57" ht="26.25" customHeight="1" x14ac:dyDescent="0.25">
      <c r="G42" s="6"/>
      <c r="H42" s="44"/>
      <c r="I42" s="49"/>
      <c r="J42" s="45"/>
      <c r="K42" s="46"/>
      <c r="L42" s="42"/>
      <c r="M42" s="43"/>
      <c r="N42" s="42"/>
      <c r="O42" s="43"/>
      <c r="P42" s="6"/>
      <c r="Y42" s="1"/>
      <c r="Z42" s="1"/>
      <c r="AA42" s="1"/>
      <c r="AB42" s="1"/>
      <c r="AC42" s="1"/>
      <c r="AD42" s="16"/>
      <c r="AE42" s="16"/>
      <c r="AF42" s="16"/>
      <c r="AG42" s="16"/>
      <c r="AH42" s="28"/>
      <c r="AI42" s="28"/>
      <c r="AJ42" s="28"/>
      <c r="AK42" s="28"/>
      <c r="AL42" s="28"/>
      <c r="AM42" s="16"/>
      <c r="AN42" s="16"/>
      <c r="AO42" s="26"/>
      <c r="AP42" s="26"/>
      <c r="AQ42" s="26"/>
      <c r="AR42" s="26"/>
      <c r="AS42" s="26"/>
      <c r="AT42" s="26"/>
      <c r="AU42" s="26"/>
      <c r="AV42" s="1"/>
      <c r="AW42" s="1"/>
      <c r="AX42" s="1"/>
    </row>
    <row r="43" spans="7:57" x14ac:dyDescent="0.25">
      <c r="G43" s="6"/>
      <c r="H43" s="44"/>
      <c r="I43" s="49"/>
      <c r="J43" s="45"/>
      <c r="K43" s="46"/>
      <c r="L43" s="42"/>
      <c r="M43" s="43"/>
      <c r="N43" s="42"/>
      <c r="O43" s="43"/>
      <c r="P43" s="6"/>
      <c r="Y43" s="26"/>
      <c r="Z43" s="26"/>
      <c r="AA43" s="26"/>
      <c r="AB43" s="26"/>
      <c r="AC43" s="26"/>
      <c r="AD43" s="16"/>
      <c r="AE43" s="16"/>
      <c r="AF43" s="16"/>
      <c r="AG43" s="16"/>
      <c r="AH43" s="28"/>
      <c r="AI43" s="28"/>
      <c r="AJ43" s="28"/>
      <c r="AK43" s="28"/>
      <c r="AL43" s="28"/>
      <c r="AM43" s="16"/>
      <c r="AN43" s="16"/>
      <c r="AO43" s="16"/>
      <c r="AP43" s="16"/>
      <c r="AQ43" s="16"/>
      <c r="AR43" s="16"/>
      <c r="AS43" s="16"/>
      <c r="AT43" s="16"/>
      <c r="AU43" s="16"/>
      <c r="AV43" s="1"/>
      <c r="AW43" s="1"/>
      <c r="AX43" s="1"/>
    </row>
    <row r="44" spans="7:57" x14ac:dyDescent="0.25">
      <c r="G44" s="6"/>
      <c r="H44" s="44"/>
      <c r="I44" s="49"/>
      <c r="J44" s="45"/>
      <c r="K44" s="46"/>
      <c r="L44" s="42"/>
      <c r="M44" s="43"/>
      <c r="N44" s="6"/>
      <c r="O44" s="6"/>
      <c r="P44" s="6"/>
      <c r="Y44" s="16"/>
      <c r="Z44" s="16"/>
      <c r="AA44" s="16"/>
      <c r="AB44" s="16"/>
      <c r="AC44" s="16"/>
      <c r="AD44" s="1"/>
      <c r="AE44" s="1"/>
      <c r="AF44" s="1"/>
      <c r="AG44" s="1"/>
      <c r="AH44" s="28"/>
      <c r="AI44" s="28"/>
      <c r="AJ44" s="28"/>
      <c r="AK44" s="28"/>
      <c r="AL44" s="28"/>
      <c r="AM44" s="1"/>
      <c r="AN44" s="1"/>
      <c r="AO44" s="16"/>
      <c r="AP44" s="16"/>
      <c r="AQ44" s="16"/>
      <c r="AR44" s="16"/>
      <c r="AS44" s="16"/>
      <c r="AT44" s="16"/>
      <c r="AU44" s="16"/>
      <c r="AV44" s="1"/>
      <c r="AW44" s="1"/>
      <c r="AX44" s="1"/>
    </row>
    <row r="45" spans="7:57" x14ac:dyDescent="0.25">
      <c r="G45" s="6"/>
      <c r="H45" s="44"/>
      <c r="I45" s="49"/>
      <c r="J45" s="45"/>
      <c r="K45" s="47"/>
      <c r="L45" s="6"/>
      <c r="M45" s="6"/>
      <c r="N45" s="6"/>
      <c r="O45" s="6"/>
      <c r="P45" s="6"/>
      <c r="Y45" s="16"/>
      <c r="Z45" s="16"/>
      <c r="AA45" s="16"/>
      <c r="AB45" s="16"/>
      <c r="AC45" s="16"/>
      <c r="AD45" s="1"/>
      <c r="AE45" s="1"/>
      <c r="AF45" s="1"/>
      <c r="AG45" s="1"/>
      <c r="AH45" s="28"/>
      <c r="AI45" s="28"/>
      <c r="AJ45" s="28"/>
      <c r="AK45" s="28"/>
      <c r="AL45" s="28"/>
      <c r="AM45" s="1"/>
      <c r="AN45" s="1"/>
      <c r="AO45" s="16"/>
      <c r="AP45" s="16"/>
      <c r="AQ45" s="16"/>
      <c r="AR45" s="16"/>
      <c r="AS45" s="16"/>
      <c r="AT45" s="16"/>
      <c r="AU45" s="16"/>
      <c r="AV45" s="1"/>
      <c r="AW45" s="1"/>
      <c r="AX45" s="1"/>
    </row>
    <row r="46" spans="7:57" x14ac:dyDescent="0.25">
      <c r="G46" s="6"/>
      <c r="H46" s="6"/>
      <c r="I46" s="6"/>
      <c r="J46" s="6"/>
      <c r="K46" s="6"/>
      <c r="L46" s="6"/>
      <c r="M46" s="6"/>
      <c r="N46" s="6"/>
      <c r="O46" s="6"/>
      <c r="P46" s="6"/>
      <c r="Y46" s="16"/>
      <c r="Z46" s="16"/>
      <c r="AA46" s="16"/>
      <c r="AB46" s="16"/>
      <c r="AC46" s="16"/>
      <c r="AD46" s="1"/>
      <c r="AE46" s="1"/>
      <c r="AF46" s="1"/>
      <c r="AH46" s="28"/>
      <c r="AI46" s="28"/>
      <c r="AJ46" s="28"/>
      <c r="AK46" s="28"/>
      <c r="AL46" s="28"/>
      <c r="AO46" s="16"/>
      <c r="AP46" s="16"/>
      <c r="AQ46" s="16"/>
      <c r="AR46" s="16"/>
      <c r="AS46" s="16"/>
      <c r="AT46" s="16"/>
      <c r="AU46" s="16"/>
      <c r="AV46" s="1"/>
      <c r="AW46" s="1"/>
      <c r="AX46" s="1"/>
    </row>
    <row r="47" spans="7:57" x14ac:dyDescent="0.25">
      <c r="G47" s="6"/>
      <c r="H47" s="6"/>
      <c r="I47" s="6"/>
      <c r="J47" s="6"/>
      <c r="K47" s="6"/>
      <c r="L47" s="6"/>
      <c r="M47" s="6"/>
      <c r="N47" s="6"/>
      <c r="O47" s="6"/>
      <c r="P47" s="6"/>
      <c r="Y47" s="16"/>
      <c r="Z47" s="16"/>
      <c r="AA47" s="16"/>
      <c r="AB47" s="16"/>
      <c r="AC47" s="16"/>
      <c r="AD47" s="1"/>
      <c r="AE47" s="1"/>
      <c r="AF47" s="1"/>
      <c r="AH47" s="28"/>
      <c r="AI47" s="28"/>
      <c r="AJ47" s="28"/>
      <c r="AK47" s="28"/>
      <c r="AL47" s="28"/>
      <c r="AO47" s="1"/>
      <c r="AP47" s="26"/>
      <c r="AQ47" s="26"/>
      <c r="AR47" s="26"/>
      <c r="AS47" s="26"/>
      <c r="AT47" s="26"/>
      <c r="AU47" s="26"/>
      <c r="AV47" s="26"/>
      <c r="AW47" s="1"/>
      <c r="AX47" s="1"/>
    </row>
    <row r="48" spans="7:57" x14ac:dyDescent="0.25">
      <c r="G48" s="6"/>
      <c r="H48" s="6"/>
      <c r="I48" s="6"/>
      <c r="J48" s="6"/>
      <c r="K48" s="6"/>
      <c r="L48" s="6"/>
      <c r="M48" s="6"/>
      <c r="N48" s="6"/>
      <c r="O48" s="6"/>
      <c r="P48" s="6"/>
      <c r="Y48" s="1"/>
      <c r="Z48" s="1"/>
      <c r="AA48" s="1"/>
      <c r="AB48" s="1"/>
      <c r="AC48" s="1"/>
      <c r="AD48" s="1"/>
      <c r="AE48" s="1"/>
      <c r="AF48" s="1"/>
      <c r="AH48" s="28"/>
      <c r="AI48" s="28"/>
      <c r="AJ48" s="28"/>
      <c r="AK48" s="28"/>
      <c r="AL48" s="28"/>
      <c r="AO48" s="1"/>
      <c r="AP48" s="16"/>
      <c r="AQ48" s="16"/>
      <c r="AR48" s="16"/>
      <c r="AS48" s="16"/>
      <c r="AT48" s="16"/>
      <c r="AU48" s="16"/>
      <c r="AV48" s="16"/>
      <c r="AW48" s="1"/>
      <c r="AX48" s="1"/>
    </row>
    <row r="49" spans="7:50" x14ac:dyDescent="0.25">
      <c r="G49" s="6"/>
      <c r="H49" s="6"/>
      <c r="I49" s="6"/>
      <c r="J49" s="6"/>
      <c r="K49" s="6"/>
      <c r="L49" s="6"/>
      <c r="M49" s="6"/>
      <c r="N49" s="6"/>
      <c r="O49" s="6"/>
      <c r="P49" s="6"/>
      <c r="Y49" s="1"/>
      <c r="Z49" s="1"/>
      <c r="AA49" s="1"/>
      <c r="AB49" s="1"/>
      <c r="AC49" s="1"/>
      <c r="AD49" s="1"/>
      <c r="AE49" s="1"/>
      <c r="AF49" s="1"/>
      <c r="AH49" s="28"/>
      <c r="AI49" s="28"/>
      <c r="AJ49" s="28"/>
      <c r="AK49" s="28"/>
      <c r="AL49" s="28"/>
      <c r="AO49" s="1"/>
      <c r="AP49" s="16"/>
      <c r="AQ49" s="16"/>
      <c r="AR49" s="16"/>
      <c r="AS49" s="16"/>
      <c r="AT49" s="16"/>
      <c r="AU49" s="16"/>
      <c r="AV49" s="16"/>
      <c r="AW49" s="1"/>
      <c r="AX49" s="1"/>
    </row>
    <row r="50" spans="7:50" x14ac:dyDescent="0.25">
      <c r="Y50" s="1"/>
      <c r="Z50" s="1"/>
      <c r="AA50" s="1"/>
      <c r="AB50" s="1"/>
      <c r="AC50" s="1"/>
      <c r="AD50" s="1"/>
      <c r="AE50" s="1"/>
      <c r="AF50" s="1"/>
      <c r="AH50" s="28"/>
      <c r="AI50" s="28"/>
      <c r="AJ50" s="28"/>
      <c r="AK50" s="28"/>
      <c r="AL50" s="28"/>
      <c r="AO50" s="1"/>
      <c r="AP50" s="16"/>
      <c r="AQ50" s="16"/>
      <c r="AR50" s="16"/>
      <c r="AS50" s="16"/>
      <c r="AT50" s="16"/>
      <c r="AU50" s="16"/>
      <c r="AV50" s="16"/>
      <c r="AW50" s="1"/>
      <c r="AX50" s="1"/>
    </row>
    <row r="51" spans="7:50" x14ac:dyDescent="0.25">
      <c r="Y51" s="26"/>
      <c r="Z51" s="26"/>
      <c r="AA51" s="26"/>
      <c r="AB51" s="26"/>
      <c r="AC51" s="26"/>
      <c r="AD51" s="26"/>
      <c r="AE51" s="26"/>
      <c r="AF51" s="1"/>
      <c r="AH51" s="6"/>
      <c r="AI51" s="6"/>
      <c r="AJ51" s="6"/>
      <c r="AK51" s="6"/>
      <c r="AL51" s="6"/>
      <c r="AO51" s="1"/>
      <c r="AP51" s="16"/>
      <c r="AQ51" s="16"/>
      <c r="AR51" s="16"/>
      <c r="AS51" s="16"/>
      <c r="AT51" s="16"/>
      <c r="AU51" s="16"/>
      <c r="AV51" s="16"/>
      <c r="AW51" s="1"/>
      <c r="AX51" s="1"/>
    </row>
    <row r="52" spans="7:50" x14ac:dyDescent="0.25">
      <c r="Y52" s="16"/>
      <c r="Z52" s="16"/>
      <c r="AA52" s="16"/>
      <c r="AB52" s="16"/>
      <c r="AC52" s="16"/>
      <c r="AD52" s="16"/>
      <c r="AE52" s="16"/>
      <c r="AF52" s="1"/>
      <c r="AH52" s="6"/>
      <c r="AI52" s="6"/>
      <c r="AJ52" s="6"/>
      <c r="AK52" s="6"/>
      <c r="AL52" s="6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7:50" x14ac:dyDescent="0.25">
      <c r="Y53" s="16"/>
      <c r="Z53" s="16"/>
      <c r="AA53" s="16"/>
      <c r="AB53" s="16"/>
      <c r="AC53" s="16"/>
      <c r="AD53" s="16"/>
      <c r="AE53" s="16"/>
      <c r="AF53" s="1"/>
      <c r="AH53" s="6"/>
      <c r="AI53" s="6"/>
      <c r="AJ53" s="6"/>
      <c r="AK53" s="6"/>
      <c r="AL53" s="6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7:50" x14ac:dyDescent="0.25">
      <c r="Y54" s="16"/>
      <c r="Z54" s="16"/>
      <c r="AA54" s="16"/>
      <c r="AB54" s="16"/>
      <c r="AC54" s="16"/>
      <c r="AD54" s="16"/>
      <c r="AE54" s="16"/>
      <c r="AF54" s="1"/>
      <c r="AH54" s="6"/>
      <c r="AI54" s="6"/>
      <c r="AJ54" s="6"/>
      <c r="AK54" s="6"/>
      <c r="AL54" s="6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7:50" x14ac:dyDescent="0.25">
      <c r="Y55" s="16"/>
      <c r="Z55" s="16"/>
      <c r="AA55" s="16"/>
      <c r="AB55" s="16"/>
      <c r="AC55" s="16"/>
      <c r="AD55" s="16"/>
      <c r="AE55" s="16"/>
      <c r="AF55" s="1"/>
      <c r="AH55" s="6"/>
      <c r="AI55" s="6"/>
      <c r="AJ55" s="6"/>
      <c r="AK55" s="6"/>
      <c r="AL55" s="6"/>
    </row>
    <row r="56" spans="7:50" x14ac:dyDescent="0.25">
      <c r="Y56" s="1"/>
      <c r="Z56" s="1"/>
      <c r="AA56" s="1"/>
      <c r="AB56" s="1"/>
      <c r="AC56" s="1"/>
      <c r="AD56" s="1"/>
      <c r="AE56" s="1"/>
      <c r="AF56" s="1"/>
      <c r="AH56" s="6"/>
      <c r="AI56" s="6"/>
      <c r="AJ56" s="6"/>
      <c r="AK56" s="6"/>
      <c r="AL56" s="6"/>
    </row>
    <row r="57" spans="7:50" x14ac:dyDescent="0.25">
      <c r="Y57" s="1"/>
      <c r="Z57" s="1"/>
      <c r="AA57" s="1"/>
      <c r="AB57" s="1"/>
      <c r="AC57" s="1"/>
      <c r="AD57" s="1"/>
      <c r="AE57" s="1"/>
      <c r="AF57" s="1"/>
      <c r="AH57" s="6"/>
      <c r="AI57" s="6"/>
      <c r="AJ57" s="6"/>
      <c r="AK57" s="6"/>
      <c r="AL57" s="6"/>
    </row>
    <row r="58" spans="7:50" x14ac:dyDescent="0.25">
      <c r="Y58" s="1"/>
      <c r="Z58" s="1"/>
      <c r="AA58" s="1"/>
      <c r="AB58" s="1"/>
      <c r="AC58" s="1"/>
      <c r="AD58" s="1"/>
      <c r="AE58" s="1"/>
      <c r="AF58" s="1"/>
      <c r="AH58" s="6"/>
      <c r="AI58" s="6"/>
      <c r="AJ58" s="6"/>
      <c r="AK58" s="6"/>
      <c r="AL58" s="6"/>
    </row>
    <row r="59" spans="7:50" x14ac:dyDescent="0.25">
      <c r="Y59" s="1"/>
      <c r="Z59" s="1"/>
      <c r="AA59" s="1"/>
      <c r="AB59" s="1"/>
      <c r="AC59" s="1"/>
      <c r="AD59" s="1"/>
      <c r="AE59" s="1"/>
      <c r="AF59" s="1"/>
      <c r="AH59" s="6"/>
      <c r="AI59" s="6"/>
      <c r="AJ59" s="6"/>
      <c r="AK59" s="6"/>
      <c r="AL59" s="6"/>
    </row>
    <row r="60" spans="7:50" x14ac:dyDescent="0.25">
      <c r="Y60" s="1"/>
      <c r="Z60" s="1"/>
      <c r="AA60" s="1"/>
      <c r="AB60" s="1"/>
      <c r="AC60" s="1"/>
      <c r="AD60" s="1"/>
      <c r="AE60" s="1"/>
      <c r="AF60" s="1"/>
      <c r="AH60" s="6"/>
      <c r="AI60" s="6"/>
      <c r="AJ60" s="6"/>
      <c r="AK60" s="6"/>
      <c r="AL60" s="6"/>
    </row>
    <row r="61" spans="7:50" x14ac:dyDescent="0.25">
      <c r="Y61" s="1"/>
      <c r="Z61" s="1"/>
      <c r="AA61" s="1"/>
      <c r="AB61" s="1"/>
      <c r="AC61" s="1"/>
      <c r="AD61" s="1"/>
      <c r="AE61" s="1"/>
      <c r="AF61" s="1"/>
      <c r="AH61" s="6"/>
      <c r="AI61" s="6"/>
      <c r="AJ61" s="6"/>
      <c r="AK61" s="6"/>
      <c r="AL61" s="6"/>
    </row>
    <row r="62" spans="7:50" x14ac:dyDescent="0.25">
      <c r="AH62" s="6"/>
      <c r="AI62" s="6"/>
      <c r="AJ62" s="6"/>
      <c r="AK62" s="6"/>
      <c r="AL62" s="6"/>
    </row>
    <row r="63" spans="7:50" x14ac:dyDescent="0.25">
      <c r="AH63" s="6"/>
      <c r="AI63" s="6"/>
      <c r="AJ63" s="6"/>
      <c r="AK63" s="6"/>
      <c r="AL63" s="6"/>
    </row>
    <row r="64" spans="7:50" x14ac:dyDescent="0.25">
      <c r="AH64" s="6"/>
      <c r="AI64" s="6"/>
      <c r="AJ64" s="6"/>
      <c r="AK64" s="6"/>
      <c r="AL64" s="6"/>
    </row>
    <row r="65" spans="34:38" x14ac:dyDescent="0.25">
      <c r="AH65" s="6"/>
      <c r="AI65" s="6"/>
      <c r="AJ65" s="6"/>
      <c r="AK65" s="6"/>
      <c r="AL65" s="6"/>
    </row>
    <row r="66" spans="34:38" x14ac:dyDescent="0.25">
      <c r="AH66" s="6"/>
      <c r="AI66" s="6"/>
      <c r="AJ66" s="6"/>
      <c r="AK66" s="6"/>
      <c r="AL66" s="6"/>
    </row>
    <row r="67" spans="34:38" x14ac:dyDescent="0.25">
      <c r="AH67" s="6"/>
      <c r="AI67" s="6"/>
      <c r="AJ67" s="6"/>
      <c r="AK67" s="6"/>
      <c r="AL67" s="6"/>
    </row>
    <row r="68" spans="34:38" x14ac:dyDescent="0.25">
      <c r="AH68" s="6"/>
      <c r="AI68" s="6"/>
      <c r="AJ68" s="6"/>
      <c r="AK68" s="6"/>
      <c r="AL68" s="6"/>
    </row>
    <row r="92" ht="25.5" customHeight="1" x14ac:dyDescent="0.25"/>
  </sheetData>
  <dataConsolidate/>
  <mergeCells count="5">
    <mergeCell ref="B30:F30"/>
    <mergeCell ref="A1:Q1"/>
    <mergeCell ref="B2:F2"/>
    <mergeCell ref="G2:K2"/>
    <mergeCell ref="L2:P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zoomScaleNormal="100" workbookViewId="0">
      <selection activeCell="E7" sqref="E7"/>
    </sheetView>
  </sheetViews>
  <sheetFormatPr defaultRowHeight="15" x14ac:dyDescent="0.25"/>
  <cols>
    <col min="1" max="1" width="32.85546875" bestFit="1" customWidth="1"/>
    <col min="2" max="2" width="7.7109375" bestFit="1" customWidth="1"/>
    <col min="3" max="3" width="7.85546875" bestFit="1" customWidth="1"/>
    <col min="4" max="4" width="5.28515625" bestFit="1" customWidth="1"/>
    <col min="5" max="6" width="25.7109375" style="1" customWidth="1"/>
    <col min="7" max="7" width="33.140625" style="6" customWidth="1"/>
    <col min="8" max="8" width="13.42578125" style="6" customWidth="1"/>
    <col min="9" max="9" width="14.28515625" style="6" customWidth="1"/>
    <col min="15" max="23" width="9.140625" style="6"/>
  </cols>
  <sheetData>
    <row r="1" spans="1:23" x14ac:dyDescent="0.25">
      <c r="A1" s="182" t="s">
        <v>83</v>
      </c>
      <c r="B1" s="182"/>
      <c r="C1" s="182"/>
      <c r="D1" s="182"/>
      <c r="E1" s="55"/>
      <c r="F1" s="55"/>
      <c r="H1" s="101"/>
      <c r="I1" s="101"/>
      <c r="O1" s="55"/>
      <c r="P1" s="55"/>
      <c r="Q1" s="55"/>
      <c r="R1" s="55"/>
      <c r="T1" s="55"/>
      <c r="U1" s="55"/>
      <c r="V1" s="55"/>
      <c r="W1" s="55"/>
    </row>
    <row r="2" spans="1:23" x14ac:dyDescent="0.25">
      <c r="A2" s="90" t="s">
        <v>59</v>
      </c>
      <c r="B2" s="90" t="s">
        <v>79</v>
      </c>
      <c r="C2" s="90" t="s">
        <v>80</v>
      </c>
      <c r="D2" s="90" t="s">
        <v>82</v>
      </c>
      <c r="E2" s="16"/>
      <c r="F2" s="16"/>
      <c r="H2" s="101"/>
      <c r="I2" s="101"/>
      <c r="O2" s="90"/>
      <c r="P2" s="90"/>
      <c r="Q2" s="90"/>
      <c r="R2" s="90"/>
      <c r="T2" s="90"/>
      <c r="U2" s="90"/>
      <c r="V2" s="90"/>
      <c r="W2" s="90"/>
    </row>
    <row r="3" spans="1:23" x14ac:dyDescent="0.25">
      <c r="A3" s="90" t="s">
        <v>37</v>
      </c>
      <c r="B3" s="39">
        <v>3</v>
      </c>
      <c r="C3" s="80">
        <v>0</v>
      </c>
      <c r="D3" s="80">
        <v>1</v>
      </c>
      <c r="E3" s="16"/>
      <c r="F3" s="16"/>
      <c r="H3" s="101"/>
      <c r="I3" s="101"/>
      <c r="O3" s="90"/>
      <c r="P3" s="90"/>
      <c r="Q3" s="90"/>
      <c r="T3" s="90"/>
      <c r="U3" s="90"/>
      <c r="V3" s="90"/>
    </row>
    <row r="4" spans="1:23" x14ac:dyDescent="0.25">
      <c r="A4" s="90" t="s">
        <v>40</v>
      </c>
      <c r="B4" s="39">
        <v>2</v>
      </c>
      <c r="C4" s="80">
        <v>1</v>
      </c>
      <c r="D4" s="80">
        <v>1</v>
      </c>
      <c r="E4" s="6"/>
      <c r="F4" s="6"/>
      <c r="H4" s="101"/>
      <c r="I4" s="101"/>
      <c r="O4" s="90"/>
      <c r="P4" s="90"/>
      <c r="Q4" s="90"/>
      <c r="T4" s="90"/>
      <c r="U4" s="90"/>
      <c r="V4" s="90"/>
    </row>
    <row r="5" spans="1:23" x14ac:dyDescent="0.25">
      <c r="A5" s="90" t="s">
        <v>38</v>
      </c>
      <c r="B5" s="39">
        <v>4</v>
      </c>
      <c r="C5" s="80">
        <v>0</v>
      </c>
      <c r="D5" s="80">
        <v>1</v>
      </c>
      <c r="E5" s="98"/>
      <c r="F5" s="98"/>
      <c r="O5" s="90"/>
      <c r="P5" s="90"/>
      <c r="Q5" s="90"/>
      <c r="T5" s="90"/>
      <c r="U5" s="90"/>
      <c r="V5" s="90"/>
    </row>
    <row r="6" spans="1:23" x14ac:dyDescent="0.25">
      <c r="A6" s="90" t="s">
        <v>39</v>
      </c>
      <c r="B6" s="39">
        <v>4</v>
      </c>
      <c r="C6" s="80">
        <v>3</v>
      </c>
      <c r="D6" s="80">
        <v>1</v>
      </c>
      <c r="E6" s="98"/>
      <c r="F6" s="98"/>
      <c r="G6" s="100"/>
      <c r="O6" s="90"/>
      <c r="P6" s="90"/>
      <c r="Q6" s="90"/>
      <c r="T6" s="90"/>
      <c r="U6" s="90"/>
      <c r="V6" s="90"/>
    </row>
    <row r="7" spans="1:23" x14ac:dyDescent="0.25">
      <c r="A7" s="90" t="s">
        <v>48</v>
      </c>
      <c r="B7" s="39">
        <v>0</v>
      </c>
      <c r="C7" s="80">
        <v>0</v>
      </c>
      <c r="D7" s="80">
        <v>1</v>
      </c>
      <c r="E7" s="98"/>
      <c r="F7" s="98"/>
      <c r="O7" s="90"/>
      <c r="P7" s="90"/>
      <c r="Q7" s="90"/>
      <c r="T7" s="90"/>
      <c r="U7" s="90"/>
      <c r="V7" s="90"/>
    </row>
    <row r="8" spans="1:23" x14ac:dyDescent="0.25">
      <c r="A8" s="90" t="s">
        <v>37</v>
      </c>
      <c r="B8" s="39">
        <v>23</v>
      </c>
      <c r="C8" s="80">
        <v>2</v>
      </c>
      <c r="D8" s="80">
        <v>2</v>
      </c>
      <c r="E8" s="102"/>
      <c r="F8" s="102"/>
      <c r="H8" s="16"/>
      <c r="I8" s="16"/>
      <c r="O8" s="90"/>
      <c r="P8" s="90"/>
      <c r="Q8" s="90"/>
      <c r="T8" s="90"/>
      <c r="U8" s="90"/>
      <c r="V8" s="90"/>
    </row>
    <row r="9" spans="1:23" x14ac:dyDescent="0.25">
      <c r="A9" s="90" t="s">
        <v>40</v>
      </c>
      <c r="B9" s="39">
        <v>14</v>
      </c>
      <c r="C9" s="80">
        <v>0</v>
      </c>
      <c r="D9" s="80">
        <v>2</v>
      </c>
      <c r="E9" s="16"/>
      <c r="F9" s="16"/>
      <c r="H9" s="16"/>
      <c r="I9" s="16"/>
      <c r="O9" s="90"/>
      <c r="P9" s="90"/>
      <c r="Q9" s="90"/>
      <c r="T9" s="90"/>
      <c r="U9" s="90"/>
      <c r="V9" s="90"/>
    </row>
    <row r="10" spans="1:23" x14ac:dyDescent="0.25">
      <c r="A10" s="90" t="s">
        <v>38</v>
      </c>
      <c r="B10" s="39">
        <v>14</v>
      </c>
      <c r="C10" s="80">
        <v>2</v>
      </c>
      <c r="D10" s="80">
        <v>2</v>
      </c>
      <c r="E10" s="6"/>
      <c r="F10" s="6"/>
      <c r="H10" s="16"/>
      <c r="I10" s="16"/>
      <c r="O10" s="90"/>
      <c r="P10" s="90"/>
      <c r="Q10" s="90"/>
      <c r="T10" s="90"/>
      <c r="U10" s="90"/>
      <c r="V10" s="90"/>
    </row>
    <row r="11" spans="1:23" x14ac:dyDescent="0.25">
      <c r="A11" s="90" t="s">
        <v>39</v>
      </c>
      <c r="B11" s="39">
        <v>22</v>
      </c>
      <c r="C11" s="80">
        <v>2</v>
      </c>
      <c r="D11" s="80">
        <v>2</v>
      </c>
      <c r="E11" s="98"/>
      <c r="F11" s="98"/>
      <c r="O11" s="90"/>
      <c r="P11" s="90"/>
      <c r="Q11" s="90"/>
      <c r="T11" s="90"/>
      <c r="U11" s="90"/>
      <c r="V11" s="90"/>
    </row>
    <row r="12" spans="1:23" x14ac:dyDescent="0.25">
      <c r="A12" s="90" t="s">
        <v>48</v>
      </c>
      <c r="B12" s="39">
        <v>11</v>
      </c>
      <c r="C12" s="80">
        <v>1</v>
      </c>
      <c r="D12" s="80">
        <v>2</v>
      </c>
      <c r="E12" s="98"/>
      <c r="F12" s="98"/>
      <c r="O12" s="90"/>
      <c r="P12" s="90"/>
      <c r="Q12" s="90"/>
      <c r="T12" s="90"/>
      <c r="U12" s="90"/>
      <c r="V12" s="90"/>
    </row>
    <row r="13" spans="1:23" x14ac:dyDescent="0.25">
      <c r="A13" s="90" t="s">
        <v>37</v>
      </c>
      <c r="B13" s="39">
        <v>0</v>
      </c>
      <c r="C13" s="80">
        <v>2</v>
      </c>
      <c r="D13" s="80">
        <v>3</v>
      </c>
      <c r="E13" s="6"/>
      <c r="F13" s="6"/>
      <c r="O13" s="90"/>
      <c r="P13" s="90"/>
      <c r="Q13" s="90"/>
      <c r="T13" s="90"/>
      <c r="U13" s="90"/>
      <c r="V13" s="90"/>
    </row>
    <row r="14" spans="1:23" x14ac:dyDescent="0.25">
      <c r="A14" s="90" t="s">
        <v>40</v>
      </c>
      <c r="B14" s="39">
        <v>0</v>
      </c>
      <c r="C14" s="80">
        <v>1</v>
      </c>
      <c r="D14" s="80">
        <v>3</v>
      </c>
      <c r="E14" s="6"/>
      <c r="F14" s="6"/>
      <c r="H14" s="102"/>
      <c r="I14" s="102"/>
      <c r="O14" s="90"/>
      <c r="P14" s="90"/>
      <c r="Q14" s="90"/>
      <c r="T14" s="90"/>
      <c r="U14" s="90"/>
      <c r="V14" s="90"/>
    </row>
    <row r="15" spans="1:23" x14ac:dyDescent="0.25">
      <c r="A15" s="90" t="s">
        <v>38</v>
      </c>
      <c r="B15" s="39">
        <v>0</v>
      </c>
      <c r="C15" s="80">
        <v>1</v>
      </c>
      <c r="D15" s="80">
        <v>3</v>
      </c>
      <c r="E15" s="16"/>
      <c r="F15" s="16"/>
      <c r="H15" s="102"/>
      <c r="I15" s="102"/>
      <c r="O15" s="90"/>
      <c r="P15" s="90"/>
      <c r="Q15" s="90"/>
      <c r="T15" s="90"/>
      <c r="U15" s="90"/>
      <c r="V15" s="90"/>
    </row>
    <row r="16" spans="1:23" x14ac:dyDescent="0.25">
      <c r="A16" s="90" t="s">
        <v>39</v>
      </c>
      <c r="B16" s="39">
        <v>0</v>
      </c>
      <c r="C16" s="80">
        <v>1</v>
      </c>
      <c r="D16" s="80">
        <v>3</v>
      </c>
      <c r="E16" s="6"/>
      <c r="F16" s="6"/>
      <c r="H16" s="102"/>
      <c r="I16" s="102"/>
      <c r="O16" s="90"/>
      <c r="P16" s="90"/>
      <c r="Q16" s="90"/>
      <c r="T16" s="90"/>
      <c r="U16" s="90"/>
      <c r="V16" s="90"/>
    </row>
    <row r="17" spans="1:22" x14ac:dyDescent="0.25">
      <c r="A17" s="90" t="s">
        <v>48</v>
      </c>
      <c r="B17" s="39">
        <v>0</v>
      </c>
      <c r="C17" s="80">
        <v>2</v>
      </c>
      <c r="D17" s="80">
        <v>3</v>
      </c>
      <c r="E17" s="98"/>
      <c r="F17" s="98"/>
      <c r="O17" s="90"/>
      <c r="P17" s="90"/>
      <c r="Q17" s="90"/>
      <c r="T17" s="90"/>
      <c r="U17" s="90"/>
      <c r="V17" s="90"/>
    </row>
    <row r="18" spans="1:22" x14ac:dyDescent="0.25">
      <c r="A18" s="90"/>
      <c r="B18" s="39"/>
      <c r="E18" s="98"/>
      <c r="F18" s="98"/>
      <c r="O18" s="90"/>
      <c r="P18" s="90"/>
      <c r="Q18" s="90"/>
      <c r="T18" s="90"/>
      <c r="U18" s="90"/>
      <c r="V18" s="90"/>
    </row>
    <row r="19" spans="1:22" x14ac:dyDescent="0.25">
      <c r="A19" s="90"/>
      <c r="B19" s="39"/>
      <c r="E19" s="6"/>
      <c r="F19" s="102"/>
      <c r="O19" s="90"/>
      <c r="P19" s="90"/>
      <c r="Q19" s="90"/>
      <c r="T19" s="90"/>
      <c r="U19" s="90"/>
      <c r="V19" s="90"/>
    </row>
    <row r="20" spans="1:22" x14ac:dyDescent="0.25">
      <c r="A20" s="90"/>
      <c r="B20" s="39"/>
      <c r="E20" s="6"/>
      <c r="F20" s="6"/>
      <c r="H20" s="16"/>
      <c r="I20" s="16"/>
      <c r="O20" s="90"/>
      <c r="P20" s="90"/>
      <c r="Q20" s="90"/>
      <c r="T20" s="90"/>
      <c r="U20" s="90"/>
      <c r="V20" s="90"/>
    </row>
    <row r="21" spans="1:22" x14ac:dyDescent="0.25">
      <c r="A21" s="90"/>
      <c r="B21" s="103"/>
      <c r="C21" s="11"/>
      <c r="D21" s="11"/>
      <c r="E21" s="16"/>
      <c r="F21" s="16"/>
      <c r="H21" s="16"/>
      <c r="I21" s="16"/>
      <c r="O21" s="90"/>
      <c r="P21" s="90"/>
      <c r="Q21" s="90"/>
      <c r="T21" s="90"/>
      <c r="U21" s="90"/>
      <c r="V21" s="90"/>
    </row>
    <row r="22" spans="1:22" x14ac:dyDescent="0.25">
      <c r="A22" s="90"/>
      <c r="B22" s="39"/>
      <c r="E22" s="6"/>
      <c r="F22" s="6"/>
      <c r="H22" s="16"/>
      <c r="I22" s="16"/>
      <c r="O22" s="90"/>
      <c r="P22" s="90"/>
      <c r="Q22" s="90"/>
      <c r="T22" s="90"/>
      <c r="U22" s="90"/>
      <c r="V22" s="90"/>
    </row>
    <row r="23" spans="1:22" x14ac:dyDescent="0.25">
      <c r="A23" s="90"/>
      <c r="B23" s="39"/>
      <c r="E23" s="98"/>
      <c r="F23" s="90"/>
      <c r="O23" s="90"/>
      <c r="P23" s="90"/>
      <c r="Q23" s="90"/>
      <c r="T23" s="90"/>
      <c r="U23" s="90"/>
      <c r="V23" s="90"/>
    </row>
    <row r="24" spans="1:22" x14ac:dyDescent="0.25">
      <c r="A24" s="90"/>
      <c r="B24" s="88"/>
      <c r="E24" s="98"/>
      <c r="F24" s="98"/>
      <c r="O24" s="90"/>
      <c r="P24" s="90"/>
      <c r="Q24" s="71"/>
      <c r="T24" s="90"/>
      <c r="U24" s="90"/>
      <c r="V24" s="71"/>
    </row>
    <row r="25" spans="1:22" x14ac:dyDescent="0.25">
      <c r="A25" s="90"/>
      <c r="B25" s="39"/>
      <c r="E25" s="90"/>
      <c r="F25" s="90"/>
      <c r="O25" s="90"/>
      <c r="P25" s="90"/>
      <c r="Q25" s="90"/>
      <c r="T25" s="90"/>
      <c r="U25" s="90"/>
      <c r="V25" s="90"/>
    </row>
    <row r="26" spans="1:22" x14ac:dyDescent="0.25">
      <c r="A26" s="90"/>
      <c r="B26" s="103"/>
      <c r="C26" s="11"/>
      <c r="D26" s="11"/>
      <c r="E26" s="16"/>
      <c r="F26" s="16"/>
      <c r="O26" s="90"/>
      <c r="P26" s="90"/>
      <c r="Q26" s="90"/>
      <c r="T26" s="90"/>
      <c r="U26" s="90"/>
      <c r="V26" s="90"/>
    </row>
    <row r="27" spans="1:22" x14ac:dyDescent="0.25">
      <c r="E27" s="6"/>
      <c r="F27" s="6"/>
    </row>
    <row r="28" spans="1:22" x14ac:dyDescent="0.25">
      <c r="E28" s="98"/>
      <c r="F28" s="90"/>
    </row>
    <row r="29" spans="1:22" x14ac:dyDescent="0.25">
      <c r="E29" s="98"/>
      <c r="F29" s="98"/>
    </row>
    <row r="30" spans="1:22" x14ac:dyDescent="0.25">
      <c r="E30" s="98"/>
      <c r="F30" s="98"/>
      <c r="H30" s="16"/>
      <c r="I30" s="16"/>
    </row>
    <row r="31" spans="1:22" x14ac:dyDescent="0.25">
      <c r="H31" s="16"/>
      <c r="I31" s="16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8"/>
  <sheetViews>
    <sheetView zoomScaleNormal="100" workbookViewId="0">
      <selection activeCell="B87" sqref="B87"/>
    </sheetView>
  </sheetViews>
  <sheetFormatPr defaultRowHeight="15" x14ac:dyDescent="0.25"/>
  <cols>
    <col min="1" max="1" width="13.140625" style="80" customWidth="1"/>
    <col min="2" max="2" width="12.140625" style="80" customWidth="1"/>
    <col min="3" max="16" width="10.7109375" bestFit="1" customWidth="1"/>
    <col min="17" max="17" width="16.5703125" customWidth="1"/>
    <col min="18" max="20" width="10.7109375" bestFit="1" customWidth="1"/>
    <col min="21" max="21" width="9.85546875" customWidth="1"/>
    <col min="22" max="86" width="10.7109375" bestFit="1" customWidth="1"/>
  </cols>
  <sheetData>
    <row r="1" spans="1:25" ht="15.75" customHeight="1" x14ac:dyDescent="0.25">
      <c r="A1" s="183" t="s">
        <v>45</v>
      </c>
      <c r="B1" s="184"/>
      <c r="C1" s="184"/>
      <c r="D1" s="184"/>
      <c r="E1" s="184"/>
      <c r="F1" s="184"/>
      <c r="G1" s="184"/>
      <c r="H1" s="184"/>
      <c r="I1" s="184"/>
      <c r="J1" s="184"/>
      <c r="K1" s="83"/>
      <c r="L1" s="83"/>
      <c r="M1" s="83"/>
      <c r="N1" s="83"/>
      <c r="O1" s="83"/>
      <c r="P1" s="83"/>
      <c r="R1" s="6"/>
      <c r="S1" s="6"/>
      <c r="T1" s="6"/>
      <c r="U1" s="6"/>
      <c r="V1" s="6"/>
      <c r="W1" s="6"/>
      <c r="X1" s="6"/>
      <c r="Y1" s="6"/>
    </row>
    <row r="2" spans="1:25" x14ac:dyDescent="0.25">
      <c r="A2" s="62" t="s">
        <v>10</v>
      </c>
      <c r="B2" s="39" t="s">
        <v>11</v>
      </c>
      <c r="C2" s="1"/>
      <c r="R2" s="50"/>
      <c r="S2" s="6"/>
      <c r="T2" s="16"/>
      <c r="U2" s="28"/>
      <c r="V2" s="21"/>
      <c r="W2" s="21"/>
      <c r="X2" s="51"/>
      <c r="Y2" s="6"/>
    </row>
    <row r="3" spans="1:25" x14ac:dyDescent="0.25">
      <c r="A3" s="62">
        <v>43451</v>
      </c>
      <c r="B3" s="91">
        <v>31</v>
      </c>
      <c r="C3" s="1"/>
      <c r="Q3" s="14"/>
      <c r="R3" s="21"/>
      <c r="S3" s="6"/>
      <c r="T3" s="16"/>
      <c r="U3" s="28"/>
      <c r="V3" s="21"/>
      <c r="W3" s="21"/>
      <c r="X3" s="51"/>
      <c r="Y3" s="6"/>
    </row>
    <row r="4" spans="1:25" x14ac:dyDescent="0.25">
      <c r="A4" s="62">
        <v>43452</v>
      </c>
      <c r="B4" s="91">
        <v>20</v>
      </c>
      <c r="C4" s="1"/>
      <c r="R4" s="50"/>
      <c r="S4" s="6"/>
      <c r="T4" s="16"/>
      <c r="U4" s="28"/>
      <c r="V4" s="21"/>
      <c r="W4" s="51"/>
      <c r="X4" s="51"/>
      <c r="Y4" s="6"/>
    </row>
    <row r="5" spans="1:25" x14ac:dyDescent="0.25">
      <c r="A5" s="62">
        <v>43453</v>
      </c>
      <c r="B5" s="91">
        <v>28</v>
      </c>
      <c r="R5" s="50"/>
      <c r="S5" s="6"/>
      <c r="T5" s="16"/>
      <c r="U5" s="28"/>
      <c r="V5" s="21"/>
      <c r="W5" s="21"/>
      <c r="X5" s="51"/>
      <c r="Y5" s="6"/>
    </row>
    <row r="6" spans="1:25" x14ac:dyDescent="0.25">
      <c r="A6" s="62">
        <v>43454</v>
      </c>
      <c r="B6" s="91">
        <v>19</v>
      </c>
      <c r="Q6" s="14"/>
      <c r="R6" s="21"/>
      <c r="S6" s="6"/>
      <c r="T6" s="16"/>
      <c r="U6" s="28"/>
      <c r="V6" s="21"/>
      <c r="W6" s="21"/>
      <c r="X6" s="51"/>
      <c r="Y6" s="6"/>
    </row>
    <row r="7" spans="1:25" x14ac:dyDescent="0.25">
      <c r="A7" s="62">
        <v>43455</v>
      </c>
      <c r="B7" s="91">
        <v>21</v>
      </c>
      <c r="R7" s="50"/>
      <c r="S7" s="50"/>
      <c r="T7" s="16"/>
      <c r="U7" s="28"/>
      <c r="V7" s="21"/>
      <c r="W7" s="21"/>
      <c r="X7" s="51"/>
      <c r="Y7" s="6"/>
    </row>
    <row r="8" spans="1:25" x14ac:dyDescent="0.25">
      <c r="A8" s="62">
        <v>43456</v>
      </c>
      <c r="B8" s="91">
        <v>24</v>
      </c>
      <c r="Q8" s="14"/>
      <c r="R8" s="50"/>
      <c r="S8" s="50"/>
      <c r="T8" s="16"/>
      <c r="U8" s="28"/>
      <c r="V8" s="21"/>
      <c r="W8" s="21"/>
      <c r="X8" s="51"/>
      <c r="Y8" s="6"/>
    </row>
    <row r="9" spans="1:25" x14ac:dyDescent="0.25">
      <c r="A9" s="62">
        <v>43457</v>
      </c>
      <c r="B9" s="91">
        <v>24</v>
      </c>
      <c r="R9" s="50"/>
      <c r="S9" s="50"/>
      <c r="T9" s="16"/>
      <c r="U9" s="28"/>
      <c r="V9" s="21"/>
      <c r="W9" s="21"/>
      <c r="X9" s="51"/>
      <c r="Y9" s="6"/>
    </row>
    <row r="10" spans="1:25" x14ac:dyDescent="0.25">
      <c r="A10" s="62">
        <v>43458</v>
      </c>
      <c r="B10" s="91">
        <v>24</v>
      </c>
      <c r="R10" s="50"/>
      <c r="S10" s="50"/>
      <c r="T10" s="41"/>
      <c r="U10" s="28"/>
      <c r="V10" s="21"/>
      <c r="W10" s="21"/>
      <c r="X10" s="51"/>
      <c r="Y10" s="6"/>
    </row>
    <row r="11" spans="1:25" x14ac:dyDescent="0.25">
      <c r="A11" s="62">
        <v>43459</v>
      </c>
      <c r="B11" s="91">
        <v>24</v>
      </c>
      <c r="Q11" s="14"/>
      <c r="R11" s="50"/>
      <c r="S11" s="50"/>
      <c r="T11" s="41"/>
      <c r="U11" s="28"/>
      <c r="V11" s="21"/>
      <c r="W11" s="21"/>
      <c r="X11" s="51"/>
      <c r="Y11" s="6"/>
    </row>
    <row r="12" spans="1:25" x14ac:dyDescent="0.25">
      <c r="A12" s="62">
        <v>43460</v>
      </c>
      <c r="B12" s="91">
        <v>26</v>
      </c>
      <c r="R12" s="50"/>
      <c r="S12" s="50"/>
      <c r="T12" s="41"/>
      <c r="U12" s="28"/>
      <c r="V12" s="21"/>
      <c r="W12" s="21"/>
      <c r="X12" s="51"/>
      <c r="Y12" s="6"/>
    </row>
    <row r="13" spans="1:25" x14ac:dyDescent="0.25">
      <c r="A13" s="62">
        <v>43461</v>
      </c>
      <c r="B13" s="91">
        <v>28</v>
      </c>
      <c r="Q13" s="14"/>
      <c r="R13" s="50"/>
      <c r="S13" s="50"/>
      <c r="T13" s="21"/>
      <c r="U13" s="28"/>
      <c r="V13" s="21"/>
      <c r="W13" s="21"/>
      <c r="X13" s="6"/>
      <c r="Y13" s="6"/>
    </row>
    <row r="14" spans="1:25" x14ac:dyDescent="0.25">
      <c r="A14" s="62">
        <v>43462</v>
      </c>
      <c r="B14" s="91">
        <v>29</v>
      </c>
      <c r="R14" s="50"/>
      <c r="S14" s="50"/>
      <c r="T14" s="50"/>
      <c r="U14" s="16"/>
      <c r="V14" s="16"/>
      <c r="W14" s="16"/>
      <c r="X14" s="16"/>
      <c r="Y14" s="6"/>
    </row>
    <row r="15" spans="1:25" x14ac:dyDescent="0.25">
      <c r="A15" s="62">
        <v>43463</v>
      </c>
      <c r="B15" s="91">
        <v>30</v>
      </c>
      <c r="R15" s="6"/>
      <c r="S15" s="6"/>
      <c r="T15" s="50"/>
      <c r="U15" s="6"/>
      <c r="V15" s="6"/>
      <c r="W15" s="6"/>
      <c r="X15" s="6"/>
      <c r="Y15" s="6"/>
    </row>
    <row r="16" spans="1:25" x14ac:dyDescent="0.25">
      <c r="A16" s="62">
        <v>43464</v>
      </c>
      <c r="B16" s="91">
        <v>30</v>
      </c>
      <c r="R16" s="6"/>
      <c r="S16" s="6"/>
      <c r="T16" s="50"/>
      <c r="U16" s="6"/>
      <c r="V16" s="6"/>
      <c r="W16" s="6"/>
      <c r="X16" s="6"/>
      <c r="Y16" s="6"/>
    </row>
    <row r="17" spans="1:25" x14ac:dyDescent="0.25">
      <c r="A17" s="62">
        <v>43465</v>
      </c>
      <c r="B17" s="91">
        <v>28</v>
      </c>
      <c r="R17" s="6"/>
      <c r="S17" s="6"/>
      <c r="T17" s="50"/>
      <c r="U17" s="6"/>
      <c r="V17" s="6"/>
      <c r="W17" s="6"/>
      <c r="X17" s="6"/>
      <c r="Y17" s="6"/>
    </row>
    <row r="18" spans="1:25" x14ac:dyDescent="0.25">
      <c r="A18" s="62">
        <v>43466</v>
      </c>
      <c r="B18" s="91">
        <v>31</v>
      </c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62">
        <v>43467</v>
      </c>
      <c r="B19" s="91">
        <v>32</v>
      </c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62">
        <v>43468</v>
      </c>
      <c r="B20" s="91">
        <v>22</v>
      </c>
    </row>
    <row r="21" spans="1:25" x14ac:dyDescent="0.25">
      <c r="A21" s="62">
        <v>43469</v>
      </c>
      <c r="B21" s="91">
        <v>20</v>
      </c>
    </row>
    <row r="22" spans="1:25" x14ac:dyDescent="0.25">
      <c r="A22" s="62">
        <v>43470</v>
      </c>
      <c r="B22" s="91">
        <v>25</v>
      </c>
    </row>
    <row r="23" spans="1:25" x14ac:dyDescent="0.25">
      <c r="A23" s="62">
        <v>43471</v>
      </c>
      <c r="B23" s="91">
        <v>28</v>
      </c>
    </row>
    <row r="24" spans="1:25" x14ac:dyDescent="0.25">
      <c r="A24" s="62">
        <v>43472</v>
      </c>
      <c r="B24" s="91">
        <v>27</v>
      </c>
    </row>
    <row r="25" spans="1:25" x14ac:dyDescent="0.25">
      <c r="A25" s="62">
        <v>43473</v>
      </c>
      <c r="B25" s="91">
        <v>27</v>
      </c>
    </row>
    <row r="26" spans="1:25" x14ac:dyDescent="0.25">
      <c r="A26" s="62">
        <v>43474</v>
      </c>
      <c r="B26" s="91">
        <v>22</v>
      </c>
    </row>
    <row r="27" spans="1:25" x14ac:dyDescent="0.25">
      <c r="A27" s="62">
        <v>43475</v>
      </c>
      <c r="B27" s="91">
        <v>20</v>
      </c>
    </row>
    <row r="28" spans="1:25" x14ac:dyDescent="0.25">
      <c r="A28" s="62">
        <v>43476</v>
      </c>
      <c r="B28" s="91">
        <v>23</v>
      </c>
    </row>
    <row r="29" spans="1:25" x14ac:dyDescent="0.25">
      <c r="A29" s="62">
        <v>43477</v>
      </c>
      <c r="B29" s="91">
        <v>24</v>
      </c>
    </row>
    <row r="30" spans="1:25" x14ac:dyDescent="0.25">
      <c r="A30" s="62">
        <v>43478</v>
      </c>
      <c r="B30" s="91">
        <v>29</v>
      </c>
    </row>
    <row r="31" spans="1:25" x14ac:dyDescent="0.25">
      <c r="A31" s="62">
        <v>43479</v>
      </c>
      <c r="B31" s="91">
        <v>27</v>
      </c>
    </row>
    <row r="32" spans="1:25" x14ac:dyDescent="0.25">
      <c r="A32" s="62">
        <v>43480</v>
      </c>
      <c r="B32" s="91">
        <v>29</v>
      </c>
    </row>
    <row r="33" spans="1:17" x14ac:dyDescent="0.25">
      <c r="A33" s="62">
        <v>43481</v>
      </c>
      <c r="B33" s="91">
        <v>25</v>
      </c>
    </row>
    <row r="34" spans="1:17" x14ac:dyDescent="0.25">
      <c r="A34" s="62">
        <v>43482</v>
      </c>
      <c r="B34" s="91">
        <v>25</v>
      </c>
    </row>
    <row r="35" spans="1:17" x14ac:dyDescent="0.25">
      <c r="A35" s="62">
        <v>43483</v>
      </c>
      <c r="B35" s="91">
        <v>27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</row>
    <row r="36" spans="1:17" x14ac:dyDescent="0.25">
      <c r="A36" s="62">
        <v>43484</v>
      </c>
      <c r="B36" s="91">
        <v>18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21"/>
    </row>
    <row r="37" spans="1:17" x14ac:dyDescent="0.25">
      <c r="A37" s="62">
        <v>43485</v>
      </c>
      <c r="B37" s="91">
        <v>22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5">
      <c r="A38" s="62">
        <v>43486</v>
      </c>
      <c r="B38" s="91">
        <v>24</v>
      </c>
    </row>
    <row r="39" spans="1:17" x14ac:dyDescent="0.25">
      <c r="A39" s="62">
        <v>43487</v>
      </c>
      <c r="B39" s="91">
        <v>28</v>
      </c>
    </row>
    <row r="40" spans="1:17" x14ac:dyDescent="0.25">
      <c r="A40" s="62">
        <v>43488</v>
      </c>
      <c r="B40" s="91">
        <v>29</v>
      </c>
    </row>
    <row r="41" spans="1:17" x14ac:dyDescent="0.25">
      <c r="A41" s="62">
        <v>43489</v>
      </c>
      <c r="B41" s="91">
        <v>27</v>
      </c>
    </row>
    <row r="42" spans="1:17" x14ac:dyDescent="0.25">
      <c r="A42" s="62">
        <v>43490</v>
      </c>
      <c r="B42" s="91">
        <v>28</v>
      </c>
    </row>
    <row r="43" spans="1:17" x14ac:dyDescent="0.25">
      <c r="A43" s="62">
        <v>43491</v>
      </c>
      <c r="B43" s="91">
        <v>29</v>
      </c>
    </row>
    <row r="44" spans="1:17" x14ac:dyDescent="0.25">
      <c r="A44" s="62">
        <v>43492</v>
      </c>
      <c r="B44" s="91">
        <v>29</v>
      </c>
    </row>
    <row r="45" spans="1:17" x14ac:dyDescent="0.25">
      <c r="A45" s="62">
        <v>43493</v>
      </c>
      <c r="B45" s="91">
        <v>30</v>
      </c>
    </row>
    <row r="46" spans="1:17" x14ac:dyDescent="0.25">
      <c r="A46" s="62">
        <v>43494</v>
      </c>
      <c r="B46" s="91">
        <v>30</v>
      </c>
    </row>
    <row r="47" spans="1:17" x14ac:dyDescent="0.25">
      <c r="A47" s="62">
        <v>43495</v>
      </c>
      <c r="B47" s="91">
        <v>31</v>
      </c>
    </row>
    <row r="48" spans="1:17" x14ac:dyDescent="0.25">
      <c r="A48" s="62">
        <v>43496</v>
      </c>
      <c r="B48" s="91">
        <v>28</v>
      </c>
    </row>
    <row r="49" spans="1:17" x14ac:dyDescent="0.25">
      <c r="A49" s="62">
        <v>43497</v>
      </c>
      <c r="B49" s="91">
        <v>30</v>
      </c>
    </row>
    <row r="50" spans="1:17" x14ac:dyDescent="0.25">
      <c r="A50" s="62">
        <v>43498</v>
      </c>
      <c r="B50" s="91">
        <v>26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</row>
    <row r="51" spans="1:17" x14ac:dyDescent="0.25">
      <c r="A51" s="62">
        <v>43499</v>
      </c>
      <c r="B51" s="91">
        <v>17</v>
      </c>
      <c r="C51" s="59"/>
      <c r="D51" s="59"/>
      <c r="E51" s="59"/>
      <c r="F51" s="21"/>
      <c r="G51" s="59"/>
      <c r="H51" s="59"/>
      <c r="I51" s="59"/>
      <c r="J51" s="59"/>
      <c r="K51" s="21"/>
      <c r="L51" s="59"/>
      <c r="M51" s="59"/>
      <c r="N51" s="59"/>
      <c r="O51" s="59"/>
      <c r="P51" s="21"/>
      <c r="Q51" s="59"/>
    </row>
    <row r="52" spans="1:17" x14ac:dyDescent="0.25">
      <c r="A52" s="62">
        <v>43500</v>
      </c>
      <c r="B52" s="91">
        <v>21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5">
      <c r="A53" s="62">
        <v>43501</v>
      </c>
      <c r="B53" s="91">
        <v>22</v>
      </c>
    </row>
    <row r="54" spans="1:17" x14ac:dyDescent="0.25">
      <c r="A54" s="62">
        <v>43502</v>
      </c>
      <c r="B54" s="91">
        <v>24</v>
      </c>
    </row>
    <row r="55" spans="1:17" x14ac:dyDescent="0.25">
      <c r="A55" s="62">
        <v>43503</v>
      </c>
      <c r="B55" s="91">
        <v>26</v>
      </c>
    </row>
    <row r="56" spans="1:17" x14ac:dyDescent="0.25">
      <c r="A56" s="62">
        <v>43504</v>
      </c>
      <c r="B56" s="91">
        <v>29</v>
      </c>
    </row>
    <row r="57" spans="1:17" x14ac:dyDescent="0.25">
      <c r="A57" s="62">
        <v>43505</v>
      </c>
      <c r="B57" s="91">
        <v>31</v>
      </c>
    </row>
    <row r="58" spans="1:17" x14ac:dyDescent="0.25">
      <c r="A58" s="62">
        <v>43506</v>
      </c>
      <c r="B58" s="91">
        <v>21</v>
      </c>
    </row>
    <row r="59" spans="1:17" x14ac:dyDescent="0.25">
      <c r="A59" s="62">
        <v>43507</v>
      </c>
      <c r="B59" s="91">
        <v>28</v>
      </c>
    </row>
    <row r="60" spans="1:17" x14ac:dyDescent="0.25">
      <c r="A60" s="62">
        <v>43508</v>
      </c>
      <c r="B60" s="91">
        <v>20</v>
      </c>
    </row>
    <row r="61" spans="1:17" x14ac:dyDescent="0.25">
      <c r="A61" s="62">
        <v>43509</v>
      </c>
      <c r="B61" s="91">
        <v>21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5">
      <c r="A62" s="62">
        <v>43510</v>
      </c>
      <c r="B62" s="91">
        <v>25</v>
      </c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</row>
    <row r="63" spans="1:17" x14ac:dyDescent="0.25">
      <c r="A63" s="62">
        <v>43511</v>
      </c>
      <c r="B63" s="91">
        <v>19</v>
      </c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17" x14ac:dyDescent="0.25">
      <c r="A64" s="62">
        <v>43512</v>
      </c>
      <c r="B64" s="91">
        <v>24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5">
      <c r="A65" s="62">
        <v>43513</v>
      </c>
      <c r="B65" s="91">
        <v>24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5">
      <c r="A66" s="62">
        <v>43514</v>
      </c>
      <c r="B66" s="91">
        <v>24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5">
      <c r="A67" s="62">
        <v>43515</v>
      </c>
      <c r="B67" s="91">
        <v>25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5">
      <c r="A68" s="62">
        <v>43516</v>
      </c>
      <c r="B68" s="91">
        <v>28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5">
      <c r="A69" s="62">
        <v>43517</v>
      </c>
      <c r="B69" s="91">
        <v>29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5">
      <c r="A70" s="62">
        <v>43518</v>
      </c>
      <c r="B70" s="91">
        <v>28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5">
      <c r="A71" s="62">
        <v>43519</v>
      </c>
      <c r="B71" s="91">
        <v>30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5">
      <c r="A72" s="62">
        <v>43520</v>
      </c>
      <c r="B72" s="91">
        <v>21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5">
      <c r="A73" s="62">
        <v>43521</v>
      </c>
      <c r="B73" s="91">
        <v>18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5">
      <c r="A74" s="62">
        <v>43522</v>
      </c>
      <c r="B74" s="91">
        <v>18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5">
      <c r="A75" s="62">
        <v>43523</v>
      </c>
      <c r="B75" s="91">
        <v>20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5">
      <c r="A76" s="62">
        <v>43524</v>
      </c>
      <c r="B76" s="91">
        <v>22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5">
      <c r="A77" s="62">
        <v>43525</v>
      </c>
      <c r="B77" s="91">
        <v>26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</row>
    <row r="78" spans="1:17" x14ac:dyDescent="0.25">
      <c r="A78" s="62">
        <v>43526</v>
      </c>
      <c r="B78" s="91">
        <v>26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</row>
    <row r="79" spans="1:17" x14ac:dyDescent="0.25">
      <c r="A79" s="62">
        <v>43527</v>
      </c>
      <c r="B79" s="91">
        <v>26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5">
      <c r="A80" s="62">
        <v>43528</v>
      </c>
      <c r="B80" s="91">
        <v>30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1" x14ac:dyDescent="0.25">
      <c r="A81" s="62">
        <v>43529</v>
      </c>
      <c r="B81" s="91">
        <v>26</v>
      </c>
    </row>
    <row r="82" spans="1:11" x14ac:dyDescent="0.25">
      <c r="A82" s="62">
        <v>43530</v>
      </c>
      <c r="B82" s="91">
        <v>27</v>
      </c>
    </row>
    <row r="83" spans="1:11" x14ac:dyDescent="0.25">
      <c r="A83" s="62">
        <v>43531</v>
      </c>
      <c r="B83" s="91">
        <v>28</v>
      </c>
    </row>
    <row r="84" spans="1:11" x14ac:dyDescent="0.25">
      <c r="A84" s="62">
        <v>43532</v>
      </c>
      <c r="B84" s="91">
        <v>24</v>
      </c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2">
        <v>43533</v>
      </c>
      <c r="B85" s="91">
        <v>18</v>
      </c>
      <c r="C85" s="62"/>
      <c r="D85" s="62"/>
      <c r="E85" s="62"/>
      <c r="F85" s="62"/>
      <c r="G85" s="62"/>
      <c r="H85" s="62"/>
      <c r="I85" s="62"/>
      <c r="J85" s="62"/>
      <c r="K85" s="62"/>
    </row>
    <row r="86" spans="1:11" x14ac:dyDescent="0.25">
      <c r="A86" s="62">
        <v>43534</v>
      </c>
      <c r="B86" s="91">
        <v>18</v>
      </c>
      <c r="C86" s="59"/>
      <c r="D86" s="59"/>
      <c r="E86" s="59"/>
      <c r="F86" s="59"/>
      <c r="G86" s="59"/>
      <c r="H86" s="59"/>
      <c r="I86" s="59"/>
      <c r="J86" s="59"/>
      <c r="K86" s="59"/>
    </row>
    <row r="87" spans="1:11" x14ac:dyDescent="0.25">
      <c r="A87" s="62">
        <v>43535</v>
      </c>
      <c r="B87" s="91">
        <v>20</v>
      </c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C88" s="6"/>
      <c r="D88" s="6"/>
      <c r="E88" s="6"/>
      <c r="F88" s="6"/>
      <c r="G88" s="6"/>
      <c r="H88" s="6"/>
      <c r="I88" s="6"/>
      <c r="J88" s="6"/>
      <c r="K88" s="6"/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116"/>
  <sheetViews>
    <sheetView tabSelected="1" zoomScaleNormal="100" zoomScaleSheetLayoutView="40" workbookViewId="0">
      <selection activeCell="L6" sqref="L6"/>
    </sheetView>
  </sheetViews>
  <sheetFormatPr defaultRowHeight="15" x14ac:dyDescent="0.25"/>
  <cols>
    <col min="1" max="1" width="11.85546875" customWidth="1"/>
    <col min="2" max="2" width="10.85546875" customWidth="1"/>
    <col min="3" max="3" width="16.140625" customWidth="1"/>
    <col min="4" max="4" width="14.85546875" customWidth="1"/>
    <col min="5" max="5" width="13.42578125" customWidth="1"/>
    <col min="6" max="6" width="12.7109375" customWidth="1"/>
    <col min="7" max="7" width="21.5703125" customWidth="1"/>
    <col min="8" max="8" width="9" customWidth="1"/>
    <col min="9" max="9" width="11.7109375" style="121" customWidth="1"/>
    <col min="10" max="10" width="9" style="80" customWidth="1"/>
    <col min="11" max="11" width="16.42578125" style="126" customWidth="1"/>
    <col min="12" max="12" width="14.5703125" style="126" customWidth="1"/>
    <col min="13" max="13" width="12.28515625" style="126" customWidth="1"/>
    <col min="14" max="14" width="12.28515625" style="128" customWidth="1"/>
    <col min="15" max="15" width="21.5703125" style="126" customWidth="1"/>
    <col min="16" max="16" width="10.7109375" style="14" bestFit="1" customWidth="1"/>
    <col min="17" max="17" width="11.28515625" customWidth="1"/>
    <col min="18" max="18" width="10.5703125" customWidth="1"/>
    <col min="19" max="19" width="11.140625" bestFit="1" customWidth="1"/>
    <col min="21" max="21" width="12.140625" customWidth="1"/>
    <col min="22" max="22" width="9.5703125" style="78" bestFit="1" customWidth="1"/>
    <col min="23" max="23" width="11.85546875" customWidth="1"/>
    <col min="36" max="36" width="10.85546875" customWidth="1"/>
    <col min="37" max="37" width="11" customWidth="1"/>
    <col min="39" max="39" width="10.5703125" customWidth="1"/>
    <col min="80" max="80" width="10.7109375" bestFit="1" customWidth="1"/>
    <col min="82" max="88" width="10.7109375" bestFit="1" customWidth="1"/>
  </cols>
  <sheetData>
    <row r="1" spans="1:58" ht="15.75" customHeight="1" x14ac:dyDescent="0.25">
      <c r="A1" s="182" t="s">
        <v>90</v>
      </c>
      <c r="B1" s="182"/>
      <c r="C1" s="182"/>
      <c r="D1" s="182"/>
      <c r="E1" s="182"/>
      <c r="F1" s="182"/>
      <c r="G1" s="182"/>
      <c r="H1" s="28"/>
      <c r="I1" s="185" t="s">
        <v>46</v>
      </c>
      <c r="J1" s="185"/>
      <c r="K1" s="185"/>
      <c r="L1" s="185"/>
      <c r="M1" s="185"/>
      <c r="N1" s="185"/>
      <c r="O1" s="185"/>
      <c r="P1" s="122"/>
      <c r="Q1" s="118"/>
      <c r="R1" s="118"/>
      <c r="S1" s="30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51"/>
      <c r="AE1" s="30"/>
      <c r="AF1" s="30"/>
      <c r="AG1" s="30"/>
      <c r="AH1" s="30"/>
    </row>
    <row r="2" spans="1:58" ht="15.75" x14ac:dyDescent="0.25">
      <c r="A2" s="120" t="s">
        <v>10</v>
      </c>
      <c r="B2" s="119" t="s">
        <v>96</v>
      </c>
      <c r="C2" s="123" t="s">
        <v>86</v>
      </c>
      <c r="D2" s="124" t="s">
        <v>87</v>
      </c>
      <c r="E2" s="125" t="s">
        <v>88</v>
      </c>
      <c r="F2" s="127" t="s">
        <v>89</v>
      </c>
      <c r="G2" s="125" t="s">
        <v>85</v>
      </c>
      <c r="H2" s="129"/>
      <c r="I2" s="129" t="s">
        <v>65</v>
      </c>
      <c r="J2" s="76" t="s">
        <v>66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H2" s="6"/>
      <c r="AI2" s="6"/>
      <c r="AJ2" s="6"/>
      <c r="AK2" s="6"/>
      <c r="AL2" s="6"/>
      <c r="AM2" s="6"/>
      <c r="AN2" s="6"/>
      <c r="AP2" s="6"/>
      <c r="AQ2" s="6"/>
      <c r="AR2" s="6"/>
      <c r="AS2" s="6"/>
      <c r="AT2" s="6"/>
      <c r="AU2" s="6"/>
      <c r="AV2" s="6"/>
      <c r="AX2" s="6"/>
      <c r="AY2" s="6"/>
      <c r="AZ2" s="6"/>
      <c r="BA2" s="6"/>
      <c r="BB2" s="6"/>
      <c r="BC2" s="6"/>
      <c r="BD2" s="6"/>
      <c r="BE2" s="6"/>
      <c r="BF2" s="6"/>
    </row>
    <row r="3" spans="1:58" x14ac:dyDescent="0.25">
      <c r="A3" s="130">
        <v>43456</v>
      </c>
      <c r="B3" s="131" t="s">
        <v>38</v>
      </c>
      <c r="C3" s="132">
        <v>119</v>
      </c>
      <c r="D3" s="132">
        <v>91</v>
      </c>
      <c r="E3" s="133">
        <f t="shared" ref="E3:E5" si="0">C3-D3</f>
        <v>28</v>
      </c>
      <c r="F3" s="134">
        <f>(E3*100)/C3</f>
        <v>23.529411764705884</v>
      </c>
      <c r="G3" s="135">
        <f>((F3*0.9778)-2.6095)*0.01</f>
        <v>0.20397558823529413</v>
      </c>
      <c r="H3" s="74"/>
      <c r="I3" s="62">
        <v>43451</v>
      </c>
      <c r="J3" s="76">
        <v>0.64</v>
      </c>
      <c r="P3" s="36"/>
      <c r="Q3" s="36"/>
      <c r="R3" s="36"/>
      <c r="S3" s="36"/>
      <c r="T3" s="36"/>
      <c r="U3" s="36"/>
      <c r="V3" s="76"/>
      <c r="W3" s="36"/>
      <c r="X3" s="36"/>
      <c r="Y3" s="36"/>
      <c r="Z3" s="36"/>
      <c r="AA3" s="36"/>
      <c r="AB3" s="36"/>
      <c r="AC3" s="36"/>
      <c r="AD3" s="36"/>
    </row>
    <row r="4" spans="1:58" x14ac:dyDescent="0.25">
      <c r="A4" s="130">
        <v>43456</v>
      </c>
      <c r="B4" s="129" t="s">
        <v>39</v>
      </c>
      <c r="C4" s="136">
        <v>107</v>
      </c>
      <c r="D4" s="136">
        <v>80</v>
      </c>
      <c r="E4" s="133">
        <f t="shared" si="0"/>
        <v>27</v>
      </c>
      <c r="F4" s="134">
        <f t="shared" ref="F4:F14" si="1">(E4*100)/C4</f>
        <v>25.233644859813083</v>
      </c>
      <c r="G4" s="135">
        <f t="shared" ref="G4:G14" si="2">((F4*0.9778)-2.6095)*0.01</f>
        <v>0.22063957943925233</v>
      </c>
      <c r="H4" s="74"/>
      <c r="I4" s="62">
        <v>43452</v>
      </c>
      <c r="J4" s="76">
        <v>1</v>
      </c>
      <c r="P4" s="67"/>
      <c r="Q4" s="67"/>
      <c r="R4" s="67"/>
      <c r="S4" s="67"/>
      <c r="T4" s="67"/>
      <c r="U4" s="67"/>
      <c r="V4" s="76"/>
      <c r="W4" s="67"/>
      <c r="X4" s="67"/>
      <c r="Y4" s="67"/>
      <c r="Z4" s="32"/>
      <c r="AA4" s="67"/>
      <c r="AB4" s="67"/>
      <c r="AC4" s="67"/>
      <c r="AD4" s="67"/>
    </row>
    <row r="5" spans="1:58" x14ac:dyDescent="0.25">
      <c r="A5" s="130">
        <v>43456</v>
      </c>
      <c r="B5" s="137" t="s">
        <v>40</v>
      </c>
      <c r="C5" s="138">
        <v>156</v>
      </c>
      <c r="D5" s="138">
        <v>118</v>
      </c>
      <c r="E5" s="133">
        <f t="shared" si="0"/>
        <v>38</v>
      </c>
      <c r="F5" s="134">
        <f t="shared" si="1"/>
        <v>24.358974358974358</v>
      </c>
      <c r="G5" s="135">
        <f t="shared" si="2"/>
        <v>0.21208705128205124</v>
      </c>
      <c r="H5" s="74"/>
      <c r="I5" s="62">
        <v>43453</v>
      </c>
      <c r="J5" s="76">
        <v>0.76</v>
      </c>
      <c r="P5" s="90"/>
      <c r="Q5" s="6"/>
      <c r="R5" s="6"/>
      <c r="S5" s="6"/>
      <c r="T5" s="6"/>
      <c r="U5" s="6"/>
      <c r="V5" s="75"/>
      <c r="W5" s="6"/>
      <c r="X5" s="6"/>
      <c r="Y5" s="6"/>
      <c r="Z5" s="6"/>
      <c r="AA5" s="6"/>
      <c r="AB5" s="6"/>
      <c r="AC5" s="6"/>
      <c r="AD5" s="6"/>
      <c r="AH5" s="6"/>
      <c r="AI5" s="16"/>
      <c r="AJ5" s="67"/>
      <c r="AK5" s="65"/>
      <c r="AL5" s="65"/>
      <c r="AM5" s="51"/>
      <c r="AN5" s="6"/>
      <c r="AP5" s="52"/>
      <c r="AQ5" s="6"/>
      <c r="AR5" s="52"/>
      <c r="AS5" s="52"/>
      <c r="AT5" s="52"/>
      <c r="AU5" s="6"/>
      <c r="AV5" s="52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139">
        <v>43460</v>
      </c>
      <c r="B6" s="131" t="s">
        <v>38</v>
      </c>
      <c r="C6" s="138">
        <v>106</v>
      </c>
      <c r="D6" s="138">
        <v>81</v>
      </c>
      <c r="E6" s="133">
        <f t="shared" ref="E6:E11" si="3">C6-D6</f>
        <v>25</v>
      </c>
      <c r="F6" s="134">
        <f t="shared" si="1"/>
        <v>23.584905660377359</v>
      </c>
      <c r="G6" s="135">
        <f t="shared" si="2"/>
        <v>0.20451820754716982</v>
      </c>
      <c r="H6" s="74"/>
      <c r="I6" s="62">
        <v>43454</v>
      </c>
      <c r="J6" s="76">
        <v>1</v>
      </c>
      <c r="P6" s="90"/>
      <c r="Q6" s="6"/>
      <c r="R6" s="6"/>
      <c r="S6" s="6"/>
      <c r="T6" s="6"/>
      <c r="W6" s="6"/>
      <c r="X6" s="6"/>
      <c r="Y6" s="6"/>
      <c r="Z6" s="6"/>
      <c r="AA6" s="6"/>
      <c r="AB6" s="6"/>
      <c r="AC6" s="6"/>
      <c r="AD6" s="6"/>
      <c r="AF6" s="20"/>
      <c r="AH6" s="6"/>
      <c r="AI6" s="16"/>
      <c r="AJ6" s="67"/>
      <c r="AK6" s="65"/>
      <c r="AL6" s="65"/>
      <c r="AM6" s="51"/>
      <c r="AN6" s="6"/>
      <c r="AP6" s="52"/>
      <c r="AQ6" s="6"/>
      <c r="AR6" s="52"/>
      <c r="AS6" s="52"/>
      <c r="AT6" s="52"/>
      <c r="AU6" s="6"/>
      <c r="AV6" s="52"/>
      <c r="AX6" s="6"/>
      <c r="AY6" s="26"/>
      <c r="AZ6" s="26"/>
      <c r="BA6" s="26"/>
      <c r="BB6" s="26"/>
      <c r="BC6" s="26"/>
      <c r="BD6" s="6"/>
      <c r="BE6" s="6"/>
      <c r="BF6" s="6"/>
    </row>
    <row r="7" spans="1:58" x14ac:dyDescent="0.25">
      <c r="A7" s="139">
        <v>43460</v>
      </c>
      <c r="B7" s="129" t="s">
        <v>39</v>
      </c>
      <c r="C7" s="133">
        <v>133</v>
      </c>
      <c r="D7" s="133">
        <v>105</v>
      </c>
      <c r="E7" s="133">
        <f t="shared" si="3"/>
        <v>28</v>
      </c>
      <c r="F7" s="134">
        <f t="shared" si="1"/>
        <v>21.05263157894737</v>
      </c>
      <c r="G7" s="135">
        <f t="shared" si="2"/>
        <v>0.17975763157894736</v>
      </c>
      <c r="H7" s="74"/>
      <c r="I7" s="62">
        <v>43455</v>
      </c>
      <c r="J7" s="76">
        <v>0.97</v>
      </c>
      <c r="R7" s="73"/>
      <c r="S7" s="73"/>
      <c r="T7" s="73"/>
      <c r="W7" s="73"/>
      <c r="X7" s="73"/>
      <c r="Y7" s="73"/>
      <c r="Z7" s="73"/>
      <c r="AA7" s="73"/>
      <c r="AB7" s="73"/>
      <c r="AC7" s="73"/>
      <c r="AD7" s="73"/>
      <c r="AH7" s="6"/>
      <c r="AI7" s="16"/>
      <c r="AJ7" s="67"/>
      <c r="AK7" s="65"/>
      <c r="AL7" s="68"/>
      <c r="AM7" s="51"/>
      <c r="AN7" s="6"/>
      <c r="AP7" s="52"/>
      <c r="AQ7" s="6"/>
      <c r="AR7" s="52"/>
      <c r="AS7" s="52"/>
      <c r="AT7" s="52"/>
      <c r="AU7" s="6"/>
      <c r="AV7" s="52"/>
      <c r="AX7" s="6"/>
      <c r="AY7" s="16"/>
      <c r="AZ7" s="16"/>
      <c r="BA7" s="16"/>
      <c r="BB7" s="16"/>
      <c r="BC7" s="16"/>
      <c r="BD7" s="6"/>
      <c r="BE7" s="6"/>
      <c r="BF7" s="6"/>
    </row>
    <row r="8" spans="1:58" x14ac:dyDescent="0.25">
      <c r="A8" s="139">
        <v>43460</v>
      </c>
      <c r="B8" s="137" t="s">
        <v>40</v>
      </c>
      <c r="C8" s="138">
        <v>112</v>
      </c>
      <c r="D8" s="138">
        <v>91</v>
      </c>
      <c r="E8" s="133">
        <f t="shared" si="3"/>
        <v>21</v>
      </c>
      <c r="F8" s="134">
        <f t="shared" si="1"/>
        <v>18.75</v>
      </c>
      <c r="G8" s="135">
        <f t="shared" si="2"/>
        <v>0.15724249999999998</v>
      </c>
      <c r="H8" s="74"/>
      <c r="I8" s="62">
        <v>43456</v>
      </c>
      <c r="J8" s="76">
        <v>0.86</v>
      </c>
      <c r="R8" s="6"/>
      <c r="S8" s="6"/>
      <c r="T8" s="6"/>
      <c r="W8" s="6"/>
      <c r="X8" s="6"/>
      <c r="Y8" s="6"/>
      <c r="Z8" s="6"/>
      <c r="AA8" s="6"/>
      <c r="AB8" s="6"/>
      <c r="AC8" s="6"/>
      <c r="AD8" s="6"/>
      <c r="AF8" s="20"/>
      <c r="AH8" s="6"/>
      <c r="AI8" s="16"/>
      <c r="AJ8" s="67"/>
      <c r="AK8" s="65"/>
      <c r="AL8" s="65"/>
      <c r="AM8" s="51"/>
      <c r="AN8" s="6"/>
      <c r="AP8" s="6"/>
      <c r="AQ8" s="52"/>
      <c r="AR8" s="52"/>
      <c r="AS8" s="52"/>
      <c r="AT8" s="52"/>
      <c r="AU8" s="52"/>
      <c r="AV8" s="6"/>
      <c r="AX8" s="6"/>
      <c r="AY8" s="16"/>
      <c r="AZ8" s="16"/>
      <c r="BA8" s="16"/>
      <c r="BB8" s="16"/>
      <c r="BC8" s="16"/>
      <c r="BD8" s="6"/>
      <c r="BE8" s="6"/>
      <c r="BF8" s="6"/>
    </row>
    <row r="9" spans="1:58" x14ac:dyDescent="0.25">
      <c r="A9" s="140">
        <v>43463</v>
      </c>
      <c r="B9" s="141" t="s">
        <v>38</v>
      </c>
      <c r="C9" s="138">
        <v>127</v>
      </c>
      <c r="D9" s="138">
        <v>99</v>
      </c>
      <c r="E9" s="138">
        <f t="shared" si="3"/>
        <v>28</v>
      </c>
      <c r="F9" s="134">
        <f t="shared" si="1"/>
        <v>22.047244094488189</v>
      </c>
      <c r="G9" s="135">
        <f t="shared" si="2"/>
        <v>0.18948295275590549</v>
      </c>
      <c r="H9" s="74"/>
      <c r="I9" s="62">
        <v>43457</v>
      </c>
      <c r="J9" s="76">
        <v>0.73</v>
      </c>
      <c r="R9" s="6"/>
      <c r="S9" s="6"/>
      <c r="T9" s="6"/>
      <c r="W9" s="6"/>
      <c r="X9" s="6"/>
      <c r="Y9" s="6"/>
      <c r="Z9" s="6"/>
      <c r="AA9" s="6"/>
      <c r="AB9" s="6"/>
      <c r="AC9" s="6"/>
      <c r="AD9" s="6"/>
      <c r="AF9" s="20"/>
      <c r="AH9" s="6"/>
      <c r="AI9" s="16"/>
      <c r="AJ9" s="67"/>
      <c r="AK9" s="65"/>
      <c r="AL9" s="65"/>
      <c r="AM9" s="51"/>
      <c r="AN9" s="6"/>
      <c r="AP9" s="6"/>
      <c r="AQ9" s="63"/>
      <c r="AR9" s="52"/>
      <c r="AS9" s="52"/>
      <c r="AT9" s="52"/>
      <c r="AU9" s="52"/>
      <c r="AV9" s="6"/>
      <c r="AX9" s="6"/>
      <c r="AY9" s="16"/>
      <c r="AZ9" s="16"/>
      <c r="BA9" s="16"/>
      <c r="BB9" s="16"/>
      <c r="BC9" s="16"/>
      <c r="BD9" s="6"/>
      <c r="BE9" s="6"/>
      <c r="BF9" s="6"/>
    </row>
    <row r="10" spans="1:58" x14ac:dyDescent="0.25">
      <c r="A10" s="140">
        <v>43463</v>
      </c>
      <c r="B10" s="129" t="s">
        <v>39</v>
      </c>
      <c r="C10" s="138">
        <v>156</v>
      </c>
      <c r="D10" s="138">
        <v>125</v>
      </c>
      <c r="E10" s="138">
        <f t="shared" si="3"/>
        <v>31</v>
      </c>
      <c r="F10" s="134">
        <f t="shared" si="1"/>
        <v>19.871794871794872</v>
      </c>
      <c r="G10" s="135">
        <f t="shared" si="2"/>
        <v>0.16821141025641026</v>
      </c>
      <c r="H10" s="74"/>
      <c r="I10" s="62">
        <v>43458</v>
      </c>
      <c r="J10" s="76">
        <v>0.78</v>
      </c>
      <c r="R10" s="6"/>
      <c r="S10" s="6"/>
      <c r="T10" s="6"/>
      <c r="W10" s="6"/>
      <c r="X10" s="6"/>
      <c r="Y10" s="6"/>
      <c r="Z10" s="6"/>
      <c r="AA10" s="6"/>
      <c r="AB10" s="6"/>
      <c r="AC10" s="6"/>
      <c r="AD10" s="6"/>
      <c r="AH10" s="6"/>
      <c r="AI10" s="16"/>
      <c r="AJ10" s="67"/>
      <c r="AK10" s="65"/>
      <c r="AL10" s="65"/>
      <c r="AM10" s="51"/>
      <c r="AN10" s="6"/>
      <c r="AP10" s="6"/>
      <c r="AQ10" s="52"/>
      <c r="AR10" s="52"/>
      <c r="AS10" s="52"/>
      <c r="AT10" s="52"/>
      <c r="AU10" s="52"/>
      <c r="AV10" s="6"/>
      <c r="AX10" s="6"/>
      <c r="AY10" s="16"/>
      <c r="AZ10" s="16"/>
      <c r="BA10" s="16"/>
      <c r="BB10" s="16"/>
      <c r="BC10" s="16"/>
      <c r="BD10" s="6"/>
      <c r="BE10" s="6"/>
      <c r="BF10" s="6"/>
    </row>
    <row r="11" spans="1:58" x14ac:dyDescent="0.25">
      <c r="A11" s="140">
        <v>43463</v>
      </c>
      <c r="B11" s="137" t="s">
        <v>40</v>
      </c>
      <c r="C11" s="138">
        <v>125</v>
      </c>
      <c r="D11" s="138">
        <v>105</v>
      </c>
      <c r="E11" s="138">
        <f t="shared" si="3"/>
        <v>20</v>
      </c>
      <c r="F11" s="134">
        <f t="shared" si="1"/>
        <v>16</v>
      </c>
      <c r="G11" s="135">
        <f t="shared" si="2"/>
        <v>0.130353</v>
      </c>
      <c r="H11" s="74"/>
      <c r="I11" s="62">
        <v>43459</v>
      </c>
      <c r="J11" s="76">
        <v>0.81</v>
      </c>
      <c r="R11" s="6"/>
      <c r="S11" s="6"/>
      <c r="T11" s="6"/>
      <c r="W11" s="6"/>
      <c r="X11" s="6"/>
      <c r="Y11" s="6"/>
      <c r="Z11" s="6"/>
      <c r="AA11" s="6"/>
      <c r="AB11" s="6"/>
      <c r="AC11" s="6"/>
      <c r="AD11" s="6"/>
      <c r="AF11" s="20"/>
      <c r="AH11" s="6"/>
      <c r="AI11" s="16"/>
      <c r="AJ11" s="67"/>
      <c r="AK11" s="65"/>
      <c r="AL11" s="65"/>
      <c r="AM11" s="51"/>
      <c r="AN11" s="6"/>
      <c r="AP11" s="6"/>
      <c r="AQ11" s="52"/>
      <c r="AR11" s="52"/>
      <c r="AS11" s="52"/>
      <c r="AT11" s="52"/>
      <c r="AU11" s="52"/>
      <c r="AV11" s="6"/>
      <c r="AX11" s="6"/>
      <c r="AY11" s="16"/>
      <c r="AZ11" s="16"/>
      <c r="BA11" s="16"/>
      <c r="BB11" s="16"/>
      <c r="BC11" s="16"/>
      <c r="BD11" s="6"/>
      <c r="BE11" s="6"/>
      <c r="BF11" s="6"/>
    </row>
    <row r="12" spans="1:58" x14ac:dyDescent="0.25">
      <c r="A12" s="140">
        <v>43467</v>
      </c>
      <c r="B12" s="141" t="s">
        <v>38</v>
      </c>
      <c r="C12" s="142">
        <v>124</v>
      </c>
      <c r="D12" s="142">
        <v>97</v>
      </c>
      <c r="E12" s="142">
        <v>27</v>
      </c>
      <c r="F12" s="134">
        <f t="shared" si="1"/>
        <v>21.774193548387096</v>
      </c>
      <c r="G12" s="135">
        <f t="shared" si="2"/>
        <v>0.186813064516129</v>
      </c>
      <c r="H12" s="74"/>
      <c r="I12" s="62">
        <v>43460</v>
      </c>
      <c r="J12" s="76">
        <v>0.68</v>
      </c>
      <c r="R12" s="73"/>
      <c r="S12" s="73"/>
      <c r="T12" s="73"/>
      <c r="W12" s="73"/>
      <c r="X12" s="73"/>
      <c r="Y12" s="73"/>
      <c r="Z12" s="73"/>
      <c r="AA12" s="73"/>
      <c r="AB12" s="73"/>
      <c r="AC12" s="73"/>
      <c r="AD12" s="73"/>
      <c r="AH12" s="6"/>
      <c r="AI12" s="16"/>
      <c r="AJ12" s="67"/>
      <c r="AK12" s="65"/>
      <c r="AL12" s="65"/>
      <c r="AM12" s="51"/>
      <c r="AN12" s="6"/>
      <c r="AP12" s="6"/>
      <c r="AQ12" s="52"/>
      <c r="AR12" s="52"/>
      <c r="AS12" s="52"/>
      <c r="AT12" s="52"/>
      <c r="AU12" s="52"/>
      <c r="AV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140">
        <v>43467</v>
      </c>
      <c r="B13" s="129" t="s">
        <v>39</v>
      </c>
      <c r="C13" s="142">
        <v>124</v>
      </c>
      <c r="D13" s="142">
        <v>102</v>
      </c>
      <c r="E13" s="142">
        <v>22</v>
      </c>
      <c r="F13" s="134">
        <f t="shared" si="1"/>
        <v>17.741935483870968</v>
      </c>
      <c r="G13" s="135">
        <f t="shared" si="2"/>
        <v>0.14738564516129032</v>
      </c>
      <c r="H13" s="74"/>
      <c r="I13" s="62">
        <v>43461</v>
      </c>
      <c r="J13" s="76">
        <v>0.55000000000000004</v>
      </c>
      <c r="R13" s="6"/>
      <c r="S13" s="6"/>
      <c r="T13" s="6"/>
      <c r="W13" s="6"/>
      <c r="X13" s="6"/>
      <c r="Y13" s="6"/>
      <c r="Z13" s="6"/>
      <c r="AA13" s="6"/>
      <c r="AB13" s="6"/>
      <c r="AC13" s="6"/>
      <c r="AD13" s="6"/>
      <c r="AH13" s="6"/>
      <c r="AI13" s="57"/>
      <c r="AJ13" s="67"/>
      <c r="AK13" s="65"/>
      <c r="AL13" s="65"/>
      <c r="AM13" s="51"/>
      <c r="AN13" s="6"/>
      <c r="AP13" s="6"/>
      <c r="AQ13" s="52"/>
      <c r="AR13" s="52"/>
      <c r="AS13" s="52"/>
      <c r="AT13" s="52"/>
      <c r="AU13" s="52"/>
      <c r="AV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140">
        <v>43467</v>
      </c>
      <c r="B14" s="137" t="s">
        <v>40</v>
      </c>
      <c r="C14" s="142">
        <v>124</v>
      </c>
      <c r="D14" s="142">
        <v>101</v>
      </c>
      <c r="E14" s="142">
        <v>23</v>
      </c>
      <c r="F14" s="134">
        <f t="shared" si="1"/>
        <v>18.548387096774192</v>
      </c>
      <c r="G14" s="135">
        <f t="shared" si="2"/>
        <v>0.15527112903225807</v>
      </c>
      <c r="H14" s="74"/>
      <c r="I14" s="62">
        <v>43462</v>
      </c>
      <c r="J14" s="76">
        <v>0.61</v>
      </c>
      <c r="R14" s="6"/>
      <c r="S14" s="6"/>
      <c r="T14" s="6"/>
      <c r="W14" s="6"/>
      <c r="X14" s="6"/>
      <c r="Y14" s="6"/>
      <c r="Z14" s="6"/>
      <c r="AA14" s="6"/>
      <c r="AB14" s="6"/>
      <c r="AC14" s="6"/>
      <c r="AD14" s="6"/>
      <c r="AF14" s="15"/>
      <c r="AH14" s="6"/>
      <c r="AI14" s="57"/>
      <c r="AJ14" s="67"/>
      <c r="AK14" s="65"/>
      <c r="AL14" s="65"/>
      <c r="AM14" s="51"/>
      <c r="AN14" s="6"/>
      <c r="AP14" s="6"/>
      <c r="AQ14" s="52"/>
      <c r="AR14" s="52"/>
      <c r="AS14" s="52"/>
      <c r="AT14" s="52"/>
      <c r="AU14" s="52"/>
      <c r="AV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130">
        <v>43470</v>
      </c>
      <c r="B15" s="131" t="s">
        <v>38</v>
      </c>
      <c r="C15" s="131">
        <v>89</v>
      </c>
      <c r="D15" s="131">
        <v>66</v>
      </c>
      <c r="E15" s="133">
        <f>C15-D15</f>
        <v>23</v>
      </c>
      <c r="F15" s="143">
        <f t="shared" ref="F15:F46" si="4">(E15*100)/C15</f>
        <v>25.842696629213481</v>
      </c>
      <c r="G15" s="135">
        <f>((F15*0.9778)-2.6095)*0.01</f>
        <v>0.22659488764044941</v>
      </c>
      <c r="H15" s="74"/>
      <c r="I15" s="62">
        <v>43463</v>
      </c>
      <c r="J15" s="76">
        <v>0.53</v>
      </c>
      <c r="R15" s="6"/>
      <c r="S15" s="6"/>
      <c r="T15" s="6"/>
      <c r="W15" s="6"/>
      <c r="X15" s="6"/>
      <c r="Y15" s="6"/>
      <c r="Z15" s="56"/>
      <c r="AA15" s="71"/>
      <c r="AB15" s="71"/>
      <c r="AC15" s="56"/>
      <c r="AD15" s="36"/>
      <c r="AH15" s="6"/>
      <c r="AI15" s="57"/>
      <c r="AJ15" s="67"/>
      <c r="AK15" s="65"/>
      <c r="AL15" s="65"/>
      <c r="AM15" s="51"/>
      <c r="AN15" s="6"/>
      <c r="AP15" s="6"/>
      <c r="AQ15" s="52"/>
      <c r="AR15" s="52"/>
      <c r="AS15" s="52"/>
      <c r="AT15" s="52"/>
      <c r="AU15" s="52"/>
      <c r="AV15" s="6"/>
      <c r="AX15" s="6"/>
      <c r="AY15" s="26"/>
      <c r="AZ15" s="26"/>
      <c r="BA15" s="26"/>
      <c r="BB15" s="26"/>
      <c r="BC15" s="26"/>
      <c r="BD15" s="26"/>
      <c r="BE15" s="26"/>
      <c r="BF15" s="6"/>
    </row>
    <row r="16" spans="1:58" x14ac:dyDescent="0.25">
      <c r="A16" s="130">
        <v>43470</v>
      </c>
      <c r="B16" s="131" t="s">
        <v>37</v>
      </c>
      <c r="C16" s="131">
        <v>89</v>
      </c>
      <c r="D16" s="131">
        <f>296-228</f>
        <v>68</v>
      </c>
      <c r="E16" s="133">
        <f>C16-D16</f>
        <v>21</v>
      </c>
      <c r="F16" s="143">
        <f t="shared" si="4"/>
        <v>23.59550561797753</v>
      </c>
      <c r="G16" s="135">
        <f t="shared" ref="G16:G79" si="5">((F16*0.9778)-2.6095)*0.01</f>
        <v>0.20462185393258428</v>
      </c>
      <c r="H16" s="74"/>
      <c r="I16" s="62">
        <v>43464</v>
      </c>
      <c r="J16" s="76">
        <v>0.67</v>
      </c>
      <c r="R16" s="6"/>
      <c r="S16" s="6"/>
      <c r="T16" s="6"/>
      <c r="W16" s="6"/>
      <c r="X16" s="6"/>
      <c r="Y16" s="6"/>
      <c r="Z16" s="56"/>
      <c r="AA16" s="56"/>
      <c r="AB16" s="56"/>
      <c r="AC16" s="56"/>
      <c r="AD16" s="56"/>
      <c r="AF16" s="23"/>
      <c r="AH16" s="6"/>
      <c r="AI16" s="21"/>
      <c r="AJ16" s="65"/>
      <c r="AK16" s="65"/>
      <c r="AL16" s="65"/>
      <c r="AM16" s="6"/>
      <c r="AN16" s="6"/>
      <c r="AP16" s="6"/>
      <c r="AQ16" s="52"/>
      <c r="AR16" s="52"/>
      <c r="AS16" s="52"/>
      <c r="AT16" s="52"/>
      <c r="AU16" s="52"/>
      <c r="AV16" s="6"/>
      <c r="AX16" s="6"/>
      <c r="AY16" s="16"/>
      <c r="AZ16" s="16"/>
      <c r="BA16" s="16"/>
      <c r="BB16" s="16"/>
      <c r="BC16" s="16"/>
      <c r="BD16" s="16"/>
      <c r="BE16" s="16"/>
      <c r="BF16" s="6"/>
    </row>
    <row r="17" spans="1:58" x14ac:dyDescent="0.25">
      <c r="A17" s="130">
        <v>43470</v>
      </c>
      <c r="B17" s="131" t="s">
        <v>39</v>
      </c>
      <c r="C17" s="131">
        <v>89</v>
      </c>
      <c r="D17" s="131">
        <f>297-228</f>
        <v>69</v>
      </c>
      <c r="E17" s="133">
        <f>C17-D17</f>
        <v>20</v>
      </c>
      <c r="F17" s="143">
        <f t="shared" si="4"/>
        <v>22.471910112359552</v>
      </c>
      <c r="G17" s="135">
        <f t="shared" si="5"/>
        <v>0.19363533707865169</v>
      </c>
      <c r="H17" s="74"/>
      <c r="I17" s="62">
        <v>43465</v>
      </c>
      <c r="J17" s="76">
        <v>0.82</v>
      </c>
      <c r="R17" s="56"/>
      <c r="S17" s="56"/>
      <c r="T17" s="56"/>
      <c r="W17" s="56"/>
      <c r="X17" s="56"/>
      <c r="Y17" s="56"/>
      <c r="Z17" s="56"/>
      <c r="AA17" s="56"/>
      <c r="AB17" s="56"/>
      <c r="AC17" s="56"/>
      <c r="AD17" s="56"/>
      <c r="AH17" s="6"/>
      <c r="AI17" s="50"/>
      <c r="AJ17" s="70"/>
      <c r="AK17" s="70"/>
      <c r="AL17" s="70"/>
      <c r="AM17" s="70"/>
      <c r="AN17" s="6"/>
      <c r="AP17" s="6"/>
      <c r="AQ17" s="52"/>
      <c r="AR17" s="52"/>
      <c r="AS17" s="52"/>
      <c r="AT17" s="52"/>
      <c r="AU17" s="52"/>
      <c r="AV17" s="6"/>
      <c r="AX17" s="6"/>
      <c r="AY17" s="16"/>
      <c r="AZ17" s="16"/>
      <c r="BA17" s="16"/>
      <c r="BB17" s="16"/>
      <c r="BC17" s="16"/>
      <c r="BD17" s="16"/>
      <c r="BE17" s="16"/>
      <c r="BF17" s="6"/>
    </row>
    <row r="18" spans="1:58" x14ac:dyDescent="0.25">
      <c r="A18" s="130">
        <v>43470</v>
      </c>
      <c r="B18" s="131" t="s">
        <v>48</v>
      </c>
      <c r="C18" s="131">
        <v>89</v>
      </c>
      <c r="D18" s="131">
        <v>67</v>
      </c>
      <c r="E18" s="133">
        <v>22</v>
      </c>
      <c r="F18" s="143">
        <f t="shared" si="4"/>
        <v>24.719101123595507</v>
      </c>
      <c r="G18" s="135">
        <f t="shared" si="5"/>
        <v>0.21560837078651687</v>
      </c>
      <c r="H18" s="74"/>
      <c r="I18" s="62">
        <v>43466</v>
      </c>
      <c r="J18" s="76">
        <v>0.53</v>
      </c>
      <c r="R18" s="56"/>
      <c r="S18" s="6"/>
      <c r="T18" s="6"/>
      <c r="W18" s="6"/>
      <c r="X18" s="6"/>
      <c r="Y18" s="56"/>
      <c r="Z18" s="56"/>
      <c r="AA18" s="56"/>
      <c r="AB18" s="56"/>
      <c r="AC18" s="56"/>
      <c r="AD18" s="56"/>
      <c r="AF18" s="20"/>
      <c r="AH18" s="6"/>
      <c r="AI18" s="6"/>
      <c r="AJ18" s="69"/>
      <c r="AK18" s="6"/>
      <c r="AL18" s="6"/>
      <c r="AM18" s="6"/>
      <c r="AN18" s="6"/>
      <c r="AP18" s="6"/>
      <c r="AQ18" s="52"/>
      <c r="AR18" s="52"/>
      <c r="AS18" s="52"/>
      <c r="AT18" s="52"/>
      <c r="AU18" s="52"/>
      <c r="AV18" s="6"/>
      <c r="AX18" s="6"/>
      <c r="AY18" s="16"/>
      <c r="AZ18" s="16"/>
      <c r="BA18" s="16"/>
      <c r="BB18" s="16"/>
      <c r="BC18" s="16"/>
      <c r="BD18" s="16"/>
      <c r="BE18" s="16"/>
      <c r="BF18" s="6"/>
    </row>
    <row r="19" spans="1:58" x14ac:dyDescent="0.25">
      <c r="A19" s="130">
        <v>43473</v>
      </c>
      <c r="B19" s="131" t="s">
        <v>38</v>
      </c>
      <c r="C19" s="131">
        <v>94</v>
      </c>
      <c r="D19" s="131">
        <v>72</v>
      </c>
      <c r="E19" s="133">
        <f>C19-D19</f>
        <v>22</v>
      </c>
      <c r="F19" s="143">
        <f t="shared" si="4"/>
        <v>23.404255319148938</v>
      </c>
      <c r="G19" s="135">
        <f t="shared" si="5"/>
        <v>0.20275180851063831</v>
      </c>
      <c r="H19" s="74"/>
      <c r="I19" s="62">
        <v>43467</v>
      </c>
      <c r="J19" s="76">
        <v>0.7</v>
      </c>
      <c r="R19" s="56"/>
      <c r="S19" s="6"/>
      <c r="T19" s="6"/>
      <c r="W19" s="6"/>
      <c r="X19" s="6"/>
      <c r="Y19" s="56"/>
      <c r="Z19" s="72"/>
      <c r="AA19" s="56"/>
      <c r="AB19" s="56"/>
      <c r="AC19" s="56"/>
      <c r="AD19" s="56"/>
      <c r="AP19" s="6"/>
      <c r="AQ19" s="52"/>
      <c r="AR19" s="52"/>
      <c r="AS19" s="52"/>
      <c r="AT19" s="52"/>
      <c r="AU19" s="52"/>
      <c r="AV19" s="6"/>
      <c r="AX19" s="6"/>
      <c r="AY19" s="16"/>
      <c r="AZ19" s="16"/>
      <c r="BA19" s="16"/>
      <c r="BB19" s="16"/>
      <c r="BC19" s="16"/>
      <c r="BD19" s="16"/>
      <c r="BE19" s="16"/>
      <c r="BF19" s="6"/>
    </row>
    <row r="20" spans="1:58" x14ac:dyDescent="0.25">
      <c r="A20" s="130">
        <v>43473</v>
      </c>
      <c r="B20" s="144" t="s">
        <v>40</v>
      </c>
      <c r="C20" s="131">
        <v>94</v>
      </c>
      <c r="D20" s="131">
        <v>73</v>
      </c>
      <c r="E20" s="133">
        <f>C20-D20</f>
        <v>21</v>
      </c>
      <c r="F20" s="143">
        <f t="shared" si="4"/>
        <v>22.340425531914892</v>
      </c>
      <c r="G20" s="135">
        <f t="shared" si="5"/>
        <v>0.19234968085106383</v>
      </c>
      <c r="H20" s="74"/>
      <c r="I20" s="62">
        <v>43468</v>
      </c>
      <c r="J20" s="76">
        <v>1</v>
      </c>
      <c r="R20" s="56"/>
      <c r="S20" s="6"/>
      <c r="T20" s="6"/>
      <c r="W20" s="6"/>
      <c r="X20" s="6"/>
      <c r="Y20" s="56"/>
      <c r="Z20" s="56"/>
      <c r="AA20" s="56"/>
      <c r="AB20" s="56"/>
      <c r="AC20" s="56"/>
      <c r="AD20" s="56"/>
      <c r="AP20" s="6"/>
      <c r="AQ20" s="52"/>
      <c r="AR20" s="52"/>
      <c r="AS20" s="52"/>
      <c r="AT20" s="52"/>
      <c r="AU20" s="52"/>
      <c r="AV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130">
        <v>43473</v>
      </c>
      <c r="B21" s="131" t="s">
        <v>39</v>
      </c>
      <c r="C21" s="131">
        <v>94</v>
      </c>
      <c r="D21" s="131">
        <v>73</v>
      </c>
      <c r="E21" s="133">
        <f>C21-D21</f>
        <v>21</v>
      </c>
      <c r="F21" s="143">
        <f t="shared" si="4"/>
        <v>22.340425531914892</v>
      </c>
      <c r="G21" s="135">
        <f t="shared" si="5"/>
        <v>0.19234968085106383</v>
      </c>
      <c r="H21" s="74"/>
      <c r="I21" s="62">
        <v>43469</v>
      </c>
      <c r="J21" s="76">
        <v>1</v>
      </c>
      <c r="R21" s="24"/>
      <c r="Y21" s="24"/>
      <c r="Z21" s="24"/>
      <c r="AA21" s="24"/>
      <c r="AB21" s="24"/>
      <c r="AC21" s="24"/>
      <c r="AD21" s="24"/>
      <c r="AP21" s="6"/>
      <c r="AQ21" s="52"/>
      <c r="AR21" s="52"/>
      <c r="AS21" s="52"/>
      <c r="AT21" s="52"/>
      <c r="AU21" s="52"/>
      <c r="AV21" s="6"/>
    </row>
    <row r="22" spans="1:58" x14ac:dyDescent="0.25">
      <c r="A22" s="130">
        <v>43473</v>
      </c>
      <c r="B22" s="131" t="s">
        <v>48</v>
      </c>
      <c r="C22" s="131">
        <v>100</v>
      </c>
      <c r="D22" s="131">
        <v>76</v>
      </c>
      <c r="E22" s="133">
        <f>C22-D22</f>
        <v>24</v>
      </c>
      <c r="F22" s="143">
        <f t="shared" si="4"/>
        <v>24</v>
      </c>
      <c r="G22" s="135">
        <f t="shared" si="5"/>
        <v>0.20857699999999998</v>
      </c>
      <c r="H22" s="74"/>
      <c r="I22" s="62">
        <v>43470</v>
      </c>
      <c r="J22" s="76">
        <v>0.9</v>
      </c>
      <c r="R22" s="17"/>
      <c r="Y22" s="17"/>
      <c r="Z22" s="17"/>
      <c r="AA22" s="17"/>
      <c r="AB22" s="17"/>
      <c r="AC22" s="17"/>
      <c r="AD22" s="17"/>
      <c r="AP22" s="6"/>
      <c r="AQ22" s="52"/>
      <c r="AR22" s="52"/>
      <c r="AS22" s="52"/>
      <c r="AT22" s="52"/>
      <c r="AU22" s="52"/>
      <c r="AV22" s="6"/>
    </row>
    <row r="23" spans="1:58" x14ac:dyDescent="0.25">
      <c r="A23" s="130">
        <v>43473</v>
      </c>
      <c r="B23" s="131" t="s">
        <v>37</v>
      </c>
      <c r="C23" s="131">
        <v>100</v>
      </c>
      <c r="D23" s="131">
        <v>77</v>
      </c>
      <c r="E23" s="133">
        <f>C23-D23</f>
        <v>23</v>
      </c>
      <c r="F23" s="143">
        <f t="shared" si="4"/>
        <v>23</v>
      </c>
      <c r="G23" s="135">
        <f t="shared" si="5"/>
        <v>0.198799</v>
      </c>
      <c r="H23" s="74"/>
      <c r="I23" s="62">
        <v>43471</v>
      </c>
      <c r="J23" s="76">
        <v>0.72</v>
      </c>
      <c r="AP23" s="6"/>
      <c r="AQ23" s="52"/>
      <c r="AR23" s="52"/>
      <c r="AS23" s="52"/>
      <c r="AT23" s="52"/>
      <c r="AU23" s="52"/>
      <c r="AV23" s="6"/>
    </row>
    <row r="24" spans="1:58" x14ac:dyDescent="0.25">
      <c r="A24" s="130">
        <v>43476</v>
      </c>
      <c r="B24" s="131" t="s">
        <v>38</v>
      </c>
      <c r="C24" s="131">
        <v>100</v>
      </c>
      <c r="D24" s="131">
        <v>76</v>
      </c>
      <c r="E24" s="133">
        <v>24</v>
      </c>
      <c r="F24" s="143">
        <f t="shared" si="4"/>
        <v>24</v>
      </c>
      <c r="G24" s="135">
        <f t="shared" si="5"/>
        <v>0.20857699999999998</v>
      </c>
      <c r="H24" s="74"/>
      <c r="I24" s="62">
        <v>43472</v>
      </c>
      <c r="J24" s="76">
        <v>0.78</v>
      </c>
      <c r="AP24" s="6"/>
      <c r="AQ24" s="52"/>
      <c r="AR24" s="52"/>
      <c r="AS24" s="52"/>
      <c r="AT24" s="52"/>
      <c r="AU24" s="52"/>
      <c r="AV24" s="6"/>
    </row>
    <row r="25" spans="1:58" x14ac:dyDescent="0.25">
      <c r="A25" s="130">
        <v>43476</v>
      </c>
      <c r="B25" s="131" t="s">
        <v>40</v>
      </c>
      <c r="C25" s="131">
        <v>100</v>
      </c>
      <c r="D25" s="131">
        <v>76</v>
      </c>
      <c r="E25" s="133">
        <v>24</v>
      </c>
      <c r="F25" s="143">
        <f t="shared" si="4"/>
        <v>24</v>
      </c>
      <c r="G25" s="135">
        <f t="shared" si="5"/>
        <v>0.20857699999999998</v>
      </c>
      <c r="H25" s="74"/>
      <c r="I25" s="62">
        <v>43473</v>
      </c>
      <c r="J25" s="76">
        <v>0.75</v>
      </c>
      <c r="AP25" s="6"/>
      <c r="AQ25" s="52"/>
      <c r="AR25" s="52"/>
      <c r="AS25" s="52"/>
      <c r="AT25" s="52"/>
      <c r="AU25" s="52"/>
      <c r="AV25" s="6"/>
    </row>
    <row r="26" spans="1:58" x14ac:dyDescent="0.25">
      <c r="A26" s="130">
        <v>43476</v>
      </c>
      <c r="B26" s="131" t="s">
        <v>39</v>
      </c>
      <c r="C26" s="131">
        <v>100</v>
      </c>
      <c r="D26" s="131">
        <v>76</v>
      </c>
      <c r="E26" s="133">
        <v>24</v>
      </c>
      <c r="F26" s="143">
        <f t="shared" si="4"/>
        <v>24</v>
      </c>
      <c r="G26" s="135">
        <f t="shared" si="5"/>
        <v>0.20857699999999998</v>
      </c>
      <c r="H26" s="74"/>
      <c r="I26" s="62">
        <v>43474</v>
      </c>
      <c r="J26" s="76">
        <v>0.9</v>
      </c>
      <c r="AP26" s="6"/>
      <c r="AQ26" s="52"/>
      <c r="AR26" s="52"/>
      <c r="AS26" s="52"/>
      <c r="AT26" s="52"/>
      <c r="AU26" s="52"/>
      <c r="AV26" s="6"/>
    </row>
    <row r="27" spans="1:58" x14ac:dyDescent="0.25">
      <c r="A27" s="130">
        <v>43476</v>
      </c>
      <c r="B27" s="131" t="s">
        <v>48</v>
      </c>
      <c r="C27" s="131">
        <v>100</v>
      </c>
      <c r="D27" s="131">
        <v>76</v>
      </c>
      <c r="E27" s="133">
        <v>24</v>
      </c>
      <c r="F27" s="143">
        <f t="shared" si="4"/>
        <v>24</v>
      </c>
      <c r="G27" s="135">
        <f t="shared" si="5"/>
        <v>0.20857699999999998</v>
      </c>
      <c r="H27" s="145"/>
      <c r="I27" s="62">
        <v>43475</v>
      </c>
      <c r="J27" s="76">
        <v>1</v>
      </c>
      <c r="AP27" s="6"/>
      <c r="AQ27" s="6"/>
      <c r="AR27" s="6"/>
      <c r="AS27" s="6"/>
      <c r="AT27" s="6"/>
      <c r="AU27" s="6"/>
      <c r="AV27" s="6"/>
    </row>
    <row r="28" spans="1:58" x14ac:dyDescent="0.25">
      <c r="A28" s="130">
        <v>43476</v>
      </c>
      <c r="B28" s="131" t="s">
        <v>37</v>
      </c>
      <c r="C28" s="131">
        <v>100</v>
      </c>
      <c r="D28" s="131">
        <v>76</v>
      </c>
      <c r="E28" s="133">
        <v>24</v>
      </c>
      <c r="F28" s="143">
        <f t="shared" si="4"/>
        <v>24</v>
      </c>
      <c r="G28" s="135">
        <f t="shared" si="5"/>
        <v>0.20857699999999998</v>
      </c>
      <c r="H28" s="146"/>
      <c r="I28" s="62">
        <v>43476</v>
      </c>
      <c r="J28" s="76">
        <v>0.94</v>
      </c>
      <c r="R28" s="30"/>
      <c r="S28" s="30"/>
      <c r="T28" s="30"/>
      <c r="W28" s="30"/>
      <c r="X28" s="30"/>
    </row>
    <row r="29" spans="1:58" x14ac:dyDescent="0.25">
      <c r="A29" s="130">
        <v>43481</v>
      </c>
      <c r="B29" s="131" t="s">
        <v>38</v>
      </c>
      <c r="C29" s="131">
        <v>100</v>
      </c>
      <c r="D29" s="131">
        <v>73</v>
      </c>
      <c r="E29" s="133">
        <f>C29-D29</f>
        <v>27</v>
      </c>
      <c r="F29" s="143">
        <f t="shared" si="4"/>
        <v>27</v>
      </c>
      <c r="G29" s="135">
        <f t="shared" si="5"/>
        <v>0.23791100000000001</v>
      </c>
      <c r="H29" s="146"/>
      <c r="I29" s="62">
        <v>43477</v>
      </c>
      <c r="J29" s="76">
        <v>0.88</v>
      </c>
      <c r="R29" s="30"/>
      <c r="S29" s="32"/>
      <c r="T29" s="32"/>
      <c r="W29" s="33"/>
      <c r="X29" s="34"/>
    </row>
    <row r="30" spans="1:58" x14ac:dyDescent="0.25">
      <c r="A30" s="130">
        <v>43481</v>
      </c>
      <c r="B30" s="144" t="s">
        <v>40</v>
      </c>
      <c r="C30" s="131">
        <v>100</v>
      </c>
      <c r="D30" s="131">
        <v>71</v>
      </c>
      <c r="E30" s="133">
        <f>C30-D30</f>
        <v>29</v>
      </c>
      <c r="F30" s="143">
        <f t="shared" si="4"/>
        <v>29</v>
      </c>
      <c r="G30" s="135">
        <f t="shared" si="5"/>
        <v>0.257467</v>
      </c>
      <c r="H30" s="146"/>
      <c r="I30" s="62">
        <v>43478</v>
      </c>
      <c r="J30" s="76">
        <v>0.63</v>
      </c>
      <c r="S30" s="1"/>
      <c r="T30" s="1"/>
    </row>
    <row r="31" spans="1:58" x14ac:dyDescent="0.25">
      <c r="A31" s="130">
        <v>43481</v>
      </c>
      <c r="B31" s="131" t="s">
        <v>39</v>
      </c>
      <c r="C31" s="131">
        <v>100</v>
      </c>
      <c r="D31" s="131">
        <v>74</v>
      </c>
      <c r="E31" s="133">
        <v>25</v>
      </c>
      <c r="F31" s="143">
        <f t="shared" si="4"/>
        <v>25</v>
      </c>
      <c r="G31" s="135">
        <f t="shared" si="5"/>
        <v>0.21835499999999999</v>
      </c>
      <c r="H31" s="146"/>
      <c r="I31" s="62">
        <v>43479</v>
      </c>
      <c r="J31" s="76">
        <v>0.78</v>
      </c>
    </row>
    <row r="32" spans="1:58" x14ac:dyDescent="0.25">
      <c r="A32" s="130">
        <v>43481</v>
      </c>
      <c r="B32" s="131" t="s">
        <v>48</v>
      </c>
      <c r="C32" s="131">
        <v>100</v>
      </c>
      <c r="D32" s="131">
        <v>76</v>
      </c>
      <c r="E32" s="133">
        <f>C32-D32</f>
        <v>24</v>
      </c>
      <c r="F32" s="143">
        <f t="shared" si="4"/>
        <v>24</v>
      </c>
      <c r="G32" s="135">
        <f t="shared" si="5"/>
        <v>0.20857699999999998</v>
      </c>
      <c r="H32" s="146"/>
      <c r="I32" s="62">
        <v>43480</v>
      </c>
      <c r="J32" s="76">
        <v>0.75</v>
      </c>
    </row>
    <row r="33" spans="1:42" x14ac:dyDescent="0.25">
      <c r="A33" s="130">
        <v>43481</v>
      </c>
      <c r="B33" s="131" t="s">
        <v>37</v>
      </c>
      <c r="C33" s="131">
        <v>100</v>
      </c>
      <c r="D33" s="131">
        <v>77</v>
      </c>
      <c r="E33" s="133">
        <f>C33-D33</f>
        <v>23</v>
      </c>
      <c r="F33" s="143">
        <f t="shared" si="4"/>
        <v>23</v>
      </c>
      <c r="G33" s="135">
        <f t="shared" si="5"/>
        <v>0.198799</v>
      </c>
      <c r="H33" s="146"/>
      <c r="I33" s="62">
        <v>43481</v>
      </c>
      <c r="J33" s="76">
        <v>0.83</v>
      </c>
    </row>
    <row r="34" spans="1:42" x14ac:dyDescent="0.25">
      <c r="A34" s="130">
        <v>43490</v>
      </c>
      <c r="B34" s="131" t="s">
        <v>38</v>
      </c>
      <c r="C34" s="131">
        <v>100</v>
      </c>
      <c r="D34" s="131">
        <v>79</v>
      </c>
      <c r="E34" s="133">
        <f>C34-D34</f>
        <v>21</v>
      </c>
      <c r="F34" s="143">
        <f t="shared" si="4"/>
        <v>21</v>
      </c>
      <c r="G34" s="135">
        <f t="shared" si="5"/>
        <v>0.17924299999999999</v>
      </c>
      <c r="H34" s="147"/>
      <c r="I34" s="62">
        <v>43482</v>
      </c>
      <c r="J34" s="76">
        <v>0.9</v>
      </c>
    </row>
    <row r="35" spans="1:42" x14ac:dyDescent="0.25">
      <c r="A35" s="130">
        <v>43490</v>
      </c>
      <c r="B35" s="144" t="s">
        <v>40</v>
      </c>
      <c r="C35" s="131">
        <v>100</v>
      </c>
      <c r="D35" s="131">
        <v>80</v>
      </c>
      <c r="E35" s="133">
        <f>C35-D35</f>
        <v>20</v>
      </c>
      <c r="F35" s="143">
        <f t="shared" si="4"/>
        <v>20</v>
      </c>
      <c r="G35" s="135">
        <f t="shared" si="5"/>
        <v>0.169465</v>
      </c>
      <c r="H35" s="148"/>
      <c r="I35" s="62">
        <v>43483</v>
      </c>
      <c r="J35" s="76">
        <v>0.85</v>
      </c>
    </row>
    <row r="36" spans="1:42" x14ac:dyDescent="0.25">
      <c r="A36" s="130">
        <v>43490</v>
      </c>
      <c r="B36" s="131" t="s">
        <v>39</v>
      </c>
      <c r="C36" s="131">
        <v>100</v>
      </c>
      <c r="D36" s="131">
        <v>78</v>
      </c>
      <c r="E36" s="133">
        <v>22</v>
      </c>
      <c r="F36" s="143">
        <f t="shared" si="4"/>
        <v>22</v>
      </c>
      <c r="G36" s="135">
        <f t="shared" si="5"/>
        <v>0.18902100000000002</v>
      </c>
      <c r="H36" s="147"/>
      <c r="I36" s="62">
        <v>43484</v>
      </c>
      <c r="J36" s="76">
        <v>1</v>
      </c>
    </row>
    <row r="37" spans="1:42" x14ac:dyDescent="0.25">
      <c r="A37" s="130">
        <v>43490</v>
      </c>
      <c r="B37" s="131" t="s">
        <v>48</v>
      </c>
      <c r="C37" s="131">
        <v>100</v>
      </c>
      <c r="D37" s="131">
        <v>76</v>
      </c>
      <c r="E37" s="133">
        <f>C37-D37</f>
        <v>24</v>
      </c>
      <c r="F37" s="143">
        <f t="shared" si="4"/>
        <v>24</v>
      </c>
      <c r="G37" s="135">
        <f t="shared" si="5"/>
        <v>0.20857699999999998</v>
      </c>
      <c r="H37" s="146"/>
      <c r="I37" s="62">
        <v>43485</v>
      </c>
      <c r="J37" s="76">
        <v>0.88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130">
        <v>43490</v>
      </c>
      <c r="B38" s="131" t="s">
        <v>37</v>
      </c>
      <c r="C38" s="131">
        <v>100</v>
      </c>
      <c r="D38" s="131">
        <v>81</v>
      </c>
      <c r="E38" s="133">
        <f>C38-D38</f>
        <v>19</v>
      </c>
      <c r="F38" s="143">
        <f t="shared" si="4"/>
        <v>19</v>
      </c>
      <c r="G38" s="135">
        <f t="shared" si="5"/>
        <v>0.159687</v>
      </c>
      <c r="H38" s="146"/>
      <c r="I38" s="62">
        <v>43486</v>
      </c>
      <c r="J38" s="76">
        <v>0.86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130">
        <v>43494</v>
      </c>
      <c r="B39" s="131" t="s">
        <v>38</v>
      </c>
      <c r="C39" s="131">
        <v>100</v>
      </c>
      <c r="D39" s="131">
        <v>79</v>
      </c>
      <c r="E39" s="133">
        <f>C39-D39</f>
        <v>21</v>
      </c>
      <c r="F39" s="143">
        <f t="shared" si="4"/>
        <v>21</v>
      </c>
      <c r="G39" s="135">
        <f t="shared" si="5"/>
        <v>0.17924299999999999</v>
      </c>
      <c r="H39" s="146"/>
      <c r="I39" s="62">
        <v>43487</v>
      </c>
      <c r="J39" s="76">
        <v>0.61</v>
      </c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130">
        <v>43494</v>
      </c>
      <c r="B40" s="144" t="s">
        <v>40</v>
      </c>
      <c r="C40" s="131">
        <v>100</v>
      </c>
      <c r="D40" s="131">
        <v>83</v>
      </c>
      <c r="E40" s="133">
        <f>C40-D40</f>
        <v>17</v>
      </c>
      <c r="F40" s="143">
        <f t="shared" si="4"/>
        <v>17</v>
      </c>
      <c r="G40" s="135">
        <f t="shared" si="5"/>
        <v>0.14013099999999998</v>
      </c>
      <c r="H40" s="146"/>
      <c r="I40" s="62">
        <v>43488</v>
      </c>
      <c r="J40" s="76">
        <v>0.71</v>
      </c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81"/>
      <c r="AJ40" s="81"/>
      <c r="AK40" s="36"/>
      <c r="AL40" s="36"/>
      <c r="AM40" s="36"/>
      <c r="AN40" s="36"/>
      <c r="AO40" s="36"/>
      <c r="AP40" s="36"/>
    </row>
    <row r="41" spans="1:42" x14ac:dyDescent="0.25">
      <c r="A41" s="130">
        <v>43494</v>
      </c>
      <c r="B41" s="131" t="s">
        <v>39</v>
      </c>
      <c r="C41" s="131">
        <v>100</v>
      </c>
      <c r="D41" s="131">
        <v>80</v>
      </c>
      <c r="E41" s="133">
        <v>20</v>
      </c>
      <c r="F41" s="143">
        <f t="shared" si="4"/>
        <v>20</v>
      </c>
      <c r="G41" s="135">
        <f t="shared" si="5"/>
        <v>0.169465</v>
      </c>
      <c r="H41" s="146"/>
      <c r="I41" s="62">
        <v>43489</v>
      </c>
      <c r="J41" s="76">
        <v>0.78</v>
      </c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</row>
    <row r="42" spans="1:42" x14ac:dyDescent="0.25">
      <c r="A42" s="130">
        <v>43494</v>
      </c>
      <c r="B42" s="131" t="s">
        <v>48</v>
      </c>
      <c r="C42" s="131">
        <v>100</v>
      </c>
      <c r="D42" s="131">
        <v>79</v>
      </c>
      <c r="E42" s="133">
        <f>C42-D42</f>
        <v>21</v>
      </c>
      <c r="F42" s="143">
        <f t="shared" si="4"/>
        <v>21</v>
      </c>
      <c r="G42" s="135">
        <f t="shared" si="5"/>
        <v>0.17924299999999999</v>
      </c>
      <c r="H42" s="146"/>
      <c r="I42" s="62">
        <v>43490</v>
      </c>
      <c r="J42" s="76">
        <v>0.72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130">
        <v>43494</v>
      </c>
      <c r="B43" s="131" t="s">
        <v>37</v>
      </c>
      <c r="C43" s="131">
        <v>100</v>
      </c>
      <c r="D43" s="131">
        <v>84</v>
      </c>
      <c r="E43" s="133">
        <f>C43-D43</f>
        <v>16</v>
      </c>
      <c r="F43" s="143">
        <f t="shared" si="4"/>
        <v>16</v>
      </c>
      <c r="G43" s="135">
        <f t="shared" si="5"/>
        <v>0.130353</v>
      </c>
      <c r="H43" s="146"/>
      <c r="I43" s="62">
        <v>43491</v>
      </c>
      <c r="J43" s="76">
        <v>0.59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130">
        <v>43498</v>
      </c>
      <c r="B44" s="131" t="s">
        <v>38</v>
      </c>
      <c r="C44" s="131">
        <v>100</v>
      </c>
      <c r="D44" s="131">
        <v>83</v>
      </c>
      <c r="E44" s="133">
        <f>C44-D44</f>
        <v>17</v>
      </c>
      <c r="F44" s="143">
        <f t="shared" si="4"/>
        <v>17</v>
      </c>
      <c r="G44" s="135">
        <f t="shared" si="5"/>
        <v>0.14013099999999998</v>
      </c>
      <c r="H44" s="146"/>
      <c r="I44" s="62">
        <v>43492</v>
      </c>
      <c r="J44" s="76">
        <v>0.61</v>
      </c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130">
        <v>43498</v>
      </c>
      <c r="B45" s="144" t="s">
        <v>40</v>
      </c>
      <c r="C45" s="131">
        <v>100</v>
      </c>
      <c r="D45" s="131">
        <v>87</v>
      </c>
      <c r="E45" s="133">
        <f>C45-D45</f>
        <v>13</v>
      </c>
      <c r="F45" s="143">
        <f t="shared" si="4"/>
        <v>13</v>
      </c>
      <c r="G45" s="135">
        <f t="shared" si="5"/>
        <v>0.10101899999999998</v>
      </c>
      <c r="H45" s="146"/>
      <c r="I45" s="62">
        <v>43493</v>
      </c>
      <c r="J45" s="76">
        <v>0.63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130">
        <v>43498</v>
      </c>
      <c r="B46" s="131" t="s">
        <v>39</v>
      </c>
      <c r="C46" s="131">
        <v>100</v>
      </c>
      <c r="D46" s="131">
        <v>86</v>
      </c>
      <c r="E46" s="133">
        <v>14</v>
      </c>
      <c r="F46" s="143">
        <f t="shared" si="4"/>
        <v>14</v>
      </c>
      <c r="G46" s="135">
        <f t="shared" si="5"/>
        <v>0.11079699999999999</v>
      </c>
      <c r="H46" s="146"/>
      <c r="I46" s="62">
        <v>43494</v>
      </c>
      <c r="J46" s="76">
        <v>0.64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130">
        <v>43498</v>
      </c>
      <c r="B47" s="131" t="s">
        <v>48</v>
      </c>
      <c r="C47" s="131">
        <v>100</v>
      </c>
      <c r="D47" s="131">
        <v>78</v>
      </c>
      <c r="E47" s="133">
        <f t="shared" ref="E47:E60" si="6">C47-D47</f>
        <v>22</v>
      </c>
      <c r="F47" s="143">
        <f t="shared" ref="F47:F78" si="7">(E47*100)/C47</f>
        <v>22</v>
      </c>
      <c r="G47" s="135">
        <f t="shared" si="5"/>
        <v>0.18902100000000002</v>
      </c>
      <c r="H47" s="146"/>
      <c r="I47" s="62">
        <v>43495</v>
      </c>
      <c r="J47" s="76">
        <v>0.64</v>
      </c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130">
        <v>43498</v>
      </c>
      <c r="B48" s="131" t="s">
        <v>37</v>
      </c>
      <c r="C48" s="131">
        <v>100</v>
      </c>
      <c r="D48" s="131">
        <v>86</v>
      </c>
      <c r="E48" s="133">
        <f t="shared" si="6"/>
        <v>14</v>
      </c>
      <c r="F48" s="143">
        <f t="shared" si="7"/>
        <v>14</v>
      </c>
      <c r="G48" s="135">
        <f t="shared" si="5"/>
        <v>0.11079699999999999</v>
      </c>
      <c r="H48" s="146"/>
      <c r="I48" s="62">
        <v>43496</v>
      </c>
      <c r="J48" s="76">
        <v>0.7</v>
      </c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130">
        <v>43530</v>
      </c>
      <c r="B49" s="131" t="s">
        <v>38</v>
      </c>
      <c r="C49" s="131">
        <v>100</v>
      </c>
      <c r="D49" s="131">
        <v>83</v>
      </c>
      <c r="E49" s="133">
        <f t="shared" si="6"/>
        <v>17</v>
      </c>
      <c r="F49" s="143">
        <f t="shared" si="7"/>
        <v>17</v>
      </c>
      <c r="G49" s="135">
        <f t="shared" si="5"/>
        <v>0.14013099999999998</v>
      </c>
      <c r="H49" s="146"/>
      <c r="I49" s="62">
        <v>43497</v>
      </c>
      <c r="J49" s="76">
        <v>0.71</v>
      </c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130">
        <v>43530</v>
      </c>
      <c r="B50" s="131" t="s">
        <v>37</v>
      </c>
      <c r="C50" s="131">
        <v>100</v>
      </c>
      <c r="D50" s="131">
        <v>81</v>
      </c>
      <c r="E50" s="133">
        <f t="shared" si="6"/>
        <v>19</v>
      </c>
      <c r="F50" s="143">
        <f t="shared" si="7"/>
        <v>19</v>
      </c>
      <c r="G50" s="135">
        <f t="shared" si="5"/>
        <v>0.159687</v>
      </c>
      <c r="H50" s="146"/>
      <c r="I50" s="62">
        <v>43498</v>
      </c>
      <c r="J50" s="76">
        <v>0.85</v>
      </c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130">
        <v>43530</v>
      </c>
      <c r="B51" s="144" t="s">
        <v>40</v>
      </c>
      <c r="C51" s="131">
        <v>100</v>
      </c>
      <c r="D51" s="131">
        <v>86</v>
      </c>
      <c r="E51" s="133">
        <f t="shared" si="6"/>
        <v>14</v>
      </c>
      <c r="F51" s="143">
        <f t="shared" si="7"/>
        <v>14</v>
      </c>
      <c r="G51" s="135">
        <f t="shared" si="5"/>
        <v>0.11079699999999999</v>
      </c>
      <c r="H51" s="146"/>
      <c r="I51" s="62">
        <v>43499</v>
      </c>
      <c r="J51" s="76">
        <v>0.99</v>
      </c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130">
        <v>43530</v>
      </c>
      <c r="B52" s="131" t="s">
        <v>39</v>
      </c>
      <c r="C52" s="131">
        <v>100</v>
      </c>
      <c r="D52" s="131">
        <v>83</v>
      </c>
      <c r="E52" s="133">
        <f t="shared" si="6"/>
        <v>17</v>
      </c>
      <c r="F52" s="143">
        <f t="shared" si="7"/>
        <v>17</v>
      </c>
      <c r="G52" s="135">
        <f t="shared" si="5"/>
        <v>0.14013099999999998</v>
      </c>
      <c r="H52" s="146"/>
      <c r="I52" s="62">
        <v>43500</v>
      </c>
      <c r="J52" s="76">
        <v>0.76</v>
      </c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130">
        <v>43530</v>
      </c>
      <c r="B53" s="131" t="s">
        <v>48</v>
      </c>
      <c r="C53" s="131">
        <v>100</v>
      </c>
      <c r="D53" s="131">
        <v>79</v>
      </c>
      <c r="E53" s="133">
        <f t="shared" si="6"/>
        <v>21</v>
      </c>
      <c r="F53" s="143">
        <f t="shared" si="7"/>
        <v>21</v>
      </c>
      <c r="G53" s="135">
        <f t="shared" si="5"/>
        <v>0.17924299999999999</v>
      </c>
      <c r="H53" s="146"/>
      <c r="I53" s="62">
        <v>43501</v>
      </c>
      <c r="J53" s="76">
        <v>0.72</v>
      </c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130">
        <v>43534</v>
      </c>
      <c r="B54" s="131" t="s">
        <v>38</v>
      </c>
      <c r="C54" s="131">
        <v>100</v>
      </c>
      <c r="D54" s="131">
        <v>76</v>
      </c>
      <c r="E54" s="133">
        <f t="shared" si="6"/>
        <v>24</v>
      </c>
      <c r="F54" s="143">
        <f t="shared" si="7"/>
        <v>24</v>
      </c>
      <c r="G54" s="135">
        <f t="shared" si="5"/>
        <v>0.20857699999999998</v>
      </c>
      <c r="H54" s="146"/>
      <c r="I54" s="62">
        <v>43502</v>
      </c>
      <c r="J54" s="76">
        <v>0.72</v>
      </c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130">
        <v>43534</v>
      </c>
      <c r="B55" s="131" t="s">
        <v>37</v>
      </c>
      <c r="C55" s="131">
        <v>100</v>
      </c>
      <c r="D55" s="131">
        <v>74</v>
      </c>
      <c r="E55" s="133">
        <f t="shared" si="6"/>
        <v>26</v>
      </c>
      <c r="F55" s="143">
        <f t="shared" si="7"/>
        <v>26</v>
      </c>
      <c r="G55" s="135">
        <f t="shared" si="5"/>
        <v>0.22813299999999997</v>
      </c>
      <c r="H55" s="146"/>
      <c r="I55" s="62">
        <v>43503</v>
      </c>
      <c r="J55" s="76">
        <v>0.56000000000000005</v>
      </c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130">
        <v>43534</v>
      </c>
      <c r="B56" s="144" t="s">
        <v>40</v>
      </c>
      <c r="C56" s="131">
        <v>100</v>
      </c>
      <c r="D56" s="131">
        <v>76</v>
      </c>
      <c r="E56" s="133">
        <f t="shared" si="6"/>
        <v>24</v>
      </c>
      <c r="F56" s="143">
        <f t="shared" si="7"/>
        <v>24</v>
      </c>
      <c r="G56" s="135">
        <f t="shared" si="5"/>
        <v>0.20857699999999998</v>
      </c>
      <c r="H56" s="146"/>
      <c r="I56" s="62">
        <v>43504</v>
      </c>
      <c r="J56" s="76">
        <v>0.5</v>
      </c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130">
        <v>43534</v>
      </c>
      <c r="B57" s="131" t="s">
        <v>39</v>
      </c>
      <c r="C57" s="131">
        <v>100</v>
      </c>
      <c r="D57" s="131">
        <v>75</v>
      </c>
      <c r="E57" s="133">
        <f t="shared" si="6"/>
        <v>25</v>
      </c>
      <c r="F57" s="143">
        <f t="shared" si="7"/>
        <v>25</v>
      </c>
      <c r="G57" s="135">
        <f t="shared" si="5"/>
        <v>0.21835499999999999</v>
      </c>
      <c r="H57" s="146"/>
      <c r="I57" s="62">
        <v>43505</v>
      </c>
      <c r="J57" s="76">
        <v>0.51</v>
      </c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130">
        <v>43534</v>
      </c>
      <c r="B58" s="131" t="s">
        <v>48</v>
      </c>
      <c r="C58" s="131">
        <v>100</v>
      </c>
      <c r="D58" s="131">
        <v>75</v>
      </c>
      <c r="E58" s="133">
        <f t="shared" si="6"/>
        <v>25</v>
      </c>
      <c r="F58" s="143">
        <f t="shared" si="7"/>
        <v>25</v>
      </c>
      <c r="G58" s="135">
        <f t="shared" si="5"/>
        <v>0.21835499999999999</v>
      </c>
      <c r="H58" s="146"/>
      <c r="I58" s="62">
        <v>43506</v>
      </c>
      <c r="J58" s="76">
        <v>1</v>
      </c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149">
        <v>43502</v>
      </c>
      <c r="B59" s="132" t="s">
        <v>38</v>
      </c>
      <c r="C59" s="132">
        <v>100</v>
      </c>
      <c r="D59" s="150">
        <v>78</v>
      </c>
      <c r="E59" s="132">
        <f t="shared" si="6"/>
        <v>22</v>
      </c>
      <c r="F59" s="134">
        <f t="shared" si="7"/>
        <v>22</v>
      </c>
      <c r="G59" s="135">
        <f t="shared" si="5"/>
        <v>0.18902100000000002</v>
      </c>
      <c r="H59" s="146"/>
      <c r="I59" s="62">
        <v>43507</v>
      </c>
      <c r="J59" s="76">
        <v>0.79</v>
      </c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6"/>
      <c r="AP59" s="6"/>
    </row>
    <row r="60" spans="1:42" x14ac:dyDescent="0.25">
      <c r="A60" s="149">
        <v>43502</v>
      </c>
      <c r="B60" s="132" t="s">
        <v>40</v>
      </c>
      <c r="C60" s="132">
        <v>100</v>
      </c>
      <c r="D60" s="150">
        <v>82</v>
      </c>
      <c r="E60" s="132">
        <f t="shared" si="6"/>
        <v>18</v>
      </c>
      <c r="F60" s="134">
        <f t="shared" si="7"/>
        <v>18</v>
      </c>
      <c r="G60" s="135">
        <f t="shared" si="5"/>
        <v>0.14990900000000001</v>
      </c>
      <c r="H60" s="146"/>
      <c r="I60" s="62">
        <v>43508</v>
      </c>
      <c r="J60" s="76">
        <v>0.96</v>
      </c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"/>
      <c r="AP60" s="6"/>
    </row>
    <row r="61" spans="1:42" x14ac:dyDescent="0.25">
      <c r="A61" s="149">
        <v>43502</v>
      </c>
      <c r="B61" s="132" t="s">
        <v>39</v>
      </c>
      <c r="C61" s="132">
        <v>100</v>
      </c>
      <c r="D61" s="150">
        <v>86</v>
      </c>
      <c r="E61" s="132">
        <v>14</v>
      </c>
      <c r="F61" s="134">
        <f t="shared" si="7"/>
        <v>14</v>
      </c>
      <c r="G61" s="135">
        <f t="shared" si="5"/>
        <v>0.11079699999999999</v>
      </c>
      <c r="H61" s="146"/>
      <c r="I61" s="62">
        <v>43509</v>
      </c>
      <c r="J61" s="76">
        <v>0.75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149">
        <v>43502</v>
      </c>
      <c r="B62" s="132" t="s">
        <v>48</v>
      </c>
      <c r="C62" s="132">
        <v>100</v>
      </c>
      <c r="D62" s="150">
        <v>80</v>
      </c>
      <c r="E62" s="132">
        <f t="shared" ref="E62:E70" si="8">C62-D62</f>
        <v>20</v>
      </c>
      <c r="F62" s="134">
        <f t="shared" si="7"/>
        <v>20</v>
      </c>
      <c r="G62" s="135">
        <f t="shared" si="5"/>
        <v>0.169465</v>
      </c>
      <c r="H62" s="146"/>
      <c r="I62" s="62">
        <v>43510</v>
      </c>
      <c r="J62" s="76">
        <v>0.75</v>
      </c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149">
        <v>43502</v>
      </c>
      <c r="B63" s="132" t="s">
        <v>37</v>
      </c>
      <c r="C63" s="132">
        <v>100</v>
      </c>
      <c r="D63" s="150">
        <v>83</v>
      </c>
      <c r="E63" s="132">
        <f t="shared" si="8"/>
        <v>17</v>
      </c>
      <c r="F63" s="134">
        <f t="shared" si="7"/>
        <v>17</v>
      </c>
      <c r="G63" s="135">
        <f t="shared" si="5"/>
        <v>0.14013099999999998</v>
      </c>
      <c r="H63" s="146"/>
      <c r="I63" s="62">
        <v>43511</v>
      </c>
      <c r="J63" s="76">
        <v>1</v>
      </c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x14ac:dyDescent="0.25">
      <c r="A64" s="149">
        <v>43505</v>
      </c>
      <c r="B64" s="132" t="s">
        <v>38</v>
      </c>
      <c r="C64" s="132">
        <v>100</v>
      </c>
      <c r="D64" s="131">
        <v>83</v>
      </c>
      <c r="E64" s="132">
        <f t="shared" si="8"/>
        <v>17</v>
      </c>
      <c r="F64" s="134">
        <f t="shared" si="7"/>
        <v>17</v>
      </c>
      <c r="G64" s="135">
        <f t="shared" si="5"/>
        <v>0.14013099999999998</v>
      </c>
      <c r="H64" s="146"/>
      <c r="I64" s="62">
        <v>43512</v>
      </c>
      <c r="J64" s="76">
        <v>0.8</v>
      </c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 x14ac:dyDescent="0.25">
      <c r="A65" s="149">
        <v>43505</v>
      </c>
      <c r="B65" s="132" t="s">
        <v>40</v>
      </c>
      <c r="C65" s="132">
        <v>100</v>
      </c>
      <c r="D65" s="131">
        <v>83</v>
      </c>
      <c r="E65" s="132">
        <f t="shared" si="8"/>
        <v>17</v>
      </c>
      <c r="F65" s="134">
        <f t="shared" si="7"/>
        <v>17</v>
      </c>
      <c r="G65" s="135">
        <f t="shared" si="5"/>
        <v>0.14013099999999998</v>
      </c>
      <c r="H65" s="146"/>
      <c r="I65" s="62">
        <v>43513</v>
      </c>
      <c r="J65" s="76">
        <v>0.74</v>
      </c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 x14ac:dyDescent="0.25">
      <c r="A66" s="149">
        <v>43505</v>
      </c>
      <c r="B66" s="132" t="s">
        <v>39</v>
      </c>
      <c r="C66" s="132">
        <v>100</v>
      </c>
      <c r="D66" s="131">
        <v>83</v>
      </c>
      <c r="E66" s="132">
        <f t="shared" si="8"/>
        <v>17</v>
      </c>
      <c r="F66" s="134">
        <f t="shared" si="7"/>
        <v>17</v>
      </c>
      <c r="G66" s="135">
        <f t="shared" si="5"/>
        <v>0.14013099999999998</v>
      </c>
      <c r="H66" s="146"/>
      <c r="I66" s="62">
        <v>43514</v>
      </c>
      <c r="J66" s="76">
        <v>0.9</v>
      </c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spans="1:42" x14ac:dyDescent="0.25">
      <c r="A67" s="149">
        <v>43505</v>
      </c>
      <c r="B67" s="132" t="s">
        <v>48</v>
      </c>
      <c r="C67" s="132">
        <v>100</v>
      </c>
      <c r="D67" s="131">
        <v>78</v>
      </c>
      <c r="E67" s="132">
        <f t="shared" si="8"/>
        <v>22</v>
      </c>
      <c r="F67" s="134">
        <f t="shared" si="7"/>
        <v>22</v>
      </c>
      <c r="G67" s="135">
        <f t="shared" si="5"/>
        <v>0.18902100000000002</v>
      </c>
      <c r="H67" s="146"/>
      <c r="I67" s="62">
        <v>43515</v>
      </c>
      <c r="J67" s="76">
        <v>0.75</v>
      </c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spans="1:42" x14ac:dyDescent="0.25">
      <c r="A68" s="149">
        <v>43505</v>
      </c>
      <c r="B68" s="132" t="s">
        <v>37</v>
      </c>
      <c r="C68" s="132">
        <v>100</v>
      </c>
      <c r="D68" s="131">
        <v>83</v>
      </c>
      <c r="E68" s="132">
        <f t="shared" si="8"/>
        <v>17</v>
      </c>
      <c r="F68" s="134">
        <f t="shared" si="7"/>
        <v>17</v>
      </c>
      <c r="G68" s="135">
        <f t="shared" si="5"/>
        <v>0.14013099999999998</v>
      </c>
      <c r="H68" s="146"/>
      <c r="I68" s="62">
        <v>43516</v>
      </c>
      <c r="J68" s="76">
        <v>0.64</v>
      </c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spans="1:42" x14ac:dyDescent="0.25">
      <c r="A69" s="149">
        <v>43509</v>
      </c>
      <c r="B69" s="132" t="s">
        <v>38</v>
      </c>
      <c r="C69" s="132">
        <v>100</v>
      </c>
      <c r="D69" s="150">
        <v>79</v>
      </c>
      <c r="E69" s="132">
        <f t="shared" si="8"/>
        <v>21</v>
      </c>
      <c r="F69" s="134">
        <f t="shared" si="7"/>
        <v>21</v>
      </c>
      <c r="G69" s="135">
        <f t="shared" si="5"/>
        <v>0.17924299999999999</v>
      </c>
      <c r="H69" s="146"/>
      <c r="I69" s="62">
        <v>43517</v>
      </c>
      <c r="J69" s="76">
        <v>0.55000000000000004</v>
      </c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 x14ac:dyDescent="0.25">
      <c r="A70" s="149">
        <v>43509</v>
      </c>
      <c r="B70" s="132" t="s">
        <v>40</v>
      </c>
      <c r="C70" s="132">
        <v>100</v>
      </c>
      <c r="D70" s="150">
        <v>80</v>
      </c>
      <c r="E70" s="132">
        <f t="shared" si="8"/>
        <v>20</v>
      </c>
      <c r="F70" s="134">
        <f t="shared" si="7"/>
        <v>20</v>
      </c>
      <c r="G70" s="135">
        <f t="shared" si="5"/>
        <v>0.169465</v>
      </c>
      <c r="H70" s="146"/>
      <c r="I70" s="62">
        <v>43518</v>
      </c>
      <c r="J70" s="76">
        <v>0.57999999999999996</v>
      </c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spans="1:42" x14ac:dyDescent="0.25">
      <c r="A71" s="149">
        <v>43509</v>
      </c>
      <c r="B71" s="132" t="s">
        <v>39</v>
      </c>
      <c r="C71" s="132">
        <v>100</v>
      </c>
      <c r="D71" s="150">
        <v>79</v>
      </c>
      <c r="E71" s="132">
        <v>21</v>
      </c>
      <c r="F71" s="134">
        <f t="shared" si="7"/>
        <v>21</v>
      </c>
      <c r="G71" s="135">
        <f t="shared" si="5"/>
        <v>0.17924299999999999</v>
      </c>
      <c r="H71" s="146"/>
      <c r="I71" s="62">
        <v>43519</v>
      </c>
      <c r="J71" s="76">
        <v>0.57999999999999996</v>
      </c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spans="1:42" x14ac:dyDescent="0.25">
      <c r="A72" s="149">
        <v>43509</v>
      </c>
      <c r="B72" s="132" t="s">
        <v>48</v>
      </c>
      <c r="C72" s="132">
        <v>100</v>
      </c>
      <c r="D72" s="150">
        <v>79</v>
      </c>
      <c r="E72" s="132">
        <f>C72-D72</f>
        <v>21</v>
      </c>
      <c r="F72" s="134">
        <f t="shared" si="7"/>
        <v>21</v>
      </c>
      <c r="G72" s="135">
        <f t="shared" si="5"/>
        <v>0.17924299999999999</v>
      </c>
      <c r="H72" s="146"/>
      <c r="I72" s="62">
        <v>43520</v>
      </c>
      <c r="J72" s="76">
        <v>1</v>
      </c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1:42" x14ac:dyDescent="0.25">
      <c r="A73" s="149">
        <v>43509</v>
      </c>
      <c r="B73" s="132" t="s">
        <v>37</v>
      </c>
      <c r="C73" s="132">
        <v>100</v>
      </c>
      <c r="D73" s="150">
        <v>80</v>
      </c>
      <c r="E73" s="132">
        <f>C73-D73</f>
        <v>20</v>
      </c>
      <c r="F73" s="134">
        <f t="shared" si="7"/>
        <v>20</v>
      </c>
      <c r="G73" s="135">
        <f t="shared" si="5"/>
        <v>0.169465</v>
      </c>
      <c r="H73" s="146"/>
      <c r="I73" s="62">
        <v>43521</v>
      </c>
      <c r="J73" s="76">
        <v>1</v>
      </c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spans="1:42" x14ac:dyDescent="0.25">
      <c r="A74" s="149">
        <v>43512</v>
      </c>
      <c r="B74" s="132" t="s">
        <v>38</v>
      </c>
      <c r="C74" s="132">
        <v>100</v>
      </c>
      <c r="D74" s="150">
        <v>75</v>
      </c>
      <c r="E74" s="132">
        <f>C74-D74</f>
        <v>25</v>
      </c>
      <c r="F74" s="134">
        <f t="shared" si="7"/>
        <v>25</v>
      </c>
      <c r="G74" s="135">
        <f t="shared" si="5"/>
        <v>0.21835499999999999</v>
      </c>
      <c r="H74" s="146"/>
      <c r="I74" s="62">
        <v>43522</v>
      </c>
      <c r="J74" s="76">
        <v>0.9</v>
      </c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spans="1:42" x14ac:dyDescent="0.25">
      <c r="A75" s="149">
        <v>43512</v>
      </c>
      <c r="B75" s="132" t="s">
        <v>40</v>
      </c>
      <c r="C75" s="132">
        <v>100</v>
      </c>
      <c r="D75" s="150">
        <v>77</v>
      </c>
      <c r="E75" s="132">
        <f>C75-D75</f>
        <v>23</v>
      </c>
      <c r="F75" s="134">
        <f t="shared" si="7"/>
        <v>23</v>
      </c>
      <c r="G75" s="135">
        <f t="shared" si="5"/>
        <v>0.198799</v>
      </c>
      <c r="H75" s="146"/>
      <c r="I75" s="62">
        <v>43523</v>
      </c>
      <c r="J75" s="76">
        <v>0.86</v>
      </c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spans="1:42" x14ac:dyDescent="0.25">
      <c r="A76" s="149">
        <v>43512</v>
      </c>
      <c r="B76" s="132" t="s">
        <v>39</v>
      </c>
      <c r="C76" s="132">
        <v>100</v>
      </c>
      <c r="D76" s="150">
        <v>77</v>
      </c>
      <c r="E76" s="132">
        <v>23</v>
      </c>
      <c r="F76" s="134">
        <f t="shared" si="7"/>
        <v>23</v>
      </c>
      <c r="G76" s="135">
        <f t="shared" si="5"/>
        <v>0.198799</v>
      </c>
      <c r="H76" s="146"/>
      <c r="I76" s="62">
        <v>43524</v>
      </c>
      <c r="J76" s="76">
        <v>0.53</v>
      </c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spans="1:42" x14ac:dyDescent="0.25">
      <c r="A77" s="149">
        <v>43512</v>
      </c>
      <c r="B77" s="132" t="s">
        <v>48</v>
      </c>
      <c r="C77" s="132">
        <v>100</v>
      </c>
      <c r="D77" s="150">
        <v>86</v>
      </c>
      <c r="E77" s="132">
        <f>C77-D77</f>
        <v>14</v>
      </c>
      <c r="F77" s="134">
        <f t="shared" si="7"/>
        <v>14</v>
      </c>
      <c r="G77" s="135">
        <f t="shared" si="5"/>
        <v>0.11079699999999999</v>
      </c>
      <c r="H77" s="146"/>
      <c r="I77" s="62">
        <v>43525</v>
      </c>
      <c r="J77" s="76">
        <v>0.53</v>
      </c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62"/>
      <c r="AI77" s="81"/>
      <c r="AJ77" s="62"/>
      <c r="AK77" s="62"/>
      <c r="AL77" s="62"/>
      <c r="AM77" s="62"/>
      <c r="AN77" s="6"/>
      <c r="AO77" s="6"/>
      <c r="AP77" s="6"/>
    </row>
    <row r="78" spans="1:42" x14ac:dyDescent="0.25">
      <c r="A78" s="149">
        <v>43512</v>
      </c>
      <c r="B78" s="132" t="s">
        <v>37</v>
      </c>
      <c r="C78" s="132">
        <v>100</v>
      </c>
      <c r="D78" s="150">
        <v>78</v>
      </c>
      <c r="E78" s="132">
        <f>C78-D78</f>
        <v>22</v>
      </c>
      <c r="F78" s="134">
        <f t="shared" si="7"/>
        <v>22</v>
      </c>
      <c r="G78" s="135">
        <f t="shared" si="5"/>
        <v>0.18902100000000002</v>
      </c>
      <c r="H78" s="146"/>
      <c r="I78" s="62">
        <v>43526</v>
      </c>
      <c r="J78" s="76">
        <v>0.52</v>
      </c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"/>
      <c r="AO78" s="6"/>
      <c r="AP78" s="6"/>
    </row>
    <row r="79" spans="1:42" x14ac:dyDescent="0.25">
      <c r="A79" s="130">
        <v>43484</v>
      </c>
      <c r="B79" s="132" t="s">
        <v>38</v>
      </c>
      <c r="C79" s="132">
        <v>100</v>
      </c>
      <c r="D79" s="150">
        <v>73</v>
      </c>
      <c r="E79" s="132">
        <f>C79-D79</f>
        <v>27</v>
      </c>
      <c r="F79" s="134">
        <f t="shared" ref="F79:F104" si="9">(E79*100)/C79</f>
        <v>27</v>
      </c>
      <c r="G79" s="135">
        <f t="shared" si="5"/>
        <v>0.23791100000000001</v>
      </c>
      <c r="H79" s="146"/>
      <c r="I79" s="62">
        <v>43527</v>
      </c>
      <c r="J79" s="76">
        <v>0.72</v>
      </c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1:42" x14ac:dyDescent="0.25">
      <c r="A80" s="130">
        <v>43484</v>
      </c>
      <c r="B80" s="132" t="s">
        <v>40</v>
      </c>
      <c r="C80" s="132">
        <v>100</v>
      </c>
      <c r="D80" s="150">
        <v>71</v>
      </c>
      <c r="E80" s="132">
        <f>C80-D80</f>
        <v>29</v>
      </c>
      <c r="F80" s="134">
        <f t="shared" si="9"/>
        <v>29</v>
      </c>
      <c r="G80" s="135">
        <f t="shared" ref="G80:G108" si="10">((F80*0.9778)-2.6095)*0.01</f>
        <v>0.257467</v>
      </c>
      <c r="H80" s="146"/>
      <c r="I80" s="62">
        <v>43528</v>
      </c>
      <c r="J80" s="76">
        <v>0.56999999999999995</v>
      </c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1:42" x14ac:dyDescent="0.25">
      <c r="A81" s="130">
        <v>43484</v>
      </c>
      <c r="B81" s="132" t="s">
        <v>39</v>
      </c>
      <c r="C81" s="132">
        <v>100</v>
      </c>
      <c r="D81" s="150">
        <v>74</v>
      </c>
      <c r="E81" s="132">
        <v>25</v>
      </c>
      <c r="F81" s="134">
        <f t="shared" si="9"/>
        <v>25</v>
      </c>
      <c r="G81" s="135">
        <f t="shared" si="10"/>
        <v>0.21835499999999999</v>
      </c>
      <c r="H81" s="146"/>
      <c r="I81" s="62">
        <v>43529</v>
      </c>
      <c r="J81" s="76">
        <v>0.83</v>
      </c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1:42" x14ac:dyDescent="0.25">
      <c r="A82" s="130">
        <v>43484</v>
      </c>
      <c r="B82" s="132" t="s">
        <v>48</v>
      </c>
      <c r="C82" s="132">
        <v>100</v>
      </c>
      <c r="D82" s="150">
        <v>76</v>
      </c>
      <c r="E82" s="132">
        <f>C82-D82</f>
        <v>24</v>
      </c>
      <c r="F82" s="134">
        <f t="shared" si="9"/>
        <v>24</v>
      </c>
      <c r="G82" s="135">
        <f t="shared" si="10"/>
        <v>0.20857699999999998</v>
      </c>
      <c r="H82" s="146"/>
      <c r="I82" s="62">
        <v>43530</v>
      </c>
      <c r="J82" s="76">
        <v>0.76</v>
      </c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1:42" x14ac:dyDescent="0.25">
      <c r="A83" s="130">
        <v>43484</v>
      </c>
      <c r="B83" s="132" t="s">
        <v>37</v>
      </c>
      <c r="C83" s="132">
        <v>100</v>
      </c>
      <c r="D83" s="150">
        <v>71</v>
      </c>
      <c r="E83" s="132">
        <f>C83-D83</f>
        <v>29</v>
      </c>
      <c r="F83" s="134">
        <f t="shared" si="9"/>
        <v>29</v>
      </c>
      <c r="G83" s="135">
        <f t="shared" si="10"/>
        <v>0.257467</v>
      </c>
      <c r="H83" s="146"/>
      <c r="I83" s="62">
        <v>43531</v>
      </c>
      <c r="J83" s="76">
        <v>0.71</v>
      </c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1:42" x14ac:dyDescent="0.25">
      <c r="A84" s="149">
        <v>43516</v>
      </c>
      <c r="B84" s="132" t="s">
        <v>38</v>
      </c>
      <c r="C84" s="132">
        <v>100</v>
      </c>
      <c r="D84" s="150">
        <v>77</v>
      </c>
      <c r="E84" s="132">
        <f>C84-D84</f>
        <v>23</v>
      </c>
      <c r="F84" s="134">
        <f t="shared" si="9"/>
        <v>23</v>
      </c>
      <c r="G84" s="135">
        <f t="shared" si="10"/>
        <v>0.198799</v>
      </c>
      <c r="H84" s="146"/>
      <c r="I84" s="62">
        <v>43532</v>
      </c>
      <c r="J84" s="76">
        <v>0.9</v>
      </c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1:42" x14ac:dyDescent="0.25">
      <c r="A85" s="149">
        <v>43516</v>
      </c>
      <c r="B85" s="132" t="s">
        <v>40</v>
      </c>
      <c r="C85" s="132">
        <v>100</v>
      </c>
      <c r="D85" s="150">
        <v>76</v>
      </c>
      <c r="E85" s="132">
        <f>C85-D85</f>
        <v>24</v>
      </c>
      <c r="F85" s="134">
        <f t="shared" si="9"/>
        <v>24</v>
      </c>
      <c r="G85" s="135">
        <f t="shared" si="10"/>
        <v>0.20857699999999998</v>
      </c>
      <c r="H85" s="146"/>
      <c r="I85" s="62">
        <v>43533</v>
      </c>
      <c r="J85" s="76">
        <v>1</v>
      </c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1:42" x14ac:dyDescent="0.25">
      <c r="A86" s="149">
        <v>43516</v>
      </c>
      <c r="B86" s="132" t="s">
        <v>39</v>
      </c>
      <c r="C86" s="132">
        <v>100</v>
      </c>
      <c r="D86" s="150">
        <v>78</v>
      </c>
      <c r="E86" s="132">
        <v>22</v>
      </c>
      <c r="F86" s="134">
        <f t="shared" si="9"/>
        <v>22</v>
      </c>
      <c r="G86" s="135">
        <f t="shared" si="10"/>
        <v>0.18902100000000002</v>
      </c>
      <c r="H86" s="146"/>
      <c r="I86" s="62">
        <v>43534</v>
      </c>
      <c r="J86" s="76">
        <v>0.92</v>
      </c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1:42" x14ac:dyDescent="0.25">
      <c r="A87" s="149">
        <v>43516</v>
      </c>
      <c r="B87" s="132" t="s">
        <v>48</v>
      </c>
      <c r="C87" s="132">
        <v>100</v>
      </c>
      <c r="D87" s="150">
        <v>76</v>
      </c>
      <c r="E87" s="132">
        <f t="shared" ref="E87:E108" si="11">C87-D87</f>
        <v>24</v>
      </c>
      <c r="F87" s="134">
        <f t="shared" si="9"/>
        <v>24</v>
      </c>
      <c r="G87" s="135">
        <f t="shared" si="10"/>
        <v>0.20857699999999998</v>
      </c>
      <c r="H87" s="146"/>
      <c r="I87" s="62">
        <v>43535</v>
      </c>
      <c r="J87" s="76">
        <v>0.94</v>
      </c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1:42" x14ac:dyDescent="0.25">
      <c r="A88" s="149">
        <v>43516</v>
      </c>
      <c r="B88" s="132" t="s">
        <v>37</v>
      </c>
      <c r="C88" s="132">
        <v>100</v>
      </c>
      <c r="D88" s="150">
        <v>77</v>
      </c>
      <c r="E88" s="132">
        <f t="shared" si="11"/>
        <v>23</v>
      </c>
      <c r="F88" s="134">
        <f t="shared" si="9"/>
        <v>23</v>
      </c>
      <c r="G88" s="135">
        <f t="shared" si="10"/>
        <v>0.198799</v>
      </c>
      <c r="H88" s="146"/>
      <c r="I88" s="90"/>
      <c r="J88" s="7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1:42" x14ac:dyDescent="0.25">
      <c r="A89" s="149">
        <v>43520</v>
      </c>
      <c r="B89" s="132" t="s">
        <v>38</v>
      </c>
      <c r="C89" s="132">
        <v>100</v>
      </c>
      <c r="D89" s="150">
        <v>81</v>
      </c>
      <c r="E89" s="132">
        <f t="shared" si="11"/>
        <v>19</v>
      </c>
      <c r="F89" s="134">
        <f t="shared" si="9"/>
        <v>19</v>
      </c>
      <c r="G89" s="135">
        <f t="shared" si="10"/>
        <v>0.159687</v>
      </c>
      <c r="H89" s="14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1:42" x14ac:dyDescent="0.25">
      <c r="A90" s="149">
        <v>43520</v>
      </c>
      <c r="B90" s="132" t="s">
        <v>37</v>
      </c>
      <c r="C90" s="132">
        <v>100</v>
      </c>
      <c r="D90" s="150">
        <v>81</v>
      </c>
      <c r="E90" s="132">
        <f t="shared" si="11"/>
        <v>19</v>
      </c>
      <c r="F90" s="134">
        <f t="shared" si="9"/>
        <v>19</v>
      </c>
      <c r="G90" s="135">
        <f t="shared" si="10"/>
        <v>0.159687</v>
      </c>
      <c r="H90" s="146"/>
      <c r="W90" s="62"/>
      <c r="X90" s="62"/>
      <c r="Y90" s="62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96"/>
      <c r="AL90" s="6"/>
      <c r="AM90" s="6"/>
      <c r="AN90" s="6"/>
      <c r="AO90" s="6"/>
      <c r="AP90" s="6"/>
    </row>
    <row r="91" spans="1:42" x14ac:dyDescent="0.25">
      <c r="A91" s="149">
        <v>43520</v>
      </c>
      <c r="B91" s="132" t="s">
        <v>40</v>
      </c>
      <c r="C91" s="132">
        <v>100</v>
      </c>
      <c r="D91" s="150">
        <v>82</v>
      </c>
      <c r="E91" s="132">
        <f t="shared" si="11"/>
        <v>18</v>
      </c>
      <c r="F91" s="134">
        <f t="shared" si="9"/>
        <v>18</v>
      </c>
      <c r="G91" s="135">
        <f t="shared" si="10"/>
        <v>0.14990900000000001</v>
      </c>
      <c r="H91" s="146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"/>
      <c r="AM91" s="6"/>
      <c r="AN91" s="6"/>
      <c r="AO91" s="6"/>
      <c r="AP91" s="6"/>
    </row>
    <row r="92" spans="1:42" x14ac:dyDescent="0.25">
      <c r="A92" s="149">
        <v>43520</v>
      </c>
      <c r="B92" s="132" t="s">
        <v>39</v>
      </c>
      <c r="C92" s="132">
        <v>100</v>
      </c>
      <c r="D92" s="150">
        <v>82</v>
      </c>
      <c r="E92" s="132">
        <f t="shared" si="11"/>
        <v>18</v>
      </c>
      <c r="F92" s="134">
        <f t="shared" si="9"/>
        <v>18</v>
      </c>
      <c r="G92" s="135">
        <f t="shared" si="10"/>
        <v>0.14990900000000001</v>
      </c>
      <c r="H92" s="146"/>
      <c r="W92" s="69"/>
      <c r="X92" s="69"/>
      <c r="Y92" s="69"/>
      <c r="Z92" s="69"/>
      <c r="AA92" s="69"/>
      <c r="AB92" s="6"/>
      <c r="AC92" s="69"/>
      <c r="AD92" s="69"/>
      <c r="AE92" s="69"/>
      <c r="AF92" s="69"/>
      <c r="AG92" s="69"/>
      <c r="AH92" s="6"/>
      <c r="AI92" s="6"/>
      <c r="AJ92" s="6"/>
      <c r="AK92" s="6"/>
      <c r="AL92" s="6"/>
      <c r="AM92" s="6"/>
      <c r="AN92" s="6"/>
      <c r="AO92" s="6"/>
      <c r="AP92" s="6"/>
    </row>
    <row r="93" spans="1:42" x14ac:dyDescent="0.25">
      <c r="A93" s="149">
        <v>43520</v>
      </c>
      <c r="B93" s="132" t="s">
        <v>48</v>
      </c>
      <c r="C93" s="132">
        <v>100</v>
      </c>
      <c r="D93" s="150">
        <v>78</v>
      </c>
      <c r="E93" s="132">
        <f t="shared" si="11"/>
        <v>22</v>
      </c>
      <c r="F93" s="134">
        <f t="shared" si="9"/>
        <v>22</v>
      </c>
      <c r="G93" s="135">
        <f t="shared" si="10"/>
        <v>0.18902100000000002</v>
      </c>
      <c r="H93" s="146"/>
      <c r="W93" s="69"/>
      <c r="X93" s="69"/>
      <c r="Y93" s="69"/>
      <c r="Z93" s="69"/>
      <c r="AA93" s="69"/>
      <c r="AB93" s="6"/>
      <c r="AC93" s="69"/>
      <c r="AD93" s="69"/>
      <c r="AE93" s="69"/>
      <c r="AF93" s="69"/>
      <c r="AG93" s="69"/>
      <c r="AH93" s="6"/>
      <c r="AI93" s="6"/>
      <c r="AJ93" s="6"/>
      <c r="AK93" s="6"/>
      <c r="AL93" s="6"/>
      <c r="AM93" s="6"/>
      <c r="AN93" s="6"/>
      <c r="AO93" s="6"/>
      <c r="AP93" s="6"/>
    </row>
    <row r="94" spans="1:42" x14ac:dyDescent="0.25">
      <c r="A94" s="149">
        <v>43523</v>
      </c>
      <c r="B94" s="132" t="s">
        <v>38</v>
      </c>
      <c r="C94" s="132">
        <v>100</v>
      </c>
      <c r="D94" s="150">
        <v>77</v>
      </c>
      <c r="E94" s="132">
        <f t="shared" si="11"/>
        <v>23</v>
      </c>
      <c r="F94" s="134">
        <f t="shared" si="9"/>
        <v>23</v>
      </c>
      <c r="G94" s="135">
        <f t="shared" si="10"/>
        <v>0.198799</v>
      </c>
      <c r="H94" s="146"/>
      <c r="W94" s="69"/>
      <c r="X94" s="69"/>
      <c r="Y94" s="69"/>
      <c r="Z94" s="69"/>
      <c r="AA94" s="69"/>
      <c r="AB94" s="6"/>
      <c r="AC94" s="69"/>
      <c r="AD94" s="69"/>
      <c r="AE94" s="69"/>
      <c r="AF94" s="69"/>
      <c r="AG94" s="69"/>
      <c r="AH94" s="6"/>
      <c r="AI94" s="6"/>
      <c r="AJ94" s="6"/>
      <c r="AK94" s="6"/>
      <c r="AL94" s="6"/>
      <c r="AM94" s="6"/>
      <c r="AN94" s="6"/>
      <c r="AO94" s="6"/>
      <c r="AP94" s="6"/>
    </row>
    <row r="95" spans="1:42" x14ac:dyDescent="0.25">
      <c r="A95" s="149">
        <v>43523</v>
      </c>
      <c r="B95" s="132" t="s">
        <v>37</v>
      </c>
      <c r="C95" s="132">
        <v>100</v>
      </c>
      <c r="D95" s="150">
        <v>75</v>
      </c>
      <c r="E95" s="132">
        <f t="shared" si="11"/>
        <v>25</v>
      </c>
      <c r="F95" s="134">
        <f t="shared" si="9"/>
        <v>25</v>
      </c>
      <c r="G95" s="135">
        <f t="shared" si="10"/>
        <v>0.21835499999999999</v>
      </c>
      <c r="H95" s="146"/>
      <c r="T95" s="1"/>
      <c r="U95" s="1"/>
      <c r="V95" s="79"/>
      <c r="W95" s="69"/>
      <c r="X95" s="69"/>
      <c r="Y95" s="69"/>
      <c r="Z95" s="69"/>
      <c r="AA95" s="69"/>
      <c r="AB95" s="6"/>
      <c r="AC95" s="69"/>
      <c r="AD95" s="69"/>
      <c r="AE95" s="69"/>
      <c r="AF95" s="69"/>
      <c r="AG95" s="69"/>
      <c r="AH95" s="6"/>
      <c r="AI95" s="6"/>
      <c r="AJ95" s="6"/>
      <c r="AK95" s="6"/>
      <c r="AL95" s="6"/>
      <c r="AM95" s="6"/>
      <c r="AN95" s="6"/>
      <c r="AO95" s="6"/>
      <c r="AP95" s="6"/>
    </row>
    <row r="96" spans="1:42" x14ac:dyDescent="0.25">
      <c r="A96" s="149">
        <v>43523</v>
      </c>
      <c r="B96" s="132" t="s">
        <v>40</v>
      </c>
      <c r="C96" s="132">
        <v>100</v>
      </c>
      <c r="D96" s="150">
        <v>75</v>
      </c>
      <c r="E96" s="132">
        <f t="shared" si="11"/>
        <v>25</v>
      </c>
      <c r="F96" s="134">
        <f t="shared" si="9"/>
        <v>25</v>
      </c>
      <c r="G96" s="135">
        <f t="shared" si="10"/>
        <v>0.21835499999999999</v>
      </c>
      <c r="H96" s="146"/>
      <c r="T96" s="1"/>
      <c r="U96" s="1"/>
      <c r="V96" s="79"/>
      <c r="W96" s="69"/>
      <c r="X96" s="69"/>
      <c r="Y96" s="69"/>
      <c r="Z96" s="69"/>
      <c r="AA96" s="69"/>
      <c r="AB96" s="6"/>
      <c r="AC96" s="69"/>
      <c r="AD96" s="69"/>
      <c r="AE96" s="69"/>
      <c r="AF96" s="69"/>
      <c r="AG96" s="69"/>
      <c r="AH96" s="6"/>
      <c r="AI96" s="6"/>
      <c r="AJ96" s="6"/>
      <c r="AK96" s="6"/>
      <c r="AL96" s="6"/>
      <c r="AM96" s="6"/>
      <c r="AN96" s="6"/>
      <c r="AO96" s="6"/>
      <c r="AP96" s="6"/>
    </row>
    <row r="97" spans="1:34" x14ac:dyDescent="0.25">
      <c r="A97" s="149">
        <v>43523</v>
      </c>
      <c r="B97" s="132" t="s">
        <v>39</v>
      </c>
      <c r="C97" s="132">
        <v>100</v>
      </c>
      <c r="D97" s="150">
        <v>78</v>
      </c>
      <c r="E97" s="132">
        <f t="shared" si="11"/>
        <v>22</v>
      </c>
      <c r="F97" s="134">
        <f t="shared" si="9"/>
        <v>22</v>
      </c>
      <c r="G97" s="135">
        <f t="shared" si="10"/>
        <v>0.18902100000000002</v>
      </c>
      <c r="H97" s="146"/>
      <c r="T97" s="1"/>
      <c r="U97" s="1"/>
      <c r="V97" s="79"/>
      <c r="W97" s="66"/>
      <c r="X97" s="66"/>
      <c r="Y97" s="66"/>
      <c r="Z97" s="66"/>
      <c r="AA97" s="66"/>
      <c r="AB97" s="1"/>
      <c r="AC97" s="66"/>
      <c r="AD97" s="66"/>
      <c r="AE97" s="66"/>
      <c r="AF97" s="66"/>
      <c r="AG97" s="66"/>
      <c r="AH97" s="1"/>
    </row>
    <row r="98" spans="1:34" x14ac:dyDescent="0.25">
      <c r="A98" s="149">
        <v>43523</v>
      </c>
      <c r="B98" s="132" t="s">
        <v>48</v>
      </c>
      <c r="C98" s="132">
        <v>100</v>
      </c>
      <c r="D98" s="150">
        <v>77</v>
      </c>
      <c r="E98" s="132">
        <f t="shared" si="11"/>
        <v>23</v>
      </c>
      <c r="F98" s="134">
        <f t="shared" si="9"/>
        <v>23</v>
      </c>
      <c r="G98" s="135">
        <f t="shared" si="10"/>
        <v>0.198799</v>
      </c>
      <c r="H98" s="146"/>
      <c r="T98" s="1"/>
      <c r="U98" s="1"/>
      <c r="V98" s="79"/>
      <c r="W98" s="66"/>
      <c r="X98" s="66"/>
      <c r="Y98" s="66"/>
      <c r="Z98" s="66"/>
      <c r="AA98" s="66"/>
      <c r="AB98" s="1"/>
      <c r="AC98" s="66"/>
      <c r="AD98" s="66"/>
      <c r="AE98" s="66"/>
      <c r="AF98" s="66"/>
      <c r="AG98" s="66"/>
      <c r="AH98" s="1"/>
    </row>
    <row r="99" spans="1:34" x14ac:dyDescent="0.25">
      <c r="A99" s="149">
        <v>43527</v>
      </c>
      <c r="B99" s="132" t="s">
        <v>38</v>
      </c>
      <c r="C99" s="132">
        <v>100</v>
      </c>
      <c r="D99" s="150">
        <v>81</v>
      </c>
      <c r="E99" s="132">
        <f t="shared" si="11"/>
        <v>19</v>
      </c>
      <c r="F99" s="134">
        <f t="shared" si="9"/>
        <v>19</v>
      </c>
      <c r="G99" s="135">
        <f t="shared" si="10"/>
        <v>0.159687</v>
      </c>
      <c r="H99" s="146"/>
      <c r="T99" s="1"/>
      <c r="U99" s="1"/>
      <c r="V99" s="79"/>
      <c r="W99" s="66"/>
      <c r="X99" s="66"/>
      <c r="Y99" s="66"/>
      <c r="Z99" s="66"/>
      <c r="AA99" s="66"/>
      <c r="AB99" s="1"/>
      <c r="AC99" s="66"/>
      <c r="AD99" s="66"/>
      <c r="AE99" s="66"/>
      <c r="AF99" s="66"/>
      <c r="AG99" s="66"/>
      <c r="AH99" s="1"/>
    </row>
    <row r="100" spans="1:34" x14ac:dyDescent="0.25">
      <c r="A100" s="149">
        <v>43527</v>
      </c>
      <c r="B100" s="132" t="s">
        <v>37</v>
      </c>
      <c r="C100" s="132">
        <v>100</v>
      </c>
      <c r="D100" s="150">
        <v>83</v>
      </c>
      <c r="E100" s="132">
        <f t="shared" si="11"/>
        <v>17</v>
      </c>
      <c r="F100" s="134">
        <f t="shared" si="9"/>
        <v>17</v>
      </c>
      <c r="G100" s="135">
        <f t="shared" si="10"/>
        <v>0.14013099999999998</v>
      </c>
      <c r="H100" s="146"/>
      <c r="T100" s="1"/>
      <c r="U100" s="1"/>
      <c r="V100" s="79"/>
      <c r="W100" s="66"/>
      <c r="X100" s="66"/>
      <c r="Y100" s="66"/>
      <c r="Z100" s="66"/>
      <c r="AA100" s="66"/>
      <c r="AB100" s="1"/>
      <c r="AC100" s="66"/>
      <c r="AD100" s="66"/>
      <c r="AE100" s="66"/>
      <c r="AF100" s="66"/>
      <c r="AG100" s="66"/>
      <c r="AH100" s="1"/>
    </row>
    <row r="101" spans="1:34" x14ac:dyDescent="0.25">
      <c r="A101" s="149">
        <v>43527</v>
      </c>
      <c r="B101" s="132" t="s">
        <v>40</v>
      </c>
      <c r="C101" s="132">
        <v>100</v>
      </c>
      <c r="D101" s="150">
        <v>82</v>
      </c>
      <c r="E101" s="132">
        <f t="shared" si="11"/>
        <v>18</v>
      </c>
      <c r="F101" s="134">
        <f t="shared" si="9"/>
        <v>18</v>
      </c>
      <c r="G101" s="135">
        <f t="shared" si="10"/>
        <v>0.14990900000000001</v>
      </c>
      <c r="H101" s="146"/>
      <c r="T101" s="1"/>
      <c r="U101" s="1"/>
      <c r="V101" s="79"/>
      <c r="W101" s="66"/>
      <c r="X101" s="66"/>
      <c r="Y101" s="66"/>
      <c r="Z101" s="66"/>
      <c r="AA101" s="66"/>
      <c r="AB101" s="1"/>
      <c r="AC101" s="66"/>
      <c r="AD101" s="66"/>
      <c r="AE101" s="66"/>
      <c r="AF101" s="66"/>
      <c r="AG101" s="66"/>
      <c r="AH101" s="1"/>
    </row>
    <row r="102" spans="1:34" x14ac:dyDescent="0.25">
      <c r="A102" s="149">
        <v>43527</v>
      </c>
      <c r="B102" s="132" t="s">
        <v>39</v>
      </c>
      <c r="C102" s="132">
        <v>100</v>
      </c>
      <c r="D102" s="150">
        <v>81</v>
      </c>
      <c r="E102" s="132">
        <f t="shared" si="11"/>
        <v>19</v>
      </c>
      <c r="F102" s="134">
        <f t="shared" si="9"/>
        <v>19</v>
      </c>
      <c r="G102" s="135">
        <f t="shared" si="10"/>
        <v>0.159687</v>
      </c>
      <c r="H102" s="146"/>
      <c r="T102" s="35"/>
      <c r="U102" s="35"/>
      <c r="V102" s="77"/>
      <c r="W102" s="64"/>
      <c r="X102" s="64"/>
      <c r="Y102" s="66"/>
      <c r="Z102" s="66"/>
      <c r="AA102" s="66"/>
      <c r="AB102" s="1"/>
      <c r="AC102" s="66"/>
      <c r="AD102" s="66"/>
      <c r="AE102" s="66"/>
      <c r="AF102" s="66"/>
      <c r="AG102" s="66"/>
      <c r="AH102" s="1"/>
    </row>
    <row r="103" spans="1:34" x14ac:dyDescent="0.25">
      <c r="A103" s="149">
        <v>43527</v>
      </c>
      <c r="B103" s="132" t="s">
        <v>48</v>
      </c>
      <c r="C103" s="132">
        <v>100</v>
      </c>
      <c r="D103" s="150">
        <v>80</v>
      </c>
      <c r="E103" s="132">
        <f t="shared" si="11"/>
        <v>20</v>
      </c>
      <c r="F103" s="134">
        <f t="shared" si="9"/>
        <v>20</v>
      </c>
      <c r="G103" s="135">
        <f t="shared" si="10"/>
        <v>0.169465</v>
      </c>
      <c r="H103" s="146"/>
      <c r="T103" s="12"/>
      <c r="U103" s="12"/>
      <c r="V103" s="77"/>
      <c r="W103" s="64"/>
      <c r="X103" s="66"/>
      <c r="Y103" s="66"/>
      <c r="Z103" s="66"/>
      <c r="AA103" s="66"/>
      <c r="AB103" s="1"/>
      <c r="AC103" s="66"/>
      <c r="AD103" s="66"/>
      <c r="AE103" s="66"/>
      <c r="AF103" s="66"/>
      <c r="AG103" s="66"/>
      <c r="AH103" s="1"/>
    </row>
    <row r="104" spans="1:34" x14ac:dyDescent="0.25">
      <c r="A104" s="140">
        <v>43487</v>
      </c>
      <c r="B104" s="132" t="s">
        <v>38</v>
      </c>
      <c r="C104" s="132">
        <v>100</v>
      </c>
      <c r="D104" s="132">
        <v>75</v>
      </c>
      <c r="E104" s="132">
        <f t="shared" si="11"/>
        <v>25</v>
      </c>
      <c r="F104" s="134">
        <f t="shared" si="9"/>
        <v>25</v>
      </c>
      <c r="G104" s="135">
        <f t="shared" si="10"/>
        <v>0.21835499999999999</v>
      </c>
      <c r="H104" s="146"/>
      <c r="T104" s="12"/>
      <c r="U104" s="12"/>
      <c r="V104" s="77"/>
      <c r="W104" s="12"/>
      <c r="X104" s="1"/>
      <c r="Y104" s="1"/>
      <c r="Z104" s="1"/>
      <c r="AA104" s="1"/>
      <c r="AB104" s="1"/>
      <c r="AC104" s="66"/>
      <c r="AD104" s="66"/>
      <c r="AE104" s="66"/>
      <c r="AF104" s="66"/>
      <c r="AG104" s="66"/>
      <c r="AH104" s="1"/>
    </row>
    <row r="105" spans="1:34" x14ac:dyDescent="0.25">
      <c r="A105" s="140">
        <v>43487</v>
      </c>
      <c r="B105" s="132" t="s">
        <v>37</v>
      </c>
      <c r="C105" s="132">
        <v>100</v>
      </c>
      <c r="D105" s="132">
        <v>77</v>
      </c>
      <c r="E105" s="132">
        <f t="shared" si="11"/>
        <v>23</v>
      </c>
      <c r="F105" s="134">
        <f t="shared" ref="F105:F108" si="12">(E105*100)/C105</f>
        <v>23</v>
      </c>
      <c r="G105" s="135">
        <f t="shared" si="10"/>
        <v>0.198799</v>
      </c>
      <c r="H105" s="146"/>
      <c r="T105" s="35"/>
      <c r="U105" s="35"/>
      <c r="V105" s="77"/>
      <c r="W105" s="35"/>
      <c r="X105" s="35"/>
      <c r="Y105" s="1"/>
      <c r="Z105" s="1"/>
      <c r="AA105" s="1"/>
      <c r="AB105" s="1"/>
      <c r="AC105" s="66"/>
      <c r="AD105" s="66"/>
      <c r="AE105" s="66"/>
      <c r="AF105" s="66"/>
      <c r="AG105" s="66"/>
      <c r="AH105" s="1"/>
    </row>
    <row r="106" spans="1:34" x14ac:dyDescent="0.25">
      <c r="A106" s="140">
        <v>43487</v>
      </c>
      <c r="B106" s="132" t="s">
        <v>40</v>
      </c>
      <c r="C106" s="132">
        <v>100</v>
      </c>
      <c r="D106" s="132">
        <v>77</v>
      </c>
      <c r="E106" s="132">
        <f t="shared" si="11"/>
        <v>23</v>
      </c>
      <c r="F106" s="134">
        <f t="shared" si="12"/>
        <v>23</v>
      </c>
      <c r="G106" s="135">
        <f t="shared" si="10"/>
        <v>0.198799</v>
      </c>
      <c r="H106" s="146"/>
      <c r="T106" s="12"/>
      <c r="U106" s="12"/>
      <c r="V106" s="77"/>
      <c r="W106" s="12"/>
      <c r="X106" s="1"/>
      <c r="Y106" s="1"/>
      <c r="Z106" s="1"/>
      <c r="AA106" s="1"/>
      <c r="AB106" s="1"/>
      <c r="AC106" s="66"/>
      <c r="AD106" s="66"/>
      <c r="AE106" s="66"/>
      <c r="AF106" s="66"/>
      <c r="AG106" s="66"/>
      <c r="AH106" s="1"/>
    </row>
    <row r="107" spans="1:34" x14ac:dyDescent="0.25">
      <c r="A107" s="140">
        <v>43487</v>
      </c>
      <c r="B107" s="132" t="s">
        <v>39</v>
      </c>
      <c r="C107" s="132">
        <v>100</v>
      </c>
      <c r="D107" s="132">
        <v>76</v>
      </c>
      <c r="E107" s="132">
        <f t="shared" si="11"/>
        <v>24</v>
      </c>
      <c r="F107" s="134">
        <f t="shared" si="12"/>
        <v>24</v>
      </c>
      <c r="G107" s="135">
        <f t="shared" si="10"/>
        <v>0.20857699999999998</v>
      </c>
      <c r="H107" s="146"/>
      <c r="T107" s="35"/>
      <c r="U107" s="35"/>
      <c r="V107" s="77"/>
      <c r="W107" s="35"/>
      <c r="X107" s="35"/>
      <c r="Y107" s="1"/>
      <c r="Z107" s="1"/>
      <c r="AA107" s="1"/>
      <c r="AB107" s="1"/>
      <c r="AC107" s="66"/>
      <c r="AD107" s="66"/>
      <c r="AE107" s="66"/>
      <c r="AF107" s="66"/>
      <c r="AG107" s="66"/>
      <c r="AH107" s="1"/>
    </row>
    <row r="108" spans="1:34" x14ac:dyDescent="0.25">
      <c r="A108" s="140">
        <v>43487</v>
      </c>
      <c r="B108" s="132" t="s">
        <v>48</v>
      </c>
      <c r="C108" s="132">
        <v>100</v>
      </c>
      <c r="D108" s="132">
        <v>77</v>
      </c>
      <c r="E108" s="132">
        <f t="shared" si="11"/>
        <v>23</v>
      </c>
      <c r="F108" s="134">
        <f t="shared" si="12"/>
        <v>23</v>
      </c>
      <c r="G108" s="135">
        <f t="shared" si="10"/>
        <v>0.198799</v>
      </c>
      <c r="T108" s="12"/>
      <c r="U108" s="12"/>
      <c r="V108" s="77"/>
      <c r="W108" s="12"/>
      <c r="X108" s="29"/>
      <c r="Y108" s="1"/>
      <c r="Z108" s="1"/>
      <c r="AA108" s="1"/>
      <c r="AB108" s="1"/>
      <c r="AC108" s="66"/>
      <c r="AD108" s="66"/>
      <c r="AE108" s="66"/>
      <c r="AF108" s="66"/>
      <c r="AG108" s="66"/>
      <c r="AH108" s="1"/>
    </row>
    <row r="109" spans="1:34" x14ac:dyDescent="0.25">
      <c r="W109" s="1"/>
      <c r="X109" s="1"/>
      <c r="Y109" s="1"/>
      <c r="Z109" s="1"/>
      <c r="AA109" s="1"/>
      <c r="AB109" s="1"/>
      <c r="AC109" s="66"/>
      <c r="AD109" s="66"/>
      <c r="AE109" s="66"/>
      <c r="AF109" s="66"/>
      <c r="AG109" s="66"/>
      <c r="AH109" s="1"/>
    </row>
    <row r="110" spans="1:34" x14ac:dyDescent="0.25">
      <c r="W110" s="1"/>
      <c r="X110" s="1"/>
      <c r="Y110" s="1"/>
      <c r="Z110" s="1"/>
      <c r="AA110" s="1"/>
      <c r="AB110" s="1"/>
      <c r="AC110" s="66"/>
      <c r="AD110" s="66"/>
      <c r="AE110" s="66"/>
      <c r="AF110" s="66"/>
      <c r="AG110" s="66"/>
      <c r="AH110" s="1"/>
    </row>
    <row r="111" spans="1:34" x14ac:dyDescent="0.25">
      <c r="W111" s="1"/>
      <c r="X111" s="1"/>
      <c r="Y111" s="1"/>
      <c r="Z111" s="1"/>
      <c r="AA111" s="1"/>
      <c r="AB111" s="1"/>
      <c r="AC111" s="66"/>
      <c r="AD111" s="66"/>
      <c r="AE111" s="66"/>
      <c r="AF111" s="66"/>
      <c r="AG111" s="66"/>
      <c r="AH111" s="1"/>
    </row>
    <row r="112" spans="1:34" x14ac:dyDescent="0.25">
      <c r="I112" s="19"/>
      <c r="J112" s="19"/>
      <c r="W112" s="1"/>
      <c r="X112" s="1"/>
      <c r="Y112" s="1"/>
      <c r="Z112" s="1"/>
      <c r="AA112" s="1"/>
      <c r="AB112" s="1"/>
      <c r="AC112" s="66"/>
      <c r="AD112" s="66"/>
      <c r="AE112" s="66"/>
      <c r="AF112" s="66"/>
      <c r="AG112" s="66"/>
      <c r="AH112" s="1"/>
    </row>
    <row r="113" spans="11:34" x14ac:dyDescent="0.25">
      <c r="K113" s="19"/>
      <c r="L113" s="19"/>
      <c r="M113" s="19"/>
      <c r="N113" s="12"/>
      <c r="W113" s="1"/>
      <c r="X113" s="1"/>
      <c r="Y113" s="1"/>
      <c r="Z113" s="1"/>
      <c r="AA113" s="1"/>
      <c r="AB113" s="1"/>
      <c r="AC113" s="66"/>
      <c r="AD113" s="66"/>
      <c r="AE113" s="66"/>
      <c r="AF113" s="66"/>
      <c r="AG113" s="66"/>
      <c r="AH113" s="1"/>
    </row>
    <row r="114" spans="11:34" x14ac:dyDescent="0.25">
      <c r="W114" s="1"/>
      <c r="X114" s="1"/>
      <c r="Y114" s="1"/>
      <c r="Z114" s="1"/>
      <c r="AA114" s="1"/>
      <c r="AB114" s="1"/>
      <c r="AC114" s="66"/>
      <c r="AD114" s="66"/>
      <c r="AE114" s="66"/>
      <c r="AF114" s="66"/>
      <c r="AG114" s="66"/>
      <c r="AH114" s="1"/>
    </row>
    <row r="115" spans="11:34" x14ac:dyDescent="0.25">
      <c r="AC115" s="15"/>
      <c r="AD115" s="15"/>
      <c r="AE115" s="15"/>
      <c r="AF115" s="15"/>
      <c r="AG115" s="15"/>
    </row>
    <row r="116" spans="11:34" x14ac:dyDescent="0.25">
      <c r="AC116" s="15"/>
      <c r="AD116" s="15"/>
      <c r="AE116" s="15"/>
      <c r="AF116" s="15"/>
      <c r="AG116" s="15"/>
    </row>
  </sheetData>
  <mergeCells count="2">
    <mergeCell ref="I1:O1"/>
    <mergeCell ref="A1:G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64"/>
  <sheetViews>
    <sheetView zoomScaleNormal="100" workbookViewId="0">
      <selection activeCell="L22" sqref="L22"/>
    </sheetView>
  </sheetViews>
  <sheetFormatPr defaultRowHeight="15" x14ac:dyDescent="0.25"/>
  <cols>
    <col min="1" max="1" width="11.42578125" customWidth="1"/>
    <col min="2" max="2" width="15.85546875" style="58" customWidth="1"/>
    <col min="3" max="3" width="19.7109375" style="58" customWidth="1"/>
    <col min="5" max="5" width="10.7109375" customWidth="1"/>
    <col min="6" max="6" width="13" customWidth="1"/>
    <col min="7" max="7" width="13.5703125" customWidth="1"/>
    <col min="10" max="10" width="14" customWidth="1"/>
    <col min="11" max="11" width="9.7109375" style="61" bestFit="1" customWidth="1"/>
    <col min="12" max="12" width="17" customWidth="1"/>
    <col min="13" max="13" width="9.7109375" bestFit="1" customWidth="1"/>
    <col min="14" max="14" width="9.5703125" bestFit="1" customWidth="1"/>
    <col min="15" max="15" width="9.7109375" bestFit="1" customWidth="1"/>
  </cols>
  <sheetData>
    <row r="1" spans="1:22" x14ac:dyDescent="0.25">
      <c r="A1" s="187" t="s">
        <v>63</v>
      </c>
      <c r="B1" s="188"/>
      <c r="C1" s="188"/>
      <c r="D1" s="55"/>
      <c r="E1" s="182" t="s">
        <v>62</v>
      </c>
      <c r="F1" s="182"/>
      <c r="G1" s="182"/>
      <c r="H1" s="6"/>
      <c r="I1" s="186" t="s">
        <v>74</v>
      </c>
      <c r="J1" s="186"/>
      <c r="K1" s="186"/>
      <c r="L1" s="55"/>
      <c r="M1" s="55"/>
      <c r="N1" s="55"/>
      <c r="O1" s="55"/>
      <c r="P1" s="55"/>
      <c r="Q1" s="55"/>
      <c r="R1" s="55"/>
      <c r="S1" s="55"/>
      <c r="T1" s="55"/>
      <c r="U1" s="55"/>
      <c r="V1" s="6"/>
    </row>
    <row r="2" spans="1:22" x14ac:dyDescent="0.25">
      <c r="A2" s="59" t="s">
        <v>59</v>
      </c>
      <c r="B2" s="59" t="s">
        <v>60</v>
      </c>
      <c r="C2" s="59" t="s">
        <v>73</v>
      </c>
      <c r="D2" s="55"/>
      <c r="E2" s="59" t="s">
        <v>59</v>
      </c>
      <c r="F2" s="59" t="s">
        <v>60</v>
      </c>
      <c r="G2" s="59" t="s">
        <v>75</v>
      </c>
      <c r="H2" s="6"/>
      <c r="I2" s="59" t="s">
        <v>59</v>
      </c>
      <c r="J2" s="59" t="s">
        <v>60</v>
      </c>
      <c r="K2" s="59" t="s">
        <v>75</v>
      </c>
      <c r="L2" s="55"/>
      <c r="M2" s="55"/>
      <c r="N2" s="55"/>
      <c r="O2" s="55"/>
      <c r="P2" s="55"/>
      <c r="Q2" s="55"/>
      <c r="R2" s="55"/>
      <c r="S2" s="55"/>
      <c r="T2" s="55"/>
      <c r="U2" s="6"/>
      <c r="V2" s="6"/>
    </row>
    <row r="3" spans="1:22" x14ac:dyDescent="0.25">
      <c r="A3" s="59" t="s">
        <v>38</v>
      </c>
      <c r="B3" s="59" t="s">
        <v>20</v>
      </c>
      <c r="C3" s="39">
        <v>26</v>
      </c>
      <c r="D3" s="28"/>
      <c r="E3" s="59" t="s">
        <v>38</v>
      </c>
      <c r="F3" s="59" t="s">
        <v>20</v>
      </c>
      <c r="G3" s="39">
        <v>358</v>
      </c>
      <c r="H3" s="6"/>
      <c r="I3" s="59" t="s">
        <v>38</v>
      </c>
      <c r="J3" s="59" t="s">
        <v>20</v>
      </c>
      <c r="K3" s="59">
        <v>193</v>
      </c>
      <c r="L3" s="59"/>
      <c r="M3" s="59"/>
      <c r="N3" s="59"/>
      <c r="O3" s="59"/>
      <c r="P3" s="59"/>
      <c r="Q3" s="59"/>
      <c r="R3" s="59"/>
      <c r="S3" s="59"/>
      <c r="T3" s="59"/>
      <c r="U3" s="6"/>
      <c r="V3" s="6"/>
    </row>
    <row r="4" spans="1:22" x14ac:dyDescent="0.25">
      <c r="A4" s="59" t="s">
        <v>38</v>
      </c>
      <c r="B4" s="59" t="s">
        <v>21</v>
      </c>
      <c r="C4" s="39">
        <v>30</v>
      </c>
      <c r="D4" s="28"/>
      <c r="E4" s="59" t="s">
        <v>38</v>
      </c>
      <c r="F4" s="59" t="s">
        <v>21</v>
      </c>
      <c r="G4" s="39">
        <v>305</v>
      </c>
      <c r="H4" s="6"/>
      <c r="I4" s="59" t="s">
        <v>38</v>
      </c>
      <c r="J4" s="59" t="s">
        <v>21</v>
      </c>
      <c r="K4" s="59">
        <v>105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59" t="s">
        <v>38</v>
      </c>
      <c r="B5" s="59" t="s">
        <v>22</v>
      </c>
      <c r="C5" s="39">
        <v>34</v>
      </c>
      <c r="D5" s="55"/>
      <c r="E5" s="59" t="s">
        <v>38</v>
      </c>
      <c r="F5" s="59" t="s">
        <v>22</v>
      </c>
      <c r="G5" s="39">
        <v>436</v>
      </c>
      <c r="H5" s="6"/>
      <c r="I5" s="59" t="s">
        <v>38</v>
      </c>
      <c r="J5" s="59" t="s">
        <v>22</v>
      </c>
      <c r="K5" s="59">
        <v>55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59" t="s">
        <v>38</v>
      </c>
      <c r="B6" s="59" t="s">
        <v>23</v>
      </c>
      <c r="C6" s="39">
        <v>36</v>
      </c>
      <c r="D6" s="55"/>
      <c r="E6" s="59" t="s">
        <v>38</v>
      </c>
      <c r="F6" s="59" t="s">
        <v>23</v>
      </c>
      <c r="G6" s="39">
        <v>496</v>
      </c>
      <c r="H6" s="6"/>
      <c r="I6" s="59" t="s">
        <v>38</v>
      </c>
      <c r="J6" s="59" t="s">
        <v>23</v>
      </c>
      <c r="K6" s="59">
        <v>226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59" t="s">
        <v>38</v>
      </c>
      <c r="B7" s="59" t="s">
        <v>24</v>
      </c>
      <c r="C7" s="39">
        <v>29</v>
      </c>
      <c r="D7" s="55"/>
      <c r="E7" s="59" t="s">
        <v>38</v>
      </c>
      <c r="F7" s="59" t="s">
        <v>24</v>
      </c>
      <c r="G7" s="39">
        <v>236</v>
      </c>
      <c r="H7" s="6"/>
      <c r="I7" s="59" t="s">
        <v>38</v>
      </c>
      <c r="J7" s="59" t="s">
        <v>24</v>
      </c>
      <c r="K7" s="59">
        <v>154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59" t="s">
        <v>37</v>
      </c>
      <c r="B8" s="59" t="s">
        <v>15</v>
      </c>
      <c r="C8" s="39">
        <v>35</v>
      </c>
      <c r="D8" s="55"/>
      <c r="E8" s="59" t="s">
        <v>37</v>
      </c>
      <c r="F8" s="59" t="s">
        <v>15</v>
      </c>
      <c r="G8" s="39">
        <v>522</v>
      </c>
      <c r="H8" s="6"/>
      <c r="I8" s="59" t="s">
        <v>37</v>
      </c>
      <c r="J8" s="59" t="s">
        <v>15</v>
      </c>
      <c r="K8" s="59">
        <v>242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59" t="s">
        <v>37</v>
      </c>
      <c r="B9" s="59" t="s">
        <v>16</v>
      </c>
      <c r="C9" s="39">
        <v>34</v>
      </c>
      <c r="D9" s="55"/>
      <c r="E9" s="59" t="s">
        <v>37</v>
      </c>
      <c r="F9" s="59" t="s">
        <v>16</v>
      </c>
      <c r="G9" s="39">
        <v>427</v>
      </c>
      <c r="H9" s="6"/>
      <c r="I9" s="59" t="s">
        <v>37</v>
      </c>
      <c r="J9" s="59" t="s">
        <v>16</v>
      </c>
      <c r="K9" s="59">
        <v>244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59" t="s">
        <v>37</v>
      </c>
      <c r="B10" s="59" t="s">
        <v>17</v>
      </c>
      <c r="C10" s="39">
        <v>35</v>
      </c>
      <c r="D10" s="55"/>
      <c r="E10" s="59" t="s">
        <v>37</v>
      </c>
      <c r="F10" s="59" t="s">
        <v>17</v>
      </c>
      <c r="G10" s="39">
        <v>491</v>
      </c>
      <c r="H10" s="6"/>
      <c r="I10" s="59" t="s">
        <v>37</v>
      </c>
      <c r="J10" s="59" t="s">
        <v>17</v>
      </c>
      <c r="K10" s="59">
        <v>307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59" t="s">
        <v>37</v>
      </c>
      <c r="B11" s="59" t="s">
        <v>18</v>
      </c>
      <c r="C11" s="39">
        <v>35</v>
      </c>
      <c r="D11" s="55"/>
      <c r="E11" s="59" t="s">
        <v>37</v>
      </c>
      <c r="F11" s="59" t="s">
        <v>18</v>
      </c>
      <c r="G11" s="39">
        <v>493</v>
      </c>
      <c r="H11" s="6"/>
      <c r="I11" s="59" t="s">
        <v>37</v>
      </c>
      <c r="J11" s="59" t="s">
        <v>18</v>
      </c>
      <c r="K11" s="59">
        <v>306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59" t="s">
        <v>37</v>
      </c>
      <c r="B12" s="59" t="s">
        <v>19</v>
      </c>
      <c r="C12" s="39">
        <v>9</v>
      </c>
      <c r="D12" s="55"/>
      <c r="E12" s="59" t="s">
        <v>37</v>
      </c>
      <c r="F12" s="59" t="s">
        <v>19</v>
      </c>
      <c r="G12" s="39">
        <v>4</v>
      </c>
      <c r="H12" s="6"/>
      <c r="I12" s="59" t="s">
        <v>37</v>
      </c>
      <c r="J12" s="59" t="s">
        <v>19</v>
      </c>
      <c r="K12" s="59">
        <v>0</v>
      </c>
      <c r="L12" s="60"/>
      <c r="M12" s="60"/>
      <c r="N12" s="60"/>
      <c r="O12" s="60"/>
      <c r="P12" s="6"/>
      <c r="Q12" s="55"/>
      <c r="R12" s="55"/>
      <c r="S12" s="55"/>
      <c r="T12" s="55"/>
      <c r="U12" s="55"/>
      <c r="V12" s="55"/>
    </row>
    <row r="13" spans="1:22" x14ac:dyDescent="0.25">
      <c r="A13" s="59" t="s">
        <v>40</v>
      </c>
      <c r="B13" s="59" t="s">
        <v>30</v>
      </c>
      <c r="C13" s="39">
        <v>35</v>
      </c>
      <c r="D13" s="55"/>
      <c r="E13" s="59" t="s">
        <v>40</v>
      </c>
      <c r="F13" s="59" t="s">
        <v>30</v>
      </c>
      <c r="G13" s="39">
        <v>551</v>
      </c>
      <c r="H13" s="6"/>
      <c r="I13" s="59" t="s">
        <v>40</v>
      </c>
      <c r="J13" s="59" t="s">
        <v>30</v>
      </c>
      <c r="K13" s="59">
        <v>268</v>
      </c>
      <c r="L13" s="28"/>
      <c r="M13" s="28"/>
      <c r="N13" s="28"/>
      <c r="O13" s="28"/>
      <c r="Q13" s="172"/>
      <c r="R13" s="172"/>
      <c r="S13" s="172"/>
      <c r="T13" s="172"/>
      <c r="U13" s="172"/>
      <c r="V13" s="172"/>
    </row>
    <row r="14" spans="1:22" x14ac:dyDescent="0.25">
      <c r="A14" s="59" t="s">
        <v>40</v>
      </c>
      <c r="B14" s="59" t="s">
        <v>31</v>
      </c>
      <c r="C14" s="39">
        <v>31</v>
      </c>
      <c r="D14" s="55"/>
      <c r="E14" s="59" t="s">
        <v>40</v>
      </c>
      <c r="F14" s="59" t="s">
        <v>31</v>
      </c>
      <c r="G14" s="39">
        <v>362</v>
      </c>
      <c r="H14" s="6"/>
      <c r="I14" s="59" t="s">
        <v>40</v>
      </c>
      <c r="J14" s="59" t="s">
        <v>31</v>
      </c>
      <c r="K14" s="59">
        <v>33</v>
      </c>
      <c r="L14" s="52"/>
      <c r="M14" s="52"/>
      <c r="N14" s="52"/>
      <c r="O14" s="52"/>
      <c r="Q14" s="172"/>
      <c r="R14" s="28"/>
      <c r="S14" s="28"/>
      <c r="T14" s="28"/>
      <c r="U14" s="28"/>
      <c r="V14" s="28"/>
    </row>
    <row r="15" spans="1:22" x14ac:dyDescent="0.25">
      <c r="A15" s="59" t="s">
        <v>40</v>
      </c>
      <c r="B15" s="59" t="s">
        <v>32</v>
      </c>
      <c r="C15" s="39">
        <v>35</v>
      </c>
      <c r="D15" s="55"/>
      <c r="E15" s="59" t="s">
        <v>40</v>
      </c>
      <c r="F15" s="59" t="s">
        <v>32</v>
      </c>
      <c r="G15" s="39">
        <v>630</v>
      </c>
      <c r="H15" s="6"/>
      <c r="I15" s="59" t="s">
        <v>40</v>
      </c>
      <c r="J15" s="59" t="s">
        <v>32</v>
      </c>
      <c r="K15" s="59">
        <v>216</v>
      </c>
      <c r="L15" s="52"/>
      <c r="M15" s="52"/>
      <c r="N15" s="52"/>
      <c r="O15" s="52"/>
      <c r="Q15" s="28"/>
      <c r="R15" s="28"/>
      <c r="S15" s="28"/>
      <c r="T15" s="28"/>
      <c r="U15" s="28"/>
      <c r="V15" s="28"/>
    </row>
    <row r="16" spans="1:22" x14ac:dyDescent="0.25">
      <c r="A16" s="59" t="s">
        <v>40</v>
      </c>
      <c r="B16" s="59" t="s">
        <v>33</v>
      </c>
      <c r="C16" s="59">
        <v>27</v>
      </c>
      <c r="D16" s="59"/>
      <c r="E16" s="59" t="s">
        <v>40</v>
      </c>
      <c r="F16" s="59" t="s">
        <v>33</v>
      </c>
      <c r="G16" s="39">
        <v>458</v>
      </c>
      <c r="H16" s="6"/>
      <c r="I16" s="59" t="s">
        <v>40</v>
      </c>
      <c r="J16" s="59" t="s">
        <v>33</v>
      </c>
      <c r="K16" s="59">
        <v>226</v>
      </c>
      <c r="L16" s="52"/>
      <c r="M16" s="52"/>
      <c r="N16" s="52"/>
      <c r="O16" s="52"/>
      <c r="Q16" s="28"/>
      <c r="R16" s="28"/>
      <c r="S16" s="28"/>
      <c r="T16" s="28"/>
      <c r="U16" s="28"/>
      <c r="V16" s="28"/>
    </row>
    <row r="17" spans="1:38" x14ac:dyDescent="0.25">
      <c r="A17" s="59" t="s">
        <v>40</v>
      </c>
      <c r="B17" s="59" t="s">
        <v>34</v>
      </c>
      <c r="C17" s="59">
        <v>33</v>
      </c>
      <c r="D17" s="6"/>
      <c r="E17" s="59" t="s">
        <v>40</v>
      </c>
      <c r="F17" s="59" t="s">
        <v>34</v>
      </c>
      <c r="G17" s="39">
        <v>325</v>
      </c>
      <c r="H17" s="1"/>
      <c r="I17" s="59" t="s">
        <v>40</v>
      </c>
      <c r="J17" s="59" t="s">
        <v>34</v>
      </c>
      <c r="K17" s="59">
        <v>216</v>
      </c>
      <c r="L17" s="52"/>
      <c r="M17" s="52"/>
      <c r="N17" s="52"/>
      <c r="O17" s="52"/>
      <c r="Q17" s="28"/>
      <c r="R17" s="28"/>
      <c r="S17" s="28"/>
      <c r="T17" s="28"/>
      <c r="U17" s="28"/>
      <c r="V17" s="28"/>
    </row>
    <row r="18" spans="1:38" x14ac:dyDescent="0.25">
      <c r="A18" s="59" t="s">
        <v>39</v>
      </c>
      <c r="B18" s="59" t="s">
        <v>25</v>
      </c>
      <c r="C18" s="59">
        <v>33</v>
      </c>
      <c r="D18" s="6"/>
      <c r="E18" s="59" t="s">
        <v>39</v>
      </c>
      <c r="F18" s="59" t="s">
        <v>25</v>
      </c>
      <c r="G18" s="39">
        <v>479</v>
      </c>
      <c r="H18" s="1"/>
      <c r="I18" s="59" t="s">
        <v>39</v>
      </c>
      <c r="J18" s="59" t="s">
        <v>25</v>
      </c>
      <c r="K18" s="59">
        <v>206</v>
      </c>
      <c r="L18" s="52"/>
      <c r="M18" s="52"/>
      <c r="N18" s="52"/>
      <c r="O18" s="52"/>
      <c r="Q18" s="28"/>
      <c r="R18" s="28"/>
      <c r="S18" s="28"/>
      <c r="T18" s="28"/>
      <c r="U18" s="28"/>
      <c r="V18" s="28"/>
    </row>
    <row r="19" spans="1:38" x14ac:dyDescent="0.25">
      <c r="A19" s="59" t="s">
        <v>39</v>
      </c>
      <c r="B19" s="59" t="s">
        <v>26</v>
      </c>
      <c r="C19" s="59">
        <v>29</v>
      </c>
      <c r="D19" s="6"/>
      <c r="E19" s="59" t="s">
        <v>39</v>
      </c>
      <c r="F19" s="59" t="s">
        <v>26</v>
      </c>
      <c r="G19" s="39">
        <v>693</v>
      </c>
      <c r="H19" s="1"/>
      <c r="I19" s="59" t="s">
        <v>39</v>
      </c>
      <c r="J19" s="59" t="s">
        <v>26</v>
      </c>
      <c r="K19" s="59">
        <v>190</v>
      </c>
      <c r="L19" s="52"/>
      <c r="M19" s="52"/>
      <c r="N19" s="52"/>
      <c r="O19" s="52"/>
      <c r="Q19" s="28"/>
      <c r="R19" s="28"/>
      <c r="S19" s="28"/>
      <c r="T19" s="28"/>
      <c r="U19" s="28"/>
      <c r="V19" s="28"/>
    </row>
    <row r="20" spans="1:38" x14ac:dyDescent="0.25">
      <c r="A20" s="59" t="s">
        <v>39</v>
      </c>
      <c r="B20" s="59" t="s">
        <v>27</v>
      </c>
      <c r="C20" s="59">
        <v>20</v>
      </c>
      <c r="D20" s="6"/>
      <c r="E20" s="59" t="s">
        <v>39</v>
      </c>
      <c r="F20" s="59" t="s">
        <v>27</v>
      </c>
      <c r="G20" s="39">
        <v>55</v>
      </c>
      <c r="H20" s="1"/>
      <c r="I20" s="59" t="s">
        <v>39</v>
      </c>
      <c r="J20" s="59" t="s">
        <v>27</v>
      </c>
      <c r="K20" s="59">
        <v>22</v>
      </c>
      <c r="L20" s="50"/>
      <c r="M20" s="50"/>
      <c r="N20" s="50"/>
      <c r="O20" s="50"/>
      <c r="Q20" s="28"/>
      <c r="R20" s="28"/>
      <c r="S20" s="28"/>
      <c r="T20" s="28"/>
      <c r="U20" s="28"/>
      <c r="V20" s="28"/>
    </row>
    <row r="21" spans="1:38" x14ac:dyDescent="0.25">
      <c r="A21" s="59" t="s">
        <v>39</v>
      </c>
      <c r="B21" s="59" t="s">
        <v>28</v>
      </c>
      <c r="C21" s="59">
        <v>34</v>
      </c>
      <c r="D21" s="59"/>
      <c r="E21" s="59" t="s">
        <v>39</v>
      </c>
      <c r="F21" s="59" t="s">
        <v>28</v>
      </c>
      <c r="G21" s="39">
        <v>872</v>
      </c>
      <c r="H21" s="1"/>
      <c r="I21" s="59" t="s">
        <v>39</v>
      </c>
      <c r="J21" s="59" t="s">
        <v>28</v>
      </c>
      <c r="K21" s="59">
        <v>285</v>
      </c>
      <c r="L21" s="6"/>
      <c r="M21" s="6"/>
      <c r="N21" s="6"/>
      <c r="O21" s="6"/>
      <c r="Q21" s="28"/>
      <c r="R21" s="28"/>
      <c r="S21" s="28"/>
      <c r="T21" s="28"/>
      <c r="U21" s="28"/>
      <c r="V21" s="28"/>
    </row>
    <row r="22" spans="1:38" x14ac:dyDescent="0.25">
      <c r="A22" s="59" t="s">
        <v>39</v>
      </c>
      <c r="B22" s="59" t="s">
        <v>29</v>
      </c>
      <c r="C22" s="59">
        <v>34</v>
      </c>
      <c r="D22" s="6"/>
      <c r="E22" s="59" t="s">
        <v>39</v>
      </c>
      <c r="F22" s="59" t="s">
        <v>29</v>
      </c>
      <c r="G22" s="39">
        <v>508</v>
      </c>
      <c r="H22" s="1"/>
      <c r="I22" s="59" t="s">
        <v>39</v>
      </c>
      <c r="J22" s="59" t="s">
        <v>29</v>
      </c>
      <c r="K22" s="59">
        <v>239</v>
      </c>
      <c r="L22" s="6"/>
      <c r="M22" s="6"/>
      <c r="N22" s="6"/>
      <c r="O22" s="6"/>
    </row>
    <row r="23" spans="1:38" x14ac:dyDescent="0.25">
      <c r="A23" s="59" t="s">
        <v>48</v>
      </c>
      <c r="B23" s="59" t="s">
        <v>52</v>
      </c>
      <c r="C23" s="59">
        <v>25</v>
      </c>
      <c r="D23" s="6"/>
      <c r="E23" s="59" t="s">
        <v>48</v>
      </c>
      <c r="F23" s="59" t="s">
        <v>52</v>
      </c>
      <c r="G23" s="39">
        <v>74</v>
      </c>
      <c r="H23" s="1"/>
      <c r="I23" s="59" t="s">
        <v>48</v>
      </c>
      <c r="J23" s="59" t="s">
        <v>52</v>
      </c>
      <c r="K23" s="59">
        <v>31</v>
      </c>
      <c r="L23" s="6"/>
      <c r="M23" s="6"/>
      <c r="N23" s="6"/>
      <c r="O23" s="6"/>
      <c r="Y23" s="1"/>
      <c r="Z23" s="39"/>
      <c r="AA23" s="39"/>
      <c r="AB23" s="39"/>
      <c r="AC23" s="39"/>
      <c r="AD23" s="39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59" t="s">
        <v>48</v>
      </c>
      <c r="B24" s="59" t="s">
        <v>51</v>
      </c>
      <c r="C24" s="59">
        <v>26</v>
      </c>
      <c r="D24" s="6"/>
      <c r="E24" s="59" t="s">
        <v>48</v>
      </c>
      <c r="F24" s="59" t="s">
        <v>51</v>
      </c>
      <c r="G24" s="88">
        <v>0</v>
      </c>
      <c r="H24" s="1"/>
      <c r="I24" s="59" t="s">
        <v>48</v>
      </c>
      <c r="J24" s="59" t="s">
        <v>51</v>
      </c>
      <c r="K24" s="59">
        <v>0</v>
      </c>
      <c r="L24" s="6"/>
      <c r="M24" s="6"/>
      <c r="N24" s="6"/>
      <c r="O24" s="6"/>
      <c r="Y24" s="1"/>
      <c r="Z24" s="40"/>
      <c r="AA24" s="40"/>
      <c r="AB24" s="40"/>
      <c r="AC24" s="40"/>
      <c r="AD24" s="40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59" t="s">
        <v>48</v>
      </c>
      <c r="B25" s="59" t="s">
        <v>50</v>
      </c>
      <c r="C25" s="59">
        <v>36</v>
      </c>
      <c r="D25" s="6"/>
      <c r="E25" s="59" t="s">
        <v>48</v>
      </c>
      <c r="F25" s="59" t="s">
        <v>50</v>
      </c>
      <c r="G25" s="39">
        <v>747</v>
      </c>
      <c r="H25" s="1"/>
      <c r="I25" s="59" t="s">
        <v>48</v>
      </c>
      <c r="J25" s="59" t="s">
        <v>50</v>
      </c>
      <c r="K25" s="59">
        <v>415</v>
      </c>
      <c r="L25" s="60"/>
      <c r="M25" s="60"/>
      <c r="N25" s="60"/>
      <c r="O25" s="60"/>
      <c r="Y25" s="1"/>
      <c r="Z25" s="40"/>
      <c r="AA25" s="40"/>
      <c r="AB25" s="40"/>
      <c r="AC25" s="40"/>
      <c r="AD25" s="40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59" t="s">
        <v>48</v>
      </c>
      <c r="B26" s="59" t="s">
        <v>49</v>
      </c>
      <c r="C26" s="59">
        <v>27</v>
      </c>
      <c r="D26" s="6"/>
      <c r="E26" s="59" t="s">
        <v>48</v>
      </c>
      <c r="F26" s="59" t="s">
        <v>49</v>
      </c>
      <c r="G26" s="39">
        <f>121+145</f>
        <v>266</v>
      </c>
      <c r="H26" s="1"/>
      <c r="I26" s="59" t="s">
        <v>48</v>
      </c>
      <c r="J26" s="59" t="s">
        <v>49</v>
      </c>
      <c r="K26" s="59">
        <f>67+70</f>
        <v>137</v>
      </c>
      <c r="L26" s="59"/>
      <c r="M26" s="59"/>
      <c r="N26" s="59"/>
      <c r="O26" s="59"/>
      <c r="Y26" s="1"/>
      <c r="Z26" s="40"/>
      <c r="AA26" s="40"/>
      <c r="AB26" s="40"/>
      <c r="AC26" s="40"/>
      <c r="AD26" s="40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s="59"/>
      <c r="B27" s="59"/>
      <c r="C27" s="59"/>
      <c r="D27" s="59"/>
      <c r="E27" s="59"/>
      <c r="F27" s="59"/>
      <c r="G27" s="39"/>
      <c r="H27" s="1"/>
      <c r="J27" s="28"/>
      <c r="K27" s="59"/>
      <c r="L27" s="53"/>
      <c r="M27" s="53"/>
      <c r="N27" s="53"/>
      <c r="O27" s="53"/>
      <c r="S27" s="6"/>
      <c r="T27" s="6"/>
      <c r="U27" s="6"/>
      <c r="V27" s="6"/>
      <c r="W27" s="6"/>
      <c r="X27" s="6"/>
      <c r="Y27" s="6"/>
      <c r="Z27" s="21"/>
      <c r="AA27" s="21"/>
      <c r="AB27" s="40"/>
      <c r="AC27" s="40"/>
      <c r="AD27" s="40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s="6"/>
      <c r="B28" s="61"/>
      <c r="C28" s="61"/>
      <c r="D28" s="6"/>
      <c r="E28" s="6"/>
      <c r="F28" s="6"/>
      <c r="G28" s="6"/>
      <c r="H28" s="1"/>
      <c r="J28" s="28"/>
      <c r="K28" s="53"/>
      <c r="L28" s="53"/>
      <c r="M28" s="53"/>
      <c r="N28" s="53"/>
      <c r="O28" s="53"/>
      <c r="S28" s="6"/>
      <c r="T28" s="6"/>
      <c r="U28" s="6"/>
      <c r="V28" s="6"/>
      <c r="W28" s="6"/>
      <c r="X28" s="6"/>
      <c r="Y28" s="6"/>
      <c r="Z28" s="21"/>
      <c r="AA28" s="21"/>
      <c r="AB28" s="40"/>
      <c r="AC28" s="40"/>
      <c r="AD28" s="40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s="6"/>
      <c r="B29" s="61"/>
      <c r="C29" s="61"/>
      <c r="D29" s="6"/>
      <c r="E29" s="6"/>
      <c r="F29" s="6"/>
      <c r="G29" s="6"/>
      <c r="H29" s="1"/>
      <c r="J29" s="28"/>
      <c r="K29" s="53"/>
      <c r="L29" s="53"/>
      <c r="M29" s="53"/>
      <c r="N29" s="53"/>
      <c r="O29" s="53"/>
      <c r="S29" s="6"/>
      <c r="T29" s="6"/>
      <c r="U29" s="6"/>
      <c r="V29" s="6"/>
      <c r="W29" s="6"/>
      <c r="X29" s="6"/>
      <c r="Y29" s="6"/>
      <c r="Z29" s="6"/>
      <c r="AA29" s="21"/>
      <c r="AB29" s="40"/>
      <c r="AC29" s="40"/>
      <c r="AD29" s="40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J30" s="28"/>
      <c r="K30" s="53"/>
      <c r="L30" s="53"/>
      <c r="M30" s="53"/>
      <c r="N30" s="53"/>
      <c r="O30" s="53"/>
      <c r="S30" s="6"/>
      <c r="T30" s="6"/>
      <c r="U30" s="6"/>
      <c r="V30" s="6"/>
      <c r="W30" s="6"/>
      <c r="X30" s="6"/>
      <c r="Y30" s="6"/>
      <c r="Z30" s="6"/>
      <c r="AA30" s="6"/>
      <c r="AB30" s="1"/>
      <c r="AC30" s="1"/>
      <c r="AD30" s="1"/>
      <c r="AE30" s="1"/>
      <c r="AF30" s="26"/>
      <c r="AG30" s="26"/>
      <c r="AH30" s="26"/>
      <c r="AI30" s="26"/>
      <c r="AJ30" s="26"/>
      <c r="AK30" s="1"/>
      <c r="AL30" s="1"/>
    </row>
    <row r="31" spans="1:38" x14ac:dyDescent="0.25">
      <c r="J31" s="28"/>
      <c r="K31" s="53"/>
      <c r="L31" s="53"/>
      <c r="M31" s="53"/>
      <c r="N31" s="53"/>
      <c r="O31" s="53"/>
      <c r="S31" s="6"/>
      <c r="T31" s="6"/>
      <c r="U31" s="6"/>
      <c r="V31" s="6"/>
      <c r="W31" s="6"/>
      <c r="X31" s="6"/>
      <c r="Y31" s="6"/>
      <c r="Z31" s="6"/>
      <c r="AA31" s="6"/>
      <c r="AB31" s="1"/>
      <c r="AC31" s="1"/>
      <c r="AD31" s="1"/>
      <c r="AE31" s="1"/>
      <c r="AF31" s="16"/>
      <c r="AG31" s="16"/>
      <c r="AH31" s="16"/>
      <c r="AI31" s="16"/>
      <c r="AJ31" s="16"/>
      <c r="AK31" s="1"/>
      <c r="AL31" s="1"/>
    </row>
    <row r="32" spans="1:38" x14ac:dyDescent="0.25">
      <c r="J32" s="6"/>
      <c r="K32" s="53"/>
      <c r="L32" s="53"/>
      <c r="M32" s="53"/>
      <c r="N32" s="53"/>
      <c r="O32" s="53"/>
      <c r="S32" s="6"/>
      <c r="T32" s="26"/>
      <c r="U32" s="26"/>
      <c r="V32" s="26"/>
      <c r="W32" s="26"/>
      <c r="X32" s="26"/>
      <c r="Y32" s="6"/>
      <c r="Z32" s="6"/>
      <c r="AA32" s="6"/>
      <c r="AB32" s="1"/>
      <c r="AC32" s="1"/>
      <c r="AD32" s="1"/>
      <c r="AE32" s="1"/>
      <c r="AF32" s="16"/>
      <c r="AG32" s="16"/>
      <c r="AH32" s="16"/>
      <c r="AI32" s="16"/>
      <c r="AJ32" s="16"/>
      <c r="AK32" s="1"/>
      <c r="AL32" s="1"/>
    </row>
    <row r="33" spans="10:38" x14ac:dyDescent="0.25">
      <c r="J33" s="6"/>
      <c r="K33" s="54"/>
      <c r="L33" s="54"/>
      <c r="M33" s="54"/>
      <c r="N33" s="54"/>
      <c r="O33" s="54"/>
      <c r="S33" s="6"/>
      <c r="T33" s="16"/>
      <c r="U33" s="16"/>
      <c r="V33" s="16"/>
      <c r="W33" s="16"/>
      <c r="X33" s="16"/>
      <c r="Y33" s="6"/>
      <c r="Z33" s="6"/>
      <c r="AA33" s="26"/>
      <c r="AB33" s="26"/>
      <c r="AC33" s="26"/>
      <c r="AD33" s="1"/>
      <c r="AE33" s="1"/>
      <c r="AF33" s="16"/>
      <c r="AG33" s="16"/>
      <c r="AH33" s="16"/>
      <c r="AI33" s="16"/>
      <c r="AJ33" s="16"/>
      <c r="AK33" s="1"/>
      <c r="AL33" s="1"/>
    </row>
    <row r="34" spans="10:38" x14ac:dyDescent="0.25">
      <c r="S34" s="6"/>
      <c r="T34" s="16"/>
      <c r="U34" s="16"/>
      <c r="V34" s="16"/>
      <c r="W34" s="16"/>
      <c r="X34" s="16"/>
      <c r="Y34" s="6"/>
      <c r="Z34" s="6"/>
      <c r="AA34" s="16"/>
      <c r="AB34" s="16"/>
      <c r="AC34" s="16"/>
      <c r="AD34" s="1"/>
      <c r="AE34" s="1"/>
      <c r="AF34" s="16"/>
      <c r="AG34" s="16"/>
      <c r="AH34" s="16"/>
      <c r="AI34" s="16"/>
      <c r="AJ34" s="16"/>
      <c r="AK34" s="1"/>
      <c r="AL34" s="1"/>
    </row>
    <row r="35" spans="10:38" x14ac:dyDescent="0.25">
      <c r="S35" s="6"/>
      <c r="T35" s="16"/>
      <c r="U35" s="16"/>
      <c r="V35" s="16"/>
      <c r="W35" s="16"/>
      <c r="X35" s="16"/>
      <c r="Y35" s="6"/>
      <c r="Z35" s="6"/>
      <c r="AA35" s="16"/>
      <c r="AB35" s="16"/>
      <c r="AC35" s="16"/>
      <c r="AD35" s="1"/>
      <c r="AE35" s="1"/>
      <c r="AF35" s="16"/>
      <c r="AG35" s="16"/>
      <c r="AH35" s="16"/>
      <c r="AI35" s="16"/>
      <c r="AJ35" s="16"/>
      <c r="AK35" s="1"/>
      <c r="AL35" s="1"/>
    </row>
    <row r="36" spans="10:38" x14ac:dyDescent="0.25">
      <c r="S36" s="6"/>
      <c r="T36" s="16"/>
      <c r="U36" s="16"/>
      <c r="V36" s="16"/>
      <c r="W36" s="16"/>
      <c r="X36" s="16"/>
      <c r="Y36" s="6"/>
      <c r="Z36" s="6"/>
      <c r="AA36" s="16"/>
      <c r="AB36" s="16"/>
      <c r="AC36" s="16"/>
      <c r="AD36" s="1"/>
      <c r="AE36" s="1"/>
      <c r="AF36" s="1"/>
      <c r="AG36" s="1"/>
      <c r="AH36" s="1"/>
      <c r="AI36" s="1"/>
      <c r="AJ36" s="1"/>
      <c r="AK36" s="1"/>
      <c r="AL36" s="1"/>
    </row>
    <row r="37" spans="10:38" x14ac:dyDescent="0.25">
      <c r="S37" s="6"/>
      <c r="T37" s="16"/>
      <c r="U37" s="16"/>
      <c r="V37" s="16"/>
      <c r="W37" s="16"/>
      <c r="X37" s="16"/>
      <c r="Y37" s="6"/>
      <c r="Z37" s="6"/>
      <c r="AA37" s="16"/>
      <c r="AB37" s="16"/>
      <c r="AC37" s="16"/>
      <c r="AD37" s="1"/>
      <c r="AE37" s="1"/>
      <c r="AF37" s="1"/>
      <c r="AG37" s="1"/>
      <c r="AH37" s="1"/>
      <c r="AI37" s="1"/>
      <c r="AJ37" s="1"/>
      <c r="AK37" s="1"/>
      <c r="AL37" s="1"/>
    </row>
    <row r="38" spans="10:38" x14ac:dyDescent="0.25">
      <c r="S38" s="6"/>
      <c r="T38" s="6"/>
      <c r="U38" s="6"/>
      <c r="V38" s="6"/>
      <c r="W38" s="6"/>
      <c r="X38" s="6"/>
      <c r="Y38" s="6"/>
      <c r="Z38" s="6"/>
      <c r="AA38" s="16"/>
      <c r="AB38" s="16"/>
      <c r="AC38" s="16"/>
      <c r="AD38" s="1"/>
      <c r="AE38" s="1"/>
      <c r="AF38" s="1"/>
      <c r="AG38" s="1"/>
      <c r="AH38" s="1"/>
      <c r="AI38" s="1"/>
      <c r="AJ38" s="1"/>
      <c r="AK38" s="1"/>
      <c r="AL38" s="1"/>
    </row>
    <row r="39" spans="10:38" x14ac:dyDescent="0.25">
      <c r="S39" s="6"/>
      <c r="T39" s="6"/>
      <c r="U39" s="6"/>
      <c r="V39" s="6"/>
      <c r="W39" s="6"/>
      <c r="X39" s="6"/>
      <c r="Y39" s="6"/>
      <c r="Z39" s="6"/>
      <c r="AA39" s="6"/>
      <c r="AB39" s="1"/>
      <c r="AC39" s="1"/>
      <c r="AD39" s="1"/>
      <c r="AE39" s="1"/>
      <c r="AF39" s="26"/>
      <c r="AG39" s="26"/>
      <c r="AH39" s="26"/>
      <c r="AI39" s="26"/>
      <c r="AJ39" s="26"/>
      <c r="AK39" s="26"/>
      <c r="AL39" s="26"/>
    </row>
    <row r="40" spans="10:38" x14ac:dyDescent="0.25">
      <c r="S40" s="6"/>
      <c r="T40" s="6"/>
      <c r="U40" s="6"/>
      <c r="V40" s="6"/>
      <c r="W40" s="6"/>
      <c r="X40" s="6"/>
      <c r="Y40" s="6"/>
      <c r="Z40" s="6"/>
      <c r="AA40" s="6"/>
      <c r="AB40" s="1"/>
      <c r="AC40" s="1"/>
      <c r="AD40" s="1"/>
      <c r="AE40" s="1"/>
      <c r="AF40" s="16"/>
      <c r="AG40" s="16"/>
      <c r="AH40" s="16"/>
      <c r="AI40" s="16"/>
      <c r="AJ40" s="16"/>
      <c r="AK40" s="16"/>
      <c r="AL40" s="16"/>
    </row>
    <row r="41" spans="10:38" x14ac:dyDescent="0.25">
      <c r="S41" s="6"/>
      <c r="T41" s="26"/>
      <c r="U41" s="26"/>
      <c r="V41" s="26"/>
      <c r="W41" s="26"/>
      <c r="X41" s="26"/>
      <c r="Y41" s="26"/>
      <c r="Z41" s="26"/>
      <c r="AA41" s="6"/>
      <c r="AB41" s="1"/>
      <c r="AC41" s="1"/>
      <c r="AD41" s="1"/>
      <c r="AE41" s="1"/>
      <c r="AF41" s="16"/>
      <c r="AG41" s="16"/>
      <c r="AH41" s="16"/>
      <c r="AI41" s="16"/>
      <c r="AJ41" s="16"/>
      <c r="AK41" s="16"/>
      <c r="AL41" s="16"/>
    </row>
    <row r="42" spans="10:38" x14ac:dyDescent="0.25">
      <c r="S42" s="6"/>
      <c r="T42" s="16"/>
      <c r="U42" s="16"/>
      <c r="V42" s="16"/>
      <c r="W42" s="16"/>
      <c r="X42" s="16"/>
      <c r="Y42" s="16"/>
      <c r="Z42" s="16"/>
      <c r="AA42" s="26"/>
      <c r="AB42" s="26"/>
      <c r="AC42" s="26"/>
      <c r="AD42" s="26"/>
      <c r="AE42" s="26"/>
      <c r="AF42" s="16"/>
      <c r="AG42" s="16"/>
      <c r="AH42" s="16"/>
      <c r="AI42" s="16"/>
      <c r="AJ42" s="16"/>
      <c r="AK42" s="16"/>
      <c r="AL42" s="16"/>
    </row>
    <row r="43" spans="10:38" x14ac:dyDescent="0.25">
      <c r="S43" s="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spans="10:38" x14ac:dyDescent="0.25">
      <c r="S44" s="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"/>
      <c r="AG44" s="1"/>
      <c r="AH44" s="1"/>
      <c r="AI44" s="1"/>
      <c r="AJ44" s="1"/>
      <c r="AK44" s="1"/>
      <c r="AL44" s="1"/>
    </row>
    <row r="45" spans="10:38" x14ac:dyDescent="0.25">
      <c r="S45" s="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"/>
      <c r="AG45" s="1"/>
      <c r="AH45" s="1"/>
      <c r="AI45" s="1"/>
      <c r="AJ45" s="1"/>
      <c r="AK45" s="1"/>
      <c r="AL45" s="1"/>
    </row>
    <row r="46" spans="10:38" x14ac:dyDescent="0.25">
      <c r="S46" s="6"/>
      <c r="T46" s="6"/>
      <c r="U46" s="6"/>
      <c r="V46" s="6"/>
      <c r="W46" s="6"/>
      <c r="X46" s="6"/>
      <c r="Y46" s="16"/>
      <c r="Z46" s="16"/>
      <c r="AA46" s="16"/>
      <c r="AB46" s="16"/>
      <c r="AC46" s="16"/>
      <c r="AD46" s="16"/>
      <c r="AE46" s="16"/>
      <c r="AF46" s="1"/>
      <c r="AG46" s="1"/>
      <c r="AH46" s="1"/>
      <c r="AI46" s="1"/>
      <c r="AJ46" s="1"/>
      <c r="AK46" s="1"/>
      <c r="AL46" s="1"/>
    </row>
    <row r="47" spans="10:38" x14ac:dyDescent="0.25">
      <c r="S47" s="6"/>
      <c r="T47" s="6"/>
      <c r="U47" s="6"/>
      <c r="V47" s="6"/>
      <c r="W47" s="6"/>
      <c r="X47" s="6"/>
      <c r="Y47" s="6"/>
      <c r="Z47" s="6"/>
      <c r="AA47" s="6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0:38" x14ac:dyDescent="0.25">
      <c r="S48" s="6"/>
      <c r="T48" s="6"/>
      <c r="U48" s="6"/>
      <c r="V48" s="6"/>
      <c r="W48" s="6"/>
      <c r="X48" s="6"/>
      <c r="Y48" s="6"/>
      <c r="Z48" s="6"/>
      <c r="AA48" s="6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2:38" x14ac:dyDescent="0.25"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2:38" x14ac:dyDescent="0.25">
      <c r="L50" s="6"/>
      <c r="M50" s="6"/>
      <c r="N50" s="6"/>
      <c r="O50" s="6"/>
      <c r="P50" s="6"/>
      <c r="Q50" s="6"/>
      <c r="R50" s="6"/>
      <c r="S50" s="6"/>
    </row>
    <row r="51" spans="12:38" x14ac:dyDescent="0.25">
      <c r="L51" s="26"/>
      <c r="M51" s="26"/>
      <c r="N51" s="26"/>
      <c r="O51" s="26"/>
      <c r="P51" s="26"/>
      <c r="Q51" s="6"/>
      <c r="R51" s="6"/>
      <c r="S51" s="6"/>
    </row>
    <row r="52" spans="12:38" x14ac:dyDescent="0.25">
      <c r="L52" s="16"/>
      <c r="M52" s="16"/>
      <c r="N52" s="16"/>
      <c r="O52" s="16"/>
      <c r="P52" s="16"/>
      <c r="Q52" s="6"/>
      <c r="R52" s="6"/>
      <c r="S52" s="6"/>
    </row>
    <row r="53" spans="12:38" x14ac:dyDescent="0.25">
      <c r="L53" s="16"/>
      <c r="M53" s="16"/>
      <c r="N53" s="16"/>
      <c r="O53" s="16"/>
      <c r="P53" s="16"/>
      <c r="Q53" s="6"/>
      <c r="R53" s="6"/>
      <c r="S53" s="6"/>
    </row>
    <row r="54" spans="12:38" x14ac:dyDescent="0.25">
      <c r="L54" s="16"/>
      <c r="M54" s="16"/>
      <c r="N54" s="16"/>
      <c r="O54" s="16"/>
      <c r="P54" s="16"/>
      <c r="Q54" s="6"/>
      <c r="R54" s="6"/>
      <c r="S54" s="6"/>
    </row>
    <row r="55" spans="12:38" x14ac:dyDescent="0.25">
      <c r="L55" s="16"/>
      <c r="M55" s="16"/>
      <c r="N55" s="16"/>
      <c r="O55" s="16"/>
      <c r="P55" s="16"/>
      <c r="Q55" s="6"/>
      <c r="R55" s="6"/>
      <c r="S55" s="6"/>
    </row>
    <row r="56" spans="12:38" x14ac:dyDescent="0.25">
      <c r="L56" s="6"/>
      <c r="M56" s="6"/>
      <c r="N56" s="6"/>
      <c r="O56" s="6"/>
      <c r="P56" s="6"/>
      <c r="Q56" s="6"/>
      <c r="R56" s="6"/>
      <c r="S56" s="6"/>
    </row>
    <row r="57" spans="12:38" x14ac:dyDescent="0.25">
      <c r="L57" s="6"/>
      <c r="M57" s="6"/>
      <c r="N57" s="6"/>
      <c r="O57" s="6"/>
      <c r="P57" s="6"/>
      <c r="Q57" s="6"/>
      <c r="R57" s="6"/>
      <c r="S57" s="6"/>
    </row>
    <row r="58" spans="12:38" x14ac:dyDescent="0.25">
      <c r="L58" s="6"/>
      <c r="M58" s="6"/>
      <c r="N58" s="6"/>
      <c r="O58" s="6"/>
      <c r="P58" s="6"/>
      <c r="Q58" s="6"/>
      <c r="R58" s="6"/>
      <c r="S58" s="6"/>
    </row>
    <row r="59" spans="12:38" x14ac:dyDescent="0.25">
      <c r="L59" s="26"/>
      <c r="M59" s="26"/>
      <c r="N59" s="26"/>
      <c r="O59" s="26"/>
      <c r="P59" s="26"/>
      <c r="Q59" s="26"/>
      <c r="R59" s="26"/>
      <c r="S59" s="6"/>
    </row>
    <row r="60" spans="12:38" x14ac:dyDescent="0.25">
      <c r="L60" s="16"/>
      <c r="M60" s="16"/>
      <c r="N60" s="16"/>
      <c r="O60" s="16"/>
      <c r="P60" s="16"/>
      <c r="Q60" s="16"/>
      <c r="R60" s="16"/>
      <c r="S60" s="6"/>
    </row>
    <row r="61" spans="12:38" x14ac:dyDescent="0.25">
      <c r="L61" s="16"/>
      <c r="M61" s="16"/>
      <c r="N61" s="16"/>
      <c r="O61" s="16"/>
      <c r="P61" s="16"/>
      <c r="Q61" s="16"/>
      <c r="R61" s="16"/>
      <c r="S61" s="6"/>
    </row>
    <row r="62" spans="12:38" x14ac:dyDescent="0.25">
      <c r="L62" s="16"/>
      <c r="M62" s="16"/>
      <c r="N62" s="16"/>
      <c r="O62" s="16"/>
      <c r="P62" s="16"/>
      <c r="Q62" s="16"/>
      <c r="R62" s="16"/>
      <c r="S62" s="6"/>
    </row>
    <row r="63" spans="12:38" x14ac:dyDescent="0.25">
      <c r="L63" s="16"/>
      <c r="M63" s="16"/>
      <c r="N63" s="16"/>
      <c r="O63" s="16"/>
      <c r="P63" s="16"/>
      <c r="Q63" s="16"/>
      <c r="R63" s="16"/>
      <c r="S63" s="6"/>
    </row>
    <row r="64" spans="12:38" x14ac:dyDescent="0.25">
      <c r="L64" s="6"/>
      <c r="M64" s="6"/>
      <c r="N64" s="6"/>
      <c r="O64" s="6"/>
      <c r="P64" s="6"/>
      <c r="Q64" s="6"/>
      <c r="R64" s="6"/>
      <c r="S64" s="6"/>
    </row>
  </sheetData>
  <mergeCells count="5">
    <mergeCell ref="E1:G1"/>
    <mergeCell ref="I1:K1"/>
    <mergeCell ref="Q13:Q14"/>
    <mergeCell ref="R13:V13"/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1"/>
  <sheetViews>
    <sheetView zoomScaleNormal="100" workbookViewId="0">
      <selection activeCell="N11" sqref="N11"/>
    </sheetView>
  </sheetViews>
  <sheetFormatPr defaultRowHeight="15" x14ac:dyDescent="0.25"/>
  <cols>
    <col min="1" max="1" width="12" customWidth="1"/>
    <col min="2" max="2" width="9.7109375" customWidth="1"/>
    <col min="3" max="3" width="11.140625" customWidth="1"/>
    <col min="4" max="4" width="13.28515625" customWidth="1"/>
    <col min="6" max="6" width="17.5703125" customWidth="1"/>
    <col min="9" max="9" width="12.140625" customWidth="1"/>
    <col min="10" max="10" width="11.7109375" customWidth="1"/>
    <col min="11" max="11" width="14" customWidth="1"/>
    <col min="12" max="12" width="14.42578125" customWidth="1"/>
    <col min="13" max="13" width="13.42578125" customWidth="1"/>
    <col min="14" max="14" width="17.5703125" customWidth="1"/>
  </cols>
  <sheetData>
    <row r="1" spans="1:15" ht="20.100000000000001" customHeight="1" x14ac:dyDescent="0.25">
      <c r="A1" s="182" t="s">
        <v>77</v>
      </c>
      <c r="B1" s="182"/>
      <c r="C1" s="182"/>
      <c r="D1" s="182"/>
      <c r="E1" s="182"/>
      <c r="F1" s="182"/>
      <c r="G1" s="90"/>
      <c r="H1" s="90"/>
      <c r="I1" s="189" t="s">
        <v>76</v>
      </c>
      <c r="J1" s="189"/>
      <c r="K1" s="189"/>
      <c r="L1" s="189"/>
      <c r="M1" s="189"/>
      <c r="N1" s="189"/>
    </row>
    <row r="2" spans="1:15" ht="20.100000000000001" customHeight="1" x14ac:dyDescent="0.25">
      <c r="A2" s="90" t="s">
        <v>78</v>
      </c>
      <c r="B2" s="90" t="s">
        <v>91</v>
      </c>
      <c r="C2" s="90" t="s">
        <v>92</v>
      </c>
      <c r="D2" s="90" t="s">
        <v>93</v>
      </c>
      <c r="E2" s="90" t="s">
        <v>94</v>
      </c>
      <c r="F2" s="90" t="s">
        <v>95</v>
      </c>
      <c r="I2" s="158" t="s">
        <v>78</v>
      </c>
      <c r="J2" s="90" t="s">
        <v>91</v>
      </c>
      <c r="K2" s="90" t="s">
        <v>92</v>
      </c>
      <c r="L2" s="90" t="s">
        <v>93</v>
      </c>
      <c r="M2" s="90" t="s">
        <v>94</v>
      </c>
      <c r="N2" s="90" t="s">
        <v>95</v>
      </c>
    </row>
    <row r="3" spans="1:15" ht="20.100000000000001" customHeight="1" x14ac:dyDescent="0.25">
      <c r="A3" s="90">
        <v>0</v>
      </c>
      <c r="B3" s="90">
        <v>150</v>
      </c>
      <c r="C3" s="90">
        <v>150</v>
      </c>
      <c r="D3" s="90">
        <v>150</v>
      </c>
      <c r="E3" s="90">
        <v>150</v>
      </c>
      <c r="F3" s="90">
        <v>150</v>
      </c>
      <c r="I3" s="158">
        <v>0</v>
      </c>
      <c r="J3" s="90">
        <v>10</v>
      </c>
      <c r="K3" s="90">
        <v>10</v>
      </c>
      <c r="L3" s="90">
        <v>20</v>
      </c>
      <c r="M3" s="90">
        <v>10</v>
      </c>
      <c r="N3" s="90">
        <v>10</v>
      </c>
      <c r="O3" s="80"/>
    </row>
    <row r="4" spans="1:15" ht="20.100000000000001" customHeight="1" x14ac:dyDescent="0.25">
      <c r="A4" s="90">
        <v>0.5</v>
      </c>
      <c r="B4" s="92">
        <v>140</v>
      </c>
      <c r="C4" s="90">
        <v>140</v>
      </c>
      <c r="D4" s="90">
        <v>130</v>
      </c>
      <c r="E4" s="90">
        <v>10</v>
      </c>
      <c r="F4" s="90">
        <v>25</v>
      </c>
      <c r="I4" s="158">
        <v>0.5</v>
      </c>
      <c r="J4" s="90">
        <v>10</v>
      </c>
      <c r="K4" s="90">
        <v>10</v>
      </c>
      <c r="L4" s="90">
        <v>20</v>
      </c>
      <c r="M4" s="90">
        <v>140</v>
      </c>
      <c r="N4" s="90">
        <v>125</v>
      </c>
      <c r="O4" s="80"/>
    </row>
    <row r="5" spans="1:15" ht="20.100000000000001" customHeight="1" x14ac:dyDescent="0.25">
      <c r="A5" s="90">
        <v>1</v>
      </c>
      <c r="B5" s="90">
        <v>140</v>
      </c>
      <c r="C5" s="90">
        <v>140</v>
      </c>
      <c r="D5" s="90">
        <v>126</v>
      </c>
      <c r="E5" s="90">
        <v>5</v>
      </c>
      <c r="F5" s="90">
        <v>5</v>
      </c>
      <c r="I5" s="158">
        <v>1</v>
      </c>
      <c r="J5" s="90">
        <v>10</v>
      </c>
      <c r="K5" s="90">
        <v>10</v>
      </c>
      <c r="L5" s="90">
        <v>24</v>
      </c>
      <c r="M5" s="90">
        <v>145</v>
      </c>
      <c r="N5" s="90">
        <v>145</v>
      </c>
      <c r="O5" s="80"/>
    </row>
    <row r="6" spans="1:15" ht="20.100000000000001" customHeight="1" x14ac:dyDescent="0.25">
      <c r="A6" s="90">
        <v>2</v>
      </c>
      <c r="B6" s="90">
        <v>130</v>
      </c>
      <c r="C6" s="90">
        <v>137</v>
      </c>
      <c r="D6" s="90">
        <v>124</v>
      </c>
      <c r="E6" s="90">
        <v>0</v>
      </c>
      <c r="F6" s="90">
        <v>0</v>
      </c>
      <c r="I6" s="158">
        <v>2</v>
      </c>
      <c r="J6" s="90">
        <v>20</v>
      </c>
      <c r="K6" s="90">
        <v>13</v>
      </c>
      <c r="L6" s="90">
        <v>26</v>
      </c>
      <c r="M6" s="90">
        <v>150</v>
      </c>
      <c r="N6" s="90">
        <v>150</v>
      </c>
      <c r="O6" s="80"/>
    </row>
    <row r="7" spans="1:15" ht="20.100000000000001" customHeight="1" x14ac:dyDescent="0.25">
      <c r="A7" s="90">
        <v>6</v>
      </c>
      <c r="B7" s="90">
        <v>120</v>
      </c>
      <c r="C7" s="90">
        <v>130</v>
      </c>
      <c r="D7" s="90">
        <v>98</v>
      </c>
      <c r="E7" s="90">
        <v>0</v>
      </c>
      <c r="F7" s="90">
        <v>0</v>
      </c>
      <c r="I7" s="158">
        <v>6</v>
      </c>
      <c r="J7" s="90">
        <v>30</v>
      </c>
      <c r="K7" s="90">
        <v>20</v>
      </c>
      <c r="L7" s="90">
        <v>52</v>
      </c>
      <c r="M7" s="90">
        <v>150</v>
      </c>
      <c r="N7" s="90">
        <v>150</v>
      </c>
      <c r="O7" s="80"/>
    </row>
    <row r="8" spans="1:15" ht="20.100000000000001" customHeight="1" x14ac:dyDescent="0.25">
      <c r="A8" s="90">
        <v>12</v>
      </c>
      <c r="B8" s="90">
        <v>110</v>
      </c>
      <c r="C8" s="90">
        <v>122</v>
      </c>
      <c r="D8" s="90">
        <v>90</v>
      </c>
      <c r="E8" s="90">
        <v>0</v>
      </c>
      <c r="F8" s="90">
        <v>0</v>
      </c>
      <c r="I8" s="158">
        <v>12</v>
      </c>
      <c r="J8" s="90">
        <v>40</v>
      </c>
      <c r="K8" s="90">
        <v>28</v>
      </c>
      <c r="L8" s="90">
        <v>60</v>
      </c>
      <c r="M8" s="90">
        <v>150</v>
      </c>
      <c r="N8" s="90">
        <v>150</v>
      </c>
      <c r="O8" s="80"/>
    </row>
    <row r="9" spans="1:15" ht="20.100000000000001" customHeight="1" x14ac:dyDescent="0.25">
      <c r="A9" s="90">
        <v>24</v>
      </c>
      <c r="B9" s="90">
        <v>90</v>
      </c>
      <c r="C9" s="90">
        <v>97</v>
      </c>
      <c r="D9" s="90">
        <v>89</v>
      </c>
      <c r="E9" s="90">
        <v>0</v>
      </c>
      <c r="F9" s="90">
        <v>0</v>
      </c>
      <c r="I9" s="158">
        <v>24</v>
      </c>
      <c r="J9" s="90">
        <v>60</v>
      </c>
      <c r="K9" s="90">
        <v>53</v>
      </c>
      <c r="L9" s="90">
        <v>68</v>
      </c>
      <c r="M9" s="90">
        <v>150</v>
      </c>
      <c r="N9" s="90">
        <v>150</v>
      </c>
      <c r="O9" s="80"/>
    </row>
    <row r="10" spans="1:15" ht="20.100000000000001" customHeight="1" x14ac:dyDescent="0.25">
      <c r="A10" s="90">
        <v>48</v>
      </c>
      <c r="B10" s="90">
        <v>80</v>
      </c>
      <c r="C10" s="90">
        <v>89</v>
      </c>
      <c r="D10" s="90">
        <v>80</v>
      </c>
      <c r="E10" s="90">
        <v>0</v>
      </c>
      <c r="F10" s="90">
        <v>0</v>
      </c>
      <c r="I10" s="158">
        <v>48</v>
      </c>
      <c r="J10" s="90">
        <v>78</v>
      </c>
      <c r="K10" s="90">
        <v>80</v>
      </c>
      <c r="L10" s="90">
        <v>79</v>
      </c>
      <c r="M10" s="90">
        <v>150</v>
      </c>
      <c r="N10" s="90">
        <v>150</v>
      </c>
      <c r="O10" s="80"/>
    </row>
    <row r="11" spans="1:15" ht="20.25" customHeight="1" x14ac:dyDescent="0.25">
      <c r="A11" s="90">
        <v>116</v>
      </c>
      <c r="B11" s="90">
        <v>105</v>
      </c>
      <c r="C11" s="90">
        <v>140</v>
      </c>
      <c r="D11" s="90">
        <v>70</v>
      </c>
      <c r="E11" s="90">
        <v>0</v>
      </c>
      <c r="F11" s="90">
        <v>0</v>
      </c>
      <c r="I11" s="158">
        <v>116</v>
      </c>
      <c r="J11" s="90">
        <v>130</v>
      </c>
      <c r="K11" s="90">
        <v>150</v>
      </c>
      <c r="L11" s="90">
        <v>120</v>
      </c>
      <c r="M11" s="90">
        <v>150</v>
      </c>
      <c r="N11" s="90">
        <v>150</v>
      </c>
      <c r="O11" s="80"/>
    </row>
    <row r="12" spans="1:15" ht="21.75" customHeight="1" x14ac:dyDescent="0.25">
      <c r="A12" s="81"/>
      <c r="B12" s="16"/>
      <c r="C12" s="16"/>
      <c r="D12" s="93"/>
      <c r="E12" s="94"/>
      <c r="F12" s="95"/>
      <c r="G12" s="6"/>
      <c r="J12" s="80"/>
      <c r="K12" s="80"/>
      <c r="L12" s="80"/>
      <c r="M12" s="80"/>
      <c r="N12" s="80"/>
      <c r="O12" s="80"/>
    </row>
    <row r="13" spans="1:15" ht="37.5" customHeight="1" x14ac:dyDescent="0.45">
      <c r="H13" s="22"/>
    </row>
    <row r="36" spans="1:18" x14ac:dyDescent="0.25">
      <c r="A36" s="6"/>
      <c r="B36" s="6"/>
      <c r="C36" s="6"/>
      <c r="D36" s="6"/>
      <c r="E36" s="6"/>
      <c r="F36" s="6"/>
    </row>
    <row r="37" spans="1:18" x14ac:dyDescent="0.25">
      <c r="A37" s="6"/>
      <c r="B37" s="6"/>
      <c r="C37" s="6"/>
      <c r="D37" s="6"/>
      <c r="E37" s="6"/>
      <c r="F37" s="6"/>
    </row>
    <row r="38" spans="1:18" x14ac:dyDescent="0.25">
      <c r="A38" s="6"/>
      <c r="B38" s="6"/>
      <c r="C38" s="6"/>
      <c r="D38" s="6"/>
      <c r="E38" s="6"/>
      <c r="F38" s="6"/>
    </row>
    <row r="39" spans="1:18" x14ac:dyDescent="0.25">
      <c r="A39" s="55"/>
      <c r="B39" s="55"/>
      <c r="C39" s="55"/>
      <c r="D39" s="55"/>
      <c r="E39" s="55"/>
      <c r="F39" s="55"/>
      <c r="N39" s="1"/>
      <c r="O39" s="1"/>
      <c r="P39" s="1"/>
      <c r="Q39" s="1"/>
      <c r="R39" s="1"/>
    </row>
    <row r="40" spans="1:18" x14ac:dyDescent="0.25">
      <c r="A40" s="81"/>
      <c r="B40" s="55"/>
      <c r="C40" s="55"/>
      <c r="D40" s="55"/>
      <c r="E40" s="55"/>
      <c r="F40" s="55"/>
      <c r="N40" s="55"/>
      <c r="O40" s="55"/>
      <c r="P40" s="55"/>
      <c r="Q40" s="55"/>
      <c r="R40" s="55"/>
    </row>
    <row r="41" spans="1:18" x14ac:dyDescent="0.25">
      <c r="A41" s="81"/>
      <c r="B41" s="92"/>
      <c r="C41" s="81"/>
      <c r="D41" s="81"/>
      <c r="E41" s="81"/>
      <c r="F41" s="81"/>
      <c r="N41" s="55"/>
      <c r="O41" s="6"/>
      <c r="P41" s="6"/>
      <c r="Q41" s="6"/>
      <c r="R41" s="6"/>
    </row>
    <row r="42" spans="1:18" x14ac:dyDescent="0.25">
      <c r="A42" s="81"/>
      <c r="B42" s="81"/>
      <c r="C42" s="81"/>
      <c r="D42" s="81"/>
      <c r="E42" s="81"/>
      <c r="F42" s="81"/>
      <c r="N42" s="1"/>
      <c r="O42" s="1"/>
      <c r="P42" s="1"/>
      <c r="Q42" s="1"/>
      <c r="R42" s="1"/>
    </row>
    <row r="43" spans="1:18" x14ac:dyDescent="0.25">
      <c r="A43" s="81"/>
      <c r="B43" s="81"/>
      <c r="C43" s="81"/>
      <c r="D43" s="81"/>
      <c r="E43" s="81"/>
      <c r="F43" s="81"/>
      <c r="N43" s="1"/>
      <c r="O43" s="1"/>
      <c r="P43" s="1"/>
      <c r="Q43" s="1"/>
      <c r="R43" s="1"/>
    </row>
    <row r="44" spans="1:18" x14ac:dyDescent="0.25">
      <c r="A44" s="81"/>
      <c r="B44" s="81"/>
      <c r="C44" s="81"/>
      <c r="D44" s="81"/>
      <c r="E44" s="81"/>
      <c r="F44" s="81"/>
      <c r="N44" s="1"/>
      <c r="O44" s="1"/>
      <c r="P44" s="1"/>
      <c r="Q44" s="1"/>
      <c r="R44" s="1"/>
    </row>
    <row r="45" spans="1:18" x14ac:dyDescent="0.25">
      <c r="A45" s="81"/>
      <c r="B45" s="81"/>
      <c r="C45" s="81"/>
      <c r="D45" s="81"/>
      <c r="E45" s="81"/>
      <c r="F45" s="81"/>
    </row>
    <row r="46" spans="1:18" x14ac:dyDescent="0.25">
      <c r="A46" s="81"/>
      <c r="B46" s="81"/>
      <c r="C46" s="81"/>
      <c r="D46" s="81"/>
      <c r="E46" s="81"/>
      <c r="F46" s="81"/>
    </row>
    <row r="47" spans="1:18" x14ac:dyDescent="0.25">
      <c r="A47" s="81"/>
      <c r="B47" s="81"/>
      <c r="C47" s="81"/>
      <c r="D47" s="81"/>
      <c r="E47" s="81"/>
      <c r="F47" s="81"/>
    </row>
    <row r="48" spans="1:18" x14ac:dyDescent="0.25">
      <c r="A48" s="81"/>
      <c r="B48" s="6"/>
      <c r="C48" s="6"/>
      <c r="D48" s="6"/>
      <c r="E48" s="6"/>
      <c r="F48" s="6"/>
    </row>
    <row r="49" spans="1:18" x14ac:dyDescent="0.25">
      <c r="A49" s="81"/>
      <c r="B49" s="16"/>
      <c r="C49" s="16"/>
      <c r="D49" s="16"/>
      <c r="E49" s="16"/>
      <c r="F49" s="16"/>
    </row>
    <row r="50" spans="1:18" x14ac:dyDescent="0.25">
      <c r="A50" s="81"/>
      <c r="B50" s="16"/>
      <c r="C50" s="16"/>
      <c r="D50" s="93"/>
      <c r="E50" s="94"/>
      <c r="F50" s="95"/>
      <c r="H50" s="28"/>
      <c r="I50" s="170"/>
      <c r="J50" s="170"/>
      <c r="K50" s="170"/>
      <c r="L50" s="170"/>
      <c r="M50" s="170"/>
      <c r="N50" s="170"/>
      <c r="O50" s="170"/>
      <c r="P50" s="170"/>
      <c r="Q50" s="170"/>
      <c r="R50" s="170"/>
    </row>
    <row r="51" spans="1:18" ht="33.75" customHeight="1" x14ac:dyDescent="0.25">
      <c r="A51" s="6"/>
      <c r="B51" s="6"/>
      <c r="C51" s="6"/>
      <c r="D51" s="6"/>
      <c r="E51" s="6"/>
      <c r="F51" s="6"/>
      <c r="H51" s="28"/>
      <c r="I51" s="170"/>
      <c r="J51" s="170"/>
      <c r="K51" s="170"/>
      <c r="L51" s="170"/>
      <c r="M51" s="190"/>
      <c r="N51" s="191"/>
      <c r="O51" s="192"/>
      <c r="P51" s="170"/>
      <c r="Q51" s="193"/>
      <c r="R51" s="191"/>
    </row>
    <row r="52" spans="1:18" x14ac:dyDescent="0.25">
      <c r="A52" s="6"/>
      <c r="B52" s="6"/>
      <c r="C52" s="6"/>
      <c r="D52" s="6"/>
      <c r="E52" s="6"/>
      <c r="F52" s="6"/>
      <c r="J52" s="6"/>
      <c r="K52" s="6"/>
      <c r="L52" s="6"/>
      <c r="M52" s="6"/>
      <c r="N52" s="6"/>
      <c r="O52" s="6"/>
      <c r="P52" s="6"/>
      <c r="Q52" s="6"/>
    </row>
    <row r="53" spans="1:18" x14ac:dyDescent="0.25">
      <c r="A53" s="6"/>
      <c r="B53" s="6"/>
      <c r="C53" s="6"/>
      <c r="D53" s="6"/>
      <c r="E53" s="6"/>
      <c r="F53" s="6"/>
      <c r="J53" s="6"/>
      <c r="K53" s="6"/>
      <c r="L53" s="6"/>
      <c r="M53" s="6"/>
      <c r="N53" s="6"/>
      <c r="O53" s="6"/>
      <c r="P53" s="6"/>
      <c r="Q53" s="6"/>
    </row>
    <row r="54" spans="1:18" x14ac:dyDescent="0.25">
      <c r="A54" s="6"/>
      <c r="B54" s="6"/>
      <c r="C54" s="6"/>
      <c r="D54" s="6"/>
      <c r="E54" s="6"/>
      <c r="F54" s="6"/>
      <c r="J54" s="6"/>
      <c r="K54" s="6"/>
      <c r="L54" s="6"/>
      <c r="M54" s="6"/>
      <c r="N54" s="6"/>
      <c r="O54" s="6"/>
      <c r="P54" s="6"/>
      <c r="Q54" s="6"/>
    </row>
    <row r="55" spans="1:18" x14ac:dyDescent="0.25">
      <c r="A55" s="6"/>
      <c r="B55" s="6"/>
      <c r="C55" s="6"/>
      <c r="D55" s="6"/>
      <c r="E55" s="6"/>
      <c r="F55" s="6"/>
      <c r="J55" s="6"/>
      <c r="K55" s="6"/>
      <c r="L55" s="6"/>
      <c r="M55" s="6"/>
      <c r="N55" s="6"/>
      <c r="O55" s="6"/>
      <c r="P55" s="6"/>
      <c r="Q55" s="6"/>
    </row>
    <row r="56" spans="1:18" x14ac:dyDescent="0.25">
      <c r="A56" s="6"/>
      <c r="B56" s="6"/>
      <c r="C56" s="6"/>
      <c r="D56" s="6"/>
      <c r="E56" s="6"/>
      <c r="F56" s="6"/>
      <c r="J56" s="26"/>
      <c r="K56" s="26"/>
      <c r="L56" s="26"/>
      <c r="M56" s="26"/>
      <c r="N56" s="26"/>
      <c r="O56" s="6"/>
      <c r="P56" s="6"/>
      <c r="Q56" s="6"/>
    </row>
    <row r="57" spans="1:18" x14ac:dyDescent="0.25">
      <c r="J57" s="16"/>
      <c r="K57" s="16"/>
      <c r="L57" s="16"/>
      <c r="M57" s="16"/>
      <c r="N57" s="16"/>
      <c r="O57" s="6"/>
      <c r="P57" s="6"/>
      <c r="Q57" s="6"/>
    </row>
    <row r="58" spans="1:18" x14ac:dyDescent="0.25">
      <c r="J58" s="16"/>
      <c r="K58" s="16"/>
      <c r="L58" s="16"/>
      <c r="M58" s="16"/>
      <c r="N58" s="16"/>
      <c r="O58" s="6"/>
      <c r="P58" s="6"/>
      <c r="Q58" s="6"/>
    </row>
    <row r="59" spans="1:18" x14ac:dyDescent="0.25">
      <c r="J59" s="16"/>
      <c r="K59" s="16"/>
      <c r="L59" s="16"/>
      <c r="M59" s="16"/>
      <c r="N59" s="16"/>
      <c r="O59" s="6"/>
      <c r="P59" s="6"/>
      <c r="Q59" s="6"/>
    </row>
    <row r="60" spans="1:18" x14ac:dyDescent="0.25">
      <c r="J60" s="16"/>
      <c r="K60" s="16"/>
      <c r="L60" s="16"/>
      <c r="M60" s="16"/>
      <c r="N60" s="16"/>
      <c r="O60" s="6"/>
      <c r="P60" s="6"/>
      <c r="Q60" s="6"/>
    </row>
    <row r="61" spans="1:18" x14ac:dyDescent="0.25">
      <c r="J61" s="16"/>
      <c r="K61" s="16"/>
      <c r="L61" s="16"/>
      <c r="M61" s="16"/>
      <c r="N61" s="16"/>
      <c r="O61" s="6"/>
      <c r="P61" s="6"/>
      <c r="Q61" s="6"/>
    </row>
    <row r="62" spans="1:18" x14ac:dyDescent="0.25">
      <c r="J62" s="6"/>
      <c r="K62" s="6"/>
      <c r="L62" s="6"/>
      <c r="M62" s="6"/>
      <c r="N62" s="6"/>
      <c r="O62" s="6"/>
      <c r="P62" s="6"/>
      <c r="Q62" s="6"/>
    </row>
    <row r="63" spans="1:18" x14ac:dyDescent="0.25">
      <c r="J63" s="6"/>
      <c r="K63" s="6"/>
      <c r="L63" s="6"/>
      <c r="M63" s="6"/>
      <c r="N63" s="6"/>
      <c r="O63" s="6"/>
      <c r="P63" s="6"/>
      <c r="Q63" s="6"/>
    </row>
    <row r="64" spans="1:18" x14ac:dyDescent="0.25">
      <c r="J64" s="6"/>
      <c r="K64" s="6"/>
      <c r="L64" s="6"/>
      <c r="M64" s="6"/>
      <c r="N64" s="6"/>
      <c r="O64" s="6"/>
      <c r="P64" s="6"/>
      <c r="Q64" s="6"/>
    </row>
    <row r="65" spans="10:17" x14ac:dyDescent="0.25">
      <c r="J65" s="26"/>
      <c r="K65" s="26"/>
      <c r="L65" s="26"/>
      <c r="M65" s="26"/>
      <c r="N65" s="26"/>
      <c r="O65" s="26"/>
      <c r="P65" s="26"/>
      <c r="Q65" s="6"/>
    </row>
    <row r="66" spans="10:17" x14ac:dyDescent="0.25">
      <c r="J66" s="16"/>
      <c r="K66" s="16"/>
      <c r="L66" s="16"/>
      <c r="M66" s="16"/>
      <c r="N66" s="16"/>
      <c r="O66" s="16"/>
      <c r="P66" s="16"/>
      <c r="Q66" s="6"/>
    </row>
    <row r="67" spans="10:17" x14ac:dyDescent="0.25">
      <c r="J67" s="16"/>
      <c r="K67" s="16"/>
      <c r="L67" s="16"/>
      <c r="M67" s="16"/>
      <c r="N67" s="16"/>
      <c r="O67" s="16"/>
      <c r="P67" s="16"/>
      <c r="Q67" s="6"/>
    </row>
    <row r="68" spans="10:17" x14ac:dyDescent="0.25">
      <c r="J68" s="16"/>
      <c r="K68" s="16"/>
      <c r="L68" s="16"/>
      <c r="M68" s="16"/>
      <c r="N68" s="16"/>
      <c r="O68" s="16"/>
      <c r="P68" s="16"/>
      <c r="Q68" s="6"/>
    </row>
    <row r="69" spans="10:17" x14ac:dyDescent="0.25">
      <c r="J69" s="16"/>
      <c r="K69" s="16"/>
      <c r="L69" s="16"/>
      <c r="M69" s="16"/>
      <c r="N69" s="16"/>
      <c r="O69" s="16"/>
      <c r="P69" s="16"/>
      <c r="Q69" s="6"/>
    </row>
    <row r="70" spans="10:17" x14ac:dyDescent="0.25">
      <c r="J70" s="6"/>
      <c r="K70" s="6"/>
      <c r="L70" s="6"/>
      <c r="M70" s="6"/>
      <c r="N70" s="6"/>
      <c r="O70" s="6"/>
      <c r="P70" s="6"/>
      <c r="Q70" s="6"/>
    </row>
    <row r="71" spans="10:17" x14ac:dyDescent="0.25">
      <c r="J71" s="6"/>
      <c r="K71" s="6"/>
      <c r="L71" s="6"/>
      <c r="M71" s="6"/>
      <c r="N71" s="6"/>
      <c r="O71" s="6"/>
      <c r="P71" s="6"/>
      <c r="Q71" s="6"/>
    </row>
  </sheetData>
  <mergeCells count="12">
    <mergeCell ref="O50:P50"/>
    <mergeCell ref="Q50:R50"/>
    <mergeCell ref="I51:J51"/>
    <mergeCell ref="K51:L51"/>
    <mergeCell ref="M51:N51"/>
    <mergeCell ref="O51:P51"/>
    <mergeCell ref="Q51:R51"/>
    <mergeCell ref="I1:N1"/>
    <mergeCell ref="A1:F1"/>
    <mergeCell ref="I50:J50"/>
    <mergeCell ref="K50:L50"/>
    <mergeCell ref="M50:N50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32"/>
  <sheetViews>
    <sheetView topLeftCell="D1" zoomScaleNormal="100" workbookViewId="0">
      <selection activeCell="H7" sqref="H7"/>
    </sheetView>
  </sheetViews>
  <sheetFormatPr defaultRowHeight="15" x14ac:dyDescent="0.25"/>
  <cols>
    <col min="2" max="2" width="25" customWidth="1"/>
    <col min="3" max="4" width="14.28515625" customWidth="1"/>
    <col min="5" max="5" width="19" style="14" customWidth="1"/>
    <col min="6" max="6" width="21" customWidth="1"/>
    <col min="7" max="7" width="14" customWidth="1"/>
    <col min="8" max="8" width="14.42578125" style="14" customWidth="1"/>
    <col min="11" max="11" width="9.140625" style="90"/>
    <col min="12" max="12" width="20.28515625" style="39" customWidth="1"/>
    <col min="13" max="13" width="12" style="14" customWidth="1"/>
    <col min="14" max="14" width="19.85546875" style="14" customWidth="1"/>
    <col min="15" max="15" width="12.140625" customWidth="1"/>
    <col min="17" max="17" width="16.7109375" customWidth="1"/>
    <col min="23" max="23" width="17.5703125" customWidth="1"/>
    <col min="25" max="25" width="40.28515625" customWidth="1"/>
    <col min="26" max="26" width="10.7109375" customWidth="1"/>
    <col min="27" max="27" width="13.140625" customWidth="1"/>
    <col min="28" max="28" width="13.42578125" customWidth="1"/>
    <col min="29" max="29" width="12" customWidth="1"/>
    <col min="31" max="31" width="29.5703125" customWidth="1"/>
  </cols>
  <sheetData>
    <row r="1" spans="1:21" ht="15.75" customHeight="1" x14ac:dyDescent="0.25">
      <c r="A1" s="196" t="s">
        <v>72</v>
      </c>
      <c r="B1" s="197"/>
      <c r="C1" s="197"/>
      <c r="E1" s="195" t="s">
        <v>69</v>
      </c>
      <c r="F1" s="195"/>
      <c r="G1" s="195"/>
      <c r="H1" s="195"/>
      <c r="I1" s="6"/>
      <c r="J1" s="6"/>
      <c r="K1" s="194" t="s">
        <v>71</v>
      </c>
      <c r="L1" s="194"/>
      <c r="M1" s="194"/>
      <c r="N1" s="194"/>
    </row>
    <row r="2" spans="1:21" ht="16.5" customHeight="1" x14ac:dyDescent="0.25">
      <c r="A2" s="90" t="s">
        <v>36</v>
      </c>
      <c r="B2" s="55" t="s">
        <v>41</v>
      </c>
      <c r="C2" s="14" t="s">
        <v>65</v>
      </c>
      <c r="D2" s="14"/>
      <c r="E2" s="59" t="s">
        <v>96</v>
      </c>
      <c r="F2" s="16" t="s">
        <v>60</v>
      </c>
      <c r="G2" s="16" t="s">
        <v>70</v>
      </c>
      <c r="H2" s="59" t="s">
        <v>65</v>
      </c>
      <c r="I2" s="6"/>
      <c r="J2" s="6"/>
      <c r="K2" s="90" t="s">
        <v>36</v>
      </c>
      <c r="L2" s="153" t="s">
        <v>43</v>
      </c>
      <c r="M2" s="14" t="s">
        <v>96</v>
      </c>
      <c r="N2" s="14" t="s">
        <v>68</v>
      </c>
      <c r="R2" s="16"/>
      <c r="S2" s="16"/>
      <c r="T2" s="16"/>
      <c r="U2" s="16"/>
    </row>
    <row r="3" spans="1:21" x14ac:dyDescent="0.25">
      <c r="A3" s="90">
        <v>1</v>
      </c>
      <c r="B3" s="90">
        <v>0</v>
      </c>
      <c r="C3" s="13">
        <v>43456</v>
      </c>
      <c r="D3" s="13"/>
      <c r="E3" s="59" t="s">
        <v>37</v>
      </c>
      <c r="F3" s="39" t="s">
        <v>15</v>
      </c>
      <c r="G3" s="39">
        <v>61</v>
      </c>
      <c r="H3" s="62">
        <v>43512</v>
      </c>
      <c r="I3" s="59"/>
      <c r="J3" s="55"/>
      <c r="K3" s="90">
        <v>1</v>
      </c>
      <c r="L3" s="39">
        <v>0</v>
      </c>
      <c r="M3" s="14" t="s">
        <v>37</v>
      </c>
      <c r="N3" s="14" t="s">
        <v>42</v>
      </c>
      <c r="R3" s="55"/>
      <c r="S3" s="55"/>
      <c r="T3" s="55"/>
      <c r="U3" s="55"/>
    </row>
    <row r="4" spans="1:21" x14ac:dyDescent="0.25">
      <c r="A4" s="90">
        <v>2</v>
      </c>
      <c r="B4" s="90">
        <v>5</v>
      </c>
      <c r="C4" s="13">
        <v>43463</v>
      </c>
      <c r="D4" s="13"/>
      <c r="E4" s="59" t="s">
        <v>37</v>
      </c>
      <c r="F4" s="39" t="s">
        <v>16</v>
      </c>
      <c r="G4" s="39">
        <v>54</v>
      </c>
      <c r="H4" s="62">
        <v>43512</v>
      </c>
      <c r="I4" s="36"/>
      <c r="J4" s="37"/>
      <c r="K4" s="90">
        <v>2</v>
      </c>
      <c r="L4" s="39">
        <v>10</v>
      </c>
      <c r="M4" s="14" t="s">
        <v>37</v>
      </c>
      <c r="N4" s="14" t="s">
        <v>44</v>
      </c>
      <c r="R4" s="59"/>
      <c r="S4" s="59"/>
      <c r="T4" s="59"/>
      <c r="U4" s="55"/>
    </row>
    <row r="5" spans="1:21" x14ac:dyDescent="0.25">
      <c r="A5" s="90">
        <v>3</v>
      </c>
      <c r="B5" s="90">
        <v>20</v>
      </c>
      <c r="C5" s="13">
        <v>43470</v>
      </c>
      <c r="D5" s="13"/>
      <c r="E5" s="59" t="s">
        <v>37</v>
      </c>
      <c r="F5" s="39" t="s">
        <v>17</v>
      </c>
      <c r="G5" s="39">
        <v>59</v>
      </c>
      <c r="H5" s="62">
        <v>43512</v>
      </c>
      <c r="I5" s="59"/>
      <c r="J5" s="37"/>
      <c r="K5" s="90">
        <v>3</v>
      </c>
      <c r="L5" s="39">
        <v>35</v>
      </c>
      <c r="M5" s="14" t="s">
        <v>37</v>
      </c>
      <c r="N5" s="14" t="s">
        <v>44</v>
      </c>
      <c r="R5" s="59"/>
      <c r="S5" s="59"/>
      <c r="T5" s="59"/>
      <c r="U5" s="59"/>
    </row>
    <row r="6" spans="1:21" x14ac:dyDescent="0.25">
      <c r="A6" s="90">
        <v>4</v>
      </c>
      <c r="B6" s="90">
        <v>40</v>
      </c>
      <c r="C6" s="13">
        <v>43477</v>
      </c>
      <c r="D6" s="13"/>
      <c r="E6" s="59" t="s">
        <v>37</v>
      </c>
      <c r="F6" s="39" t="s">
        <v>18</v>
      </c>
      <c r="G6" s="39">
        <v>50</v>
      </c>
      <c r="H6" s="62">
        <v>43512</v>
      </c>
      <c r="I6" s="59"/>
      <c r="J6" s="37"/>
      <c r="K6" s="90">
        <v>4</v>
      </c>
      <c r="L6" s="39">
        <v>49</v>
      </c>
      <c r="M6" s="14" t="s">
        <v>37</v>
      </c>
      <c r="N6" s="14" t="s">
        <v>44</v>
      </c>
      <c r="R6" s="59"/>
      <c r="S6" s="59"/>
      <c r="T6" s="59"/>
      <c r="U6" s="59"/>
    </row>
    <row r="7" spans="1:21" x14ac:dyDescent="0.25">
      <c r="A7" s="90">
        <v>5</v>
      </c>
      <c r="B7" s="90">
        <v>55</v>
      </c>
      <c r="C7" s="13">
        <v>43484</v>
      </c>
      <c r="D7" s="13"/>
      <c r="E7" s="59" t="s">
        <v>37</v>
      </c>
      <c r="F7" s="39" t="s">
        <v>19</v>
      </c>
      <c r="G7" s="39">
        <v>13</v>
      </c>
      <c r="H7" s="62">
        <v>43512</v>
      </c>
      <c r="I7" s="59"/>
      <c r="J7" s="59"/>
      <c r="K7" s="90">
        <v>5</v>
      </c>
      <c r="L7" s="39">
        <v>51</v>
      </c>
      <c r="M7" s="14" t="s">
        <v>37</v>
      </c>
      <c r="N7" s="14" t="s">
        <v>44</v>
      </c>
      <c r="R7" s="59"/>
      <c r="S7" s="59"/>
      <c r="T7" s="59"/>
      <c r="U7" s="59"/>
    </row>
    <row r="8" spans="1:21" x14ac:dyDescent="0.25">
      <c r="A8" s="90">
        <v>6</v>
      </c>
      <c r="B8" s="90">
        <v>60</v>
      </c>
      <c r="C8" s="13">
        <v>43490</v>
      </c>
      <c r="D8" s="13"/>
      <c r="E8" s="59" t="s">
        <v>39</v>
      </c>
      <c r="F8" s="39" t="s">
        <v>25</v>
      </c>
      <c r="G8" s="39">
        <v>50</v>
      </c>
      <c r="H8" s="62">
        <v>43512</v>
      </c>
      <c r="I8" s="59"/>
      <c r="J8" s="59"/>
      <c r="K8" s="90">
        <v>6</v>
      </c>
      <c r="L8" s="39">
        <v>62</v>
      </c>
      <c r="M8" s="14" t="s">
        <v>37</v>
      </c>
      <c r="N8" s="14" t="s">
        <v>44</v>
      </c>
      <c r="R8" s="59"/>
      <c r="S8" s="59"/>
      <c r="T8" s="59"/>
      <c r="U8" s="59"/>
    </row>
    <row r="9" spans="1:21" x14ac:dyDescent="0.25">
      <c r="A9" s="90">
        <v>7</v>
      </c>
      <c r="B9" s="90">
        <v>62</v>
      </c>
      <c r="C9" s="13">
        <v>43498</v>
      </c>
      <c r="D9" s="13"/>
      <c r="E9" s="59" t="s">
        <v>39</v>
      </c>
      <c r="F9" s="39" t="s">
        <v>26</v>
      </c>
      <c r="G9" s="39">
        <v>60</v>
      </c>
      <c r="H9" s="62">
        <v>43512</v>
      </c>
      <c r="I9" s="59"/>
      <c r="J9" s="59"/>
      <c r="K9" s="90">
        <v>7</v>
      </c>
      <c r="L9" s="39">
        <v>70</v>
      </c>
      <c r="M9" s="14" t="s">
        <v>37</v>
      </c>
      <c r="N9" s="14" t="s">
        <v>44</v>
      </c>
      <c r="R9" s="59"/>
      <c r="S9" s="59"/>
      <c r="T9" s="59"/>
      <c r="U9" s="59"/>
    </row>
    <row r="10" spans="1:21" x14ac:dyDescent="0.25">
      <c r="A10" s="90">
        <v>8</v>
      </c>
      <c r="B10" s="90">
        <v>67</v>
      </c>
      <c r="C10" s="13">
        <v>43505</v>
      </c>
      <c r="D10" s="13"/>
      <c r="E10" s="59" t="s">
        <v>39</v>
      </c>
      <c r="F10" s="39" t="s">
        <v>27</v>
      </c>
      <c r="G10" s="39">
        <v>30</v>
      </c>
      <c r="H10" s="62">
        <v>43512</v>
      </c>
      <c r="I10" s="36"/>
      <c r="J10" s="6"/>
      <c r="K10" s="90">
        <v>8</v>
      </c>
      <c r="L10" s="39">
        <v>82</v>
      </c>
      <c r="M10" s="14" t="s">
        <v>37</v>
      </c>
      <c r="N10" s="14" t="s">
        <v>44</v>
      </c>
      <c r="R10" s="6"/>
      <c r="S10" s="6"/>
      <c r="T10" s="6"/>
      <c r="U10" s="6"/>
    </row>
    <row r="11" spans="1:21" x14ac:dyDescent="0.25">
      <c r="A11" s="90">
        <v>9</v>
      </c>
      <c r="B11" s="90">
        <v>70</v>
      </c>
      <c r="C11" s="13">
        <v>43512</v>
      </c>
      <c r="D11" s="13"/>
      <c r="E11" s="59" t="s">
        <v>39</v>
      </c>
      <c r="F11" s="39" t="s">
        <v>28</v>
      </c>
      <c r="G11" s="39">
        <v>63</v>
      </c>
      <c r="H11" s="62">
        <v>43512</v>
      </c>
      <c r="I11" s="59"/>
      <c r="J11" s="6"/>
      <c r="K11" s="90">
        <v>9</v>
      </c>
      <c r="L11" s="39">
        <v>102</v>
      </c>
      <c r="M11" s="14" t="s">
        <v>37</v>
      </c>
      <c r="N11" s="14" t="s">
        <v>44</v>
      </c>
    </row>
    <row r="12" spans="1:21" x14ac:dyDescent="0.25">
      <c r="A12" s="90">
        <v>10</v>
      </c>
      <c r="B12" s="90">
        <v>75</v>
      </c>
      <c r="C12" s="13">
        <v>43520</v>
      </c>
      <c r="D12" s="13"/>
      <c r="E12" s="59" t="s">
        <v>39</v>
      </c>
      <c r="F12" s="39" t="s">
        <v>29</v>
      </c>
      <c r="G12" s="39">
        <v>62</v>
      </c>
      <c r="H12" s="62">
        <v>43512</v>
      </c>
      <c r="I12" s="59"/>
      <c r="J12" s="6"/>
      <c r="K12" s="90">
        <v>10</v>
      </c>
      <c r="L12" s="39">
        <v>112</v>
      </c>
      <c r="M12" s="14" t="s">
        <v>37</v>
      </c>
      <c r="N12" s="14" t="s">
        <v>44</v>
      </c>
    </row>
    <row r="13" spans="1:21" x14ac:dyDescent="0.25">
      <c r="A13" s="90">
        <v>11</v>
      </c>
      <c r="B13" s="90">
        <v>80</v>
      </c>
      <c r="C13" s="13">
        <v>43527</v>
      </c>
      <c r="D13" s="13"/>
      <c r="E13" s="59" t="s">
        <v>40</v>
      </c>
      <c r="F13" s="39" t="s">
        <v>30</v>
      </c>
      <c r="G13" s="39">
        <v>68</v>
      </c>
      <c r="H13" s="62">
        <v>43512</v>
      </c>
      <c r="I13" s="59"/>
      <c r="J13" s="6"/>
      <c r="K13" s="90">
        <v>11</v>
      </c>
      <c r="L13" s="39">
        <v>121</v>
      </c>
      <c r="M13" s="14" t="s">
        <v>37</v>
      </c>
      <c r="N13" s="14" t="s">
        <v>44</v>
      </c>
    </row>
    <row r="14" spans="1:21" x14ac:dyDescent="0.25">
      <c r="A14" s="90">
        <v>12</v>
      </c>
      <c r="B14" s="90">
        <v>82</v>
      </c>
      <c r="C14" s="13">
        <v>43534</v>
      </c>
      <c r="D14" s="13"/>
      <c r="E14" s="59" t="s">
        <v>40</v>
      </c>
      <c r="F14" s="39" t="s">
        <v>31</v>
      </c>
      <c r="G14" s="39">
        <v>64</v>
      </c>
      <c r="H14" s="62">
        <v>43512</v>
      </c>
      <c r="I14" s="59"/>
      <c r="J14" s="6"/>
      <c r="K14" s="90">
        <v>12</v>
      </c>
      <c r="L14" s="39">
        <v>135</v>
      </c>
      <c r="M14" s="14" t="s">
        <v>37</v>
      </c>
      <c r="N14" s="14" t="s">
        <v>44</v>
      </c>
    </row>
    <row r="15" spans="1:21" x14ac:dyDescent="0.25">
      <c r="C15" s="14"/>
      <c r="D15" s="14"/>
      <c r="E15" s="59" t="s">
        <v>40</v>
      </c>
      <c r="F15" s="39" t="s">
        <v>32</v>
      </c>
      <c r="G15" s="39">
        <v>63</v>
      </c>
      <c r="H15" s="62">
        <v>43512</v>
      </c>
      <c r="I15" s="59"/>
      <c r="J15" s="59"/>
      <c r="K15" s="90">
        <v>1</v>
      </c>
      <c r="L15" s="39">
        <v>0</v>
      </c>
      <c r="M15" s="14" t="s">
        <v>39</v>
      </c>
      <c r="N15" s="14" t="s">
        <v>42</v>
      </c>
    </row>
    <row r="16" spans="1:21" x14ac:dyDescent="0.25">
      <c r="E16" s="59" t="s">
        <v>40</v>
      </c>
      <c r="F16" s="39" t="s">
        <v>33</v>
      </c>
      <c r="G16" s="39">
        <v>58</v>
      </c>
      <c r="H16" s="62">
        <v>43512</v>
      </c>
      <c r="I16" s="6"/>
      <c r="J16" s="6"/>
      <c r="K16" s="90">
        <v>2</v>
      </c>
      <c r="L16" s="39">
        <v>4</v>
      </c>
      <c r="M16" s="14" t="s">
        <v>39</v>
      </c>
      <c r="N16" s="14" t="s">
        <v>44</v>
      </c>
    </row>
    <row r="17" spans="2:14" x14ac:dyDescent="0.25">
      <c r="E17" s="59" t="s">
        <v>40</v>
      </c>
      <c r="F17" s="39" t="s">
        <v>34</v>
      </c>
      <c r="G17" s="39">
        <v>52</v>
      </c>
      <c r="H17" s="62">
        <v>43512</v>
      </c>
      <c r="I17" s="6"/>
      <c r="J17" s="6"/>
      <c r="K17" s="90">
        <v>3</v>
      </c>
      <c r="L17" s="39">
        <v>5</v>
      </c>
      <c r="M17" s="14" t="s">
        <v>39</v>
      </c>
      <c r="N17" s="14" t="s">
        <v>44</v>
      </c>
    </row>
    <row r="18" spans="2:14" x14ac:dyDescent="0.25">
      <c r="B18" s="11"/>
      <c r="E18" s="59" t="s">
        <v>38</v>
      </c>
      <c r="F18" s="39" t="s">
        <v>20</v>
      </c>
      <c r="G18" s="39">
        <v>55</v>
      </c>
      <c r="H18" s="62">
        <v>43512</v>
      </c>
      <c r="I18" s="6"/>
      <c r="J18" s="6"/>
      <c r="K18" s="90">
        <v>4</v>
      </c>
      <c r="L18" s="39">
        <v>8</v>
      </c>
      <c r="M18" s="14" t="s">
        <v>39</v>
      </c>
      <c r="N18" s="14" t="s">
        <v>44</v>
      </c>
    </row>
    <row r="19" spans="2:14" x14ac:dyDescent="0.25">
      <c r="E19" s="59" t="s">
        <v>38</v>
      </c>
      <c r="F19" s="39" t="s">
        <v>21</v>
      </c>
      <c r="G19" s="39">
        <v>54</v>
      </c>
      <c r="H19" s="62">
        <v>43512</v>
      </c>
      <c r="I19" s="59"/>
      <c r="J19" s="55"/>
      <c r="K19" s="90">
        <v>5</v>
      </c>
      <c r="L19" s="39">
        <v>9</v>
      </c>
      <c r="M19" s="14" t="s">
        <v>39</v>
      </c>
      <c r="N19" s="14" t="s">
        <v>44</v>
      </c>
    </row>
    <row r="20" spans="2:14" x14ac:dyDescent="0.25">
      <c r="E20" s="59" t="s">
        <v>38</v>
      </c>
      <c r="F20" s="39" t="s">
        <v>22</v>
      </c>
      <c r="G20" s="39">
        <v>70</v>
      </c>
      <c r="H20" s="62">
        <v>43512</v>
      </c>
      <c r="I20" s="36"/>
      <c r="J20" s="37"/>
      <c r="K20" s="90">
        <v>6</v>
      </c>
      <c r="L20" s="39">
        <v>13</v>
      </c>
      <c r="M20" s="14" t="s">
        <v>39</v>
      </c>
      <c r="N20" s="14" t="s">
        <v>44</v>
      </c>
    </row>
    <row r="21" spans="2:14" x14ac:dyDescent="0.25">
      <c r="E21" s="59" t="s">
        <v>38</v>
      </c>
      <c r="F21" s="39" t="s">
        <v>23</v>
      </c>
      <c r="G21" s="39">
        <v>62</v>
      </c>
      <c r="H21" s="62">
        <v>43512</v>
      </c>
      <c r="I21" s="59"/>
      <c r="J21" s="37"/>
      <c r="K21" s="90">
        <v>7</v>
      </c>
      <c r="L21" s="39">
        <v>16</v>
      </c>
      <c r="M21" s="14" t="s">
        <v>39</v>
      </c>
      <c r="N21" s="14" t="s">
        <v>44</v>
      </c>
    </row>
    <row r="22" spans="2:14" x14ac:dyDescent="0.25">
      <c r="E22" s="59" t="s">
        <v>38</v>
      </c>
      <c r="F22" s="39" t="s">
        <v>24</v>
      </c>
      <c r="G22" s="39">
        <v>56</v>
      </c>
      <c r="H22" s="62">
        <v>43512</v>
      </c>
      <c r="I22" s="59"/>
      <c r="J22" s="37"/>
      <c r="K22" s="90">
        <v>8</v>
      </c>
      <c r="L22" s="39">
        <v>21</v>
      </c>
      <c r="M22" s="14" t="s">
        <v>39</v>
      </c>
      <c r="N22" s="14" t="s">
        <v>44</v>
      </c>
    </row>
    <row r="23" spans="2:14" x14ac:dyDescent="0.25">
      <c r="E23" s="59" t="s">
        <v>48</v>
      </c>
      <c r="F23" s="39" t="s">
        <v>52</v>
      </c>
      <c r="G23" s="39">
        <v>40</v>
      </c>
      <c r="H23" s="62">
        <v>43512</v>
      </c>
      <c r="I23" s="59"/>
      <c r="J23" s="59"/>
      <c r="K23" s="90">
        <v>9</v>
      </c>
      <c r="L23" s="39">
        <v>23</v>
      </c>
      <c r="M23" s="14" t="s">
        <v>39</v>
      </c>
      <c r="N23" s="14" t="s">
        <v>44</v>
      </c>
    </row>
    <row r="24" spans="2:14" x14ac:dyDescent="0.25">
      <c r="E24" s="59" t="s">
        <v>48</v>
      </c>
      <c r="F24" s="39" t="s">
        <v>51</v>
      </c>
      <c r="G24" s="39">
        <v>11</v>
      </c>
      <c r="H24" s="62">
        <v>43512</v>
      </c>
      <c r="I24" s="59"/>
      <c r="J24" s="59"/>
      <c r="K24" s="90">
        <v>10</v>
      </c>
      <c r="L24" s="39">
        <v>30</v>
      </c>
      <c r="M24" s="14" t="s">
        <v>39</v>
      </c>
      <c r="N24" s="14" t="s">
        <v>44</v>
      </c>
    </row>
    <row r="25" spans="2:14" x14ac:dyDescent="0.25">
      <c r="E25" s="59" t="s">
        <v>48</v>
      </c>
      <c r="F25" s="39" t="s">
        <v>50</v>
      </c>
      <c r="G25" s="39">
        <v>51</v>
      </c>
      <c r="H25" s="62">
        <v>43512</v>
      </c>
      <c r="I25" s="59"/>
      <c r="J25" s="59"/>
      <c r="K25" s="90">
        <v>11</v>
      </c>
      <c r="L25" s="39">
        <v>35</v>
      </c>
      <c r="M25" s="14" t="s">
        <v>39</v>
      </c>
      <c r="N25" s="14" t="s">
        <v>44</v>
      </c>
    </row>
    <row r="26" spans="2:14" x14ac:dyDescent="0.25">
      <c r="E26" s="59" t="s">
        <v>48</v>
      </c>
      <c r="F26" s="39" t="s">
        <v>49</v>
      </c>
      <c r="G26" s="39">
        <v>43</v>
      </c>
      <c r="H26" s="62">
        <v>43512</v>
      </c>
      <c r="I26" s="36"/>
      <c r="J26" s="6"/>
      <c r="K26" s="90">
        <v>12</v>
      </c>
      <c r="L26" s="39">
        <v>38</v>
      </c>
      <c r="M26" s="14" t="s">
        <v>39</v>
      </c>
      <c r="N26" s="14" t="s">
        <v>44</v>
      </c>
    </row>
    <row r="27" spans="2:14" x14ac:dyDescent="0.25">
      <c r="E27" s="59" t="s">
        <v>37</v>
      </c>
      <c r="F27" s="39" t="s">
        <v>15</v>
      </c>
      <c r="G27" s="39">
        <v>79</v>
      </c>
      <c r="H27" s="62">
        <v>43527</v>
      </c>
      <c r="I27" s="59"/>
      <c r="J27" s="6"/>
      <c r="K27" s="90">
        <v>1</v>
      </c>
      <c r="L27" s="39">
        <v>0</v>
      </c>
      <c r="M27" s="14" t="s">
        <v>40</v>
      </c>
      <c r="N27" s="14" t="s">
        <v>42</v>
      </c>
    </row>
    <row r="28" spans="2:14" x14ac:dyDescent="0.25">
      <c r="E28" s="59" t="s">
        <v>37</v>
      </c>
      <c r="F28" s="39" t="s">
        <v>16</v>
      </c>
      <c r="G28" s="39">
        <v>62</v>
      </c>
      <c r="H28" s="62">
        <v>43527</v>
      </c>
      <c r="I28" s="59"/>
      <c r="J28" s="6"/>
      <c r="K28" s="90">
        <v>2</v>
      </c>
      <c r="L28" s="39">
        <v>20</v>
      </c>
      <c r="M28" s="14" t="s">
        <v>40</v>
      </c>
      <c r="N28" s="14" t="s">
        <v>44</v>
      </c>
    </row>
    <row r="29" spans="2:14" x14ac:dyDescent="0.25">
      <c r="E29" s="59" t="s">
        <v>37</v>
      </c>
      <c r="F29" s="39" t="s">
        <v>17</v>
      </c>
      <c r="G29" s="39">
        <v>71</v>
      </c>
      <c r="H29" s="62">
        <v>43527</v>
      </c>
      <c r="I29" s="59"/>
      <c r="J29" s="6"/>
      <c r="K29" s="90">
        <v>3</v>
      </c>
      <c r="L29" s="39">
        <v>40</v>
      </c>
      <c r="M29" s="14" t="s">
        <v>40</v>
      </c>
      <c r="N29" s="14" t="s">
        <v>44</v>
      </c>
    </row>
    <row r="30" spans="2:14" x14ac:dyDescent="0.25">
      <c r="E30" s="59" t="s">
        <v>37</v>
      </c>
      <c r="F30" s="39" t="s">
        <v>18</v>
      </c>
      <c r="G30" s="39">
        <v>62</v>
      </c>
      <c r="H30" s="62">
        <v>43527</v>
      </c>
      <c r="I30" s="59"/>
      <c r="J30" s="6"/>
      <c r="K30" s="90">
        <v>4</v>
      </c>
      <c r="L30" s="39">
        <v>51</v>
      </c>
      <c r="M30" s="14" t="s">
        <v>40</v>
      </c>
      <c r="N30" s="14" t="s">
        <v>44</v>
      </c>
    </row>
    <row r="31" spans="2:14" x14ac:dyDescent="0.25">
      <c r="E31" s="59" t="s">
        <v>37</v>
      </c>
      <c r="F31" s="39" t="s">
        <v>19</v>
      </c>
      <c r="G31" s="39">
        <v>19</v>
      </c>
      <c r="H31" s="62">
        <v>43527</v>
      </c>
      <c r="I31" s="59"/>
      <c r="J31" s="59"/>
      <c r="K31" s="90">
        <v>5</v>
      </c>
      <c r="L31" s="39">
        <v>62</v>
      </c>
      <c r="M31" s="14" t="s">
        <v>40</v>
      </c>
      <c r="N31" s="14" t="s">
        <v>44</v>
      </c>
    </row>
    <row r="32" spans="2:14" x14ac:dyDescent="0.25">
      <c r="E32" s="59" t="s">
        <v>39</v>
      </c>
      <c r="F32" s="39" t="s">
        <v>25</v>
      </c>
      <c r="G32" s="39">
        <v>60</v>
      </c>
      <c r="H32" s="62">
        <v>43527</v>
      </c>
      <c r="I32" s="59"/>
      <c r="J32" s="59"/>
      <c r="K32" s="90">
        <v>6</v>
      </c>
      <c r="L32" s="39">
        <v>76</v>
      </c>
      <c r="M32" s="14" t="s">
        <v>40</v>
      </c>
      <c r="N32" s="14" t="s">
        <v>44</v>
      </c>
    </row>
    <row r="33" spans="5:43" x14ac:dyDescent="0.25">
      <c r="E33" s="59" t="s">
        <v>39</v>
      </c>
      <c r="F33" s="39" t="s">
        <v>26</v>
      </c>
      <c r="G33" s="39">
        <v>70</v>
      </c>
      <c r="H33" s="62">
        <v>43527</v>
      </c>
      <c r="I33" s="6"/>
      <c r="J33" s="6"/>
      <c r="K33" s="90">
        <v>7</v>
      </c>
      <c r="L33" s="39">
        <v>96</v>
      </c>
      <c r="M33" s="14" t="s">
        <v>40</v>
      </c>
      <c r="N33" s="14" t="s">
        <v>44</v>
      </c>
    </row>
    <row r="34" spans="5:43" x14ac:dyDescent="0.25">
      <c r="E34" s="59" t="s">
        <v>39</v>
      </c>
      <c r="F34" s="39" t="s">
        <v>27</v>
      </c>
      <c r="G34" s="39">
        <v>43</v>
      </c>
      <c r="H34" s="62">
        <v>43527</v>
      </c>
      <c r="I34" s="6"/>
      <c r="J34" s="6"/>
      <c r="K34" s="90">
        <v>8</v>
      </c>
      <c r="L34" s="39">
        <v>106</v>
      </c>
      <c r="M34" s="14" t="s">
        <v>40</v>
      </c>
      <c r="N34" s="14" t="s">
        <v>44</v>
      </c>
    </row>
    <row r="35" spans="5:43" x14ac:dyDescent="0.25">
      <c r="E35" s="59" t="s">
        <v>39</v>
      </c>
      <c r="F35" s="39" t="s">
        <v>28</v>
      </c>
      <c r="G35" s="39">
        <v>67</v>
      </c>
      <c r="H35" s="62">
        <v>43527</v>
      </c>
      <c r="I35" s="6"/>
      <c r="J35" s="6"/>
      <c r="K35" s="90">
        <v>9</v>
      </c>
      <c r="L35" s="39">
        <v>136</v>
      </c>
      <c r="M35" s="14" t="s">
        <v>40</v>
      </c>
      <c r="N35" s="14" t="s">
        <v>44</v>
      </c>
      <c r="R35" s="1"/>
      <c r="S35" s="1"/>
      <c r="T35" s="1"/>
      <c r="U35" s="1"/>
      <c r="V35" s="1"/>
      <c r="W35" s="1"/>
      <c r="X35" s="1"/>
      <c r="Y35" s="1"/>
    </row>
    <row r="36" spans="5:43" x14ac:dyDescent="0.25">
      <c r="E36" s="59" t="s">
        <v>39</v>
      </c>
      <c r="F36" s="39" t="s">
        <v>29</v>
      </c>
      <c r="G36" s="39">
        <v>74</v>
      </c>
      <c r="H36" s="62">
        <v>43527</v>
      </c>
      <c r="I36" s="59"/>
      <c r="J36" s="55"/>
      <c r="K36" s="90">
        <v>10</v>
      </c>
      <c r="L36" s="39">
        <v>146</v>
      </c>
      <c r="M36" s="14" t="s">
        <v>40</v>
      </c>
      <c r="N36" s="14" t="s">
        <v>44</v>
      </c>
      <c r="R36" s="1"/>
      <c r="S36" s="1"/>
      <c r="T36" s="1"/>
      <c r="U36" s="1"/>
      <c r="V36" s="1"/>
      <c r="W36" s="1"/>
      <c r="X36" s="1"/>
      <c r="Y36" s="1"/>
    </row>
    <row r="37" spans="5:43" x14ac:dyDescent="0.25">
      <c r="E37" s="59" t="s">
        <v>40</v>
      </c>
      <c r="F37" s="39" t="s">
        <v>30</v>
      </c>
      <c r="G37" s="39">
        <v>78</v>
      </c>
      <c r="H37" s="62">
        <v>43527</v>
      </c>
      <c r="I37" s="36"/>
      <c r="J37" s="37"/>
      <c r="K37" s="90">
        <v>11</v>
      </c>
      <c r="L37" s="39">
        <v>156</v>
      </c>
      <c r="M37" s="14" t="s">
        <v>40</v>
      </c>
      <c r="N37" s="14" t="s">
        <v>44</v>
      </c>
      <c r="R37" s="1"/>
      <c r="S37" s="1"/>
      <c r="T37" s="1"/>
      <c r="U37" s="1"/>
      <c r="V37" s="1"/>
      <c r="W37" s="1"/>
      <c r="X37" s="1"/>
      <c r="Y37" s="1"/>
    </row>
    <row r="38" spans="5:43" x14ac:dyDescent="0.25">
      <c r="E38" s="59" t="s">
        <v>40</v>
      </c>
      <c r="F38" s="39" t="s">
        <v>31</v>
      </c>
      <c r="G38" s="39">
        <v>62</v>
      </c>
      <c r="H38" s="62">
        <v>43527</v>
      </c>
      <c r="I38" s="59"/>
      <c r="J38" s="37"/>
      <c r="K38" s="90">
        <v>12</v>
      </c>
      <c r="L38" s="39">
        <v>166</v>
      </c>
      <c r="M38" s="14" t="s">
        <v>40</v>
      </c>
      <c r="N38" s="14" t="s">
        <v>44</v>
      </c>
      <c r="R38" s="1"/>
      <c r="S38" s="1"/>
      <c r="T38" s="1"/>
      <c r="U38" s="1"/>
      <c r="V38" s="1"/>
      <c r="W38" s="1"/>
      <c r="X38" s="1"/>
      <c r="Y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5:43" x14ac:dyDescent="0.25">
      <c r="E39" s="59" t="s">
        <v>40</v>
      </c>
      <c r="F39" s="39" t="s">
        <v>32</v>
      </c>
      <c r="G39" s="39">
        <v>68</v>
      </c>
      <c r="H39" s="62">
        <v>43527</v>
      </c>
      <c r="I39" s="59"/>
      <c r="J39" s="37"/>
      <c r="K39" s="90">
        <v>1</v>
      </c>
      <c r="L39" s="39">
        <v>0</v>
      </c>
      <c r="M39" s="14" t="s">
        <v>38</v>
      </c>
      <c r="N39" s="14" t="s">
        <v>42</v>
      </c>
      <c r="R39" s="1"/>
      <c r="S39" s="1"/>
      <c r="T39" s="1"/>
      <c r="U39" s="1"/>
      <c r="V39" s="1"/>
      <c r="W39" s="1"/>
      <c r="X39" s="1"/>
      <c r="Y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5:43" x14ac:dyDescent="0.25">
      <c r="E40" s="59" t="s">
        <v>40</v>
      </c>
      <c r="F40" s="39" t="s">
        <v>33</v>
      </c>
      <c r="G40" s="39">
        <v>65</v>
      </c>
      <c r="H40" s="62">
        <v>43527</v>
      </c>
      <c r="I40" s="59"/>
      <c r="J40" s="59"/>
      <c r="K40" s="90">
        <v>2</v>
      </c>
      <c r="L40" s="39">
        <v>4</v>
      </c>
      <c r="M40" s="14" t="s">
        <v>38</v>
      </c>
      <c r="N40" s="14" t="s">
        <v>44</v>
      </c>
      <c r="R40" s="1"/>
      <c r="S40" s="1"/>
      <c r="T40" s="1"/>
      <c r="U40" s="1"/>
      <c r="V40" s="1"/>
      <c r="W40" s="1"/>
      <c r="X40" s="1"/>
      <c r="Y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5:43" x14ac:dyDescent="0.25">
      <c r="E41" s="59" t="s">
        <v>40</v>
      </c>
      <c r="F41" s="39" t="s">
        <v>34</v>
      </c>
      <c r="G41" s="39">
        <v>64</v>
      </c>
      <c r="H41" s="62">
        <v>43527</v>
      </c>
      <c r="I41" s="59"/>
      <c r="J41" s="59"/>
      <c r="K41" s="90">
        <v>3</v>
      </c>
      <c r="L41" s="39">
        <v>9</v>
      </c>
      <c r="M41" s="14" t="s">
        <v>38</v>
      </c>
      <c r="N41" s="14" t="s">
        <v>44</v>
      </c>
      <c r="R41" s="1"/>
      <c r="S41" s="1"/>
      <c r="T41" s="1"/>
      <c r="U41" s="1"/>
      <c r="V41" s="1"/>
      <c r="W41" s="1"/>
      <c r="X41" s="1"/>
      <c r="Y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5:43" x14ac:dyDescent="0.25">
      <c r="E42" s="59" t="s">
        <v>38</v>
      </c>
      <c r="F42" s="39" t="s">
        <v>20</v>
      </c>
      <c r="G42" s="39">
        <v>65</v>
      </c>
      <c r="H42" s="62">
        <v>43527</v>
      </c>
      <c r="I42" s="59"/>
      <c r="J42" s="6"/>
      <c r="K42" s="90">
        <v>4</v>
      </c>
      <c r="L42" s="39">
        <v>15</v>
      </c>
      <c r="M42" s="14" t="s">
        <v>38</v>
      </c>
      <c r="N42" s="14" t="s">
        <v>44</v>
      </c>
      <c r="R42" s="1"/>
      <c r="S42" s="1"/>
      <c r="T42" s="1"/>
      <c r="U42" s="1"/>
      <c r="V42" s="1"/>
      <c r="W42" s="1"/>
      <c r="X42" s="1"/>
      <c r="Y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5:43" x14ac:dyDescent="0.25">
      <c r="E43" s="59" t="s">
        <v>38</v>
      </c>
      <c r="F43" s="39" t="s">
        <v>21</v>
      </c>
      <c r="G43" s="39">
        <v>59</v>
      </c>
      <c r="H43" s="62">
        <v>43527</v>
      </c>
      <c r="I43" s="36"/>
      <c r="J43" s="6"/>
      <c r="K43" s="90">
        <v>5</v>
      </c>
      <c r="L43" s="39">
        <v>20</v>
      </c>
      <c r="M43" s="14" t="s">
        <v>38</v>
      </c>
      <c r="N43" s="14" t="s">
        <v>44</v>
      </c>
      <c r="R43" s="1"/>
      <c r="S43" s="1"/>
      <c r="T43" s="1"/>
      <c r="U43" s="1"/>
      <c r="V43" s="1"/>
      <c r="W43" s="1"/>
      <c r="X43" s="59"/>
      <c r="Y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5:43" x14ac:dyDescent="0.25">
      <c r="E44" s="59" t="s">
        <v>38</v>
      </c>
      <c r="F44" s="39" t="s">
        <v>22</v>
      </c>
      <c r="G44" s="39">
        <v>77</v>
      </c>
      <c r="H44" s="62">
        <v>43527</v>
      </c>
      <c r="I44" s="59"/>
      <c r="J44" s="6"/>
      <c r="K44" s="90">
        <v>6</v>
      </c>
      <c r="L44" s="39">
        <v>24</v>
      </c>
      <c r="M44" s="14" t="s">
        <v>38</v>
      </c>
      <c r="N44" s="14" t="s">
        <v>44</v>
      </c>
      <c r="R44" s="1"/>
      <c r="S44" s="1"/>
      <c r="T44" s="1"/>
      <c r="U44" s="1"/>
      <c r="V44" s="1"/>
      <c r="W44" s="59"/>
      <c r="X44" s="1"/>
      <c r="Y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5:43" x14ac:dyDescent="0.25">
      <c r="E45" s="59" t="s">
        <v>38</v>
      </c>
      <c r="F45" s="39" t="s">
        <v>23</v>
      </c>
      <c r="G45" s="39">
        <v>70</v>
      </c>
      <c r="H45" s="62">
        <v>43527</v>
      </c>
      <c r="I45" s="59"/>
      <c r="J45" s="6"/>
      <c r="K45" s="90">
        <v>7</v>
      </c>
      <c r="L45" s="39">
        <v>25</v>
      </c>
      <c r="M45" s="14" t="s">
        <v>38</v>
      </c>
      <c r="N45" s="14" t="s">
        <v>44</v>
      </c>
      <c r="R45" s="1"/>
      <c r="S45" s="1"/>
      <c r="T45" s="1"/>
      <c r="U45" s="1"/>
      <c r="V45" s="1"/>
      <c r="W45" s="1"/>
      <c r="X45" s="1"/>
      <c r="Y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5:43" x14ac:dyDescent="0.25">
      <c r="E46" s="59" t="s">
        <v>38</v>
      </c>
      <c r="F46" s="39" t="s">
        <v>24</v>
      </c>
      <c r="G46" s="39">
        <v>63</v>
      </c>
      <c r="H46" s="62">
        <v>43527</v>
      </c>
      <c r="I46" s="59"/>
      <c r="J46" s="6"/>
      <c r="K46" s="90">
        <v>8</v>
      </c>
      <c r="L46" s="39">
        <v>30</v>
      </c>
      <c r="M46" s="14" t="s">
        <v>38</v>
      </c>
      <c r="N46" s="14" t="s">
        <v>44</v>
      </c>
      <c r="R46" s="1"/>
      <c r="S46" s="1"/>
      <c r="T46" s="1"/>
      <c r="U46" s="1"/>
      <c r="V46" s="1"/>
      <c r="W46" s="1"/>
      <c r="X46" s="1"/>
      <c r="Y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5:43" x14ac:dyDescent="0.25">
      <c r="E47" s="59" t="s">
        <v>48</v>
      </c>
      <c r="F47" s="39" t="s">
        <v>52</v>
      </c>
      <c r="G47" s="39">
        <v>48</v>
      </c>
      <c r="H47" s="62">
        <v>43527</v>
      </c>
      <c r="I47" s="59"/>
      <c r="J47" s="59"/>
      <c r="K47" s="90">
        <v>9</v>
      </c>
      <c r="L47" s="39">
        <v>40</v>
      </c>
      <c r="M47" s="14" t="s">
        <v>38</v>
      </c>
      <c r="N47" s="14" t="s">
        <v>44</v>
      </c>
      <c r="R47" s="1"/>
      <c r="S47" s="1"/>
      <c r="T47" s="1"/>
      <c r="U47" s="1"/>
      <c r="V47" s="1"/>
      <c r="W47" s="1"/>
      <c r="X47" s="1"/>
      <c r="Y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5:43" x14ac:dyDescent="0.25">
      <c r="E48" s="59" t="s">
        <v>48</v>
      </c>
      <c r="F48" s="39" t="s">
        <v>51</v>
      </c>
      <c r="G48" s="39">
        <v>15</v>
      </c>
      <c r="H48" s="62">
        <v>43527</v>
      </c>
      <c r="I48" s="59"/>
      <c r="J48" s="59"/>
      <c r="K48" s="90">
        <v>10</v>
      </c>
      <c r="L48" s="39">
        <v>42</v>
      </c>
      <c r="M48" s="14" t="s">
        <v>38</v>
      </c>
      <c r="N48" s="14" t="s">
        <v>44</v>
      </c>
      <c r="R48" s="1"/>
      <c r="S48" s="1"/>
      <c r="T48" s="1"/>
      <c r="U48" s="1"/>
      <c r="V48" s="1"/>
      <c r="W48" s="1"/>
      <c r="X48" s="1"/>
      <c r="Y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5:43" x14ac:dyDescent="0.25">
      <c r="E49" s="59" t="s">
        <v>48</v>
      </c>
      <c r="F49" s="39" t="s">
        <v>50</v>
      </c>
      <c r="G49" s="39">
        <v>68</v>
      </c>
      <c r="H49" s="62">
        <v>43527</v>
      </c>
      <c r="I49" s="59"/>
      <c r="J49" s="59"/>
      <c r="K49" s="90">
        <v>11</v>
      </c>
      <c r="L49" s="39">
        <v>48</v>
      </c>
      <c r="M49" s="14" t="s">
        <v>38</v>
      </c>
      <c r="N49" s="14" t="s">
        <v>44</v>
      </c>
      <c r="R49" s="1"/>
      <c r="S49" s="1"/>
      <c r="T49" s="1"/>
      <c r="U49" s="1"/>
      <c r="V49" s="1"/>
      <c r="W49" s="1"/>
      <c r="X49" s="1"/>
      <c r="Y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5:43" x14ac:dyDescent="0.25">
      <c r="E50" s="59" t="s">
        <v>48</v>
      </c>
      <c r="F50" s="39" t="s">
        <v>49</v>
      </c>
      <c r="G50" s="39">
        <v>50</v>
      </c>
      <c r="H50" s="62">
        <v>43527</v>
      </c>
      <c r="I50" s="6"/>
      <c r="J50" s="38"/>
      <c r="K50" s="90">
        <v>12</v>
      </c>
      <c r="L50" s="39">
        <v>59</v>
      </c>
      <c r="M50" s="14" t="s">
        <v>38</v>
      </c>
      <c r="N50" s="14" t="s">
        <v>44</v>
      </c>
      <c r="R50" s="1"/>
      <c r="S50" s="1"/>
      <c r="T50" s="1"/>
      <c r="U50" s="1"/>
      <c r="V50" s="1"/>
      <c r="W50" s="1"/>
      <c r="X50" s="1"/>
      <c r="Y50" s="1"/>
      <c r="AI50" s="1"/>
      <c r="AJ50" s="1"/>
      <c r="AK50" s="26"/>
      <c r="AL50" s="26"/>
      <c r="AM50" s="1"/>
      <c r="AN50" s="1"/>
      <c r="AO50" s="1"/>
      <c r="AP50" s="1"/>
      <c r="AQ50" s="1"/>
    </row>
    <row r="51" spans="5:43" x14ac:dyDescent="0.25">
      <c r="E51" s="59" t="s">
        <v>37</v>
      </c>
      <c r="F51" s="39" t="s">
        <v>15</v>
      </c>
      <c r="G51" s="39">
        <v>80</v>
      </c>
      <c r="H51" s="62">
        <v>43535</v>
      </c>
      <c r="I51" s="6"/>
      <c r="J51" s="38"/>
      <c r="K51" s="90">
        <v>1</v>
      </c>
      <c r="L51" s="39">
        <v>0</v>
      </c>
      <c r="M51" s="39" t="s">
        <v>48</v>
      </c>
      <c r="N51" s="39" t="s">
        <v>67</v>
      </c>
      <c r="R51" s="1"/>
      <c r="S51" s="1"/>
      <c r="T51" s="1"/>
      <c r="U51" s="1"/>
      <c r="V51" s="1"/>
      <c r="W51" s="26"/>
      <c r="X51" s="26"/>
      <c r="Y51" s="26"/>
      <c r="AI51" s="1"/>
      <c r="AJ51" s="1"/>
      <c r="AK51" s="16"/>
      <c r="AL51" s="16"/>
      <c r="AM51" s="1"/>
      <c r="AN51" s="1"/>
      <c r="AO51" s="1"/>
      <c r="AP51" s="1"/>
      <c r="AQ51" s="1"/>
    </row>
    <row r="52" spans="5:43" x14ac:dyDescent="0.25">
      <c r="E52" s="59" t="s">
        <v>37</v>
      </c>
      <c r="F52" s="39" t="s">
        <v>16</v>
      </c>
      <c r="G52" s="39">
        <v>76</v>
      </c>
      <c r="H52" s="62">
        <v>43535</v>
      </c>
      <c r="I52" s="6"/>
      <c r="J52" s="38"/>
      <c r="K52" s="90">
        <v>2</v>
      </c>
      <c r="L52" s="39">
        <v>0</v>
      </c>
      <c r="M52" s="39" t="s">
        <v>48</v>
      </c>
      <c r="N52" s="39" t="s">
        <v>67</v>
      </c>
      <c r="W52" s="16"/>
      <c r="X52" s="16"/>
      <c r="Y52" s="16"/>
      <c r="AI52" s="1"/>
      <c r="AJ52" s="1"/>
      <c r="AK52" s="16"/>
      <c r="AL52" s="16"/>
      <c r="AM52" s="1"/>
      <c r="AN52" s="1"/>
      <c r="AO52" s="1"/>
      <c r="AP52" s="1"/>
      <c r="AQ52" s="1"/>
    </row>
    <row r="53" spans="5:43" x14ac:dyDescent="0.25">
      <c r="E53" s="59" t="s">
        <v>37</v>
      </c>
      <c r="F53" s="39" t="s">
        <v>17</v>
      </c>
      <c r="G53" s="39">
        <v>77</v>
      </c>
      <c r="H53" s="62">
        <v>43535</v>
      </c>
      <c r="I53" s="59"/>
      <c r="J53" s="55"/>
      <c r="K53" s="90">
        <v>3</v>
      </c>
      <c r="L53" s="39">
        <v>0</v>
      </c>
      <c r="M53" s="39" t="s">
        <v>48</v>
      </c>
      <c r="N53" s="39" t="s">
        <v>67</v>
      </c>
      <c r="W53" s="16"/>
      <c r="X53" s="16"/>
      <c r="Y53" s="16"/>
      <c r="AI53" s="1"/>
      <c r="AJ53" s="1"/>
      <c r="AK53" s="16"/>
      <c r="AL53" s="16"/>
      <c r="AM53" s="1"/>
      <c r="AN53" s="1"/>
      <c r="AO53" s="1"/>
      <c r="AP53" s="1"/>
      <c r="AQ53" s="1"/>
    </row>
    <row r="54" spans="5:43" x14ac:dyDescent="0.25">
      <c r="E54" s="59" t="s">
        <v>37</v>
      </c>
      <c r="F54" s="39" t="s">
        <v>18</v>
      </c>
      <c r="G54" s="39">
        <v>70</v>
      </c>
      <c r="H54" s="62">
        <v>43535</v>
      </c>
      <c r="I54" s="36"/>
      <c r="J54" s="37"/>
      <c r="K54" s="90">
        <v>4</v>
      </c>
      <c r="L54" s="39">
        <v>8</v>
      </c>
      <c r="M54" s="39" t="s">
        <v>48</v>
      </c>
      <c r="N54" s="39" t="s">
        <v>67</v>
      </c>
      <c r="W54" s="16"/>
      <c r="X54" s="16"/>
      <c r="Y54" s="16"/>
      <c r="AI54" s="1"/>
      <c r="AJ54" s="1"/>
      <c r="AK54" s="16"/>
      <c r="AL54" s="16"/>
      <c r="AM54" s="1"/>
      <c r="AN54" s="1"/>
      <c r="AO54" s="1"/>
      <c r="AP54" s="1"/>
      <c r="AQ54" s="1"/>
    </row>
    <row r="55" spans="5:43" x14ac:dyDescent="0.25">
      <c r="E55" s="59" t="s">
        <v>37</v>
      </c>
      <c r="F55" s="39" t="s">
        <v>19</v>
      </c>
      <c r="G55" s="39">
        <v>20</v>
      </c>
      <c r="H55" s="62">
        <v>43535</v>
      </c>
      <c r="I55" s="59"/>
      <c r="J55" s="37"/>
      <c r="K55" s="90">
        <v>5</v>
      </c>
      <c r="L55" s="39">
        <v>10</v>
      </c>
      <c r="M55" s="39" t="s">
        <v>48</v>
      </c>
      <c r="N55" s="90" t="s">
        <v>44</v>
      </c>
      <c r="R55" s="1"/>
      <c r="S55" s="1"/>
      <c r="T55" s="1"/>
      <c r="W55" s="16"/>
      <c r="X55" s="16"/>
      <c r="Y55" s="16"/>
      <c r="AI55" s="1"/>
      <c r="AJ55" s="1"/>
      <c r="AK55" s="1"/>
      <c r="AL55" s="1"/>
      <c r="AM55" s="1"/>
      <c r="AN55" s="1"/>
      <c r="AO55" s="1"/>
      <c r="AP55" s="1"/>
      <c r="AQ55" s="1"/>
    </row>
    <row r="56" spans="5:43" x14ac:dyDescent="0.25">
      <c r="E56" s="59" t="s">
        <v>39</v>
      </c>
      <c r="F56" s="39" t="s">
        <v>25</v>
      </c>
      <c r="G56" s="39">
        <v>62</v>
      </c>
      <c r="H56" s="62">
        <v>43535</v>
      </c>
      <c r="I56" s="59"/>
      <c r="J56" s="37"/>
      <c r="K56" s="90">
        <v>6</v>
      </c>
      <c r="L56" s="39">
        <v>11</v>
      </c>
      <c r="M56" s="39" t="s">
        <v>48</v>
      </c>
      <c r="N56" s="90" t="s">
        <v>44</v>
      </c>
      <c r="R56" s="25"/>
      <c r="S56" s="25"/>
      <c r="T56" s="25"/>
      <c r="W56" s="1"/>
      <c r="X56" s="1"/>
      <c r="Y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5:43" x14ac:dyDescent="0.25">
      <c r="E57" s="59" t="s">
        <v>39</v>
      </c>
      <c r="F57" s="39" t="s">
        <v>26</v>
      </c>
      <c r="G57" s="39">
        <v>72</v>
      </c>
      <c r="H57" s="62">
        <v>43535</v>
      </c>
      <c r="I57" s="59"/>
      <c r="J57" s="37"/>
      <c r="K57" s="90">
        <v>7</v>
      </c>
      <c r="L57" s="39">
        <v>11</v>
      </c>
      <c r="M57" s="39" t="s">
        <v>48</v>
      </c>
      <c r="N57" s="90" t="s">
        <v>44</v>
      </c>
      <c r="R57" s="25"/>
      <c r="S57" s="25"/>
      <c r="T57" s="25"/>
      <c r="W57" s="1"/>
      <c r="X57" s="1"/>
      <c r="Y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5:43" x14ac:dyDescent="0.25">
      <c r="E58" s="59" t="s">
        <v>39</v>
      </c>
      <c r="F58" s="39" t="s">
        <v>27</v>
      </c>
      <c r="G58" s="39">
        <v>44</v>
      </c>
      <c r="H58" s="62">
        <v>43535</v>
      </c>
      <c r="I58" s="59"/>
      <c r="J58" s="59"/>
      <c r="K58" s="90">
        <v>8</v>
      </c>
      <c r="L58" s="39">
        <v>12</v>
      </c>
      <c r="M58" s="39" t="s">
        <v>48</v>
      </c>
      <c r="N58" s="90" t="s">
        <v>44</v>
      </c>
      <c r="R58" s="25"/>
      <c r="S58" s="25"/>
      <c r="T58" s="25"/>
      <c r="W58" s="1"/>
      <c r="X58" s="1"/>
      <c r="Y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5:43" x14ac:dyDescent="0.25">
      <c r="E59" s="59" t="s">
        <v>39</v>
      </c>
      <c r="F59" s="39" t="s">
        <v>28</v>
      </c>
      <c r="G59" s="39">
        <v>68</v>
      </c>
      <c r="H59" s="62">
        <v>43535</v>
      </c>
      <c r="I59" s="59"/>
      <c r="J59" s="6"/>
      <c r="K59" s="90">
        <v>9</v>
      </c>
      <c r="L59" s="39">
        <v>12</v>
      </c>
      <c r="M59" s="39" t="s">
        <v>48</v>
      </c>
      <c r="N59" s="90" t="s">
        <v>44</v>
      </c>
      <c r="R59" s="25"/>
      <c r="S59" s="25"/>
      <c r="T59" s="25"/>
      <c r="W59" s="26"/>
      <c r="X59" s="26"/>
      <c r="Y59" s="26"/>
      <c r="AI59" s="1"/>
      <c r="AJ59" s="1"/>
      <c r="AK59" s="1"/>
      <c r="AL59" s="1"/>
      <c r="AM59" s="1"/>
      <c r="AN59" s="1"/>
      <c r="AO59" s="1"/>
      <c r="AP59" s="1"/>
      <c r="AQ59" s="1"/>
    </row>
    <row r="60" spans="5:43" x14ac:dyDescent="0.25">
      <c r="E60" s="59" t="s">
        <v>39</v>
      </c>
      <c r="F60" s="39" t="s">
        <v>29</v>
      </c>
      <c r="G60" s="39">
        <v>84</v>
      </c>
      <c r="H60" s="62">
        <v>43535</v>
      </c>
      <c r="I60" s="36"/>
      <c r="J60" s="6"/>
      <c r="K60" s="90">
        <v>10</v>
      </c>
      <c r="L60" s="39">
        <v>14</v>
      </c>
      <c r="M60" s="39" t="s">
        <v>48</v>
      </c>
      <c r="N60" s="90" t="s">
        <v>44</v>
      </c>
      <c r="R60" s="25"/>
      <c r="S60" s="25"/>
      <c r="T60" s="1"/>
      <c r="W60" s="16"/>
      <c r="X60" s="16"/>
      <c r="Y60" s="16"/>
      <c r="AI60" s="1"/>
      <c r="AJ60" s="1"/>
      <c r="AK60" s="1"/>
      <c r="AL60" s="1"/>
      <c r="AM60" s="1"/>
      <c r="AN60" s="1"/>
      <c r="AO60" s="1"/>
      <c r="AP60" s="1"/>
      <c r="AQ60" s="1"/>
    </row>
    <row r="61" spans="5:43" ht="15.75" customHeight="1" x14ac:dyDescent="0.25">
      <c r="E61" s="59" t="s">
        <v>40</v>
      </c>
      <c r="F61" s="39" t="s">
        <v>30</v>
      </c>
      <c r="G61" s="39">
        <v>78</v>
      </c>
      <c r="H61" s="62">
        <v>43535</v>
      </c>
      <c r="I61" s="59"/>
      <c r="J61" s="6"/>
      <c r="K61" s="90">
        <v>11</v>
      </c>
      <c r="L61" s="39">
        <v>16</v>
      </c>
      <c r="M61" s="39" t="s">
        <v>48</v>
      </c>
      <c r="N61" s="90" t="s">
        <v>44</v>
      </c>
      <c r="R61" s="1"/>
      <c r="S61" s="1"/>
      <c r="T61" s="1"/>
      <c r="W61" s="16"/>
      <c r="X61" s="16"/>
      <c r="Y61" s="16"/>
      <c r="AI61" s="1"/>
      <c r="AJ61" s="1"/>
      <c r="AK61" s="1"/>
      <c r="AL61" s="1"/>
      <c r="AM61" s="1"/>
      <c r="AN61" s="1"/>
      <c r="AO61" s="1"/>
      <c r="AP61" s="1"/>
      <c r="AQ61" s="1"/>
    </row>
    <row r="62" spans="5:43" x14ac:dyDescent="0.25">
      <c r="E62" s="59" t="s">
        <v>40</v>
      </c>
      <c r="F62" s="39" t="s">
        <v>31</v>
      </c>
      <c r="G62" s="39">
        <v>60</v>
      </c>
      <c r="H62" s="62">
        <v>43535</v>
      </c>
      <c r="I62" s="59"/>
      <c r="J62" s="6"/>
      <c r="K62" s="90">
        <v>12</v>
      </c>
      <c r="L62" s="39">
        <v>16</v>
      </c>
      <c r="M62" s="39" t="s">
        <v>48</v>
      </c>
      <c r="N62" s="90" t="s">
        <v>44</v>
      </c>
      <c r="W62" s="16"/>
      <c r="X62" s="16"/>
      <c r="Y62" s="16"/>
      <c r="Z62" s="16"/>
      <c r="AA62" s="16"/>
      <c r="AB62" s="16"/>
      <c r="AC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5:43" x14ac:dyDescent="0.25">
      <c r="E63" s="59" t="s">
        <v>40</v>
      </c>
      <c r="F63" s="39" t="s">
        <v>32</v>
      </c>
      <c r="G63" s="39">
        <v>77</v>
      </c>
      <c r="H63" s="62">
        <v>43535</v>
      </c>
      <c r="I63" s="59"/>
      <c r="J63" s="6"/>
      <c r="L63" s="90"/>
      <c r="M63" s="90"/>
      <c r="W63" s="16"/>
      <c r="X63" s="16"/>
      <c r="Y63" s="16"/>
      <c r="Z63" s="16"/>
      <c r="AA63" s="16"/>
      <c r="AB63" s="16"/>
      <c r="AC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5:43" x14ac:dyDescent="0.25">
      <c r="E64" s="59" t="s">
        <v>40</v>
      </c>
      <c r="F64" s="39" t="s">
        <v>33</v>
      </c>
      <c r="G64" s="39">
        <v>70</v>
      </c>
      <c r="H64" s="62">
        <v>43535</v>
      </c>
      <c r="I64" s="59"/>
      <c r="J64" s="59"/>
      <c r="L64" s="90"/>
      <c r="M64" s="90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5:43" x14ac:dyDescent="0.25">
      <c r="E65" s="59" t="s">
        <v>40</v>
      </c>
      <c r="F65" s="39" t="s">
        <v>34</v>
      </c>
      <c r="G65" s="39">
        <v>70</v>
      </c>
      <c r="H65" s="62">
        <v>43535</v>
      </c>
      <c r="I65" s="59"/>
      <c r="J65" s="59"/>
      <c r="L65" s="90"/>
      <c r="M65" s="90"/>
      <c r="R65" s="6"/>
      <c r="S65" s="6"/>
      <c r="T65" s="6"/>
      <c r="U65" s="6"/>
      <c r="V65" s="6"/>
      <c r="W65" s="16"/>
      <c r="X65" s="16"/>
      <c r="Y65" s="16"/>
      <c r="Z65" s="16"/>
      <c r="AA65" s="16"/>
      <c r="AB65" s="16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5:43" x14ac:dyDescent="0.25">
      <c r="E66" s="59" t="s">
        <v>38</v>
      </c>
      <c r="F66" s="39" t="s">
        <v>20</v>
      </c>
      <c r="G66" s="39">
        <v>68</v>
      </c>
      <c r="H66" s="62">
        <v>43535</v>
      </c>
      <c r="I66" s="6"/>
      <c r="J66" s="6"/>
      <c r="L66" s="90"/>
      <c r="M66" s="90"/>
      <c r="R66" s="59"/>
      <c r="S66" s="59"/>
      <c r="T66" s="59"/>
      <c r="U66" s="59"/>
      <c r="V66" s="59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5:43" x14ac:dyDescent="0.25">
      <c r="E67" s="59" t="s">
        <v>38</v>
      </c>
      <c r="F67" s="39" t="s">
        <v>21</v>
      </c>
      <c r="G67" s="39">
        <v>66</v>
      </c>
      <c r="H67" s="62">
        <v>43535</v>
      </c>
      <c r="I67" s="6"/>
      <c r="J67" s="6"/>
      <c r="L67" s="90"/>
      <c r="M67" s="90"/>
      <c r="R67" s="59"/>
      <c r="S67" s="59"/>
      <c r="T67" s="59"/>
      <c r="U67" s="59"/>
      <c r="V67" s="59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5:43" x14ac:dyDescent="0.25">
      <c r="E68" s="59" t="s">
        <v>38</v>
      </c>
      <c r="F68" s="39" t="s">
        <v>22</v>
      </c>
      <c r="G68" s="39">
        <v>77</v>
      </c>
      <c r="H68" s="62">
        <v>43535</v>
      </c>
      <c r="I68" s="6"/>
      <c r="J68" s="6"/>
      <c r="L68" s="90"/>
      <c r="M68" s="90"/>
      <c r="R68" s="59"/>
      <c r="S68" s="59"/>
      <c r="T68" s="59"/>
      <c r="U68" s="59"/>
      <c r="V68" s="59"/>
      <c r="W68" s="26"/>
      <c r="X68" s="1"/>
      <c r="Y68" s="26"/>
      <c r="Z68" s="26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5:43" x14ac:dyDescent="0.25">
      <c r="E69" s="59" t="s">
        <v>38</v>
      </c>
      <c r="F69" s="39" t="s">
        <v>23</v>
      </c>
      <c r="G69" s="39">
        <v>73</v>
      </c>
      <c r="H69" s="62">
        <v>43535</v>
      </c>
      <c r="I69" s="59"/>
      <c r="J69" s="55"/>
      <c r="L69" s="90"/>
      <c r="M69" s="90"/>
      <c r="R69" s="59"/>
      <c r="S69" s="59"/>
      <c r="T69" s="59"/>
      <c r="U69" s="59"/>
      <c r="V69" s="59"/>
      <c r="W69" s="16"/>
      <c r="X69" s="1"/>
      <c r="Y69" s="16"/>
      <c r="Z69" s="16"/>
      <c r="AA69" s="26"/>
      <c r="AB69" s="26"/>
      <c r="AC69" s="1"/>
      <c r="AD69" s="1"/>
      <c r="AE69" s="26"/>
      <c r="AF69" s="26"/>
      <c r="AG69" s="26"/>
      <c r="AH69" s="1"/>
    </row>
    <row r="70" spans="5:43" x14ac:dyDescent="0.25">
      <c r="E70" s="59" t="s">
        <v>38</v>
      </c>
      <c r="F70" s="39" t="s">
        <v>24</v>
      </c>
      <c r="G70" s="39">
        <v>69</v>
      </c>
      <c r="H70" s="62">
        <v>43535</v>
      </c>
      <c r="I70" s="36"/>
      <c r="J70" s="37"/>
      <c r="K70" s="37"/>
      <c r="L70" s="36"/>
      <c r="M70" s="90"/>
      <c r="R70" s="59"/>
      <c r="S70" s="59"/>
      <c r="T70" s="59"/>
      <c r="U70" s="59"/>
      <c r="V70" s="59"/>
      <c r="W70" s="16"/>
      <c r="X70" s="1"/>
      <c r="Y70" s="16"/>
      <c r="Z70" s="16"/>
      <c r="AA70" s="16"/>
      <c r="AB70" s="16"/>
      <c r="AC70" s="1"/>
      <c r="AD70" s="1"/>
      <c r="AE70" s="16"/>
      <c r="AF70" s="16"/>
      <c r="AG70" s="16"/>
      <c r="AH70" s="1"/>
    </row>
    <row r="71" spans="5:43" x14ac:dyDescent="0.25">
      <c r="E71" s="59" t="s">
        <v>48</v>
      </c>
      <c r="F71" s="39" t="s">
        <v>52</v>
      </c>
      <c r="G71" s="39">
        <v>48</v>
      </c>
      <c r="H71" s="62">
        <v>43535</v>
      </c>
      <c r="I71" s="59"/>
      <c r="J71" s="37"/>
      <c r="K71" s="37"/>
      <c r="L71" s="90"/>
      <c r="M71" s="90"/>
      <c r="R71" s="59"/>
      <c r="S71" s="59"/>
      <c r="T71" s="59"/>
      <c r="U71" s="59"/>
      <c r="V71" s="59"/>
      <c r="W71" s="16"/>
      <c r="X71" s="1"/>
      <c r="Y71" s="16"/>
      <c r="Z71" s="16"/>
      <c r="AA71" s="16"/>
      <c r="AB71" s="16"/>
      <c r="AC71" s="1"/>
      <c r="AD71" s="1"/>
      <c r="AE71" s="16"/>
      <c r="AF71" s="16"/>
      <c r="AG71" s="16"/>
      <c r="AH71" s="1"/>
    </row>
    <row r="72" spans="5:43" x14ac:dyDescent="0.25">
      <c r="E72" s="59" t="s">
        <v>48</v>
      </c>
      <c r="F72" s="39" t="s">
        <v>51</v>
      </c>
      <c r="G72" s="39">
        <v>20</v>
      </c>
      <c r="H72" s="62">
        <v>43535</v>
      </c>
      <c r="I72" s="59"/>
      <c r="J72" s="37"/>
      <c r="K72" s="37"/>
      <c r="L72" s="90"/>
      <c r="M72" s="90"/>
      <c r="R72" s="59"/>
      <c r="S72" s="59"/>
      <c r="T72" s="59"/>
      <c r="U72" s="59"/>
      <c r="V72" s="59"/>
      <c r="W72" s="16"/>
      <c r="X72" s="1"/>
      <c r="Y72" s="16"/>
      <c r="Z72" s="16"/>
      <c r="AA72" s="16"/>
      <c r="AB72" s="16"/>
      <c r="AC72" s="1"/>
      <c r="AD72" s="1"/>
      <c r="AE72" s="16"/>
      <c r="AF72" s="16"/>
      <c r="AG72" s="16"/>
      <c r="AH72" s="1"/>
    </row>
    <row r="73" spans="5:43" x14ac:dyDescent="0.25">
      <c r="E73" s="59" t="s">
        <v>48</v>
      </c>
      <c r="F73" s="39" t="s">
        <v>50</v>
      </c>
      <c r="G73" s="39">
        <v>70</v>
      </c>
      <c r="H73" s="62">
        <v>43535</v>
      </c>
      <c r="I73" s="59"/>
      <c r="J73" s="59"/>
      <c r="L73" s="90"/>
      <c r="M73" s="90"/>
      <c r="R73" s="59"/>
      <c r="S73" s="59"/>
      <c r="T73" s="59"/>
      <c r="U73" s="59"/>
      <c r="V73" s="59"/>
      <c r="W73" s="16"/>
      <c r="X73" s="1"/>
      <c r="Y73" s="16"/>
      <c r="Z73" s="16"/>
      <c r="AA73" s="16"/>
      <c r="AB73" s="16"/>
      <c r="AC73" s="1"/>
      <c r="AD73" s="1"/>
      <c r="AE73" s="16"/>
      <c r="AF73" s="16"/>
      <c r="AG73" s="16"/>
      <c r="AH73" s="1"/>
    </row>
    <row r="74" spans="5:43" x14ac:dyDescent="0.25">
      <c r="E74" s="59" t="s">
        <v>48</v>
      </c>
      <c r="F74" s="39" t="s">
        <v>49</v>
      </c>
      <c r="G74" s="39">
        <v>55</v>
      </c>
      <c r="H74" s="62">
        <v>43535</v>
      </c>
      <c r="I74" s="59"/>
      <c r="J74" s="59"/>
      <c r="L74" s="90"/>
      <c r="M74" s="90"/>
      <c r="R74" s="59"/>
      <c r="S74" s="59"/>
      <c r="T74" s="59"/>
      <c r="U74" s="59"/>
      <c r="V74" s="59"/>
      <c r="W74" s="1"/>
      <c r="X74" s="1"/>
      <c r="Y74" s="16"/>
      <c r="Z74" s="16"/>
      <c r="AA74" s="16"/>
      <c r="AB74" s="16"/>
      <c r="AC74" s="1"/>
      <c r="AD74" s="1"/>
      <c r="AE74" s="16"/>
      <c r="AF74" s="16"/>
      <c r="AG74" s="16"/>
      <c r="AH74" s="1"/>
    </row>
    <row r="75" spans="5:43" x14ac:dyDescent="0.25">
      <c r="E75" s="59"/>
      <c r="F75" s="59"/>
      <c r="G75" s="59"/>
      <c r="H75" s="59"/>
      <c r="I75" s="59"/>
      <c r="J75" s="6"/>
      <c r="L75" s="36"/>
      <c r="M75" s="90"/>
      <c r="R75" s="59"/>
      <c r="S75" s="59"/>
      <c r="T75" s="59"/>
      <c r="U75" s="59"/>
      <c r="V75" s="59"/>
      <c r="W75" s="1"/>
      <c r="X75" s="1"/>
      <c r="Y75" s="16"/>
      <c r="Z75" s="16"/>
      <c r="AA75" s="1"/>
      <c r="AB75" s="1"/>
      <c r="AC75" s="1"/>
      <c r="AD75" s="1"/>
      <c r="AE75" s="16"/>
      <c r="AF75" s="16"/>
      <c r="AG75" s="16"/>
      <c r="AH75" s="1"/>
    </row>
    <row r="76" spans="5:43" x14ac:dyDescent="0.25">
      <c r="E76" s="59"/>
      <c r="F76" s="6"/>
      <c r="G76" s="59"/>
      <c r="H76" s="36"/>
      <c r="I76" s="36"/>
      <c r="J76" s="6"/>
      <c r="L76" s="90"/>
      <c r="M76" s="90"/>
      <c r="R76" s="59"/>
      <c r="S76" s="59"/>
      <c r="T76" s="59"/>
      <c r="U76" s="59"/>
      <c r="V76" s="59"/>
      <c r="W76" s="1"/>
      <c r="X76" s="1"/>
      <c r="Y76" s="16"/>
      <c r="Z76" s="16"/>
      <c r="AA76" s="1"/>
      <c r="AB76" s="1"/>
      <c r="AC76" s="1"/>
      <c r="AD76" s="1"/>
      <c r="AE76" s="16"/>
      <c r="AF76" s="16"/>
      <c r="AG76" s="16"/>
      <c r="AH76" s="1"/>
    </row>
    <row r="77" spans="5:43" x14ac:dyDescent="0.25">
      <c r="E77" s="59"/>
      <c r="F77" s="6"/>
      <c r="G77" s="59"/>
      <c r="H77" s="59"/>
      <c r="I77" s="59"/>
      <c r="J77" s="6"/>
      <c r="L77" s="90"/>
      <c r="M77" s="90"/>
      <c r="R77" s="59"/>
      <c r="S77" s="59"/>
      <c r="T77" s="59"/>
      <c r="U77" s="59"/>
      <c r="V77" s="59"/>
      <c r="W77" s="26"/>
      <c r="X77" s="26"/>
      <c r="Y77" s="16"/>
      <c r="Z77" s="16"/>
      <c r="AA77" s="1"/>
      <c r="AB77" s="1"/>
      <c r="AC77" s="1"/>
      <c r="AD77" s="1"/>
      <c r="AE77" s="16"/>
      <c r="AF77" s="16"/>
      <c r="AG77" s="16"/>
      <c r="AH77" s="1"/>
    </row>
    <row r="78" spans="5:43" x14ac:dyDescent="0.25">
      <c r="E78" s="59"/>
      <c r="F78" s="6"/>
      <c r="G78" s="59"/>
      <c r="H78" s="59"/>
      <c r="I78" s="59"/>
      <c r="J78" s="6"/>
      <c r="L78" s="90"/>
      <c r="M78" s="90"/>
      <c r="R78" s="6"/>
      <c r="S78" s="16"/>
      <c r="T78" s="16"/>
      <c r="U78" s="16"/>
      <c r="V78" s="16"/>
      <c r="W78" s="16"/>
      <c r="X78" s="16"/>
      <c r="Y78" s="16"/>
      <c r="Z78" s="16"/>
      <c r="AA78" s="26"/>
      <c r="AB78" s="26"/>
      <c r="AC78" s="26"/>
      <c r="AD78" s="26"/>
      <c r="AE78" s="16"/>
      <c r="AF78" s="16"/>
      <c r="AG78" s="16"/>
      <c r="AH78" s="1"/>
    </row>
    <row r="79" spans="5:43" x14ac:dyDescent="0.25">
      <c r="E79" s="59"/>
      <c r="F79" s="6"/>
      <c r="G79" s="59"/>
      <c r="H79" s="59"/>
      <c r="I79" s="59"/>
      <c r="J79" s="59"/>
      <c r="L79" s="90"/>
      <c r="M79" s="90"/>
      <c r="R79" s="59"/>
      <c r="S79" s="59"/>
      <c r="T79" s="59"/>
      <c r="U79" s="59"/>
      <c r="V79" s="59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"/>
    </row>
    <row r="80" spans="5:43" x14ac:dyDescent="0.25">
      <c r="E80" s="59"/>
      <c r="F80" s="59"/>
      <c r="G80" s="59"/>
      <c r="H80" s="59"/>
      <c r="I80" s="59"/>
      <c r="J80" s="59"/>
      <c r="L80" s="90"/>
      <c r="M80" s="90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"/>
      <c r="AF80" s="1"/>
      <c r="AG80" s="1"/>
      <c r="AH80" s="1"/>
    </row>
    <row r="81" spans="1:34" x14ac:dyDescent="0.25">
      <c r="E81" s="59"/>
      <c r="F81" s="59"/>
      <c r="G81" s="59"/>
      <c r="H81" s="59"/>
      <c r="I81" s="59"/>
      <c r="J81" s="59"/>
      <c r="L81" s="90"/>
      <c r="M81" s="90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"/>
      <c r="AF81" s="1"/>
      <c r="AG81" s="1"/>
      <c r="AH81" s="1"/>
    </row>
    <row r="82" spans="1:34" x14ac:dyDescent="0.25">
      <c r="E82" s="59"/>
      <c r="F82" s="59"/>
      <c r="G82" s="59"/>
      <c r="H82" s="59"/>
      <c r="I82" s="6"/>
      <c r="J82" s="6"/>
      <c r="L82" s="90"/>
      <c r="M82" s="90"/>
      <c r="Y82" s="16"/>
      <c r="Z82" s="16"/>
      <c r="AA82" s="16"/>
      <c r="AB82" s="16"/>
      <c r="AC82" s="16"/>
      <c r="AD82" s="16"/>
      <c r="AE82" s="1"/>
    </row>
    <row r="83" spans="1:34" x14ac:dyDescent="0.25">
      <c r="Y83" s="1"/>
      <c r="Z83" s="1"/>
      <c r="AA83" s="1"/>
      <c r="AB83" s="1"/>
      <c r="AC83" s="1"/>
      <c r="AD83" s="1"/>
      <c r="AE83" s="1"/>
    </row>
    <row r="84" spans="1:34" x14ac:dyDescent="0.25">
      <c r="Y84" s="1"/>
      <c r="Z84" s="1"/>
      <c r="AA84" s="1"/>
      <c r="AB84" s="1"/>
      <c r="AC84" s="1"/>
      <c r="AD84" s="1"/>
      <c r="AE84" s="1"/>
    </row>
    <row r="85" spans="1:34" x14ac:dyDescent="0.25">
      <c r="Y85" s="1"/>
      <c r="Z85" s="1"/>
      <c r="AA85" s="1"/>
      <c r="AB85" s="1"/>
      <c r="AC85" s="1"/>
      <c r="AD85" s="1"/>
      <c r="AE85" s="1"/>
    </row>
    <row r="86" spans="1:34" x14ac:dyDescent="0.25">
      <c r="Y86" s="1"/>
      <c r="Z86" s="1"/>
      <c r="AA86" s="1"/>
      <c r="AB86" s="1"/>
      <c r="AC86" s="1"/>
      <c r="AD86" s="1"/>
      <c r="AE86" s="1"/>
    </row>
    <row r="87" spans="1:34" x14ac:dyDescent="0.25">
      <c r="Y87" s="1"/>
      <c r="Z87" s="1"/>
      <c r="AA87" s="1"/>
      <c r="AB87" s="1"/>
      <c r="AC87" s="1"/>
      <c r="AD87" s="1"/>
      <c r="AE87" s="1"/>
    </row>
    <row r="89" spans="1:34" x14ac:dyDescent="0.25">
      <c r="A89" s="48"/>
      <c r="B89" s="48"/>
      <c r="C89" s="48"/>
      <c r="D89" s="48"/>
    </row>
    <row r="90" spans="1:34" ht="22.5" customHeight="1" x14ac:dyDescent="0.25">
      <c r="A90" s="48"/>
      <c r="B90" s="44"/>
      <c r="C90" s="48"/>
      <c r="D90" s="48"/>
      <c r="E90" s="86"/>
    </row>
    <row r="91" spans="1:34" x14ac:dyDescent="0.25">
      <c r="A91" s="45"/>
      <c r="B91" s="45"/>
      <c r="C91" s="45"/>
      <c r="D91" s="45"/>
      <c r="E91" s="86"/>
    </row>
    <row r="92" spans="1:34" x14ac:dyDescent="0.25">
      <c r="A92" s="45"/>
      <c r="B92" s="45"/>
      <c r="C92" s="45"/>
      <c r="D92" s="45"/>
      <c r="E92" s="87"/>
      <c r="Y92" s="6"/>
      <c r="Z92" s="6"/>
      <c r="AA92" s="6"/>
      <c r="AB92" s="6"/>
      <c r="AC92" s="6"/>
      <c r="AD92" s="6"/>
      <c r="AE92" s="6"/>
    </row>
    <row r="93" spans="1:34" x14ac:dyDescent="0.25">
      <c r="A93" s="45"/>
      <c r="B93" s="45"/>
      <c r="C93" s="45"/>
      <c r="D93" s="45"/>
      <c r="E93" s="87"/>
      <c r="Y93" s="6"/>
      <c r="Z93" s="6"/>
      <c r="AA93" s="6"/>
      <c r="AB93" s="6"/>
      <c r="AC93" s="6"/>
      <c r="AD93" s="6"/>
      <c r="AE93" s="6"/>
    </row>
    <row r="94" spans="1:34" x14ac:dyDescent="0.25">
      <c r="A94" s="45"/>
      <c r="B94" s="45"/>
      <c r="C94" s="45"/>
      <c r="D94" s="45"/>
      <c r="E94" s="87"/>
      <c r="Y94" s="6"/>
      <c r="Z94" s="6"/>
      <c r="AA94" s="6"/>
      <c r="AB94" s="6"/>
      <c r="AC94" s="6"/>
      <c r="AD94" s="6"/>
      <c r="AE94" s="6"/>
    </row>
    <row r="95" spans="1:34" x14ac:dyDescent="0.25">
      <c r="A95" s="45"/>
      <c r="B95" s="45"/>
      <c r="C95" s="45"/>
      <c r="D95" s="45"/>
      <c r="E95" s="87"/>
      <c r="Y95" s="26"/>
      <c r="Z95" s="26"/>
      <c r="AA95" s="26"/>
      <c r="AB95" s="26"/>
      <c r="AC95" s="6"/>
      <c r="AD95" s="6"/>
      <c r="AE95" s="6"/>
    </row>
    <row r="96" spans="1:34" x14ac:dyDescent="0.25">
      <c r="A96" s="45"/>
      <c r="B96" s="45"/>
      <c r="C96" s="45"/>
      <c r="D96" s="45"/>
      <c r="E96" s="87"/>
      <c r="Y96" s="16"/>
      <c r="Z96" s="16"/>
      <c r="AA96" s="16"/>
      <c r="AB96" s="16"/>
      <c r="AC96" s="6"/>
      <c r="AD96" s="6"/>
      <c r="AE96" s="6"/>
    </row>
    <row r="97" spans="1:31" x14ac:dyDescent="0.25">
      <c r="A97" s="45"/>
      <c r="B97" s="45"/>
      <c r="C97" s="45"/>
      <c r="D97" s="45"/>
      <c r="E97" s="87"/>
      <c r="V97" s="15"/>
      <c r="Y97" s="16"/>
      <c r="Z97" s="16"/>
      <c r="AA97" s="16"/>
      <c r="AB97" s="16"/>
      <c r="AC97" s="6"/>
      <c r="AD97" s="6"/>
      <c r="AE97" s="6"/>
    </row>
    <row r="98" spans="1:31" x14ac:dyDescent="0.25">
      <c r="A98" s="45"/>
      <c r="B98" s="45"/>
      <c r="C98" s="45"/>
      <c r="D98" s="45"/>
      <c r="E98" s="87"/>
      <c r="V98" s="15"/>
      <c r="Y98" s="16"/>
      <c r="Z98" s="16"/>
      <c r="AA98" s="16"/>
      <c r="AB98" s="16"/>
      <c r="AC98" s="6"/>
      <c r="AD98" s="6"/>
      <c r="AE98" s="6"/>
    </row>
    <row r="99" spans="1:31" x14ac:dyDescent="0.25">
      <c r="A99" s="45"/>
      <c r="B99" s="45"/>
      <c r="C99" s="45"/>
      <c r="D99" s="45"/>
      <c r="E99" s="87"/>
      <c r="Y99" s="16"/>
      <c r="Z99" s="16"/>
      <c r="AA99" s="16"/>
      <c r="AB99" s="16"/>
      <c r="AC99" s="6"/>
      <c r="AD99" s="6"/>
      <c r="AE99" s="6"/>
    </row>
    <row r="100" spans="1:31" x14ac:dyDescent="0.25">
      <c r="A100" s="45"/>
      <c r="B100" s="45"/>
      <c r="C100" s="45"/>
      <c r="D100" s="45"/>
      <c r="E100" s="43"/>
      <c r="F100" s="6"/>
      <c r="G100" s="6"/>
      <c r="H100" s="59"/>
      <c r="I100" s="6"/>
      <c r="J100" s="6"/>
      <c r="L100" s="90"/>
      <c r="M100" s="90"/>
      <c r="Y100" s="16"/>
      <c r="Z100" s="16"/>
      <c r="AA100" s="16"/>
      <c r="AB100" s="16"/>
      <c r="AC100" s="6"/>
      <c r="AD100" s="6"/>
      <c r="AE100" s="6"/>
    </row>
    <row r="101" spans="1:31" x14ac:dyDescent="0.25">
      <c r="E101" s="43"/>
      <c r="F101" s="6"/>
      <c r="G101" s="6"/>
      <c r="H101" s="59"/>
      <c r="I101" s="6"/>
      <c r="J101" s="6"/>
      <c r="L101" s="90"/>
      <c r="M101" s="90"/>
      <c r="Y101" s="16"/>
      <c r="Z101" s="16"/>
      <c r="AA101" s="16"/>
      <c r="AB101" s="16"/>
      <c r="AC101" s="6"/>
      <c r="AD101" s="6"/>
      <c r="AE101" s="6"/>
    </row>
    <row r="102" spans="1:31" x14ac:dyDescent="0.25">
      <c r="F102" s="6"/>
      <c r="G102" s="6"/>
      <c r="H102" s="59"/>
      <c r="I102" s="6"/>
      <c r="J102" s="6"/>
      <c r="L102" s="90"/>
      <c r="M102" s="90"/>
      <c r="Y102" s="16"/>
      <c r="Z102" s="16"/>
      <c r="AA102" s="16"/>
      <c r="AB102" s="16"/>
      <c r="AC102" s="6"/>
      <c r="AD102" s="6"/>
      <c r="AE102" s="6"/>
    </row>
    <row r="103" spans="1:31" x14ac:dyDescent="0.25">
      <c r="F103" s="45"/>
      <c r="G103" s="45"/>
      <c r="H103" s="85"/>
      <c r="I103" s="45"/>
      <c r="J103" s="6"/>
      <c r="L103" s="90"/>
      <c r="M103" s="90"/>
      <c r="Y103" s="16"/>
      <c r="Z103" s="16"/>
      <c r="AA103" s="16"/>
      <c r="AB103" s="16"/>
      <c r="AC103" s="6"/>
      <c r="AD103" s="6"/>
      <c r="AE103" s="6"/>
    </row>
    <row r="104" spans="1:31" x14ac:dyDescent="0.25">
      <c r="F104" s="6"/>
      <c r="G104" s="6"/>
      <c r="H104" s="59"/>
      <c r="I104" s="6"/>
      <c r="J104" s="6"/>
      <c r="L104" s="90"/>
      <c r="M104" s="90"/>
      <c r="N104" s="39"/>
      <c r="O104" s="1"/>
      <c r="P104" s="1"/>
      <c r="Q104" s="1"/>
      <c r="R104" s="1"/>
      <c r="S104" s="1"/>
      <c r="T104" s="1"/>
      <c r="U104" s="1"/>
      <c r="V104" s="1"/>
      <c r="W104" s="1"/>
      <c r="Y104" s="16"/>
      <c r="Z104" s="16"/>
      <c r="AA104" s="16"/>
      <c r="AB104" s="16"/>
      <c r="AC104" s="6"/>
      <c r="AD104" s="6"/>
      <c r="AE104" s="6"/>
    </row>
    <row r="105" spans="1:31" x14ac:dyDescent="0.25">
      <c r="F105" s="6"/>
      <c r="G105" s="6"/>
      <c r="H105" s="59"/>
      <c r="I105" s="6"/>
      <c r="J105" s="6"/>
      <c r="L105" s="90"/>
      <c r="M105" s="90"/>
      <c r="N105" s="39"/>
      <c r="O105" s="1"/>
      <c r="P105" s="1"/>
      <c r="Q105" s="1"/>
      <c r="R105" s="1"/>
      <c r="S105" s="1"/>
      <c r="T105" s="1"/>
      <c r="U105" s="1"/>
      <c r="V105" s="1"/>
      <c r="W105" s="1"/>
      <c r="Y105" s="16"/>
      <c r="Z105" s="16"/>
      <c r="AA105" s="16"/>
      <c r="AB105" s="16"/>
      <c r="AC105" s="6"/>
      <c r="AD105" s="6"/>
      <c r="AE105" s="6"/>
    </row>
    <row r="106" spans="1:31" x14ac:dyDescent="0.25">
      <c r="F106" s="6"/>
      <c r="G106" s="6"/>
      <c r="H106" s="59"/>
      <c r="I106" s="6"/>
      <c r="J106" s="6"/>
      <c r="L106" s="90"/>
      <c r="M106" s="90"/>
      <c r="N106" s="39"/>
      <c r="O106" s="1"/>
      <c r="P106" s="1"/>
      <c r="Q106" s="1"/>
      <c r="R106" s="1"/>
      <c r="S106" s="1"/>
      <c r="T106" s="1"/>
      <c r="U106" s="1"/>
      <c r="V106" s="1"/>
      <c r="W106" s="1"/>
      <c r="Y106" s="6"/>
      <c r="Z106" s="6"/>
      <c r="AA106" s="6"/>
      <c r="AB106" s="6"/>
      <c r="AC106" s="6"/>
      <c r="AD106" s="6"/>
      <c r="AE106" s="6"/>
    </row>
    <row r="107" spans="1:31" x14ac:dyDescent="0.25">
      <c r="F107" s="6"/>
      <c r="G107" s="6"/>
      <c r="H107" s="59"/>
      <c r="I107" s="6"/>
      <c r="J107" s="6"/>
      <c r="L107" s="90"/>
      <c r="M107" s="90"/>
      <c r="N107" s="39"/>
      <c r="O107" s="1"/>
      <c r="P107" s="1"/>
      <c r="Q107" s="1"/>
      <c r="R107" s="1"/>
      <c r="S107" s="1"/>
      <c r="T107" s="1"/>
      <c r="U107" s="1"/>
      <c r="V107" s="1"/>
      <c r="W107" s="1"/>
      <c r="Y107" s="6"/>
      <c r="Z107" s="6"/>
      <c r="AA107" s="6"/>
      <c r="AB107" s="6"/>
      <c r="AC107" s="6"/>
      <c r="AD107" s="6"/>
      <c r="AE107" s="6"/>
    </row>
    <row r="108" spans="1:31" x14ac:dyDescent="0.25">
      <c r="F108" s="6"/>
      <c r="G108" s="6"/>
      <c r="H108" s="59"/>
      <c r="I108" s="6"/>
      <c r="J108" s="6"/>
      <c r="L108" s="90"/>
      <c r="M108" s="90"/>
      <c r="N108" s="39"/>
      <c r="O108" s="26"/>
      <c r="P108" s="26"/>
      <c r="Q108" s="26"/>
      <c r="R108" s="26"/>
      <c r="S108" s="26"/>
      <c r="T108" s="1"/>
      <c r="U108" s="1"/>
      <c r="V108" s="1"/>
      <c r="W108" s="1"/>
      <c r="Y108" s="6"/>
      <c r="Z108" s="6"/>
      <c r="AA108" s="6"/>
      <c r="AB108" s="6"/>
      <c r="AC108" s="6"/>
      <c r="AD108" s="6"/>
      <c r="AE108" s="6"/>
    </row>
    <row r="109" spans="1:31" x14ac:dyDescent="0.25">
      <c r="F109" s="6"/>
      <c r="G109" s="6"/>
      <c r="H109" s="59"/>
      <c r="I109" s="6"/>
      <c r="J109" s="6"/>
      <c r="L109" s="90"/>
      <c r="M109" s="90"/>
      <c r="N109" s="39"/>
      <c r="O109" s="16"/>
      <c r="P109" s="16"/>
      <c r="Q109" s="16"/>
      <c r="R109" s="16"/>
      <c r="S109" s="16"/>
      <c r="T109" s="1"/>
      <c r="U109" s="1"/>
      <c r="V109" s="1"/>
      <c r="W109" s="1"/>
      <c r="Y109" s="26"/>
      <c r="Z109" s="26"/>
      <c r="AA109" s="26"/>
      <c r="AB109" s="26"/>
      <c r="AC109" s="26"/>
      <c r="AD109" s="26"/>
      <c r="AE109" s="6"/>
    </row>
    <row r="110" spans="1:31" x14ac:dyDescent="0.25">
      <c r="F110" s="6"/>
      <c r="G110" s="6"/>
      <c r="H110" s="59"/>
      <c r="I110" s="6"/>
      <c r="J110" s="6"/>
      <c r="L110" s="90"/>
      <c r="M110" s="90"/>
      <c r="N110" s="39"/>
      <c r="O110" s="16"/>
      <c r="P110" s="16"/>
      <c r="Q110" s="16"/>
      <c r="R110" s="16"/>
      <c r="S110" s="16"/>
      <c r="T110" s="1"/>
      <c r="U110" s="1"/>
      <c r="V110" s="1"/>
      <c r="W110" s="1"/>
      <c r="Y110" s="16"/>
      <c r="Z110" s="16"/>
      <c r="AA110" s="16"/>
      <c r="AB110" s="16"/>
      <c r="AC110" s="16"/>
      <c r="AD110" s="16"/>
      <c r="AE110" s="6"/>
    </row>
    <row r="111" spans="1:31" x14ac:dyDescent="0.25">
      <c r="F111" s="6"/>
      <c r="G111" s="6"/>
      <c r="H111" s="59"/>
      <c r="I111" s="6"/>
      <c r="J111" s="6"/>
      <c r="L111" s="90"/>
      <c r="M111" s="90"/>
      <c r="N111" s="39"/>
      <c r="O111" s="16"/>
      <c r="P111" s="16"/>
      <c r="Q111" s="16"/>
      <c r="R111" s="16"/>
      <c r="S111" s="16"/>
      <c r="T111" s="1"/>
      <c r="U111" s="1"/>
      <c r="V111" s="1"/>
      <c r="W111" s="1"/>
      <c r="Y111" s="16"/>
      <c r="Z111" s="16"/>
      <c r="AA111" s="16"/>
      <c r="AB111" s="16"/>
      <c r="AC111" s="16"/>
      <c r="AD111" s="16"/>
      <c r="AE111" s="6"/>
    </row>
    <row r="112" spans="1:31" x14ac:dyDescent="0.25">
      <c r="F112" s="6"/>
      <c r="G112" s="6"/>
      <c r="H112" s="59"/>
      <c r="I112" s="6"/>
      <c r="J112" s="6"/>
      <c r="L112" s="90"/>
      <c r="M112" s="90"/>
      <c r="N112" s="39"/>
      <c r="O112" s="16"/>
      <c r="P112" s="16"/>
      <c r="Q112" s="16"/>
      <c r="R112" s="16"/>
      <c r="S112" s="16"/>
      <c r="T112" s="1"/>
      <c r="U112" s="1"/>
      <c r="V112" s="1"/>
      <c r="W112" s="1"/>
      <c r="Y112" s="16"/>
      <c r="Z112" s="16"/>
      <c r="AA112" s="16"/>
      <c r="AB112" s="16"/>
      <c r="AC112" s="16"/>
      <c r="AD112" s="16"/>
      <c r="AE112" s="6"/>
    </row>
    <row r="113" spans="6:31" x14ac:dyDescent="0.25">
      <c r="F113" s="6"/>
      <c r="G113" s="6"/>
      <c r="H113" s="59"/>
      <c r="I113" s="6"/>
      <c r="J113" s="6"/>
      <c r="L113" s="90"/>
      <c r="M113" s="90"/>
      <c r="N113" s="39"/>
      <c r="O113" s="16"/>
      <c r="P113" s="16"/>
      <c r="Q113" s="16"/>
      <c r="R113" s="16"/>
      <c r="S113" s="16"/>
      <c r="T113" s="1"/>
      <c r="U113" s="1"/>
      <c r="V113" s="1"/>
      <c r="W113" s="1"/>
      <c r="Y113" s="16"/>
      <c r="Z113" s="16"/>
      <c r="AA113" s="16"/>
      <c r="AB113" s="16"/>
      <c r="AC113" s="16"/>
      <c r="AD113" s="16"/>
      <c r="AE113" s="6"/>
    </row>
    <row r="114" spans="6:31" x14ac:dyDescent="0.25">
      <c r="F114" s="6"/>
      <c r="G114" s="6"/>
      <c r="H114" s="59"/>
      <c r="I114" s="6"/>
      <c r="J114" s="6"/>
      <c r="L114" s="90"/>
      <c r="M114" s="90"/>
      <c r="N114" s="39"/>
      <c r="O114" s="16"/>
      <c r="P114" s="16"/>
      <c r="Q114" s="16"/>
      <c r="R114" s="16"/>
      <c r="S114" s="16"/>
      <c r="T114" s="1"/>
      <c r="U114" s="1"/>
      <c r="V114" s="1"/>
      <c r="W114" s="1"/>
      <c r="Y114" s="6"/>
      <c r="Z114" s="6"/>
      <c r="AA114" s="6"/>
      <c r="AB114" s="6"/>
      <c r="AC114" s="6"/>
      <c r="AD114" s="6"/>
      <c r="AE114" s="6"/>
    </row>
    <row r="115" spans="6:31" x14ac:dyDescent="0.25">
      <c r="F115" s="1"/>
      <c r="G115" s="1"/>
      <c r="H115" s="39"/>
      <c r="I115" s="1"/>
      <c r="J115" s="1"/>
      <c r="M115" s="39"/>
      <c r="N115" s="39"/>
      <c r="O115" s="16"/>
      <c r="P115" s="16"/>
      <c r="Q115" s="16"/>
      <c r="R115" s="16"/>
      <c r="S115" s="16"/>
      <c r="T115" s="1"/>
      <c r="U115" s="1"/>
      <c r="V115" s="1"/>
      <c r="W115" s="1"/>
      <c r="Y115" s="6"/>
      <c r="Z115" s="6"/>
      <c r="AA115" s="6"/>
      <c r="AB115" s="6"/>
      <c r="AC115" s="6"/>
      <c r="AD115" s="6"/>
      <c r="AE115" s="6"/>
    </row>
    <row r="116" spans="6:31" x14ac:dyDescent="0.25">
      <c r="F116" s="1"/>
      <c r="G116" s="1"/>
      <c r="H116" s="39"/>
      <c r="I116" s="1"/>
      <c r="J116" s="1"/>
      <c r="M116" s="39"/>
      <c r="N116" s="39"/>
      <c r="O116" s="16"/>
      <c r="P116" s="16"/>
      <c r="Q116" s="16"/>
      <c r="R116" s="16"/>
      <c r="S116" s="16"/>
      <c r="T116" s="1"/>
      <c r="U116" s="1"/>
      <c r="V116" s="1"/>
      <c r="W116" s="1"/>
      <c r="Y116" s="6"/>
      <c r="Z116" s="6"/>
      <c r="AA116" s="6"/>
      <c r="AB116" s="6"/>
      <c r="AC116" s="6"/>
      <c r="AD116" s="6"/>
      <c r="AE116" s="6"/>
    </row>
    <row r="117" spans="6:31" x14ac:dyDescent="0.25">
      <c r="F117" s="26"/>
      <c r="G117" s="26"/>
      <c r="H117" s="84"/>
      <c r="I117" s="26"/>
      <c r="J117" s="26"/>
      <c r="M117" s="39"/>
      <c r="N117" s="39"/>
      <c r="O117" s="16"/>
      <c r="P117" s="16"/>
      <c r="Q117" s="16"/>
      <c r="R117" s="16"/>
      <c r="S117" s="16"/>
      <c r="T117" s="1"/>
      <c r="U117" s="1"/>
      <c r="V117" s="1"/>
      <c r="W117" s="1"/>
      <c r="Y117" s="6"/>
      <c r="Z117" s="6"/>
      <c r="AA117" s="6"/>
      <c r="AB117" s="6"/>
      <c r="AC117" s="6"/>
      <c r="AD117" s="6"/>
      <c r="AE117" s="6"/>
    </row>
    <row r="118" spans="6:31" x14ac:dyDescent="0.25">
      <c r="F118" s="16"/>
      <c r="G118" s="16"/>
      <c r="H118" s="59"/>
      <c r="I118" s="16"/>
      <c r="J118" s="16"/>
      <c r="M118" s="39"/>
      <c r="N118" s="39"/>
      <c r="O118" s="16"/>
      <c r="P118" s="16"/>
      <c r="Q118" s="16"/>
      <c r="R118" s="16"/>
      <c r="S118" s="16"/>
      <c r="T118" s="1"/>
      <c r="U118" s="1"/>
      <c r="V118" s="1"/>
      <c r="W118" s="1"/>
      <c r="Y118" s="26"/>
      <c r="Z118" s="26"/>
      <c r="AA118" s="6"/>
      <c r="AB118" s="6"/>
      <c r="AC118" s="6"/>
      <c r="AD118" s="6"/>
      <c r="AE118" s="6"/>
    </row>
    <row r="119" spans="6:31" x14ac:dyDescent="0.25">
      <c r="F119" s="16"/>
      <c r="G119" s="16"/>
      <c r="H119" s="59"/>
      <c r="I119" s="16"/>
      <c r="J119" s="16"/>
      <c r="M119" s="39"/>
      <c r="N119" s="39"/>
      <c r="O119" s="1"/>
      <c r="P119" s="1"/>
      <c r="Q119" s="1"/>
      <c r="R119" s="1"/>
      <c r="S119" s="1"/>
      <c r="T119" s="1"/>
      <c r="U119" s="1"/>
      <c r="V119" s="1"/>
      <c r="W119" s="1"/>
      <c r="Y119" s="16"/>
      <c r="Z119" s="16"/>
      <c r="AA119" s="6"/>
      <c r="AB119" s="6"/>
      <c r="AC119" s="6"/>
      <c r="AD119" s="6"/>
      <c r="AE119" s="6"/>
    </row>
    <row r="120" spans="6:31" x14ac:dyDescent="0.25">
      <c r="F120" s="16"/>
      <c r="G120" s="16"/>
      <c r="H120" s="59"/>
      <c r="I120" s="16"/>
      <c r="J120" s="16"/>
      <c r="M120" s="39"/>
      <c r="N120" s="39"/>
      <c r="O120" s="1"/>
      <c r="P120" s="1"/>
      <c r="Q120" s="1"/>
      <c r="R120" s="1"/>
      <c r="S120" s="1"/>
      <c r="T120" s="1"/>
      <c r="U120" s="1"/>
      <c r="V120" s="1"/>
      <c r="W120" s="1"/>
      <c r="Y120" s="16"/>
      <c r="Z120" s="16"/>
      <c r="AA120" s="6"/>
      <c r="AB120" s="6"/>
      <c r="AC120" s="6"/>
      <c r="AD120" s="6"/>
      <c r="AE120" s="6"/>
    </row>
    <row r="121" spans="6:31" x14ac:dyDescent="0.25">
      <c r="F121" s="1"/>
      <c r="G121" s="1"/>
      <c r="H121" s="39"/>
      <c r="I121" s="1"/>
      <c r="J121" s="1"/>
      <c r="M121" s="39"/>
      <c r="N121" s="39"/>
      <c r="O121" s="1"/>
      <c r="P121" s="1"/>
      <c r="Q121" s="1"/>
      <c r="R121" s="1"/>
      <c r="S121" s="1"/>
      <c r="T121" s="1"/>
      <c r="U121" s="1"/>
      <c r="V121" s="1"/>
      <c r="W121" s="1"/>
      <c r="Y121" s="16"/>
      <c r="Z121" s="16"/>
      <c r="AA121" s="6"/>
      <c r="AB121" s="6"/>
      <c r="AC121" s="6"/>
      <c r="AD121" s="6"/>
      <c r="AE121" s="6"/>
    </row>
    <row r="122" spans="6:31" x14ac:dyDescent="0.25">
      <c r="F122" s="1"/>
      <c r="G122" s="1"/>
      <c r="H122" s="39"/>
      <c r="I122" s="1"/>
      <c r="J122" s="1"/>
      <c r="M122" s="39"/>
      <c r="N122" s="39"/>
      <c r="O122" s="26"/>
      <c r="P122" s="26"/>
      <c r="Q122" s="26"/>
      <c r="R122" s="26"/>
      <c r="S122" s="26"/>
      <c r="T122" s="26"/>
      <c r="U122" s="26"/>
      <c r="V122" s="1"/>
      <c r="W122" s="1"/>
      <c r="Y122" s="16"/>
      <c r="Z122" s="16"/>
      <c r="AA122" s="6"/>
      <c r="AB122" s="6"/>
      <c r="AC122" s="6"/>
      <c r="AD122" s="6"/>
      <c r="AE122" s="6"/>
    </row>
    <row r="123" spans="6:31" x14ac:dyDescent="0.25">
      <c r="F123" s="1"/>
      <c r="G123" s="1"/>
      <c r="H123" s="39"/>
      <c r="I123" s="1"/>
      <c r="J123" s="1"/>
      <c r="M123" s="39"/>
      <c r="N123" s="39"/>
      <c r="O123" s="16"/>
      <c r="P123" s="16"/>
      <c r="Q123" s="16"/>
      <c r="R123" s="16"/>
      <c r="S123" s="16"/>
      <c r="T123" s="16"/>
      <c r="U123" s="16"/>
      <c r="V123" s="1"/>
      <c r="W123" s="1"/>
      <c r="Y123" s="16"/>
      <c r="Z123" s="16"/>
      <c r="AA123" s="6"/>
      <c r="AB123" s="6"/>
      <c r="AC123" s="6"/>
      <c r="AD123" s="6"/>
      <c r="AE123" s="6"/>
    </row>
    <row r="124" spans="6:31" x14ac:dyDescent="0.25">
      <c r="F124" s="26"/>
      <c r="G124" s="26"/>
      <c r="H124" s="84"/>
      <c r="I124" s="26"/>
      <c r="J124" s="26"/>
      <c r="K124" s="84"/>
      <c r="L124" s="84"/>
      <c r="M124" s="39"/>
      <c r="N124" s="39"/>
      <c r="O124" s="16"/>
      <c r="P124" s="16"/>
      <c r="Q124" s="16"/>
      <c r="R124" s="16"/>
      <c r="S124" s="16"/>
      <c r="T124" s="16"/>
      <c r="U124" s="16"/>
      <c r="V124" s="1"/>
      <c r="W124" s="1"/>
      <c r="Y124" s="16"/>
      <c r="Z124" s="16"/>
      <c r="AA124" s="6"/>
      <c r="AB124" s="6"/>
      <c r="AC124" s="6"/>
      <c r="AD124" s="6"/>
      <c r="AE124" s="6"/>
    </row>
    <row r="125" spans="6:31" x14ac:dyDescent="0.25">
      <c r="F125" s="16"/>
      <c r="G125" s="16"/>
      <c r="H125" s="59"/>
      <c r="I125" s="16"/>
      <c r="J125" s="16"/>
      <c r="L125" s="90"/>
      <c r="M125" s="39"/>
      <c r="N125" s="39"/>
      <c r="O125" s="16"/>
      <c r="P125" s="16"/>
      <c r="Q125" s="16"/>
      <c r="R125" s="16"/>
      <c r="S125" s="16"/>
      <c r="T125" s="16"/>
      <c r="U125" s="16"/>
      <c r="V125" s="1"/>
      <c r="W125" s="1"/>
      <c r="X125" s="27"/>
      <c r="Y125" s="16"/>
      <c r="Z125" s="16"/>
      <c r="AA125" s="6"/>
      <c r="AB125" s="6"/>
      <c r="AC125" s="6"/>
      <c r="AD125" s="6"/>
      <c r="AE125" s="6"/>
    </row>
    <row r="126" spans="6:31" x14ac:dyDescent="0.25">
      <c r="F126" s="16"/>
      <c r="G126" s="16"/>
      <c r="H126" s="59"/>
      <c r="I126" s="16"/>
      <c r="J126" s="16"/>
      <c r="L126" s="90"/>
      <c r="M126" s="39"/>
      <c r="N126" s="39"/>
      <c r="O126" s="16"/>
      <c r="P126" s="16"/>
      <c r="Q126" s="16"/>
      <c r="R126" s="16"/>
      <c r="S126" s="16"/>
      <c r="T126" s="16"/>
      <c r="U126" s="16"/>
      <c r="V126" s="1"/>
      <c r="W126" s="1"/>
      <c r="Y126" s="16"/>
      <c r="Z126" s="16"/>
      <c r="AA126" s="6"/>
      <c r="AB126" s="6"/>
      <c r="AC126" s="6"/>
      <c r="AD126" s="6"/>
      <c r="AE126" s="6"/>
    </row>
    <row r="127" spans="6:31" x14ac:dyDescent="0.25">
      <c r="F127" s="16"/>
      <c r="G127" s="16"/>
      <c r="H127" s="59"/>
      <c r="I127" s="16"/>
      <c r="J127" s="16"/>
      <c r="L127" s="90"/>
      <c r="M127" s="39"/>
      <c r="N127" s="39"/>
      <c r="O127" s="1"/>
      <c r="P127" s="1"/>
      <c r="Q127" s="1"/>
      <c r="R127" s="1"/>
      <c r="S127" s="1"/>
      <c r="T127" s="1"/>
      <c r="U127" s="1"/>
      <c r="V127" s="82"/>
      <c r="W127" s="1"/>
      <c r="Y127" s="16"/>
      <c r="Z127" s="16"/>
      <c r="AA127" s="6"/>
      <c r="AB127" s="6"/>
      <c r="AC127" s="6"/>
      <c r="AD127" s="6"/>
      <c r="AE127" s="6"/>
    </row>
    <row r="128" spans="6:31" x14ac:dyDescent="0.25">
      <c r="F128" s="16"/>
      <c r="G128" s="16"/>
      <c r="H128" s="59"/>
      <c r="I128" s="16"/>
      <c r="J128" s="16"/>
      <c r="L128" s="90"/>
      <c r="M128" s="39"/>
      <c r="N128" s="39"/>
      <c r="O128" s="1"/>
      <c r="P128" s="1"/>
      <c r="Q128" s="1"/>
      <c r="R128" s="1"/>
      <c r="S128" s="1"/>
      <c r="T128" s="1"/>
      <c r="U128" s="1"/>
      <c r="V128" s="1"/>
      <c r="W128" s="1"/>
      <c r="Y128" s="16"/>
      <c r="Z128" s="16"/>
      <c r="AA128" s="6"/>
      <c r="AB128" s="6"/>
      <c r="AC128" s="6"/>
      <c r="AD128" s="6"/>
      <c r="AE128" s="6"/>
    </row>
    <row r="129" spans="6:31" x14ac:dyDescent="0.25">
      <c r="F129" s="1"/>
      <c r="G129" s="1"/>
      <c r="H129" s="39"/>
      <c r="I129" s="1"/>
      <c r="J129" s="1"/>
      <c r="M129" s="39"/>
      <c r="Y129" s="16"/>
      <c r="Z129" s="16"/>
      <c r="AA129" s="6"/>
      <c r="AB129" s="6"/>
      <c r="AC129" s="6"/>
      <c r="AD129" s="6"/>
      <c r="AE129" s="6"/>
    </row>
    <row r="130" spans="6:31" x14ac:dyDescent="0.25">
      <c r="F130" s="1"/>
      <c r="G130" s="1"/>
      <c r="H130" s="39"/>
      <c r="I130" s="1"/>
      <c r="J130" s="1"/>
      <c r="M130" s="39"/>
      <c r="Y130" s="6"/>
      <c r="Z130" s="6"/>
      <c r="AA130" s="6"/>
      <c r="AB130" s="6"/>
      <c r="AC130" s="6"/>
      <c r="AD130" s="6"/>
      <c r="AE130" s="6"/>
    </row>
    <row r="131" spans="6:31" x14ac:dyDescent="0.25">
      <c r="F131" s="1"/>
      <c r="G131" s="1"/>
      <c r="H131" s="39"/>
      <c r="I131" s="1"/>
      <c r="J131" s="1"/>
      <c r="M131" s="39"/>
      <c r="Y131" s="6"/>
      <c r="Z131" s="6"/>
      <c r="AA131" s="6"/>
      <c r="AB131" s="6"/>
      <c r="AC131" s="6"/>
      <c r="AD131" s="6"/>
      <c r="AE131" s="6"/>
    </row>
    <row r="132" spans="6:31" x14ac:dyDescent="0.25">
      <c r="F132" s="1"/>
      <c r="G132" s="1"/>
      <c r="H132" s="39"/>
      <c r="I132" s="1"/>
      <c r="J132" s="1"/>
      <c r="M132" s="39"/>
    </row>
  </sheetData>
  <mergeCells count="3">
    <mergeCell ref="K1:N1"/>
    <mergeCell ref="E1:H1"/>
    <mergeCell ref="A1:C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armadilhas</vt:lpstr>
      <vt:lpstr>plantas</vt:lpstr>
      <vt:lpstr>temperatura</vt:lpstr>
      <vt:lpstr>umidade</vt:lpstr>
      <vt:lpstr>solo</vt:lpstr>
      <vt:lpstr>controlado</vt:lpstr>
      <vt:lpstr>degradação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Colombo</dc:creator>
  <cp:lastModifiedBy>Mateus Colombo</cp:lastModifiedBy>
  <cp:lastPrinted>2019-03-15T18:39:46Z</cp:lastPrinted>
  <dcterms:created xsi:type="dcterms:W3CDTF">2018-12-18T10:42:56Z</dcterms:created>
  <dcterms:modified xsi:type="dcterms:W3CDTF">2021-08-27T01:58:12Z</dcterms:modified>
</cp:coreProperties>
</file>