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firstSheet="8" activeTab="18"/>
  </bookViews>
  <sheets>
    <sheet name="Aula 1" sheetId="1" r:id="rId1"/>
    <sheet name="Aula2" sheetId="2" r:id="rId2"/>
    <sheet name="Aul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  <sheet name="Planilha16" sheetId="16" r:id="rId16"/>
    <sheet name="Planilha17" sheetId="17" r:id="rId17"/>
    <sheet name="Planilha18" sheetId="18" r:id="rId18"/>
    <sheet name="Planilha19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<sst xmlns="http://schemas.openxmlformats.org/spreadsheetml/2006/main" count="221" uniqueCount="185">
  <si>
    <t>Elma Cristina</t>
  </si>
  <si>
    <t>Olá meu nome é</t>
  </si>
  <si>
    <t>A1</t>
  </si>
  <si>
    <t>Nasci em</t>
  </si>
  <si>
    <t>B1</t>
  </si>
  <si>
    <t>Esse ano faço</t>
  </si>
  <si>
    <t>B3</t>
  </si>
  <si>
    <t>anos</t>
  </si>
  <si>
    <t>Valor do dólar</t>
  </si>
  <si>
    <t>Cotação de produtos</t>
  </si>
  <si>
    <t>Item</t>
  </si>
  <si>
    <t>Quantidade</t>
  </si>
  <si>
    <t>Preço R$</t>
  </si>
  <si>
    <t>Total R$</t>
  </si>
  <si>
    <t>Total $</t>
  </si>
  <si>
    <t>Porca</t>
  </si>
  <si>
    <t>Parafuso</t>
  </si>
  <si>
    <t>Arruela</t>
  </si>
  <si>
    <t>Prego</t>
  </si>
  <si>
    <t>Total</t>
  </si>
  <si>
    <t>Boletim Escolar</t>
  </si>
  <si>
    <t>Nome</t>
  </si>
  <si>
    <t>Matéria</t>
  </si>
  <si>
    <t>1º Bim</t>
  </si>
  <si>
    <t>2º Bim</t>
  </si>
  <si>
    <t>3º Bim</t>
  </si>
  <si>
    <t>4º Bim</t>
  </si>
  <si>
    <t>Soma</t>
  </si>
  <si>
    <t>Média</t>
  </si>
  <si>
    <t>Português</t>
  </si>
  <si>
    <t>História</t>
  </si>
  <si>
    <t>Geografia</t>
  </si>
  <si>
    <t>Matemática</t>
  </si>
  <si>
    <t>Função Condicional</t>
  </si>
  <si>
    <t>&gt;</t>
  </si>
  <si>
    <t>Maior</t>
  </si>
  <si>
    <t>&lt;</t>
  </si>
  <si>
    <t>Menor</t>
  </si>
  <si>
    <t>&gt;=</t>
  </si>
  <si>
    <t>Maior Igual</t>
  </si>
  <si>
    <t>&lt;=</t>
  </si>
  <si>
    <t>Menor Igual</t>
  </si>
  <si>
    <t>=</t>
  </si>
  <si>
    <t>Igual</t>
  </si>
  <si>
    <t>&lt;&gt;</t>
  </si>
  <si>
    <t>Diferente</t>
  </si>
  <si>
    <t>n1</t>
  </si>
  <si>
    <t>n2</t>
  </si>
  <si>
    <t xml:space="preserve"> Resposta 1</t>
  </si>
  <si>
    <t xml:space="preserve">Resposta 2 </t>
  </si>
  <si>
    <t>Mateus</t>
  </si>
  <si>
    <t>Pietro</t>
  </si>
  <si>
    <t>Mensagem Secreta</t>
  </si>
  <si>
    <t>SENHA</t>
  </si>
  <si>
    <t>Boletim 1° Bimestre</t>
  </si>
  <si>
    <t>1ªProva</t>
  </si>
  <si>
    <t>2ªProva</t>
  </si>
  <si>
    <t>Conceito</t>
  </si>
  <si>
    <t>Situação</t>
  </si>
  <si>
    <t>Frone End</t>
  </si>
  <si>
    <t>UX</t>
  </si>
  <si>
    <t>UI</t>
  </si>
  <si>
    <t>Dev Web</t>
  </si>
  <si>
    <t>Aprovado</t>
  </si>
  <si>
    <t>Back End</t>
  </si>
  <si>
    <t>Locação e ferrramentas</t>
  </si>
  <si>
    <t>Multa</t>
  </si>
  <si>
    <t>Produto</t>
  </si>
  <si>
    <t>Preço por dia</t>
  </si>
  <si>
    <t>Data de Locaçaõ</t>
  </si>
  <si>
    <t>Dias previstos</t>
  </si>
  <si>
    <t>Data devolução</t>
  </si>
  <si>
    <t>Multa?</t>
  </si>
  <si>
    <t>Dias de atraso</t>
  </si>
  <si>
    <t>Betorneira</t>
  </si>
  <si>
    <t>15/abr</t>
  </si>
  <si>
    <t>Furadeira</t>
  </si>
  <si>
    <t>Tico Tico</t>
  </si>
  <si>
    <t>22/fev</t>
  </si>
  <si>
    <t>Solda</t>
  </si>
  <si>
    <t>Esmerilhadeirra</t>
  </si>
  <si>
    <t>Usos do mause</t>
  </si>
  <si>
    <t>Tabuada</t>
  </si>
  <si>
    <t>Aleatório</t>
  </si>
  <si>
    <t>Aleatório entre</t>
  </si>
  <si>
    <t>Cassino do Mateus</t>
  </si>
  <si>
    <t>🏆PRÊMIO🏆</t>
  </si>
  <si>
    <t>Aposta</t>
  </si>
  <si>
    <t>N1</t>
  </si>
  <si>
    <t>N2</t>
  </si>
  <si>
    <t>N3</t>
  </si>
  <si>
    <t>Alunos</t>
  </si>
  <si>
    <t>1°Bi</t>
  </si>
  <si>
    <t>2°Bi</t>
  </si>
  <si>
    <t>3°Bi</t>
  </si>
  <si>
    <t>4°Bi</t>
  </si>
  <si>
    <t>Matéria 1</t>
  </si>
  <si>
    <t>Reprovado</t>
  </si>
  <si>
    <t>Matéria 2</t>
  </si>
  <si>
    <t>Recuperação</t>
  </si>
  <si>
    <t>Matéria 3</t>
  </si>
  <si>
    <t>Matéria 4</t>
  </si>
  <si>
    <t>Matéria 5</t>
  </si>
  <si>
    <t>Matéria 6</t>
  </si>
  <si>
    <t>Matéria 7</t>
  </si>
  <si>
    <t>Matéria 8</t>
  </si>
  <si>
    <t xml:space="preserve">Graficos linhas </t>
  </si>
  <si>
    <t>Variação de preços</t>
  </si>
  <si>
    <t>jan</t>
  </si>
  <si>
    <t>feb</t>
  </si>
  <si>
    <t>mar</t>
  </si>
  <si>
    <t>apr</t>
  </si>
  <si>
    <t>may</t>
  </si>
  <si>
    <t>%variação</t>
  </si>
  <si>
    <t>arroz</t>
  </si>
  <si>
    <t>feijão</t>
  </si>
  <si>
    <t>trigo</t>
  </si>
  <si>
    <t>JNPUOYITUKRYETS VRG4NWTH3</t>
  </si>
  <si>
    <t>Grafico de pizza/ Rosca</t>
  </si>
  <si>
    <t>Meninas</t>
  </si>
  <si>
    <t>Meninos</t>
  </si>
  <si>
    <t>Reculperação</t>
  </si>
  <si>
    <t>Formatação Condicional</t>
  </si>
  <si>
    <t>Cotação decelulares</t>
  </si>
  <si>
    <t>Celular</t>
  </si>
  <si>
    <t>shoope</t>
  </si>
  <si>
    <t>aliExpress</t>
  </si>
  <si>
    <t>Bangood</t>
  </si>
  <si>
    <t>Light the box</t>
  </si>
  <si>
    <t>Shein</t>
  </si>
  <si>
    <t>Mercado Livre</t>
  </si>
  <si>
    <t>celular 1</t>
  </si>
  <si>
    <t>celular 2</t>
  </si>
  <si>
    <t>celular 3</t>
  </si>
  <si>
    <t>celular 4</t>
  </si>
  <si>
    <t>celular 5</t>
  </si>
  <si>
    <t>celular 6</t>
  </si>
  <si>
    <t>celular 7</t>
  </si>
  <si>
    <t>celular 8</t>
  </si>
  <si>
    <t>celular 9</t>
  </si>
  <si>
    <t>Tabela IMC</t>
  </si>
  <si>
    <t>Peso</t>
  </si>
  <si>
    <t>Min</t>
  </si>
  <si>
    <t>Máx</t>
  </si>
  <si>
    <t>Cassificação</t>
  </si>
  <si>
    <t>Altura</t>
  </si>
  <si>
    <t>Baixo Peso</t>
  </si>
  <si>
    <t>IMC</t>
  </si>
  <si>
    <t>Peso ideal</t>
  </si>
  <si>
    <t>Sobrepeso</t>
  </si>
  <si>
    <t>Obesidade I</t>
  </si>
  <si>
    <t>Obesidade II</t>
  </si>
  <si>
    <t>Obesidade III</t>
  </si>
  <si>
    <t xml:space="preserve">Mateus </t>
  </si>
  <si>
    <t xml:space="preserve">Dia </t>
  </si>
  <si>
    <t>Mês</t>
  </si>
  <si>
    <t>Data de nascimento</t>
  </si>
  <si>
    <t>Janeiro</t>
  </si>
  <si>
    <t>Fevereiro</t>
  </si>
  <si>
    <t>Informativo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</si>
  <si>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</si>
  <si>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</si>
  <si>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</si>
  <si>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</si>
  <si>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</si>
  <si>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</si>
  <si>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</si>
  <si>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</si>
  <si>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</si>
  <si>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</si>
  <si>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Idade</t>
  </si>
  <si>
    <t>Telefone</t>
  </si>
  <si>
    <t>Busca</t>
  </si>
  <si>
    <t>PH</t>
  </si>
  <si>
    <t>64 9 9999-0001</t>
  </si>
  <si>
    <t xml:space="preserve">Nome </t>
  </si>
  <si>
    <t>64 9 9999-0002</t>
  </si>
  <si>
    <t>Adalto</t>
  </si>
  <si>
    <t>64 9 9999-0003</t>
  </si>
  <si>
    <t>Kawan</t>
  </si>
  <si>
    <t>64 9 9999-0004</t>
  </si>
  <si>
    <t>worly</t>
  </si>
  <si>
    <t>64 9 9999-0005</t>
  </si>
  <si>
    <t>francisaca</t>
  </si>
  <si>
    <t>64 9 9999-0006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</si>
</sst>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_ "/>
  </numFmts>
  <fonts count="3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4"/>
      <color theme="1"/>
      <name val="Agency FB"/>
      <charset val="134"/>
    </font>
    <font>
      <sz val="12"/>
      <color theme="1"/>
      <name val="Agency FB"/>
      <charset val="134"/>
    </font>
    <font>
      <sz val="12"/>
      <color theme="1"/>
      <name val="Calibri"/>
      <charset val="134"/>
      <scheme val="minor"/>
    </font>
    <font>
      <b/>
      <sz val="10"/>
      <color theme="0"/>
      <name val="Agency FB"/>
      <charset val="134"/>
    </font>
    <font>
      <b/>
      <sz val="10"/>
      <color theme="7" tint="0.4"/>
      <name val="Agency FB"/>
      <charset val="134"/>
    </font>
    <font>
      <b/>
      <sz val="10"/>
      <color rgb="FF00B050"/>
      <name val="Agency FB"/>
      <charset val="134"/>
    </font>
    <font>
      <sz val="10"/>
      <color theme="0"/>
      <name val="Calibri"/>
      <charset val="134"/>
      <scheme val="minor"/>
    </font>
    <font>
      <b/>
      <sz val="11"/>
      <color theme="1"/>
      <name val="Agency FB"/>
      <charset val="134"/>
    </font>
    <font>
      <b/>
      <sz val="10"/>
      <color theme="1"/>
      <name val="Agency FB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29D3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EA1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16" applyNumberFormat="0" applyAlignment="0" applyProtection="0">
      <alignment vertical="center"/>
    </xf>
    <xf numFmtId="0" fontId="21" fillId="23" borderId="17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2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Protection="1">
      <alignment vertical="center"/>
      <protection locked="0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177" fontId="0" fillId="0" borderId="1" xfId="2" applyBorder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9" fontId="0" fillId="0" borderId="1" xfId="3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top"/>
    </xf>
    <xf numFmtId="0" fontId="0" fillId="13" borderId="1" xfId="0" applyFont="1" applyFill="1" applyBorder="1" applyAlignment="1">
      <alignment horizontal="center" vertical="top"/>
    </xf>
    <xf numFmtId="180" fontId="0" fillId="11" borderId="1" xfId="0" applyNumberFormat="1" applyFont="1" applyFill="1" applyBorder="1" applyAlignment="1">
      <alignment horizontal="center" vertical="top"/>
    </xf>
    <xf numFmtId="0" fontId="0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177" fontId="0" fillId="9" borderId="1" xfId="2" applyFont="1" applyFill="1" applyBorder="1" applyAlignment="1">
      <alignment horizontal="center" vertical="center"/>
    </xf>
    <xf numFmtId="177" fontId="3" fillId="0" borderId="1" xfId="2" applyFont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>
      <alignment vertical="center"/>
    </xf>
    <xf numFmtId="9" fontId="0" fillId="0" borderId="1" xfId="0" applyNumberFormat="1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1" fillId="9" borderId="1" xfId="0" applyFont="1" applyFill="1" applyBorder="1">
      <alignment vertical="center"/>
    </xf>
    <xf numFmtId="0" fontId="0" fillId="0" borderId="1" xfId="0" applyBorder="1" applyAlignment="1">
      <alignment horizontal="center" vertical="top"/>
    </xf>
    <xf numFmtId="180" fontId="0" fillId="0" borderId="1" xfId="0" applyNumberFormat="1" applyBorder="1" applyAlignment="1">
      <alignment horizontal="center" vertical="center"/>
    </xf>
    <xf numFmtId="0" fontId="1" fillId="16" borderId="1" xfId="0" applyFont="1" applyFill="1" applyBorder="1">
      <alignment vertical="center"/>
    </xf>
    <xf numFmtId="0" fontId="9" fillId="14" borderId="2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9" fillId="18" borderId="1" xfId="0" applyFont="1" applyFill="1" applyBorder="1">
      <alignment vertical="center"/>
    </xf>
    <xf numFmtId="0" fontId="10" fillId="19" borderId="1" xfId="0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6" fillId="20" borderId="1" xfId="0" applyFont="1" applyFill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177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0"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1"/>
        </patternFill>
      </fill>
    </dxf>
    <dxf>
      <font>
        <color rgb="FFFF0000"/>
      </font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A9A3BF"/>
      <color rgb="0024549C"/>
      <color rgb="00FCEDFE"/>
      <color rgb="000EA119"/>
      <color rgb="0029D3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pt-BR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Variação de Janeiro-Maio</a:t>
            </a:r>
          </a:p>
        </c:rich>
      </c:tx>
      <c:layout>
        <c:manualLayout>
          <c:xMode val="edge"/>
          <c:yMode val="edge"/>
          <c:x val="0.369060120766605"/>
          <c:y val="0.00693641618497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4439178515008"/>
          <c:y val="0.303321328531413"/>
          <c:w val="0.913112164296998"/>
          <c:h val="0.31828731492597"/>
        </c:manualLayout>
      </c:layout>
      <c:lineChart>
        <c:grouping val="standard"/>
        <c:varyColors val="0"/>
        <c:ser>
          <c:idx val="0"/>
          <c:order val="0"/>
          <c:tx>
            <c:strRef>
              <c:f>Planilha11!$A$4</c:f>
              <c:strCache>
                <c:ptCount val="1"/>
                <c:pt idx="0">
                  <c:v>arroz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Planilha11!$B$3:$F$3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Planilha11!$B$4:$F$4</c:f>
              <c:numCache>
                <c:formatCode>_-"R$"\ * #,##0.00_-;\-"R$"\ * #,##0.00_-;_-"R$"\ * "-"??_-;_-@_-</c:formatCode>
                <c:ptCount val="5"/>
                <c:pt idx="0">
                  <c:v>74.1</c:v>
                </c:pt>
                <c:pt idx="1">
                  <c:v>49</c:v>
                </c:pt>
                <c:pt idx="2">
                  <c:v>77.1</c:v>
                </c:pt>
                <c:pt idx="3">
                  <c:v>61</c:v>
                </c:pt>
                <c:pt idx="4">
                  <c:v>70.8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Planilha11!$A$5</c:f>
              <c:strCache>
                <c:ptCount val="1"/>
                <c:pt idx="0">
                  <c:v>feijão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Planilha11!$B$3:$F$3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Planilha11!$B$5:$F$5</c:f>
              <c:numCache>
                <c:formatCode>_-"R$"\ * #,##0.00_-;\-"R$"\ * #,##0.00_-;_-"R$"\ * "-"??_-;_-@_-</c:formatCode>
                <c:ptCount val="5"/>
                <c:pt idx="0">
                  <c:v>40</c:v>
                </c:pt>
                <c:pt idx="1">
                  <c:v>45.9</c:v>
                </c:pt>
                <c:pt idx="2">
                  <c:v>54.6</c:v>
                </c:pt>
                <c:pt idx="3">
                  <c:v>56.5</c:v>
                </c:pt>
                <c:pt idx="4">
                  <c:v>44.8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Planilha11!$A$6</c:f>
              <c:strCache>
                <c:ptCount val="1"/>
                <c:pt idx="0">
                  <c:v>trigo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Planilha11!$B$3:$F$3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Planilha11!$B$6:$F$6</c:f>
              <c:numCache>
                <c:formatCode>_-"R$"\ * #,##0.00_-;\-"R$"\ * #,##0.00_-;_-"R$"\ * "-"??_-;_-@_-</c:formatCode>
                <c:ptCount val="5"/>
                <c:pt idx="0">
                  <c:v>58.8</c:v>
                </c:pt>
                <c:pt idx="1">
                  <c:v>74.6</c:v>
                </c:pt>
                <c:pt idx="2">
                  <c:v>46.6</c:v>
                </c:pt>
                <c:pt idx="3">
                  <c:v>75.7</c:v>
                </c:pt>
                <c:pt idx="4">
                  <c:v>64.5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960848260"/>
        <c:axId val="753215011"/>
      </c:lineChart>
      <c:catAx>
        <c:axId val="9608482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215011"/>
        <c:crosses val="autoZero"/>
        <c:auto val="1"/>
        <c:lblAlgn val="ctr"/>
        <c:lblOffset val="100"/>
        <c:noMultiLvlLbl val="0"/>
      </c:catAx>
      <c:valAx>
        <c:axId val="7532150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8482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E30000"/>
                  </a:gs>
                  <a:gs pos="100000">
                    <a:srgbClr val="76030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FECF40"/>
                  </a:gs>
                  <a:gs pos="100000">
                    <a:srgbClr val="846C21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62482147063035"/>
                  <c:y val="0.1342607526185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58561000700834"/>
                  <c:y val="-0.2872777606909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39898885994165"/>
                  <c:y val="0.201569034055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Planilha13!$A$3:$A$5</c:f>
              <c:strCache>
                <c:ptCount val="3"/>
                <c:pt idx="0">
                  <c:v>Aprovado</c:v>
                </c:pt>
                <c:pt idx="1">
                  <c:v>Reprovado</c:v>
                </c:pt>
                <c:pt idx="2">
                  <c:v>Reculperação</c:v>
                </c:pt>
              </c:strCache>
            </c:strRef>
          </c:cat>
          <c:val>
            <c:numRef>
              <c:f>Planilha13!$B$3:$B$5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rgbClr val="7B32B2">
                      <a:lumMod val="84000"/>
                      <a:lumOff val="16000"/>
                    </a:srgbClr>
                  </a:gs>
                  <a:gs pos="100000">
                    <a:srgbClr val="401A5D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>
                <a:glow rad="101600">
                  <a:srgbClr val="7030A0">
                    <a:alpha val="40000"/>
                  </a:srgbClr>
                </a:glo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rgbClr val="007BD3"/>
                  </a:gs>
                  <a:gs pos="100000">
                    <a:srgbClr val="034373"/>
                  </a:gs>
                </a:gsLst>
                <a:lin ang="5400000" scaled="0"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Planilha13!$D$3:$D$4</c:f>
              <c:strCache>
                <c:ptCount val="2"/>
                <c:pt idx="0">
                  <c:v>Meninas</c:v>
                </c:pt>
                <c:pt idx="1">
                  <c:v>Meninos</c:v>
                </c:pt>
              </c:strCache>
            </c:strRef>
          </c:cat>
          <c:val>
            <c:numRef>
              <c:f>Planilha13!$E$3:$E$4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0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69850</xdr:colOff>
      <xdr:row>6</xdr:row>
      <xdr:rowOff>41275</xdr:rowOff>
    </xdr:from>
    <xdr:to>
      <xdr:col>5</xdr:col>
      <xdr:colOff>10795</xdr:colOff>
      <xdr:row>16</xdr:row>
      <xdr:rowOff>6985</xdr:rowOff>
    </xdr:to>
    <xdr:graphicFrame>
      <xdr:nvGraphicFramePr>
        <xdr:cNvPr id="2" name="Gráfico 1"/>
        <xdr:cNvGraphicFramePr/>
      </xdr:nvGraphicFramePr>
      <xdr:xfrm>
        <a:off x="69850" y="1012825"/>
        <a:ext cx="3211830" cy="15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106045</xdr:colOff>
      <xdr:row>6</xdr:row>
      <xdr:rowOff>160655</xdr:rowOff>
    </xdr:from>
    <xdr:to>
      <xdr:col>5</xdr:col>
      <xdr:colOff>435610</xdr:colOff>
      <xdr:row>17</xdr:row>
      <xdr:rowOff>134620</xdr:rowOff>
    </xdr:to>
    <xdr:graphicFrame>
      <xdr:nvGraphicFramePr>
        <xdr:cNvPr id="2" name="Gráfico 1"/>
        <xdr:cNvGraphicFramePr/>
      </xdr:nvGraphicFramePr>
      <xdr:xfrm>
        <a:off x="106045" y="1132205"/>
        <a:ext cx="2999105" cy="175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452755</xdr:colOff>
      <xdr:row>7</xdr:row>
      <xdr:rowOff>3175</xdr:rowOff>
    </xdr:from>
    <xdr:to>
      <xdr:col>10</xdr:col>
      <xdr:colOff>213995</xdr:colOff>
      <xdr:row>17</xdr:row>
      <xdr:rowOff>142875</xdr:rowOff>
    </xdr:to>
    <xdr:graphicFrame>
      <xdr:nvGraphicFramePr>
        <xdr:cNvPr id="4" name="Gráfico 3"/>
        <xdr:cNvGraphicFramePr/>
      </xdr:nvGraphicFramePr>
      <xdr:xfrm>
        <a:off x="3122295" y="1136650"/>
        <a:ext cx="2809240" cy="175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"/>
  <sheetViews>
    <sheetView zoomScale="325" zoomScaleNormal="325" workbookViewId="0">
      <selection activeCell="E6" sqref="E6"/>
    </sheetView>
  </sheetViews>
  <sheetFormatPr defaultColWidth="9.14285714285714" defaultRowHeight="12.75" outlineLevelRow="2" outlineLevelCol="5"/>
  <cols>
    <col min="1" max="1" width="14.847619047619" customWidth="1"/>
    <col min="2" max="2" width="5.85714285714286" customWidth="1"/>
    <col min="3" max="3" width="1.92380952380952" customWidth="1"/>
    <col min="4" max="4" width="13.9714285714286" customWidth="1"/>
  </cols>
  <sheetData>
    <row r="1" spans="1:5">
      <c r="A1" t="s">
        <v>0</v>
      </c>
      <c r="B1">
        <v>1973</v>
      </c>
      <c r="D1" t="s">
        <v>1</v>
      </c>
      <c r="E1" t="s">
        <v>2</v>
      </c>
    </row>
    <row r="2" spans="4:5">
      <c r="D2" t="s">
        <v>3</v>
      </c>
      <c r="E2" t="s">
        <v>4</v>
      </c>
    </row>
    <row r="3" spans="1:6">
      <c r="A3" t="str">
        <f>A1</f>
        <v>Elma Cristina</v>
      </c>
      <c r="B3">
        <f>2024-B1</f>
        <v>51</v>
      </c>
      <c r="D3" t="s">
        <v>5</v>
      </c>
      <c r="E3" t="s">
        <v>6</v>
      </c>
      <c r="F3" t="s">
        <v>7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zoomScale="175" zoomScaleNormal="175" workbookViewId="0">
      <selection activeCell="I13" sqref="I13"/>
    </sheetView>
  </sheetViews>
  <sheetFormatPr defaultColWidth="8.88571428571429" defaultRowHeight="12.75"/>
  <cols>
    <col min="1" max="1" width="11.8761904761905" customWidth="1"/>
    <col min="7" max="7" width="10.0380952380952" customWidth="1"/>
    <col min="8" max="8" width="5.46666666666667" customWidth="1"/>
    <col min="9" max="9" width="10.1619047619048" customWidth="1"/>
  </cols>
  <sheetData>
    <row r="1" ht="20" customHeight="1" spans="1:10">
      <c r="A1" s="27" t="s">
        <v>20</v>
      </c>
      <c r="B1" s="27"/>
      <c r="C1" s="27"/>
      <c r="D1" s="27"/>
      <c r="E1" s="27"/>
      <c r="F1" s="27"/>
      <c r="G1" s="27"/>
      <c r="I1" s="33" t="s">
        <v>91</v>
      </c>
      <c r="J1" s="33"/>
    </row>
    <row r="2" ht="15.75" spans="1:10">
      <c r="A2" s="28" t="s">
        <v>22</v>
      </c>
      <c r="B2" s="29" t="s">
        <v>92</v>
      </c>
      <c r="C2" s="29" t="s">
        <v>93</v>
      </c>
      <c r="D2" s="29" t="s">
        <v>94</v>
      </c>
      <c r="E2" s="29" t="s">
        <v>95</v>
      </c>
      <c r="F2" s="29" t="s">
        <v>28</v>
      </c>
      <c r="G2" s="28" t="s">
        <v>58</v>
      </c>
      <c r="I2" s="13" t="s">
        <v>63</v>
      </c>
      <c r="J2" s="34">
        <f ca="1">COUNTIF(G3:G10,I2)</f>
        <v>4</v>
      </c>
    </row>
    <row r="3" ht="15.75" spans="1:10">
      <c r="A3" s="28" t="s">
        <v>96</v>
      </c>
      <c r="B3" s="30">
        <f ca="1">RANDBETWEEN(10,100)/10</f>
        <v>6.9</v>
      </c>
      <c r="C3" s="30">
        <f ca="1">RANDBETWEEN(10,100)/10</f>
        <v>2.4</v>
      </c>
      <c r="D3" s="30">
        <f ca="1">RANDBETWEEN(10,100)/10</f>
        <v>6</v>
      </c>
      <c r="E3" s="30">
        <f ca="1">RANDBETWEEN(10,100)/10</f>
        <v>8.9</v>
      </c>
      <c r="F3" s="31">
        <f ca="1">AVERAGE(B3:E3)</f>
        <v>6.05</v>
      </c>
      <c r="G3" s="32" t="str">
        <f ca="1">IF(F3&gt;=6,"Aprovado",IF(F3&lt;3,"Reprovado","Recuperação"))</f>
        <v>Aprovado</v>
      </c>
      <c r="I3" s="13" t="s">
        <v>97</v>
      </c>
      <c r="J3" s="34">
        <f ca="1">COUNTIF(G4:G11,I3)</f>
        <v>0</v>
      </c>
    </row>
    <row r="4" ht="15.75" spans="1:10">
      <c r="A4" s="28" t="s">
        <v>98</v>
      </c>
      <c r="B4" s="30">
        <f ca="1" t="shared" ref="B4:B11" si="0">RANDBETWEEN(10,100)/10</f>
        <v>5.4</v>
      </c>
      <c r="C4" s="30">
        <f ca="1" t="shared" ref="C4:C11" si="1">RANDBETWEEN(10,100)/10</f>
        <v>8</v>
      </c>
      <c r="D4" s="30">
        <f ca="1" t="shared" ref="D4:D11" si="2">RANDBETWEEN(10,100)/10</f>
        <v>6.1</v>
      </c>
      <c r="E4" s="30">
        <f ca="1" t="shared" ref="E4:E11" si="3">RANDBETWEEN(10,100)/10</f>
        <v>5.2</v>
      </c>
      <c r="F4" s="31">
        <f ca="1" t="shared" ref="F4:F11" si="4">AVERAGE(B4:E4)</f>
        <v>6.175</v>
      </c>
      <c r="G4" s="32" t="str">
        <f ca="1" t="shared" ref="G4:G11" si="5">IF(F4&gt;=6,"Aprovado",IF(F4&lt;3,"Reprovado","Recuperação"))</f>
        <v>Aprovado</v>
      </c>
      <c r="I4" s="13" t="s">
        <v>99</v>
      </c>
      <c r="J4" s="34">
        <f ca="1">COUNTIF(G5:G12,I4)</f>
        <v>4</v>
      </c>
    </row>
    <row r="5" ht="15.75" spans="1:7">
      <c r="A5" s="28" t="s">
        <v>100</v>
      </c>
      <c r="B5" s="30">
        <f ca="1" t="shared" si="0"/>
        <v>4.9</v>
      </c>
      <c r="C5" s="30">
        <f ca="1" t="shared" si="1"/>
        <v>3.6</v>
      </c>
      <c r="D5" s="30">
        <f ca="1" t="shared" si="2"/>
        <v>8.7</v>
      </c>
      <c r="E5" s="30">
        <f ca="1" t="shared" si="3"/>
        <v>3.6</v>
      </c>
      <c r="F5" s="31">
        <f ca="1" t="shared" si="4"/>
        <v>5.2</v>
      </c>
      <c r="G5" s="32" t="str">
        <f ca="1" t="shared" si="5"/>
        <v>Recuperação</v>
      </c>
    </row>
    <row r="6" ht="15.75" spans="1:7">
      <c r="A6" s="28" t="s">
        <v>101</v>
      </c>
      <c r="B6" s="30">
        <f ca="1" t="shared" si="0"/>
        <v>10</v>
      </c>
      <c r="C6" s="30">
        <f ca="1" t="shared" si="1"/>
        <v>6.7</v>
      </c>
      <c r="D6" s="30">
        <f ca="1" t="shared" si="2"/>
        <v>4.2</v>
      </c>
      <c r="E6" s="30">
        <f ca="1" t="shared" si="3"/>
        <v>1.5</v>
      </c>
      <c r="F6" s="31">
        <f ca="1" t="shared" si="4"/>
        <v>5.6</v>
      </c>
      <c r="G6" s="32" t="str">
        <f ca="1" t="shared" si="5"/>
        <v>Recuperação</v>
      </c>
    </row>
    <row r="7" ht="15.75" spans="1:12">
      <c r="A7" s="28" t="s">
        <v>102</v>
      </c>
      <c r="B7" s="30">
        <f ca="1" t="shared" si="0"/>
        <v>2.7</v>
      </c>
      <c r="C7" s="30">
        <f ca="1" t="shared" si="1"/>
        <v>6.4</v>
      </c>
      <c r="D7" s="30">
        <f ca="1" t="shared" si="2"/>
        <v>9.9</v>
      </c>
      <c r="E7" s="30">
        <f ca="1" t="shared" si="3"/>
        <v>5.1</v>
      </c>
      <c r="F7" s="31">
        <f ca="1" t="shared" si="4"/>
        <v>6.025</v>
      </c>
      <c r="G7" s="32" t="str">
        <f ca="1" t="shared" si="5"/>
        <v>Aprovado</v>
      </c>
      <c r="L7" s="35"/>
    </row>
    <row r="8" ht="15.75" spans="1:7">
      <c r="A8" s="28" t="s">
        <v>103</v>
      </c>
      <c r="B8" s="30">
        <f ca="1" t="shared" si="0"/>
        <v>5.4</v>
      </c>
      <c r="C8" s="30">
        <f ca="1" t="shared" si="1"/>
        <v>6.9</v>
      </c>
      <c r="D8" s="30">
        <f ca="1" t="shared" si="2"/>
        <v>2.3</v>
      </c>
      <c r="E8" s="30">
        <f ca="1" t="shared" si="3"/>
        <v>7.4</v>
      </c>
      <c r="F8" s="31">
        <f ca="1" t="shared" si="4"/>
        <v>5.5</v>
      </c>
      <c r="G8" s="32" t="str">
        <f ca="1" t="shared" si="5"/>
        <v>Recuperação</v>
      </c>
    </row>
    <row r="9" ht="15.75" spans="1:7">
      <c r="A9" s="28" t="s">
        <v>104</v>
      </c>
      <c r="B9" s="30">
        <f ca="1" t="shared" si="0"/>
        <v>8.5</v>
      </c>
      <c r="C9" s="30">
        <f ca="1" t="shared" si="1"/>
        <v>2</v>
      </c>
      <c r="D9" s="30">
        <f ca="1" t="shared" si="2"/>
        <v>6.3</v>
      </c>
      <c r="E9" s="30">
        <f ca="1" t="shared" si="3"/>
        <v>9.5</v>
      </c>
      <c r="F9" s="31">
        <f ca="1" t="shared" si="4"/>
        <v>6.575</v>
      </c>
      <c r="G9" s="32" t="str">
        <f ca="1" t="shared" si="5"/>
        <v>Aprovado</v>
      </c>
    </row>
    <row r="10" ht="15.75" spans="1:7">
      <c r="A10" s="28" t="s">
        <v>105</v>
      </c>
      <c r="B10" s="30">
        <f ca="1" t="shared" si="0"/>
        <v>5.8</v>
      </c>
      <c r="C10" s="30">
        <f ca="1" t="shared" si="1"/>
        <v>1.5</v>
      </c>
      <c r="D10" s="30">
        <f ca="1" t="shared" si="2"/>
        <v>5.5</v>
      </c>
      <c r="E10" s="30">
        <f ca="1" t="shared" si="3"/>
        <v>9.8</v>
      </c>
      <c r="F10" s="31">
        <f ca="1" t="shared" si="4"/>
        <v>5.65</v>
      </c>
      <c r="G10" s="32" t="str">
        <f ca="1" t="shared" si="5"/>
        <v>Recuperação</v>
      </c>
    </row>
    <row r="13" spans="9:9">
      <c r="I13" s="36"/>
    </row>
    <row r="14" spans="10:10">
      <c r="J14" s="36"/>
    </row>
  </sheetData>
  <mergeCells count="2">
    <mergeCell ref="A1:G1"/>
    <mergeCell ref="I1:J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zoomScale="235" zoomScaleNormal="235" workbookViewId="0">
      <selection activeCell="B11" sqref="B10:B11"/>
    </sheetView>
  </sheetViews>
  <sheetFormatPr defaultColWidth="9.14285714285714" defaultRowHeight="12.75" outlineLevelRow="5" outlineLevelCol="6"/>
  <cols>
    <col min="1" max="1" width="11.9142857142857" customWidth="1"/>
    <col min="2" max="6" width="9.28571428571429"/>
    <col min="7" max="7" width="9.35238095238095" customWidth="1"/>
  </cols>
  <sheetData>
    <row r="1" spans="1:7">
      <c r="A1" s="13" t="s">
        <v>106</v>
      </c>
      <c r="B1" s="13"/>
      <c r="C1" s="13"/>
      <c r="D1" s="13"/>
      <c r="E1" s="13"/>
      <c r="F1" s="13"/>
      <c r="G1" s="13"/>
    </row>
    <row r="2" spans="1:7">
      <c r="A2" s="24" t="s">
        <v>107</v>
      </c>
      <c r="B2" s="24"/>
      <c r="C2" s="24"/>
      <c r="D2" s="24"/>
      <c r="E2" s="24"/>
      <c r="F2" s="24"/>
      <c r="G2" s="24"/>
    </row>
    <row r="3" spans="1:7">
      <c r="A3" s="25" t="s">
        <v>67</v>
      </c>
      <c r="B3" s="25" t="s">
        <v>108</v>
      </c>
      <c r="C3" s="25" t="s">
        <v>109</v>
      </c>
      <c r="D3" s="25" t="s">
        <v>110</v>
      </c>
      <c r="E3" s="25" t="s">
        <v>111</v>
      </c>
      <c r="F3" s="25" t="s">
        <v>112</v>
      </c>
      <c r="G3" s="25" t="s">
        <v>113</v>
      </c>
    </row>
    <row r="4" spans="1:7">
      <c r="A4" s="7" t="s">
        <v>114</v>
      </c>
      <c r="B4" s="22">
        <f ca="1">RANDBETWEEN(400,800)/10</f>
        <v>74.1</v>
      </c>
      <c r="C4" s="22">
        <f ca="1">RANDBETWEEN(400,800)/10</f>
        <v>49</v>
      </c>
      <c r="D4" s="22">
        <f ca="1">RANDBETWEEN(400,800)/10</f>
        <v>77.1</v>
      </c>
      <c r="E4" s="22">
        <f ca="1">RANDBETWEEN(400,800)/10</f>
        <v>61</v>
      </c>
      <c r="F4" s="22">
        <f ca="1">RANDBETWEEN(400,800)/10</f>
        <v>70.8</v>
      </c>
      <c r="G4" s="26">
        <f ca="1">MAX(B4:F4)/MIN(B4:F4)-1</f>
        <v>0.573469387755102</v>
      </c>
    </row>
    <row r="5" spans="1:7">
      <c r="A5" s="7" t="s">
        <v>115</v>
      </c>
      <c r="B5" s="22">
        <f ca="1">RANDBETWEEN(400,800)/10</f>
        <v>40</v>
      </c>
      <c r="C5" s="22">
        <f ca="1">RANDBETWEEN(400,800)/10</f>
        <v>45.9</v>
      </c>
      <c r="D5" s="22">
        <f ca="1">RANDBETWEEN(400,800)/10</f>
        <v>54.6</v>
      </c>
      <c r="E5" s="22">
        <f ca="1">RANDBETWEEN(400,800)/10</f>
        <v>56.5</v>
      </c>
      <c r="F5" s="22">
        <f ca="1">RANDBETWEEN(400,800)/10</f>
        <v>44.8</v>
      </c>
      <c r="G5" s="26">
        <f ca="1">MAX(B5:F5)/MIN(B5:F5)-1</f>
        <v>0.4125</v>
      </c>
    </row>
    <row r="6" spans="1:7">
      <c r="A6" s="7" t="s">
        <v>116</v>
      </c>
      <c r="B6" s="22">
        <f ca="1">RANDBETWEEN(400,800)/10</f>
        <v>58.8</v>
      </c>
      <c r="C6" s="22">
        <f ca="1">RANDBETWEEN(400,800)/10</f>
        <v>74.6</v>
      </c>
      <c r="D6" s="22">
        <f ca="1">RANDBETWEEN(400,800)/10</f>
        <v>46.6</v>
      </c>
      <c r="E6" s="22">
        <f ca="1">RANDBETWEEN(400,800)/10</f>
        <v>75.7</v>
      </c>
      <c r="F6" s="22">
        <f ca="1">RANDBETWEEN(400,800)/10</f>
        <v>64.5</v>
      </c>
      <c r="G6" s="26">
        <f ca="1">MAX(B6:F6)/MIN(B6:F6)-1</f>
        <v>0.624463519313305</v>
      </c>
    </row>
  </sheetData>
  <mergeCells count="1">
    <mergeCell ref="A2:G2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.14285714285714" defaultRowHeight="12.75"/>
  <sheetData>
    <row r="1" spans="1:1">
      <c r="A1" t="s">
        <v>117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205" zoomScaleNormal="205" workbookViewId="0">
      <selection activeCell="G2" sqref="G2"/>
    </sheetView>
  </sheetViews>
  <sheetFormatPr defaultColWidth="9.14285714285714" defaultRowHeight="12.75" outlineLevelRow="4" outlineLevelCol="4"/>
  <cols>
    <col min="1" max="1" width="10.7333333333333" customWidth="1"/>
    <col min="3" max="3" width="1.87619047619048" customWidth="1"/>
  </cols>
  <sheetData>
    <row r="1" spans="1:2">
      <c r="A1" s="23" t="s">
        <v>118</v>
      </c>
      <c r="B1" s="23"/>
    </row>
    <row r="3" spans="1:5">
      <c r="A3" s="13" t="s">
        <v>63</v>
      </c>
      <c r="B3" s="13">
        <f ca="1">RANDBETWEEN(1,10)</f>
        <v>1</v>
      </c>
      <c r="D3" s="13" t="s">
        <v>119</v>
      </c>
      <c r="E3" s="13">
        <f ca="1">RANDBETWEEN(1,10)</f>
        <v>5</v>
      </c>
    </row>
    <row r="4" spans="1:5">
      <c r="A4" s="13" t="s">
        <v>97</v>
      </c>
      <c r="B4" s="13">
        <f ca="1">RANDBETWEEN(1,10)</f>
        <v>3</v>
      </c>
      <c r="D4" s="13" t="s">
        <v>120</v>
      </c>
      <c r="E4" s="13">
        <f ca="1">RANDBETWEEN(1,10)</f>
        <v>8</v>
      </c>
    </row>
    <row r="5" spans="1:2">
      <c r="A5" s="13" t="s">
        <v>121</v>
      </c>
      <c r="B5" s="13">
        <f ca="1">RANDBETWEEN(1,10)</f>
        <v>3</v>
      </c>
    </row>
  </sheetData>
  <mergeCells count="1">
    <mergeCell ref="A1:B1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"/>
  <sheetViews>
    <sheetView zoomScale="55" zoomScaleNormal="55" workbookViewId="0">
      <selection activeCell="AA36" sqref="AA36:AN61"/>
    </sheetView>
  </sheetViews>
  <sheetFormatPr defaultColWidth="9.14285714285714" defaultRowHeight="12.75"/>
  <cols>
    <col min="2" max="2" width="11.8571428571429"/>
    <col min="3" max="4" width="10.2857142857143"/>
    <col min="5" max="5" width="10.7619047619048" customWidth="1"/>
    <col min="6" max="6" width="10.2857142857143"/>
    <col min="7" max="7" width="11.4857142857143" customWidth="1"/>
    <col min="10" max="10" width="10.1428571428571" customWidth="1"/>
    <col min="11" max="11" width="3" customWidth="1"/>
    <col min="17" max="17" width="3" customWidth="1"/>
  </cols>
  <sheetData>
    <row r="1" spans="1:1">
      <c r="A1" t="s">
        <v>122</v>
      </c>
    </row>
    <row r="2" spans="1:1">
      <c r="A2" t="s">
        <v>123</v>
      </c>
    </row>
    <row r="3" spans="1:7">
      <c r="A3" s="13" t="s">
        <v>124</v>
      </c>
      <c r="B3" s="13" t="s">
        <v>125</v>
      </c>
      <c r="C3" s="13" t="s">
        <v>126</v>
      </c>
      <c r="D3" s="13" t="s">
        <v>127</v>
      </c>
      <c r="E3" s="13" t="s">
        <v>128</v>
      </c>
      <c r="F3" s="13" t="s">
        <v>129</v>
      </c>
      <c r="G3" s="13" t="s">
        <v>130</v>
      </c>
    </row>
    <row r="4" spans="1:7">
      <c r="A4" s="13" t="s">
        <v>131</v>
      </c>
      <c r="B4" s="22">
        <f ca="1" t="shared" ref="B4:G4" si="0">RANDBETWEEN(100,1000)</f>
        <v>553</v>
      </c>
      <c r="C4" s="22">
        <f ca="1" t="shared" si="0"/>
        <v>695</v>
      </c>
      <c r="D4" s="22">
        <f ca="1" t="shared" si="0"/>
        <v>650</v>
      </c>
      <c r="E4" s="22">
        <f ca="1" t="shared" si="0"/>
        <v>671</v>
      </c>
      <c r="F4" s="22">
        <f ca="1" t="shared" si="0"/>
        <v>246</v>
      </c>
      <c r="G4" s="22">
        <f ca="1" t="shared" si="0"/>
        <v>254</v>
      </c>
    </row>
    <row r="5" spans="1:7">
      <c r="A5" s="13" t="s">
        <v>132</v>
      </c>
      <c r="B5" s="22">
        <f ca="1" t="shared" ref="B5:B12" si="1">RANDBETWEEN(100,1000)</f>
        <v>664</v>
      </c>
      <c r="C5" s="22">
        <f ca="1" t="shared" ref="C5:C12" si="2">RANDBETWEEN(100,1000)</f>
        <v>636</v>
      </c>
      <c r="D5" s="22">
        <f ca="1" t="shared" ref="D5:D12" si="3">RANDBETWEEN(100,1000)</f>
        <v>454</v>
      </c>
      <c r="E5" s="22">
        <f ca="1" t="shared" ref="E5:E12" si="4">RANDBETWEEN(100,1000)</f>
        <v>999</v>
      </c>
      <c r="F5" s="22">
        <f ca="1" t="shared" ref="F5:F12" si="5">RANDBETWEEN(100,1000)</f>
        <v>260</v>
      </c>
      <c r="G5" s="22">
        <f ca="1" t="shared" ref="G5:G12" si="6">RANDBETWEEN(100,1000)</f>
        <v>212</v>
      </c>
    </row>
    <row r="6" spans="1:7">
      <c r="A6" s="13" t="s">
        <v>133</v>
      </c>
      <c r="B6" s="22">
        <f ca="1" t="shared" si="1"/>
        <v>749</v>
      </c>
      <c r="C6" s="22">
        <f ca="1" t="shared" si="2"/>
        <v>800</v>
      </c>
      <c r="D6" s="22">
        <f ca="1" t="shared" si="3"/>
        <v>283</v>
      </c>
      <c r="E6" s="22">
        <f ca="1" t="shared" si="4"/>
        <v>258</v>
      </c>
      <c r="F6" s="22">
        <f ca="1" t="shared" si="5"/>
        <v>204</v>
      </c>
      <c r="G6" s="22">
        <f ca="1" t="shared" si="6"/>
        <v>200</v>
      </c>
    </row>
    <row r="7" spans="1:7">
      <c r="A7" s="13" t="s">
        <v>134</v>
      </c>
      <c r="B7" s="22">
        <f ca="1" t="shared" si="1"/>
        <v>301</v>
      </c>
      <c r="C7" s="22">
        <f ca="1" t="shared" si="2"/>
        <v>253</v>
      </c>
      <c r="D7" s="22">
        <f ca="1" t="shared" si="3"/>
        <v>622</v>
      </c>
      <c r="E7" s="22">
        <f ca="1" t="shared" si="4"/>
        <v>686</v>
      </c>
      <c r="F7" s="22">
        <f ca="1" t="shared" si="5"/>
        <v>483</v>
      </c>
      <c r="G7" s="22">
        <f ca="1" t="shared" si="6"/>
        <v>403</v>
      </c>
    </row>
    <row r="8" spans="1:7">
      <c r="A8" s="13" t="s">
        <v>135</v>
      </c>
      <c r="B8" s="22">
        <f ca="1" t="shared" si="1"/>
        <v>508</v>
      </c>
      <c r="C8" s="22">
        <f ca="1" t="shared" si="2"/>
        <v>492</v>
      </c>
      <c r="D8" s="22">
        <f ca="1" t="shared" si="3"/>
        <v>503</v>
      </c>
      <c r="E8" s="22">
        <f ca="1" t="shared" si="4"/>
        <v>527</v>
      </c>
      <c r="F8" s="22">
        <f ca="1" t="shared" si="5"/>
        <v>839</v>
      </c>
      <c r="G8" s="22">
        <f ca="1" t="shared" si="6"/>
        <v>113</v>
      </c>
    </row>
    <row r="9" spans="1:7">
      <c r="A9" s="13" t="s">
        <v>136</v>
      </c>
      <c r="B9" s="22">
        <f ca="1" t="shared" si="1"/>
        <v>330</v>
      </c>
      <c r="C9" s="22">
        <f ca="1" t="shared" si="2"/>
        <v>311</v>
      </c>
      <c r="D9" s="22">
        <f ca="1" t="shared" si="3"/>
        <v>139</v>
      </c>
      <c r="E9" s="22">
        <f ca="1" t="shared" si="4"/>
        <v>903</v>
      </c>
      <c r="F9" s="22">
        <f ca="1" t="shared" si="5"/>
        <v>340</v>
      </c>
      <c r="G9" s="22">
        <f ca="1" t="shared" si="6"/>
        <v>505</v>
      </c>
    </row>
    <row r="10" spans="1:7">
      <c r="A10" s="13" t="s">
        <v>137</v>
      </c>
      <c r="B10" s="22">
        <f ca="1" t="shared" si="1"/>
        <v>182</v>
      </c>
      <c r="C10" s="22">
        <f ca="1" t="shared" si="2"/>
        <v>898</v>
      </c>
      <c r="D10" s="22">
        <f ca="1" t="shared" si="3"/>
        <v>295</v>
      </c>
      <c r="E10" s="22">
        <f ca="1" t="shared" si="4"/>
        <v>167</v>
      </c>
      <c r="F10" s="22">
        <f ca="1" t="shared" si="5"/>
        <v>277</v>
      </c>
      <c r="G10" s="22">
        <f ca="1" t="shared" si="6"/>
        <v>591</v>
      </c>
    </row>
    <row r="11" spans="1:7">
      <c r="A11" s="13" t="s">
        <v>138</v>
      </c>
      <c r="B11" s="22">
        <f ca="1" t="shared" si="1"/>
        <v>315</v>
      </c>
      <c r="C11" s="22">
        <f ca="1" t="shared" si="2"/>
        <v>169</v>
      </c>
      <c r="D11" s="22">
        <f ca="1" t="shared" si="3"/>
        <v>837</v>
      </c>
      <c r="E11" s="22">
        <f ca="1" t="shared" si="4"/>
        <v>454</v>
      </c>
      <c r="F11" s="22">
        <f ca="1" t="shared" si="5"/>
        <v>992</v>
      </c>
      <c r="G11" s="22">
        <f ca="1" t="shared" si="6"/>
        <v>568</v>
      </c>
    </row>
    <row r="12" spans="1:7">
      <c r="A12" s="13" t="s">
        <v>139</v>
      </c>
      <c r="B12" s="22">
        <f ca="1" t="shared" si="1"/>
        <v>233</v>
      </c>
      <c r="C12" s="22">
        <f ca="1" t="shared" si="2"/>
        <v>613</v>
      </c>
      <c r="D12" s="22">
        <f ca="1" t="shared" si="3"/>
        <v>411</v>
      </c>
      <c r="E12" s="22">
        <f ca="1" t="shared" si="4"/>
        <v>231</v>
      </c>
      <c r="F12" s="22">
        <f ca="1" t="shared" si="5"/>
        <v>436</v>
      </c>
      <c r="G12" s="22">
        <f ca="1" t="shared" si="6"/>
        <v>583</v>
      </c>
    </row>
    <row r="20" ht="9" customHeight="1"/>
    <row r="21" ht="7" customHeight="1"/>
    <row r="36" spans="38:39">
      <c r="AL36">
        <v>1</v>
      </c>
      <c r="AM36">
        <v>1</v>
      </c>
    </row>
    <row r="37" spans="37:40">
      <c r="AK37">
        <v>1</v>
      </c>
      <c r="AN37">
        <v>1</v>
      </c>
    </row>
    <row r="38" spans="37:40">
      <c r="AK38">
        <v>1</v>
      </c>
      <c r="AN38">
        <v>1</v>
      </c>
    </row>
    <row r="39" spans="37:40">
      <c r="AK39">
        <v>1</v>
      </c>
      <c r="AL39">
        <v>1</v>
      </c>
      <c r="AN39">
        <v>1</v>
      </c>
    </row>
    <row r="40" spans="36:40">
      <c r="AJ40">
        <v>1</v>
      </c>
      <c r="AL40">
        <v>1</v>
      </c>
      <c r="AN40">
        <v>1</v>
      </c>
    </row>
    <row r="41" spans="28:40">
      <c r="AB41">
        <v>1</v>
      </c>
      <c r="AC41">
        <v>1</v>
      </c>
      <c r="AE41">
        <v>1</v>
      </c>
      <c r="AF41">
        <v>1</v>
      </c>
      <c r="AI41">
        <v>1</v>
      </c>
      <c r="AL41">
        <v>1</v>
      </c>
      <c r="AN41">
        <v>1</v>
      </c>
    </row>
    <row r="42" spans="28:40">
      <c r="AB42">
        <v>1</v>
      </c>
      <c r="AC42">
        <v>1</v>
      </c>
      <c r="AE42">
        <v>1</v>
      </c>
      <c r="AF42">
        <v>1</v>
      </c>
      <c r="AH42">
        <v>1</v>
      </c>
      <c r="AK42">
        <v>1</v>
      </c>
      <c r="AL42">
        <v>1</v>
      </c>
      <c r="AN42">
        <v>1</v>
      </c>
    </row>
    <row r="43" spans="27:40">
      <c r="AA43">
        <v>1</v>
      </c>
      <c r="AB43">
        <v>2</v>
      </c>
      <c r="AC43">
        <v>2</v>
      </c>
      <c r="AD43">
        <v>1</v>
      </c>
      <c r="AE43">
        <v>2</v>
      </c>
      <c r="AF43">
        <v>2</v>
      </c>
      <c r="AG43">
        <v>1</v>
      </c>
      <c r="AI43">
        <v>1</v>
      </c>
      <c r="AM43">
        <v>1</v>
      </c>
      <c r="AN43">
        <v>1</v>
      </c>
    </row>
    <row r="44" spans="27:40">
      <c r="AA44">
        <v>1</v>
      </c>
      <c r="AB44">
        <v>2</v>
      </c>
      <c r="AC44">
        <v>2</v>
      </c>
      <c r="AD44">
        <v>1</v>
      </c>
      <c r="AE44">
        <v>2</v>
      </c>
      <c r="AF44">
        <v>2</v>
      </c>
      <c r="AG44">
        <v>1</v>
      </c>
      <c r="AJ44">
        <v>1</v>
      </c>
      <c r="AM44">
        <v>1</v>
      </c>
      <c r="AN44">
        <v>1</v>
      </c>
    </row>
    <row r="45" spans="27:40">
      <c r="AA45">
        <v>1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1</v>
      </c>
      <c r="AK45">
        <v>1</v>
      </c>
      <c r="AN45">
        <v>1</v>
      </c>
    </row>
    <row r="46" spans="27:40">
      <c r="AA46">
        <v>1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1</v>
      </c>
      <c r="AI46">
        <v>1</v>
      </c>
      <c r="AL46">
        <v>1</v>
      </c>
      <c r="AN46">
        <v>1</v>
      </c>
    </row>
    <row r="47" spans="27:40">
      <c r="AA47">
        <v>1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1</v>
      </c>
      <c r="AL47">
        <v>1</v>
      </c>
      <c r="AN47">
        <v>1</v>
      </c>
    </row>
    <row r="48" spans="27:39">
      <c r="AA48">
        <v>1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1</v>
      </c>
      <c r="AI48">
        <v>1</v>
      </c>
      <c r="AM48">
        <v>1</v>
      </c>
    </row>
    <row r="49" spans="27:39">
      <c r="AA49">
        <v>1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1</v>
      </c>
      <c r="AJ49">
        <v>1</v>
      </c>
      <c r="AM49">
        <v>1</v>
      </c>
    </row>
    <row r="50" spans="27:39">
      <c r="AA50">
        <v>1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1</v>
      </c>
      <c r="AK50">
        <v>1</v>
      </c>
      <c r="AM50">
        <v>1</v>
      </c>
    </row>
    <row r="51" spans="27:39">
      <c r="AA51">
        <v>1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1</v>
      </c>
      <c r="AL51">
        <v>1</v>
      </c>
      <c r="AM51">
        <v>1</v>
      </c>
    </row>
    <row r="52" spans="27:38">
      <c r="AA52">
        <v>1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1</v>
      </c>
      <c r="AI52">
        <v>1</v>
      </c>
      <c r="AL52">
        <v>1</v>
      </c>
    </row>
    <row r="53" spans="27:37">
      <c r="AA53">
        <v>1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1</v>
      </c>
      <c r="AJ53">
        <v>1</v>
      </c>
      <c r="AK53">
        <v>1</v>
      </c>
    </row>
    <row r="54" spans="27:36">
      <c r="AA54">
        <v>1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1</v>
      </c>
      <c r="AJ54">
        <v>1</v>
      </c>
    </row>
    <row r="55" spans="27:36">
      <c r="AA55">
        <v>1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1</v>
      </c>
      <c r="AJ55">
        <v>1</v>
      </c>
    </row>
    <row r="56" spans="28:36">
      <c r="AB56">
        <v>1</v>
      </c>
      <c r="AC56">
        <v>2</v>
      </c>
      <c r="AD56">
        <v>2</v>
      </c>
      <c r="AE56">
        <v>2</v>
      </c>
      <c r="AF56">
        <v>1</v>
      </c>
      <c r="AJ56">
        <v>1</v>
      </c>
    </row>
    <row r="57" spans="28:35">
      <c r="AB57">
        <v>1</v>
      </c>
      <c r="AC57">
        <v>2</v>
      </c>
      <c r="AD57">
        <v>2</v>
      </c>
      <c r="AE57">
        <v>2</v>
      </c>
      <c r="AF57">
        <v>1</v>
      </c>
      <c r="AI57">
        <v>1</v>
      </c>
    </row>
    <row r="58" spans="29:34">
      <c r="AC58">
        <v>1</v>
      </c>
      <c r="AD58">
        <v>2</v>
      </c>
      <c r="AE58">
        <v>1</v>
      </c>
      <c r="AH58">
        <v>1</v>
      </c>
    </row>
    <row r="59" spans="29:33">
      <c r="AC59">
        <v>1</v>
      </c>
      <c r="AD59">
        <v>1</v>
      </c>
      <c r="AE59">
        <v>1</v>
      </c>
      <c r="AG59">
        <v>1</v>
      </c>
    </row>
    <row r="60" spans="30:32">
      <c r="AD60">
        <v>1</v>
      </c>
      <c r="AF60">
        <v>1</v>
      </c>
    </row>
    <row r="61" spans="30:30">
      <c r="AD61">
        <v>1</v>
      </c>
    </row>
  </sheetData>
  <conditionalFormatting sqref="H9">
    <cfRule type="top10" dxfId="0" priority="4" bottom="1" rank="10"/>
  </conditionalFormatting>
  <conditionalFormatting sqref="H13">
    <cfRule type="top10" dxfId="0" priority="5" bottom="1" rank="10"/>
  </conditionalFormatting>
  <conditionalFormatting sqref="AO$1:XFD$1048576;AJ1:AN35;AA62:AN1048576;K1:Q1;AF1:AI21;S1:AE19;V48:Z1048576;R1:R17;K47:U1048576;A$1:J$1048576;AB56:AF61;AG41:AG61;AF55;AB41:AF52;AA36:AG40;AA41:AA61;AN50:AN61;AN36:AN48;AH36:AM61;AB55">
    <cfRule type="cellIs" dxfId="1" priority="2" operator="equal">
      <formula>1</formula>
    </cfRule>
  </conditionalFormatting>
  <conditionalFormatting sqref="AO$1:XFD$1048576;AJ1:AN35;AA62:AN1048576;A$1:J$1048576;S1:AE19;K47:U1048576;R1:R17;AF1:AI21;K1:Q1;V48:Z1048576;AN50:AN61;AA36:AM61;AN36:AN48">
    <cfRule type="cellIs" dxfId="2" priority="1" operator="equal">
      <formula>2</formula>
    </cfRule>
  </conditionalFormatting>
  <conditionalFormatting sqref="B4:G12">
    <cfRule type="top10" dxfId="0" priority="3" bottom="1" rank="10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265" zoomScaleNormal="265"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zoomScale="400" zoomScaleNormal="400" workbookViewId="0">
      <selection activeCell="E9" sqref="E9"/>
    </sheetView>
  </sheetViews>
  <sheetFormatPr defaultColWidth="9.14285714285714" defaultRowHeight="12.75" outlineLevelRow="7" outlineLevelCol="5"/>
  <cols>
    <col min="1" max="2" width="12.8571428571429"/>
    <col min="3" max="3" width="1.92380952380952" customWidth="1"/>
    <col min="6" max="6" width="10.6095238095238" customWidth="1"/>
  </cols>
  <sheetData>
    <row r="1" spans="1:6">
      <c r="A1" s="12" t="s">
        <v>21</v>
      </c>
      <c r="B1" s="13" t="s">
        <v>50</v>
      </c>
      <c r="D1" s="14" t="s">
        <v>140</v>
      </c>
      <c r="E1" s="14"/>
      <c r="F1" s="14"/>
    </row>
    <row r="2" spans="1:6">
      <c r="A2" s="12" t="s">
        <v>141</v>
      </c>
      <c r="B2" s="13">
        <v>73</v>
      </c>
      <c r="D2" s="15" t="s">
        <v>142</v>
      </c>
      <c r="E2" s="16" t="s">
        <v>143</v>
      </c>
      <c r="F2" s="17" t="s">
        <v>144</v>
      </c>
    </row>
    <row r="3" spans="1:6">
      <c r="A3" s="12" t="s">
        <v>145</v>
      </c>
      <c r="B3" s="13">
        <v>1.75</v>
      </c>
      <c r="D3" s="18"/>
      <c r="E3" s="19">
        <v>18.5</v>
      </c>
      <c r="F3" s="20" t="s">
        <v>146</v>
      </c>
    </row>
    <row r="4" spans="1:6">
      <c r="A4" s="12" t="s">
        <v>147</v>
      </c>
      <c r="B4" s="13">
        <f>B2/B3^2</f>
        <v>23.8367346938776</v>
      </c>
      <c r="D4" s="18">
        <v>18.6</v>
      </c>
      <c r="E4" s="19">
        <v>24.9</v>
      </c>
      <c r="F4" s="20" t="s">
        <v>148</v>
      </c>
    </row>
    <row r="5" spans="1:6">
      <c r="A5" s="14" t="s">
        <v>58</v>
      </c>
      <c r="B5" s="14"/>
      <c r="D5" s="18">
        <v>25</v>
      </c>
      <c r="E5" s="19">
        <v>29.9</v>
      </c>
      <c r="F5" s="20" t="s">
        <v>149</v>
      </c>
    </row>
    <row r="6" spans="1:6">
      <c r="A6" s="21" t="str">
        <f>IF(B4&lt;D4,F3,IF(B4&gt;E7,F8,IF(AND(B4&gt;=D4,B4&lt;D5),F4,IF(AND(B4&gt;=D5,B4&gt;D6),F5,IF(AND(B4&gt;=D6,B4&lt;D7),F6,IF(AND(B4&gt;=D7,B4&lt;D8),F7,"erro"))))))</f>
        <v>Peso ideal</v>
      </c>
      <c r="B6" s="7"/>
      <c r="D6" s="18">
        <v>30</v>
      </c>
      <c r="E6" s="19">
        <v>34.9</v>
      </c>
      <c r="F6" s="20" t="s">
        <v>150</v>
      </c>
    </row>
    <row r="7" spans="4:6">
      <c r="D7" s="18">
        <v>35</v>
      </c>
      <c r="E7" s="19">
        <v>39.9</v>
      </c>
      <c r="F7" s="20" t="s">
        <v>151</v>
      </c>
    </row>
    <row r="8" spans="4:6">
      <c r="D8" s="18">
        <v>40</v>
      </c>
      <c r="E8" s="19"/>
      <c r="F8" s="20" t="s">
        <v>152</v>
      </c>
    </row>
  </sheetData>
  <mergeCells count="3">
    <mergeCell ref="D1:F1"/>
    <mergeCell ref="A5:B5"/>
    <mergeCell ref="A6:B6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zoomScale="265" zoomScaleNormal="265" workbookViewId="0">
      <selection activeCell="A6" sqref="A6"/>
    </sheetView>
  </sheetViews>
  <sheetFormatPr defaultColWidth="9.14285714285714" defaultRowHeight="12.75" outlineLevelCol="5"/>
  <cols>
    <col min="1" max="1" width="18.2666666666667" customWidth="1"/>
    <col min="2" max="2" width="22.8" customWidth="1"/>
    <col min="3" max="3" width="1.39047619047619" customWidth="1"/>
    <col min="4" max="4" width="1.2952380952381" customWidth="1"/>
  </cols>
  <sheetData>
    <row r="1" spans="1:6">
      <c r="A1" s="6" t="s">
        <v>21</v>
      </c>
      <c r="B1" s="7" t="s">
        <v>153</v>
      </c>
      <c r="E1" s="7" t="s">
        <v>154</v>
      </c>
      <c r="F1" s="7" t="s">
        <v>155</v>
      </c>
    </row>
    <row r="2" spans="1:6">
      <c r="A2" s="6" t="s">
        <v>156</v>
      </c>
      <c r="B2" s="8">
        <v>39228</v>
      </c>
      <c r="E2" s="7">
        <v>1</v>
      </c>
      <c r="F2" s="7" t="s">
        <v>157</v>
      </c>
    </row>
    <row r="3" spans="5:6">
      <c r="E3" s="7">
        <v>2</v>
      </c>
      <c r="F3" s="7" t="s">
        <v>158</v>
      </c>
    </row>
    <row r="4" spans="1:6">
      <c r="A4" s="9" t="s">
        <v>159</v>
      </c>
      <c r="B4" s="9"/>
      <c r="E4" s="7">
        <v>3</v>
      </c>
      <c r="F4" s="7" t="s">
        <v>160</v>
      </c>
    </row>
    <row r="5" ht="43" customHeight="1" spans="1:6">
      <c r="A5" s="10" t="str">
        <f ca="1">"Olá "&amp;B1&amp;", esse ano você faz "&amp;YEAR(TODAY())-YEAR(B2)&amp;" anos. Até o momento você viveu "&amp;DAYS360(B2,TODAY())&amp;" dias. "&amp;VLOOKUP(MONTH(B2),E1:F13,2,0)&amp;" ê seu mês de aniversário"</f>
        <v>Olá Mateus , esse ano você faz 17 anos. Até o momento você viveu 6103 dias. Maio ê seu mês de aniversário</v>
      </c>
      <c r="B5" s="11"/>
      <c r="E5" s="7">
        <v>4</v>
      </c>
      <c r="F5" s="7" t="s">
        <v>161</v>
      </c>
    </row>
    <row r="6" spans="5:6">
      <c r="E6" s="7">
        <v>5</v>
      </c>
      <c r="F6" s="7" t="s">
        <v>162</v>
      </c>
    </row>
    <row r="7" spans="5:6">
      <c r="E7" s="7">
        <v>6</v>
      </c>
      <c r="F7" s="7" t="s">
        <v>163</v>
      </c>
    </row>
    <row r="8" spans="5:6">
      <c r="E8" s="7">
        <v>7</v>
      </c>
      <c r="F8" s="7" t="s">
        <v>164</v>
      </c>
    </row>
    <row r="9" spans="5:6">
      <c r="E9" s="7">
        <v>8</v>
      </c>
      <c r="F9" s="7" t="s">
        <v>165</v>
      </c>
    </row>
    <row r="10" spans="5:6">
      <c r="E10" s="7">
        <v>9</v>
      </c>
      <c r="F10" s="7" t="s">
        <v>166</v>
      </c>
    </row>
    <row r="11" spans="5:6">
      <c r="E11" s="7">
        <v>10</v>
      </c>
      <c r="F11" s="7" t="s">
        <v>167</v>
      </c>
    </row>
    <row r="12" spans="5:6">
      <c r="E12" s="7">
        <v>11</v>
      </c>
      <c r="F12" s="7" t="s">
        <v>168</v>
      </c>
    </row>
    <row r="13" spans="5:6">
      <c r="E13" s="7">
        <v>12</v>
      </c>
      <c r="F13" s="7" t="s">
        <v>169</v>
      </c>
    </row>
  </sheetData>
  <mergeCells count="2">
    <mergeCell ref="A4:B4"/>
    <mergeCell ref="A5:B5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310" zoomScaleNormal="310" workbookViewId="0">
      <selection activeCell="F2" sqref="F2"/>
    </sheetView>
  </sheetViews>
  <sheetFormatPr defaultColWidth="9.14285714285714" defaultRowHeight="12.75" outlineLevelRow="6" outlineLevelCol="5"/>
  <cols>
    <col min="3" max="3" width="12.9809523809524" customWidth="1"/>
    <col min="4" max="4" width="1.33333333333333" customWidth="1"/>
    <col min="6" max="6" width="12.5333333333333" customWidth="1"/>
  </cols>
  <sheetData>
    <row r="1" spans="1:6">
      <c r="A1" s="1" t="s">
        <v>21</v>
      </c>
      <c r="B1" s="1" t="s">
        <v>170</v>
      </c>
      <c r="C1" s="1" t="s">
        <v>171</v>
      </c>
      <c r="E1" s="2" t="s">
        <v>172</v>
      </c>
      <c r="F1" s="3"/>
    </row>
    <row r="2" spans="1:6">
      <c r="A2" s="4" t="s">
        <v>173</v>
      </c>
      <c r="B2" s="4">
        <v>23</v>
      </c>
      <c r="C2" s="4" t="s">
        <v>174</v>
      </c>
      <c r="E2" s="1" t="s">
        <v>175</v>
      </c>
      <c r="F2" s="5" t="s">
        <v>50</v>
      </c>
    </row>
    <row r="3" spans="1:6">
      <c r="A3" s="4" t="s">
        <v>50</v>
      </c>
      <c r="B3" s="4">
        <v>15</v>
      </c>
      <c r="C3" s="4" t="s">
        <v>176</v>
      </c>
      <c r="E3" s="1" t="s">
        <v>170</v>
      </c>
      <c r="F3" s="1" t="s">
        <v>171</v>
      </c>
    </row>
    <row r="4" spans="1:6">
      <c r="A4" s="4" t="s">
        <v>177</v>
      </c>
      <c r="B4" s="4">
        <v>23</v>
      </c>
      <c r="C4" s="4" t="s">
        <v>178</v>
      </c>
      <c r="E4" s="4">
        <f>VLOOKUP(F2,A1:C7,2,0)</f>
        <v>15</v>
      </c>
      <c r="F4" s="4" t="str">
        <f>VLOOKUP(F2,A1:C7,3,0)</f>
        <v>64 9 9999-0002</v>
      </c>
    </row>
    <row r="5" spans="1:3">
      <c r="A5" s="4" t="s">
        <v>179</v>
      </c>
      <c r="B5" s="4">
        <v>17</v>
      </c>
      <c r="C5" s="4" t="s">
        <v>180</v>
      </c>
    </row>
    <row r="6" spans="1:3">
      <c r="A6" s="4" t="s">
        <v>181</v>
      </c>
      <c r="B6" s="4">
        <v>18</v>
      </c>
      <c r="C6" s="4" t="s">
        <v>182</v>
      </c>
    </row>
    <row r="7" spans="1:3">
      <c r="A7" s="4" t="s">
        <v>183</v>
      </c>
      <c r="B7" s="4">
        <v>21</v>
      </c>
      <c r="C7" s="4" t="s">
        <v>184</v>
      </c>
    </row>
  </sheetData>
  <sheetProtection sheet="1" selectLockedCells="1" objects="1"/>
  <mergeCells count="1">
    <mergeCell ref="E1:F1"/>
  </mergeCells>
  <dataValidations count="2">
    <dataValidation type="list" allowBlank="1" showInputMessage="1" showErrorMessage="1" sqref="F2">
      <formula1>$A$2:$A$7</formula1>
    </dataValidation>
    <dataValidation type="whole" operator="between" allowBlank="1" showInputMessage="1" showErrorMessage="1" errorTitle="Idade invalida" error="Digite uma idade entre 14 e 25" promptTitle="Restrição de idade" prompt="Digite uma idade entre 14 e 25 anos" sqref="B2:B7">
      <formula1>14</formula1>
      <formula2>25</formula2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8"/>
  <sheetViews>
    <sheetView zoomScale="310" zoomScaleNormal="310" topLeftCell="B2" workbookViewId="0">
      <selection activeCell="E9" sqref="E9"/>
    </sheetView>
  </sheetViews>
  <sheetFormatPr defaultColWidth="9.14285714285714" defaultRowHeight="12.75" outlineLevelRow="7" outlineLevelCol="4"/>
  <cols>
    <col min="1" max="1" width="11.8952380952381" customWidth="1"/>
    <col min="2" max="2" width="11" customWidth="1"/>
    <col min="4" max="4" width="13" customWidth="1"/>
    <col min="5" max="5" width="11.8571428571429"/>
  </cols>
  <sheetData>
    <row r="1" spans="1:2">
      <c r="A1" t="s">
        <v>8</v>
      </c>
      <c r="B1">
        <v>5.25</v>
      </c>
    </row>
    <row r="2" ht="14.25" spans="1:5">
      <c r="A2" s="73" t="s">
        <v>9</v>
      </c>
      <c r="B2" s="73"/>
      <c r="C2" s="73"/>
      <c r="D2" s="73"/>
      <c r="E2" s="73"/>
    </row>
    <row r="3" ht="14.25" spans="1:5">
      <c r="A3" s="74" t="s">
        <v>10</v>
      </c>
      <c r="B3" s="74" t="s">
        <v>11</v>
      </c>
      <c r="C3" s="74" t="s">
        <v>12</v>
      </c>
      <c r="D3" s="74" t="s">
        <v>13</v>
      </c>
      <c r="E3" s="74" t="s">
        <v>14</v>
      </c>
    </row>
    <row r="4" spans="1:5">
      <c r="A4" s="13" t="s">
        <v>15</v>
      </c>
      <c r="B4" s="13">
        <v>7520</v>
      </c>
      <c r="C4" s="75">
        <v>1.12</v>
      </c>
      <c r="D4" s="75">
        <f>B4*C4</f>
        <v>8422.4</v>
      </c>
      <c r="E4" s="75">
        <f>D4/B1</f>
        <v>1604.26666666667</v>
      </c>
    </row>
    <row r="5" spans="1:5">
      <c r="A5" s="13" t="s">
        <v>16</v>
      </c>
      <c r="B5" s="13">
        <v>3250</v>
      </c>
      <c r="C5" s="75">
        <v>0.7</v>
      </c>
      <c r="D5" s="75">
        <f>B5*C5</f>
        <v>2275</v>
      </c>
      <c r="E5" s="75">
        <f>D5/B1</f>
        <v>433.333333333333</v>
      </c>
    </row>
    <row r="6" spans="1:5">
      <c r="A6" s="13" t="s">
        <v>17</v>
      </c>
      <c r="B6" s="13">
        <v>8330</v>
      </c>
      <c r="C6" s="75">
        <v>0.12</v>
      </c>
      <c r="D6" s="75">
        <f>B6*C6</f>
        <v>999.6</v>
      </c>
      <c r="E6" s="75">
        <f>D6/B1</f>
        <v>190.4</v>
      </c>
    </row>
    <row r="7" spans="1:5">
      <c r="A7" s="13" t="s">
        <v>18</v>
      </c>
      <c r="B7" s="13">
        <v>11225</v>
      </c>
      <c r="C7" s="75">
        <v>0.07</v>
      </c>
      <c r="D7" s="75">
        <f>B7*C7</f>
        <v>785.75</v>
      </c>
      <c r="E7" s="75">
        <f>D7/B1</f>
        <v>149.666666666667</v>
      </c>
    </row>
    <row r="8" spans="1:5">
      <c r="A8" s="13" t="s">
        <v>19</v>
      </c>
      <c r="B8" s="13">
        <f>B7+B6+B5+B4</f>
        <v>30325</v>
      </c>
      <c r="C8" s="75">
        <f>C7+C6+C5+C4</f>
        <v>2.01</v>
      </c>
      <c r="D8" s="75">
        <f>D7+D6+D5+D4</f>
        <v>12482.75</v>
      </c>
      <c r="E8" s="75">
        <f>D8/B1</f>
        <v>2377.66666666667</v>
      </c>
    </row>
  </sheetData>
  <mergeCells count="1">
    <mergeCell ref="A2:E2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G7"/>
  <sheetViews>
    <sheetView zoomScale="265" zoomScaleNormal="265" topLeftCell="B1" workbookViewId="0">
      <selection activeCell="G5" sqref="G5"/>
    </sheetView>
  </sheetViews>
  <sheetFormatPr defaultColWidth="9.14285714285714" defaultRowHeight="12.75" outlineLevelRow="6" outlineLevelCol="6"/>
  <cols>
    <col min="1" max="1" width="10.352380952381" customWidth="1"/>
  </cols>
  <sheetData>
    <row r="1" ht="14.25" spans="1:7">
      <c r="A1" s="71" t="s">
        <v>20</v>
      </c>
      <c r="B1" s="71"/>
      <c r="C1" s="71"/>
      <c r="D1" s="71"/>
      <c r="E1" s="71"/>
      <c r="F1" s="71"/>
      <c r="G1" s="71"/>
    </row>
    <row r="2" spans="1:7">
      <c r="A2" s="13" t="s">
        <v>21</v>
      </c>
      <c r="B2" s="7"/>
      <c r="C2" s="7"/>
      <c r="D2" s="7"/>
      <c r="E2" s="7"/>
      <c r="F2" s="7"/>
      <c r="G2" s="7"/>
    </row>
    <row r="3" spans="1:7">
      <c r="A3" s="20" t="s">
        <v>22</v>
      </c>
      <c r="B3" s="20" t="s">
        <v>23</v>
      </c>
      <c r="C3" s="20" t="s">
        <v>24</v>
      </c>
      <c r="D3" s="20" t="s">
        <v>25</v>
      </c>
      <c r="E3" s="20" t="s">
        <v>26</v>
      </c>
      <c r="F3" s="20" t="s">
        <v>27</v>
      </c>
      <c r="G3" s="18" t="s">
        <v>28</v>
      </c>
    </row>
    <row r="4" spans="1:7">
      <c r="A4" s="20" t="s">
        <v>29</v>
      </c>
      <c r="B4" s="13">
        <v>7.5</v>
      </c>
      <c r="C4" s="13">
        <v>7</v>
      </c>
      <c r="D4" s="13">
        <v>8.9</v>
      </c>
      <c r="E4" s="13">
        <v>6.5</v>
      </c>
      <c r="F4" s="72">
        <f>SUM(B4:E4)</f>
        <v>29.9</v>
      </c>
      <c r="G4" s="13">
        <f>AVERAGE(B4:E4)</f>
        <v>7.475</v>
      </c>
    </row>
    <row r="5" spans="1:7">
      <c r="A5" s="20" t="s">
        <v>30</v>
      </c>
      <c r="B5" s="13">
        <v>6.3</v>
      </c>
      <c r="C5" s="13">
        <v>6.7</v>
      </c>
      <c r="D5" s="13">
        <v>8.8</v>
      </c>
      <c r="E5" s="13">
        <v>9.5</v>
      </c>
      <c r="F5" s="72">
        <f>SUM(B5:E5)</f>
        <v>31.3</v>
      </c>
      <c r="G5" s="13">
        <f>AVERAGE(B5:E5)</f>
        <v>7.825</v>
      </c>
    </row>
    <row r="6" spans="1:7">
      <c r="A6" s="20" t="s">
        <v>31</v>
      </c>
      <c r="B6" s="13">
        <v>9.5</v>
      </c>
      <c r="C6" s="13">
        <v>8.6</v>
      </c>
      <c r="D6" s="13">
        <v>3.2</v>
      </c>
      <c r="E6" s="13">
        <v>4.5</v>
      </c>
      <c r="F6" s="72">
        <f>SUM(B6:E6)</f>
        <v>25.8</v>
      </c>
      <c r="G6" s="13">
        <f>AVERAGE(B6:E6)</f>
        <v>6.45</v>
      </c>
    </row>
    <row r="7" spans="1:7">
      <c r="A7" s="20" t="s">
        <v>32</v>
      </c>
      <c r="B7" s="13">
        <v>9</v>
      </c>
      <c r="C7" s="13">
        <v>7.2</v>
      </c>
      <c r="D7" s="13">
        <v>6.3</v>
      </c>
      <c r="E7" s="13">
        <v>8</v>
      </c>
      <c r="F7" s="72">
        <f>SUM(B7:E7)</f>
        <v>30.5</v>
      </c>
      <c r="G7" s="13">
        <f>AVERAGE(B7:E7)</f>
        <v>7.625</v>
      </c>
    </row>
  </sheetData>
  <mergeCells count="2">
    <mergeCell ref="A1:G1"/>
    <mergeCell ref="B2:G2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zoomScale="327" zoomScaleNormal="327" workbookViewId="0">
      <selection activeCell="B7" sqref="B7"/>
    </sheetView>
  </sheetViews>
  <sheetFormatPr defaultColWidth="8.8" defaultRowHeight="12.75" outlineLevelRow="6" outlineLevelCol="1"/>
  <sheetData>
    <row r="1" spans="1:1">
      <c r="A1" t="s">
        <v>33</v>
      </c>
    </row>
    <row r="2" spans="1:2">
      <c r="A2" t="s">
        <v>34</v>
      </c>
      <c r="B2" t="s">
        <v>35</v>
      </c>
    </row>
    <row r="3" spans="1:2">
      <c r="A3" t="s">
        <v>36</v>
      </c>
      <c r="B3" t="s">
        <v>37</v>
      </c>
    </row>
    <row r="4" spans="1:2">
      <c r="A4" t="s">
        <v>38</v>
      </c>
      <c r="B4" t="s">
        <v>39</v>
      </c>
    </row>
    <row r="5" spans="1:2">
      <c r="A5" t="s">
        <v>40</v>
      </c>
      <c r="B5" t="s">
        <v>41</v>
      </c>
    </row>
    <row r="6" spans="1:2">
      <c r="A6" t="s">
        <v>42</v>
      </c>
      <c r="B6" t="s">
        <v>43</v>
      </c>
    </row>
    <row r="7" spans="1:2">
      <c r="A7" t="s">
        <v>44</v>
      </c>
      <c r="B7" t="s">
        <v>45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zoomScale="298" zoomScaleNormal="298" topLeftCell="A2" workbookViewId="0">
      <selection activeCell="B9" sqref="B9"/>
    </sheetView>
  </sheetViews>
  <sheetFormatPr defaultColWidth="8.88571428571429" defaultRowHeight="12.75" outlineLevelRow="7" outlineLevelCol="3"/>
  <cols>
    <col min="2" max="2" width="8.98095238095238" customWidth="1"/>
    <col min="3" max="3" width="9.77142857142857" customWidth="1"/>
    <col min="4" max="4" width="9.46666666666667" customWidth="1"/>
  </cols>
  <sheetData>
    <row r="1" spans="1:4">
      <c r="A1" s="57" t="s">
        <v>46</v>
      </c>
      <c r="B1" s="57" t="s">
        <v>47</v>
      </c>
      <c r="C1" s="57" t="s">
        <v>48</v>
      </c>
      <c r="D1" s="57" t="s">
        <v>49</v>
      </c>
    </row>
    <row r="2" spans="1:4">
      <c r="A2" s="13" t="s">
        <v>50</v>
      </c>
      <c r="B2" s="13" t="s">
        <v>51</v>
      </c>
      <c r="C2" s="13" t="b">
        <f>A2&gt;B2</f>
        <v>0</v>
      </c>
      <c r="D2" s="13" t="str">
        <f>IF(A2&gt;B2,"é maior","é menor")</f>
        <v>é menor</v>
      </c>
    </row>
    <row r="4" spans="1:3">
      <c r="A4" s="58" t="s">
        <v>52</v>
      </c>
      <c r="B4" s="59"/>
      <c r="C4" s="60"/>
    </row>
    <row r="5" spans="1:3">
      <c r="A5" s="61" t="str">
        <f>IF(B8="Adalto 05","Minha mensagem","")</f>
        <v/>
      </c>
      <c r="B5" s="62"/>
      <c r="C5" s="63"/>
    </row>
    <row r="6" spans="1:3">
      <c r="A6" s="64"/>
      <c r="B6" s="65"/>
      <c r="C6" s="66"/>
    </row>
    <row r="7" spans="1:3">
      <c r="A7" s="67"/>
      <c r="B7" s="68"/>
      <c r="C7" s="69"/>
    </row>
    <row r="8" spans="1:3">
      <c r="A8" s="70" t="s">
        <v>53</v>
      </c>
      <c r="B8" s="13">
        <v>123776</v>
      </c>
      <c r="C8" t="str">
        <f>IF(B8="adalto 05","Acertou mizeravi","tu ratio mano")</f>
        <v>tu ratio mano</v>
      </c>
    </row>
  </sheetData>
  <mergeCells count="2">
    <mergeCell ref="A4:C4"/>
    <mergeCell ref="A5:C7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zoomScale="278" zoomScaleNormal="278" topLeftCell="C1" workbookViewId="0">
      <selection activeCell="F9" sqref="F9"/>
    </sheetView>
  </sheetViews>
  <sheetFormatPr defaultColWidth="8.88571428571429" defaultRowHeight="12.75" outlineLevelRow="7" outlineLevelCol="5"/>
  <cols>
    <col min="5" max="5" width="9.06666666666667" customWidth="1"/>
  </cols>
  <sheetData>
    <row r="1" ht="14.25" spans="1:6">
      <c r="A1" s="53" t="s">
        <v>54</v>
      </c>
      <c r="B1" s="53"/>
      <c r="C1" s="53"/>
      <c r="D1" s="53"/>
      <c r="E1" s="53"/>
      <c r="F1" s="53"/>
    </row>
    <row r="2" spans="1:6">
      <c r="A2" s="13" t="s">
        <v>21</v>
      </c>
      <c r="B2" s="7"/>
      <c r="C2" s="7"/>
      <c r="D2" s="7"/>
      <c r="E2" s="7"/>
      <c r="F2" s="7"/>
    </row>
    <row r="3" spans="1:6">
      <c r="A3" s="54" t="s">
        <v>22</v>
      </c>
      <c r="B3" s="54" t="s">
        <v>55</v>
      </c>
      <c r="C3" s="54" t="s">
        <v>56</v>
      </c>
      <c r="D3" s="54" t="s">
        <v>57</v>
      </c>
      <c r="E3" s="54" t="s">
        <v>28</v>
      </c>
      <c r="F3" s="54" t="s">
        <v>58</v>
      </c>
    </row>
    <row r="4" spans="1:6">
      <c r="A4" s="54" t="s">
        <v>59</v>
      </c>
      <c r="B4" s="55">
        <v>7</v>
      </c>
      <c r="C4" s="55">
        <v>8.2</v>
      </c>
      <c r="D4" s="55">
        <v>8.6</v>
      </c>
      <c r="E4" s="56">
        <f>AVERAGE(B4:D4)</f>
        <v>7.93333333333333</v>
      </c>
      <c r="F4" s="13" t="str">
        <f>IF(E4&gt;=7,"Aprovado","Recuperação")</f>
        <v>Aprovado</v>
      </c>
    </row>
    <row r="5" spans="1:6">
      <c r="A5" s="54" t="s">
        <v>60</v>
      </c>
      <c r="B5" s="55">
        <v>7.2</v>
      </c>
      <c r="C5" s="55">
        <v>7.5</v>
      </c>
      <c r="D5" s="55">
        <v>8</v>
      </c>
      <c r="E5" s="56">
        <f>AVERAGE(B5:D5)</f>
        <v>7.56666666666667</v>
      </c>
      <c r="F5" s="13" t="str">
        <f>IF(E5&gt;=7,"Aprovado","Recuperação")</f>
        <v>Aprovado</v>
      </c>
    </row>
    <row r="6" spans="1:6">
      <c r="A6" s="54" t="s">
        <v>61</v>
      </c>
      <c r="B6" s="55">
        <v>6.3</v>
      </c>
      <c r="C6" s="55">
        <v>10</v>
      </c>
      <c r="D6" s="55">
        <v>7.5</v>
      </c>
      <c r="E6" s="56">
        <f>AVERAGE(B6:D6)</f>
        <v>7.93333333333333</v>
      </c>
      <c r="F6" s="13" t="str">
        <f>IF(E6&gt;=7,"Aprovado","Recuperação")</f>
        <v>Aprovado</v>
      </c>
    </row>
    <row r="7" spans="1:6">
      <c r="A7" s="54" t="s">
        <v>62</v>
      </c>
      <c r="B7" s="55">
        <v>9.2</v>
      </c>
      <c r="C7" s="55">
        <v>6.6</v>
      </c>
      <c r="D7" s="55">
        <v>7.2</v>
      </c>
      <c r="E7" s="56">
        <f>AVERAGE(B7:D7)</f>
        <v>7.66666666666667</v>
      </c>
      <c r="F7" s="13" t="s">
        <v>63</v>
      </c>
    </row>
    <row r="8" spans="1:6">
      <c r="A8" s="54" t="s">
        <v>64</v>
      </c>
      <c r="B8" s="55">
        <v>2.9</v>
      </c>
      <c r="C8" s="55">
        <v>3.4</v>
      </c>
      <c r="D8" s="55">
        <v>5.2</v>
      </c>
      <c r="E8" s="56">
        <f>AVERAGE(B8:D8)</f>
        <v>3.83333333333333</v>
      </c>
      <c r="F8" s="13" t="str">
        <f>IF(E8&gt;=7,"Aprovado","recuperação")</f>
        <v>recuperação</v>
      </c>
    </row>
  </sheetData>
  <mergeCells count="2">
    <mergeCell ref="A1:F1"/>
    <mergeCell ref="B2:F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298" zoomScaleNormal="298" workbookViewId="0">
      <selection activeCell="F4" sqref="F4:F8"/>
    </sheetView>
  </sheetViews>
  <sheetFormatPr defaultColWidth="9.14285714285714" defaultRowHeight="12.75" outlineLevelRow="7"/>
  <cols>
    <col min="1" max="1" width="12.752380952381" customWidth="1"/>
    <col min="6" max="6" width="8.14285714285714" customWidth="1"/>
  </cols>
  <sheetData>
    <row r="1" ht="14.25" spans="1:8">
      <c r="A1" s="46" t="s">
        <v>65</v>
      </c>
      <c r="B1" s="46"/>
      <c r="C1" s="46"/>
      <c r="D1" s="46"/>
      <c r="E1" s="46"/>
      <c r="F1" s="46"/>
      <c r="G1" s="46"/>
      <c r="H1" s="46"/>
    </row>
    <row r="2" ht="14.25" spans="1:8">
      <c r="A2" s="47" t="s">
        <v>21</v>
      </c>
      <c r="B2" s="13"/>
      <c r="C2" s="13"/>
      <c r="D2" s="13"/>
      <c r="E2" s="13"/>
      <c r="F2" s="13"/>
      <c r="G2" s="47" t="s">
        <v>66</v>
      </c>
      <c r="H2" s="48">
        <v>0.15</v>
      </c>
    </row>
    <row r="3" ht="25" customHeight="1" spans="1:12">
      <c r="A3" s="45" t="s">
        <v>67</v>
      </c>
      <c r="B3" s="49" t="s">
        <v>68</v>
      </c>
      <c r="C3" s="50" t="s">
        <v>69</v>
      </c>
      <c r="D3" s="49" t="s">
        <v>70</v>
      </c>
      <c r="E3" s="50" t="s">
        <v>71</v>
      </c>
      <c r="F3" s="45" t="s">
        <v>72</v>
      </c>
      <c r="G3" s="49" t="s">
        <v>73</v>
      </c>
      <c r="H3" s="44" t="s">
        <v>19</v>
      </c>
      <c r="I3" s="52"/>
      <c r="J3" s="52"/>
      <c r="K3" s="52"/>
      <c r="L3" s="52"/>
    </row>
    <row r="4" spans="1:8">
      <c r="A4" s="13" t="s">
        <v>74</v>
      </c>
      <c r="B4" s="7">
        <v>10</v>
      </c>
      <c r="C4" s="51">
        <v>45301</v>
      </c>
      <c r="D4" s="7">
        <v>60</v>
      </c>
      <c r="E4" s="7" t="s">
        <v>75</v>
      </c>
      <c r="F4" s="13" t="str">
        <f>IF(C4+D4&lt;=E4,"Sim","Não")</f>
        <v>Sim</v>
      </c>
      <c r="G4" s="13"/>
      <c r="H4" s="13"/>
    </row>
    <row r="5" spans="1:8">
      <c r="A5" s="13" t="s">
        <v>76</v>
      </c>
      <c r="B5" s="7">
        <v>15</v>
      </c>
      <c r="C5" s="51">
        <v>45306</v>
      </c>
      <c r="D5" s="7">
        <v>3</v>
      </c>
      <c r="E5" s="51">
        <v>45307</v>
      </c>
      <c r="F5" s="13" t="str">
        <f>IF(C5+D5&lt;=E5,"Sim","Não")</f>
        <v>Não</v>
      </c>
      <c r="G5" s="13"/>
      <c r="H5" s="13"/>
    </row>
    <row r="6" spans="1:8">
      <c r="A6" s="13" t="s">
        <v>77</v>
      </c>
      <c r="B6" s="7">
        <v>90</v>
      </c>
      <c r="C6" s="7" t="s">
        <v>78</v>
      </c>
      <c r="D6" s="7">
        <v>2</v>
      </c>
      <c r="E6" s="51">
        <v>45352</v>
      </c>
      <c r="F6" s="13" t="e">
        <f>IF(C6+D6&lt;=E6,"Sim","Não")</f>
        <v>#VALUE!</v>
      </c>
      <c r="G6" s="13"/>
      <c r="H6" s="13"/>
    </row>
    <row r="7" spans="1:8">
      <c r="A7" s="13" t="s">
        <v>79</v>
      </c>
      <c r="B7" s="7">
        <v>120</v>
      </c>
      <c r="C7" s="51">
        <v>45354</v>
      </c>
      <c r="D7" s="7">
        <v>5</v>
      </c>
      <c r="E7" s="51">
        <v>45358</v>
      </c>
      <c r="F7" s="13" t="str">
        <f>IF(C7+D7&lt;=E7,"Sim","Não")</f>
        <v>Não</v>
      </c>
      <c r="G7" s="13"/>
      <c r="H7" s="13"/>
    </row>
    <row r="8" spans="1:8">
      <c r="A8" s="13" t="s">
        <v>80</v>
      </c>
      <c r="B8" s="7">
        <v>50</v>
      </c>
      <c r="C8" s="51">
        <v>45366</v>
      </c>
      <c r="D8" s="7">
        <v>10</v>
      </c>
      <c r="E8" s="51">
        <v>45381</v>
      </c>
      <c r="F8" s="13" t="str">
        <f>IF(C8+D8&lt;=E8,"Sim","Não")</f>
        <v>Sim</v>
      </c>
      <c r="G8" s="13"/>
      <c r="H8" s="13"/>
    </row>
  </sheetData>
  <mergeCells count="1">
    <mergeCell ref="A1:H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zoomScale="330" zoomScaleNormal="330" topLeftCell="H1" workbookViewId="0">
      <selection activeCell="M2" sqref="M2"/>
    </sheetView>
  </sheetViews>
  <sheetFormatPr defaultColWidth="9.14285714285714" defaultRowHeight="12.75"/>
  <cols>
    <col min="1" max="1" width="12.4666666666667" customWidth="1"/>
  </cols>
  <sheetData>
    <row r="1" spans="1:11">
      <c r="A1" t="s">
        <v>81</v>
      </c>
      <c r="B1">
        <v>1</v>
      </c>
      <c r="C1">
        <v>5</v>
      </c>
      <c r="D1">
        <v>3</v>
      </c>
      <c r="E1">
        <f>B1+C1*D1</f>
        <v>16</v>
      </c>
      <c r="I1" s="43" t="s">
        <v>82</v>
      </c>
      <c r="J1" s="44">
        <v>5</v>
      </c>
      <c r="K1" s="44"/>
    </row>
    <row r="2" spans="1:11">
      <c r="A2" t="s">
        <v>81</v>
      </c>
      <c r="B2">
        <v>2</v>
      </c>
      <c r="C2">
        <v>10</v>
      </c>
      <c r="D2">
        <v>6</v>
      </c>
      <c r="E2">
        <f t="shared" ref="E2:E10" si="0">B2+C2*D2</f>
        <v>62</v>
      </c>
      <c r="I2" s="43">
        <v>1</v>
      </c>
      <c r="J2" s="45" t="s">
        <v>42</v>
      </c>
      <c r="K2" s="13">
        <f>I2*$J$1</f>
        <v>5</v>
      </c>
    </row>
    <row r="3" spans="1:11">
      <c r="A3" t="s">
        <v>81</v>
      </c>
      <c r="B3">
        <v>3</v>
      </c>
      <c r="C3">
        <v>15</v>
      </c>
      <c r="D3">
        <v>9</v>
      </c>
      <c r="E3">
        <f t="shared" si="0"/>
        <v>138</v>
      </c>
      <c r="I3" s="43">
        <v>2</v>
      </c>
      <c r="J3" s="45" t="s">
        <v>42</v>
      </c>
      <c r="K3" s="13">
        <f t="shared" ref="K3:K11" si="1">I3*$J$1</f>
        <v>10</v>
      </c>
    </row>
    <row r="4" spans="1:11">
      <c r="A4" t="s">
        <v>81</v>
      </c>
      <c r="B4">
        <v>4</v>
      </c>
      <c r="C4">
        <v>20</v>
      </c>
      <c r="D4">
        <v>12</v>
      </c>
      <c r="E4">
        <f t="shared" si="0"/>
        <v>244</v>
      </c>
      <c r="I4" s="43">
        <v>3</v>
      </c>
      <c r="J4" s="45" t="s">
        <v>42</v>
      </c>
      <c r="K4" s="13">
        <f t="shared" si="1"/>
        <v>15</v>
      </c>
    </row>
    <row r="5" spans="1:11">
      <c r="A5" t="s">
        <v>81</v>
      </c>
      <c r="B5">
        <v>5</v>
      </c>
      <c r="C5">
        <v>25</v>
      </c>
      <c r="D5">
        <v>15</v>
      </c>
      <c r="E5">
        <f t="shared" si="0"/>
        <v>380</v>
      </c>
      <c r="I5" s="43">
        <v>4</v>
      </c>
      <c r="J5" s="45" t="s">
        <v>42</v>
      </c>
      <c r="K5" s="13">
        <f t="shared" si="1"/>
        <v>20</v>
      </c>
    </row>
    <row r="6" spans="2:11">
      <c r="B6">
        <v>6</v>
      </c>
      <c r="C6">
        <v>30</v>
      </c>
      <c r="D6">
        <v>18</v>
      </c>
      <c r="E6">
        <f t="shared" si="0"/>
        <v>546</v>
      </c>
      <c r="I6" s="43">
        <v>5</v>
      </c>
      <c r="J6" s="45" t="s">
        <v>42</v>
      </c>
      <c r="K6" s="13">
        <f t="shared" si="1"/>
        <v>25</v>
      </c>
    </row>
    <row r="7" spans="2:11">
      <c r="B7">
        <v>7</v>
      </c>
      <c r="C7">
        <v>35</v>
      </c>
      <c r="D7">
        <v>21</v>
      </c>
      <c r="E7">
        <f t="shared" si="0"/>
        <v>742</v>
      </c>
      <c r="I7" s="43">
        <v>6</v>
      </c>
      <c r="J7" s="45" t="s">
        <v>42</v>
      </c>
      <c r="K7" s="13">
        <f t="shared" si="1"/>
        <v>30</v>
      </c>
    </row>
    <row r="8" spans="2:11">
      <c r="B8">
        <v>8</v>
      </c>
      <c r="C8">
        <v>40</v>
      </c>
      <c r="D8">
        <v>24</v>
      </c>
      <c r="E8">
        <f t="shared" si="0"/>
        <v>968</v>
      </c>
      <c r="I8" s="43">
        <v>7</v>
      </c>
      <c r="J8" s="45" t="s">
        <v>42</v>
      </c>
      <c r="K8" s="13">
        <f t="shared" si="1"/>
        <v>35</v>
      </c>
    </row>
    <row r="9" spans="2:11">
      <c r="B9">
        <v>9</v>
      </c>
      <c r="C9">
        <v>45</v>
      </c>
      <c r="D9">
        <v>27</v>
      </c>
      <c r="E9">
        <f t="shared" si="0"/>
        <v>1224</v>
      </c>
      <c r="I9" s="43">
        <v>8</v>
      </c>
      <c r="J9" s="45" t="s">
        <v>42</v>
      </c>
      <c r="K9" s="13">
        <f t="shared" si="1"/>
        <v>40</v>
      </c>
    </row>
    <row r="10" spans="2:11">
      <c r="B10">
        <v>10</v>
      </c>
      <c r="C10">
        <v>50</v>
      </c>
      <c r="D10">
        <v>30</v>
      </c>
      <c r="E10">
        <f t="shared" si="0"/>
        <v>1510</v>
      </c>
      <c r="I10" s="43">
        <v>9</v>
      </c>
      <c r="J10" s="45" t="s">
        <v>42</v>
      </c>
      <c r="K10" s="13">
        <f t="shared" si="1"/>
        <v>45</v>
      </c>
    </row>
    <row r="11" spans="9:11">
      <c r="I11" s="43">
        <v>10</v>
      </c>
      <c r="J11" s="45" t="s">
        <v>42</v>
      </c>
      <c r="K11" s="13">
        <f t="shared" si="1"/>
        <v>50</v>
      </c>
    </row>
  </sheetData>
  <mergeCells count="1">
    <mergeCell ref="J1:K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zoomScale="325" zoomScaleNormal="325" topLeftCell="A4" workbookViewId="0">
      <selection activeCell="E10" sqref="E10"/>
    </sheetView>
  </sheetViews>
  <sheetFormatPr defaultColWidth="9.14285714285714" defaultRowHeight="12.75" outlineLevelCol="4"/>
  <cols>
    <col min="1" max="1" width="11.952380952381" customWidth="1"/>
    <col min="2" max="2" width="12.8571428571429"/>
    <col min="4" max="4" width="1" customWidth="1"/>
    <col min="5" max="5" width="14.6761904761905" customWidth="1"/>
  </cols>
  <sheetData>
    <row r="1" spans="1:2">
      <c r="A1" t="s">
        <v>83</v>
      </c>
      <c r="B1">
        <v>0.999999999</v>
      </c>
    </row>
    <row r="2" spans="1:2">
      <c r="A2" t="s">
        <v>84</v>
      </c>
      <c r="B2">
        <v>99</v>
      </c>
    </row>
    <row r="5" ht="14.25" spans="1:5">
      <c r="A5" s="37" t="s">
        <v>85</v>
      </c>
      <c r="B5" s="37"/>
      <c r="C5" s="37"/>
      <c r="D5" s="13"/>
      <c r="E5" s="38" t="s">
        <v>86</v>
      </c>
    </row>
    <row r="6" ht="14.25" spans="1:5">
      <c r="A6" s="37" t="s">
        <v>87</v>
      </c>
      <c r="B6" s="39">
        <v>10</v>
      </c>
      <c r="C6" s="39"/>
      <c r="D6" s="13"/>
      <c r="E6" s="40">
        <v>1000</v>
      </c>
    </row>
    <row r="7" spans="1:5">
      <c r="A7" s="13"/>
      <c r="B7" s="13"/>
      <c r="C7" s="13"/>
      <c r="D7" s="13"/>
      <c r="E7" s="40"/>
    </row>
    <row r="8" ht="14.25" spans="1:5">
      <c r="A8" s="41" t="s">
        <v>88</v>
      </c>
      <c r="B8" s="41" t="s">
        <v>89</v>
      </c>
      <c r="C8" s="41" t="s">
        <v>90</v>
      </c>
      <c r="D8" s="13"/>
      <c r="E8" s="40"/>
    </row>
    <row r="9" ht="14.25" spans="1:5">
      <c r="A9" s="13">
        <f ca="1">RANDBETWEEN(0,$B$6)</f>
        <v>4</v>
      </c>
      <c r="B9" s="13">
        <f ca="1">RANDBETWEEN(0,$B$6)</f>
        <v>3</v>
      </c>
      <c r="C9" s="13">
        <f ca="1">RANDBETWEEN(0,$B$6)</f>
        <v>0</v>
      </c>
      <c r="D9" s="13"/>
      <c r="E9" s="42" t="str">
        <f ca="1">IF(AND(A9=B9,B9=C9),"GANHOU","TU RATIO")</f>
        <v>TU RATIO</v>
      </c>
    </row>
  </sheetData>
  <mergeCells count="3">
    <mergeCell ref="A5:C5"/>
    <mergeCell ref="B6:C6"/>
    <mergeCell ref="E6:E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Aula 1</vt:lpstr>
      <vt:lpstr>Aula2</vt:lpstr>
      <vt:lpstr>Aula3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  <vt:lpstr>Planilha16</vt:lpstr>
      <vt:lpstr>Planilha17</vt:lpstr>
      <vt:lpstr>Planilha18</vt:lpstr>
      <vt:lpstr>Planilha19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05</dc:creator>
  <cp:lastModifiedBy>PC 06</cp:lastModifiedBy>
  <dcterms:created xsi:type="dcterms:W3CDTF">2024-04-15T18:37:00Z</dcterms:created>
  <dcterms:modified xsi:type="dcterms:W3CDTF">2024-05-09T19:56:25Z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EBA1CF97A7894A60A6E91957BEFDB1E5_13</vt:lpwstr>
  </property>
  <property fmtid="{D5CDD505-2E9C-101B-9397-08002B2CF9AE}" pid="3" name="KSOProductBuildVer">
    <vt:lpwstr>1046-12.2.0.16731</vt:lpwstr>
  </property>
</Properties>
</file>