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4\"/>
    </mc:Choice>
  </mc:AlternateContent>
  <bookViews>
    <workbookView xWindow="0" yWindow="0" windowWidth="20490" windowHeight="7755" activeTab="3"/>
  </bookViews>
  <sheets>
    <sheet name="Exemplo 14" sheetId="1" r:id="rId1"/>
    <sheet name="Exemplo 15" sheetId="2" r:id="rId2"/>
    <sheet name="Exemplo 16" sheetId="3" r:id="rId3"/>
    <sheet name="Exemplo 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8" i="3"/>
  <c r="E7" i="3"/>
  <c r="E6" i="3"/>
  <c r="E32" i="2"/>
  <c r="E31" i="2"/>
  <c r="E30" i="2"/>
  <c r="H55" i="1" l="1"/>
  <c r="H56" i="1"/>
  <c r="H57" i="1"/>
  <c r="H58" i="1"/>
  <c r="H59" i="1"/>
  <c r="H54" i="1"/>
  <c r="H33" i="1"/>
  <c r="H34" i="1"/>
  <c r="H35" i="1"/>
  <c r="H36" i="1"/>
  <c r="H37" i="1"/>
  <c r="H32" i="1"/>
  <c r="G7" i="1"/>
  <c r="G8" i="1"/>
  <c r="G9" i="1"/>
  <c r="L38" i="4" l="1"/>
  <c r="L39" i="4"/>
  <c r="L40" i="4"/>
  <c r="L37" i="4"/>
  <c r="F10" i="2"/>
  <c r="F9" i="2"/>
  <c r="F6" i="2"/>
  <c r="F5" i="2"/>
  <c r="K8" i="1"/>
  <c r="K7" i="1"/>
</calcChain>
</file>

<file path=xl/sharedStrings.xml><?xml version="1.0" encoding="utf-8"?>
<sst xmlns="http://schemas.openxmlformats.org/spreadsheetml/2006/main" count="322" uniqueCount="147">
  <si>
    <r>
      <t>Categoria L</t>
    </r>
    <r>
      <rPr>
        <sz val="18"/>
        <color theme="0"/>
        <rFont val="Arial"/>
        <family val="2"/>
      </rPr>
      <t>ó</t>
    </r>
    <r>
      <rPr>
        <sz val="18"/>
        <color theme="0"/>
        <rFont val="Adobe Fangsong Std R"/>
        <family val="1"/>
        <charset val="128"/>
      </rPr>
      <t>gica</t>
    </r>
  </si>
  <si>
    <t>Exemplo 14 - Função E() e OU()</t>
  </si>
  <si>
    <t>Valor 1</t>
  </si>
  <si>
    <t>Valor 2</t>
  </si>
  <si>
    <t>Resultado</t>
  </si>
  <si>
    <t>Função E()</t>
  </si>
  <si>
    <t>Função OU()</t>
  </si>
  <si>
    <t>Principais Sinais para Condição</t>
  </si>
  <si>
    <t>Sinais</t>
  </si>
  <si>
    <t>Condição</t>
  </si>
  <si>
    <t>&gt;</t>
  </si>
  <si>
    <t>Maior que</t>
  </si>
  <si>
    <t>&lt;</t>
  </si>
  <si>
    <t>Menor que</t>
  </si>
  <si>
    <t>&lt;&gt;</t>
  </si>
  <si>
    <t>Diferente</t>
  </si>
  <si>
    <t>&gt;=</t>
  </si>
  <si>
    <t>Maior e igual a</t>
  </si>
  <si>
    <t>&lt;=</t>
  </si>
  <si>
    <t>Menor e igual a</t>
  </si>
  <si>
    <t>=</t>
  </si>
  <si>
    <t>Igual a</t>
  </si>
  <si>
    <t>Regras</t>
  </si>
  <si>
    <t>Equipe</t>
  </si>
  <si>
    <t>SE E</t>
  </si>
  <si>
    <t>Vitórias</t>
  </si>
  <si>
    <t>Empates</t>
  </si>
  <si>
    <t>Situação</t>
  </si>
  <si>
    <t>Time A</t>
  </si>
  <si>
    <t>Time B</t>
  </si>
  <si>
    <t>Time C</t>
  </si>
  <si>
    <t>Time D</t>
  </si>
  <si>
    <t>Time E</t>
  </si>
  <si>
    <t>Time F</t>
  </si>
  <si>
    <t>Mais Exemplos da função E() com SE()</t>
  </si>
  <si>
    <t>Modelo Esportivo</t>
  </si>
  <si>
    <t>Classificado</t>
  </si>
  <si>
    <t>Desclassificado</t>
  </si>
  <si>
    <t>Mais Exemplos da função OU() com SE()</t>
  </si>
  <si>
    <t>SE OU</t>
  </si>
  <si>
    <t>Nº de vitórias E empates maior que 5</t>
  </si>
  <si>
    <t>Nº de vitórias E empates menor que 5</t>
  </si>
  <si>
    <t>Nº de vitórias OU empates maior que 5</t>
  </si>
  <si>
    <t>Nº de vitórias OU empates menor que 5</t>
  </si>
  <si>
    <t>Exemplo 15 - Função SEERRO()</t>
  </si>
  <si>
    <t>Tabela de Erros no Excel</t>
  </si>
  <si>
    <t>Erro</t>
  </si>
  <si>
    <t>A</t>
  </si>
  <si>
    <t>B</t>
  </si>
  <si>
    <t>Consulta Rápida</t>
  </si>
  <si>
    <t>Cliente:</t>
  </si>
  <si>
    <t>Marcos</t>
  </si>
  <si>
    <t>Telefone:</t>
  </si>
  <si>
    <t>E-mail:</t>
  </si>
  <si>
    <t>Cidade:</t>
  </si>
  <si>
    <t>Nome</t>
  </si>
  <si>
    <t>Endereço</t>
  </si>
  <si>
    <t>Cidade</t>
  </si>
  <si>
    <t>UF</t>
  </si>
  <si>
    <t>Telefone</t>
  </si>
  <si>
    <t>E-mail</t>
  </si>
  <si>
    <t>Maria</t>
  </si>
  <si>
    <t>Rua Dr. Eduardo de Souza, 100</t>
  </si>
  <si>
    <t>Sorocaba</t>
  </si>
  <si>
    <t>SP</t>
  </si>
  <si>
    <t>(15) 1234-5678</t>
  </si>
  <si>
    <t>mariadasdores@hotmail.com</t>
  </si>
  <si>
    <t>João</t>
  </si>
  <si>
    <t>Av. Brasília, 1234</t>
  </si>
  <si>
    <t>Campinas</t>
  </si>
  <si>
    <t>(19) 1234-5678</t>
  </si>
  <si>
    <t>joao_arantes@gmail.com</t>
  </si>
  <si>
    <t>Tv. Geraldo Moura, 50</t>
  </si>
  <si>
    <t>Belo Horizonte</t>
  </si>
  <si>
    <t>MG</t>
  </si>
  <si>
    <t>(31) 1234-5678</t>
  </si>
  <si>
    <t>marcossilva@ibest.com</t>
  </si>
  <si>
    <t>José</t>
  </si>
  <si>
    <t>Av. Jorge Tibiriçá, 500</t>
  </si>
  <si>
    <t>Curitiba</t>
  </si>
  <si>
    <t>PR</t>
  </si>
  <si>
    <t>(41) 1234-5678</t>
  </si>
  <si>
    <t>josefelix@yahoo.com.br</t>
  </si>
  <si>
    <t>Sebastião</t>
  </si>
  <si>
    <t>Rua Marcondes de Aguiar, sn</t>
  </si>
  <si>
    <t>Salvador</t>
  </si>
  <si>
    <t>BA</t>
  </si>
  <si>
    <t>(71) 1234-5678</t>
  </si>
  <si>
    <t>tiao1977@hotmail.com</t>
  </si>
  <si>
    <t>Aline</t>
  </si>
  <si>
    <t>Av. Tancredo Neves, 2000</t>
  </si>
  <si>
    <t>São Paulo</t>
  </si>
  <si>
    <t>(11) 1234-5678</t>
  </si>
  <si>
    <t>aline_alonso@gmail.com</t>
  </si>
  <si>
    <t>Michele</t>
  </si>
  <si>
    <t>Av. Carlos Albuquerque, 6000</t>
  </si>
  <si>
    <t>Recife</t>
  </si>
  <si>
    <t>PE</t>
  </si>
  <si>
    <t>(81) 1234-5678</t>
  </si>
  <si>
    <t>michelescarpin@itau.com.br</t>
  </si>
  <si>
    <t>Rodrigo</t>
  </si>
  <si>
    <t>Rua Floriano Peixoto, 78</t>
  </si>
  <si>
    <t>Rio de Janeiro</t>
  </si>
  <si>
    <t>RJ</t>
  </si>
  <si>
    <t>(21) 1234-5678</t>
  </si>
  <si>
    <t>rodrigoarantes@bb.com.br</t>
  </si>
  <si>
    <t>Bruno</t>
  </si>
  <si>
    <t>Rua Maria da Glória, 33</t>
  </si>
  <si>
    <t>Florianópolis</t>
  </si>
  <si>
    <t>SC</t>
  </si>
  <si>
    <t>(48) 1234-5678</t>
  </si>
  <si>
    <t>bruno-costa121@hotmail.com</t>
  </si>
  <si>
    <t>Carlos</t>
  </si>
  <si>
    <t>Av. Dom Pedro, 1500</t>
  </si>
  <si>
    <t>Goiania</t>
  </si>
  <si>
    <t>GO</t>
  </si>
  <si>
    <t>(62) 1234-5678</t>
  </si>
  <si>
    <t>carlos.silva@gmail.com</t>
  </si>
  <si>
    <t>Mais Exemplos da função SEERRO() com PROCV()</t>
  </si>
  <si>
    <t>Modelo Comercial</t>
  </si>
  <si>
    <t>Mensagem</t>
  </si>
  <si>
    <t>Função XOR()</t>
  </si>
  <si>
    <t>Lista de Presença</t>
  </si>
  <si>
    <t>Alunos</t>
  </si>
  <si>
    <t>x</t>
  </si>
  <si>
    <t>C</t>
  </si>
  <si>
    <t>D</t>
  </si>
  <si>
    <t>E</t>
  </si>
  <si>
    <t>F</t>
  </si>
  <si>
    <t>G</t>
  </si>
  <si>
    <t>H</t>
  </si>
  <si>
    <t>uma condição satisfeita</t>
  </si>
  <si>
    <t>nenhuma condição satisfeita</t>
  </si>
  <si>
    <t>mais do que uma condição for satisfeita</t>
  </si>
  <si>
    <t>Conceito</t>
  </si>
  <si>
    <t>Setores</t>
  </si>
  <si>
    <t>Azul</t>
  </si>
  <si>
    <t>Vermelho</t>
  </si>
  <si>
    <t>Modelo Educacional</t>
  </si>
  <si>
    <t>Máximo de 2 faltas</t>
  </si>
  <si>
    <t>Máximo de 1 falta</t>
  </si>
  <si>
    <t>Exemplo 16 - Função SENÃODISP()</t>
  </si>
  <si>
    <t>Exemplo 17 - Função XOR()</t>
  </si>
  <si>
    <t>O resultado de XOR é VERDADEIRO quando o número de entradas VERDADEIRAS é ímpar e FALSO quando o número de entradas VERDADEIRO é par.</t>
  </si>
  <si>
    <t>Mais Exemplos da função XOR() com CONTAR.VAZIO()</t>
  </si>
  <si>
    <t>maria</t>
  </si>
  <si>
    <t>josé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</si>
</sst>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28"/>
      <color theme="0" tint="-0.14999847407452621"/>
      <name val="Adobe Fangsong Std R"/>
      <family val="1"/>
      <charset val="128"/>
    </font>
    <font>
      <sz val="18"/>
      <color theme="0"/>
      <name val="Adobe Fangsong Std R"/>
      <family val="1"/>
      <charset val="128"/>
    </font>
    <font>
      <sz val="18"/>
      <color theme="0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 tint="-0.14999847407452621"/>
      <name val="Adobe Fangsong Std R"/>
      <family val="1"/>
      <charset val="128"/>
    </font>
    <font>
      <sz val="9"/>
      <color rgb="FF363636"/>
      <name val="Segoe UI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9C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3" borderId="0" xfId="0" applyFont="1" applyFill="1" applyAlignment="1">
      <alignment horizontal="left" vertical="center" indent="1"/>
    </xf>
    <xf numFmtId="0" fontId="1" fillId="3" borderId="0" xfId="0" applyFont="1" applyFill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8" fillId="2" borderId="0" xfId="0" applyFont="1" applyFill="1" applyAlignment="1">
      <alignment vertical="center"/>
    </xf>
    <xf numFmtId="0" fontId="0" fillId="6" borderId="0" xfId="0" applyFill="1"/>
    <xf numFmtId="0" fontId="8" fillId="6" borderId="0" xfId="0" applyFont="1" applyFill="1" applyAlignment="1">
      <alignment horizontal="left" vertical="center" indent="1"/>
    </xf>
    <xf numFmtId="0" fontId="8" fillId="6" borderId="0" xfId="0" applyFont="1" applyFill="1" applyAlignment="1">
      <alignment horizontal="left" vertical="center"/>
    </xf>
    <xf numFmtId="0" fontId="8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5" fillId="7" borderId="1" xfId="0" applyFont="1" applyFill="1" applyBorder="1" applyAlignment="1">
      <alignment horizontal="left" indent="1"/>
    </xf>
    <xf numFmtId="14" fontId="5" fillId="0" borderId="1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left" vertical="center" wrapText="1" indent="1"/>
    </xf>
    <xf numFmtId="0" fontId="10" fillId="4" borderId="1" xfId="0" applyFont="1" applyFill="1" applyBorder="1" applyAlignment="1">
      <alignment horizontal="center" vertical="center"/>
    </xf>
    <xf numFmtId="16" fontId="10" fillId="4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left" indent="1"/>
    </xf>
    <xf numFmtId="16" fontId="10" fillId="8" borderId="1" xfId="0" applyNumberFormat="1" applyFont="1" applyFill="1" applyBorder="1" applyAlignment="1">
      <alignment horizontal="center" vertical="center" wrapText="1"/>
    </xf>
    <xf numFmtId="16" fontId="10" fillId="1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wrapText="1" inden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1" xfId="0" applyNumberFormat="1" applyFont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164" fontId="11" fillId="11" borderId="1" xfId="0" applyNumberFormat="1" applyFont="1" applyFill="1" applyBorder="1" applyAlignment="1">
      <alignment horizontal="center" vertical="center"/>
    </xf>
    <xf numFmtId="14" fontId="11" fillId="12" borderId="1" xfId="0" applyNumberFormat="1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showGridLines="0" topLeftCell="A49" workbookViewId="0">
      <selection activeCell="I59" sqref="I59"/>
    </sheetView>
  </sheetViews>
  <sheetFormatPr defaultRowHeight="15"/>
  <cols>
    <col min="1" max="1" width="3.28515625" customWidth="1"/>
    <col min="2" max="2" width="30.5703125" customWidth="1"/>
    <col min="3" max="3" width="24.28515625" customWidth="1"/>
    <col min="4" max="4" width="9.140625" customWidth="1"/>
    <col min="5" max="6" width="10.7109375" customWidth="1"/>
    <col min="7" max="7" width="16.140625" bestFit="1" customWidth="1"/>
    <col min="8" max="8" width="19.5703125" bestFit="1" customWidth="1"/>
    <col min="9" max="10" width="10.7109375" customWidth="1"/>
    <col min="11" max="11" width="16.140625" bestFit="1" customWidth="1"/>
    <col min="12" max="12" width="10.7109375" customWidth="1"/>
    <col min="13" max="13" width="12.140625" bestFit="1" customWidth="1"/>
  </cols>
  <sheetData>
    <row r="1" spans="1:22" s="5" customFormat="1" ht="38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s="2" customFormat="1" ht="61.5" customHeight="1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1"/>
      <c r="Q2" s="1"/>
      <c r="R2" s="1"/>
      <c r="S2" s="1"/>
      <c r="T2" s="1"/>
      <c r="U2" s="1"/>
      <c r="V2" s="1"/>
    </row>
    <row r="5" spans="1:22" ht="18.75">
      <c r="B5" s="41" t="s">
        <v>7</v>
      </c>
      <c r="C5" s="42"/>
      <c r="E5" s="43" t="s">
        <v>5</v>
      </c>
      <c r="F5" s="48"/>
      <c r="G5" s="44"/>
      <c r="I5" s="43" t="s">
        <v>6</v>
      </c>
      <c r="J5" s="48"/>
      <c r="K5" s="44"/>
    </row>
    <row r="6" spans="1:22" ht="18.75">
      <c r="B6" s="8" t="s">
        <v>8</v>
      </c>
      <c r="C6" s="8" t="s">
        <v>9</v>
      </c>
      <c r="E6" s="7" t="s">
        <v>2</v>
      </c>
      <c r="F6" s="7" t="s">
        <v>3</v>
      </c>
      <c r="G6" s="7" t="s">
        <v>4</v>
      </c>
      <c r="I6" s="7" t="s">
        <v>2</v>
      </c>
      <c r="J6" s="7" t="s">
        <v>3</v>
      </c>
      <c r="K6" s="7" t="s">
        <v>4</v>
      </c>
    </row>
    <row r="7" spans="1:22" ht="18.75">
      <c r="B7" s="6" t="s">
        <v>10</v>
      </c>
      <c r="C7" s="9" t="s">
        <v>11</v>
      </c>
      <c r="E7" s="6">
        <v>10</v>
      </c>
      <c r="F7" s="6">
        <v>10</v>
      </c>
      <c r="G7" s="6" t="b">
        <f>AND(E7=F7,1&gt;2)</f>
        <v>0</v>
      </c>
      <c r="I7" s="6">
        <v>10</v>
      </c>
      <c r="J7" s="6">
        <v>10</v>
      </c>
      <c r="K7" s="6" t="b">
        <f>OR(I7=J7,I7&lt;&gt;J7)</f>
        <v>1</v>
      </c>
    </row>
    <row r="8" spans="1:22" ht="18.75">
      <c r="B8" s="6" t="s">
        <v>12</v>
      </c>
      <c r="C8" s="9" t="s">
        <v>13</v>
      </c>
      <c r="E8" s="6">
        <v>5</v>
      </c>
      <c r="F8" s="6">
        <v>10</v>
      </c>
      <c r="G8" s="6" t="b">
        <f t="shared" ref="G8:G9" si="0">AND(E8=F8,E8&lt;&gt;F8)</f>
        <v>0</v>
      </c>
      <c r="I8" s="6">
        <v>5</v>
      </c>
      <c r="J8" s="6">
        <v>10</v>
      </c>
      <c r="K8" s="6" t="b">
        <f>OR(I8&gt;J8,I8=J8,I8&lt;&gt;J8)</f>
        <v>1</v>
      </c>
    </row>
    <row r="9" spans="1:22" ht="18.75">
      <c r="B9" s="6" t="s">
        <v>14</v>
      </c>
      <c r="C9" s="9" t="s">
        <v>15</v>
      </c>
      <c r="E9" s="6">
        <v>2</v>
      </c>
      <c r="F9" s="6">
        <v>2</v>
      </c>
      <c r="G9" s="6" t="b">
        <f t="shared" si="0"/>
        <v>0</v>
      </c>
      <c r="I9" s="6">
        <v>2</v>
      </c>
      <c r="J9" s="6">
        <v>2</v>
      </c>
      <c r="K9" s="6"/>
    </row>
    <row r="10" spans="1:22" ht="18.75">
      <c r="B10" s="6" t="s">
        <v>16</v>
      </c>
      <c r="C10" s="9" t="s">
        <v>17</v>
      </c>
      <c r="E10" s="6">
        <v>9</v>
      </c>
      <c r="F10" s="6">
        <v>8</v>
      </c>
      <c r="G10" s="6"/>
      <c r="I10" s="6">
        <v>9</v>
      </c>
      <c r="J10" s="6">
        <v>8</v>
      </c>
      <c r="K10" s="6"/>
    </row>
    <row r="11" spans="1:22" ht="18.75">
      <c r="B11" s="6" t="s">
        <v>18</v>
      </c>
      <c r="C11" s="9" t="s">
        <v>19</v>
      </c>
      <c r="E11" s="6">
        <v>0</v>
      </c>
      <c r="F11" s="6">
        <v>0</v>
      </c>
      <c r="G11" s="6"/>
      <c r="I11" s="6">
        <v>0</v>
      </c>
      <c r="J11" s="6">
        <v>0</v>
      </c>
      <c r="K11" s="6"/>
    </row>
    <row r="12" spans="1:22" ht="18.75">
      <c r="B12" s="6" t="s">
        <v>20</v>
      </c>
      <c r="C12" s="9" t="s">
        <v>21</v>
      </c>
    </row>
    <row r="25" spans="2:23" s="2" customFormat="1" ht="38.25">
      <c r="B25" s="10" t="s">
        <v>34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"/>
      <c r="W25" s="1"/>
    </row>
    <row r="26" spans="2:23" s="12" customFormat="1" ht="38.25">
      <c r="B26" s="13" t="s">
        <v>35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5"/>
      <c r="P26" s="15"/>
      <c r="Q26" s="15"/>
      <c r="R26" s="15"/>
      <c r="S26" s="15"/>
      <c r="T26" s="15"/>
      <c r="U26" s="15"/>
      <c r="V26" s="16"/>
      <c r="W26" s="16"/>
    </row>
    <row r="28" spans="2:23" ht="18.75">
      <c r="B28" s="41" t="s">
        <v>22</v>
      </c>
      <c r="C28" s="42"/>
    </row>
    <row r="29" spans="2:23" ht="37.5">
      <c r="B29" s="18" t="s">
        <v>40</v>
      </c>
      <c r="C29" s="6" t="s">
        <v>36</v>
      </c>
    </row>
    <row r="30" spans="2:23" ht="37.5">
      <c r="B30" s="18" t="s">
        <v>41</v>
      </c>
      <c r="C30" s="6" t="s">
        <v>37</v>
      </c>
      <c r="E30" s="45" t="s">
        <v>23</v>
      </c>
      <c r="F30" s="43" t="s">
        <v>24</v>
      </c>
      <c r="G30" s="44"/>
      <c r="H30" s="45" t="s">
        <v>27</v>
      </c>
    </row>
    <row r="31" spans="2:23" ht="18.75" customHeight="1">
      <c r="E31" s="46"/>
      <c r="F31" s="7" t="s">
        <v>25</v>
      </c>
      <c r="G31" s="7" t="s">
        <v>26</v>
      </c>
      <c r="H31" s="46"/>
    </row>
    <row r="32" spans="2:23" ht="18.75">
      <c r="B32" s="41" t="s">
        <v>7</v>
      </c>
      <c r="C32" s="42"/>
      <c r="E32" s="6" t="s">
        <v>28</v>
      </c>
      <c r="F32" s="6">
        <v>6</v>
      </c>
      <c r="G32" s="6">
        <v>7</v>
      </c>
      <c r="H32" s="17" t="str">
        <f>IF(AND(F32&gt;5,G32&gt;5),$C$29,$C$30)</f>
        <v>Classificado</v>
      </c>
    </row>
    <row r="33" spans="2:23" ht="18.75">
      <c r="B33" s="8" t="s">
        <v>8</v>
      </c>
      <c r="C33" s="8" t="s">
        <v>9</v>
      </c>
      <c r="E33" s="6" t="s">
        <v>29</v>
      </c>
      <c r="F33" s="6">
        <v>5</v>
      </c>
      <c r="G33" s="6">
        <v>5</v>
      </c>
      <c r="H33" s="17" t="str">
        <f t="shared" ref="H33:H37" si="1">IF(AND(F33&gt;5,G33&gt;5),$C$29,$C$30)</f>
        <v>Desclassificado</v>
      </c>
    </row>
    <row r="34" spans="2:23" ht="18.75">
      <c r="B34" s="6" t="s">
        <v>10</v>
      </c>
      <c r="C34" s="9" t="s">
        <v>11</v>
      </c>
      <c r="E34" s="6" t="s">
        <v>30</v>
      </c>
      <c r="F34" s="6">
        <v>2</v>
      </c>
      <c r="G34" s="6">
        <v>6</v>
      </c>
      <c r="H34" s="17" t="str">
        <f t="shared" si="1"/>
        <v>Desclassificado</v>
      </c>
    </row>
    <row r="35" spans="2:23" ht="18.75">
      <c r="B35" s="6" t="s">
        <v>12</v>
      </c>
      <c r="C35" s="9" t="s">
        <v>13</v>
      </c>
      <c r="E35" s="6" t="s">
        <v>31</v>
      </c>
      <c r="F35" s="6">
        <v>9</v>
      </c>
      <c r="G35" s="6">
        <v>1</v>
      </c>
      <c r="H35" s="17" t="str">
        <f t="shared" si="1"/>
        <v>Desclassificado</v>
      </c>
    </row>
    <row r="36" spans="2:23" ht="18.75">
      <c r="B36" s="6" t="s">
        <v>14</v>
      </c>
      <c r="C36" s="9" t="s">
        <v>15</v>
      </c>
      <c r="E36" s="6" t="s">
        <v>32</v>
      </c>
      <c r="F36" s="6">
        <v>4</v>
      </c>
      <c r="G36" s="6">
        <v>2</v>
      </c>
      <c r="H36" s="17" t="str">
        <f t="shared" si="1"/>
        <v>Desclassificado</v>
      </c>
    </row>
    <row r="37" spans="2:23" ht="18.75">
      <c r="B37" s="6" t="s">
        <v>16</v>
      </c>
      <c r="C37" s="9" t="s">
        <v>17</v>
      </c>
      <c r="E37" s="6" t="s">
        <v>33</v>
      </c>
      <c r="F37" s="6">
        <v>8</v>
      </c>
      <c r="G37" s="6">
        <v>7</v>
      </c>
      <c r="H37" s="17" t="str">
        <f t="shared" si="1"/>
        <v>Classificado</v>
      </c>
    </row>
    <row r="38" spans="2:23" ht="18.75">
      <c r="B38" s="6" t="s">
        <v>18</v>
      </c>
      <c r="C38" s="9" t="s">
        <v>19</v>
      </c>
    </row>
    <row r="39" spans="2:23" ht="18.75">
      <c r="B39" s="6" t="s">
        <v>20</v>
      </c>
      <c r="C39" s="9" t="s">
        <v>21</v>
      </c>
    </row>
    <row r="47" spans="2:23" s="2" customFormat="1" ht="38.25">
      <c r="B47" s="10" t="s">
        <v>38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"/>
      <c r="W47" s="1"/>
    </row>
    <row r="48" spans="2:23" s="12" customFormat="1" ht="38.25">
      <c r="B48" s="13" t="s">
        <v>35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15"/>
      <c r="Q48" s="15"/>
      <c r="R48" s="15"/>
      <c r="S48" s="15"/>
      <c r="T48" s="15"/>
      <c r="U48" s="15"/>
      <c r="V48" s="16"/>
      <c r="W48" s="16"/>
    </row>
    <row r="50" spans="2:8" ht="18.75">
      <c r="B50" s="19" t="s">
        <v>22</v>
      </c>
      <c r="C50" s="20"/>
    </row>
    <row r="51" spans="2:8" ht="37.5">
      <c r="B51" s="18" t="s">
        <v>42</v>
      </c>
      <c r="C51" s="6" t="s">
        <v>36</v>
      </c>
    </row>
    <row r="52" spans="2:8" ht="37.5">
      <c r="B52" s="18" t="s">
        <v>43</v>
      </c>
      <c r="C52" s="6" t="s">
        <v>37</v>
      </c>
      <c r="E52" s="45" t="s">
        <v>23</v>
      </c>
      <c r="F52" s="43" t="s">
        <v>39</v>
      </c>
      <c r="G52" s="44"/>
      <c r="H52" s="45" t="s">
        <v>27</v>
      </c>
    </row>
    <row r="53" spans="2:8" ht="18.75">
      <c r="E53" s="46"/>
      <c r="F53" s="7" t="s">
        <v>25</v>
      </c>
      <c r="G53" s="7" t="s">
        <v>26</v>
      </c>
      <c r="H53" s="46"/>
    </row>
    <row r="54" spans="2:8" ht="18.75">
      <c r="B54" s="19" t="s">
        <v>7</v>
      </c>
      <c r="C54" s="20"/>
      <c r="E54" s="6" t="s">
        <v>28</v>
      </c>
      <c r="F54" s="6">
        <v>6</v>
      </c>
      <c r="G54" s="6">
        <v>7</v>
      </c>
      <c r="H54" s="17" t="str">
        <f>IF(OR(F54&gt;5,G54&gt;5),$C$51,$C$52)</f>
        <v>Classificado</v>
      </c>
    </row>
    <row r="55" spans="2:8" ht="18.75">
      <c r="B55" s="8" t="s">
        <v>8</v>
      </c>
      <c r="C55" s="8" t="s">
        <v>9</v>
      </c>
      <c r="E55" s="6" t="s">
        <v>29</v>
      </c>
      <c r="F55" s="6">
        <v>5</v>
      </c>
      <c r="G55" s="6">
        <v>5</v>
      </c>
      <c r="H55" s="17" t="str">
        <f t="shared" ref="H55:H59" si="2">IF(OR(F55&gt;5,G55&gt;5),$C$51,$C$52)</f>
        <v>Desclassificado</v>
      </c>
    </row>
    <row r="56" spans="2:8" ht="18.75">
      <c r="B56" s="6" t="s">
        <v>10</v>
      </c>
      <c r="C56" s="9" t="s">
        <v>11</v>
      </c>
      <c r="E56" s="6" t="s">
        <v>30</v>
      </c>
      <c r="F56" s="6">
        <v>2</v>
      </c>
      <c r="G56" s="6">
        <v>6</v>
      </c>
      <c r="H56" s="17" t="str">
        <f t="shared" si="2"/>
        <v>Classificado</v>
      </c>
    </row>
    <row r="57" spans="2:8" ht="18.75">
      <c r="B57" s="6" t="s">
        <v>12</v>
      </c>
      <c r="C57" s="9" t="s">
        <v>13</v>
      </c>
      <c r="E57" s="6" t="s">
        <v>31</v>
      </c>
      <c r="F57" s="6">
        <v>9</v>
      </c>
      <c r="G57" s="6">
        <v>1</v>
      </c>
      <c r="H57" s="17" t="str">
        <f t="shared" si="2"/>
        <v>Classificado</v>
      </c>
    </row>
    <row r="58" spans="2:8" ht="18.75">
      <c r="B58" s="6" t="s">
        <v>14</v>
      </c>
      <c r="C58" s="9" t="s">
        <v>15</v>
      </c>
      <c r="E58" s="6" t="s">
        <v>32</v>
      </c>
      <c r="F58" s="6">
        <v>4</v>
      </c>
      <c r="G58" s="6">
        <v>2</v>
      </c>
      <c r="H58" s="17" t="str">
        <f t="shared" si="2"/>
        <v>Desclassificado</v>
      </c>
    </row>
    <row r="59" spans="2:8" ht="18.75">
      <c r="B59" s="6" t="s">
        <v>16</v>
      </c>
      <c r="C59" s="9" t="s">
        <v>17</v>
      </c>
      <c r="E59" s="6" t="s">
        <v>33</v>
      </c>
      <c r="F59" s="6">
        <v>8</v>
      </c>
      <c r="G59" s="6">
        <v>7</v>
      </c>
      <c r="H59" s="17" t="str">
        <f t="shared" si="2"/>
        <v>Classificado</v>
      </c>
    </row>
    <row r="60" spans="2:8" ht="18.75">
      <c r="B60" s="6" t="s">
        <v>18</v>
      </c>
      <c r="C60" s="9" t="s">
        <v>19</v>
      </c>
    </row>
    <row r="61" spans="2:8" ht="18.75">
      <c r="B61" s="6" t="s">
        <v>20</v>
      </c>
      <c r="C61" s="9" t="s">
        <v>21</v>
      </c>
    </row>
  </sheetData>
  <mergeCells count="12">
    <mergeCell ref="A2:O2"/>
    <mergeCell ref="E5:G5"/>
    <mergeCell ref="I5:K5"/>
    <mergeCell ref="B5:C5"/>
    <mergeCell ref="F30:G30"/>
    <mergeCell ref="B28:C28"/>
    <mergeCell ref="B32:C32"/>
    <mergeCell ref="F52:G52"/>
    <mergeCell ref="E52:E53"/>
    <mergeCell ref="H52:H53"/>
    <mergeCell ref="E30:E31"/>
    <mergeCell ref="H30:H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showGridLines="0" topLeftCell="A28" workbookViewId="0">
      <selection activeCell="E30" sqref="E30"/>
    </sheetView>
  </sheetViews>
  <sheetFormatPr defaultRowHeight="15"/>
  <cols>
    <col min="1" max="1" width="3.28515625" customWidth="1"/>
    <col min="2" max="2" width="29" bestFit="1" customWidth="1"/>
    <col min="3" max="3" width="37.42578125" bestFit="1" customWidth="1"/>
    <col min="4" max="4" width="19" bestFit="1" customWidth="1"/>
    <col min="5" max="5" width="36" bestFit="1" customWidth="1"/>
    <col min="6" max="6" width="26.28515625" customWidth="1"/>
    <col min="7" max="7" width="37.28515625" bestFit="1" customWidth="1"/>
  </cols>
  <sheetData>
    <row r="1" spans="1:21" s="5" customFormat="1" ht="38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2" customFormat="1" ht="61.5" customHeight="1">
      <c r="A2" s="47" t="s">
        <v>44</v>
      </c>
      <c r="B2" s="47"/>
      <c r="C2" s="47"/>
      <c r="D2" s="47"/>
      <c r="E2" s="47"/>
      <c r="F2" s="47"/>
      <c r="G2" s="4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4" spans="1:21" ht="18.75">
      <c r="B4" s="19" t="s">
        <v>45</v>
      </c>
      <c r="D4" s="7" t="s">
        <v>2</v>
      </c>
      <c r="E4" s="7" t="s">
        <v>3</v>
      </c>
      <c r="F4" s="7" t="s">
        <v>46</v>
      </c>
    </row>
    <row r="5" spans="1:21" ht="18.75">
      <c r="B5" s="17" t="e">
        <v>#N/A</v>
      </c>
      <c r="D5" s="6">
        <v>10</v>
      </c>
      <c r="E5" s="6">
        <v>0</v>
      </c>
      <c r="F5" s="6" t="e">
        <f>D5/E5</f>
        <v>#DIV/0!</v>
      </c>
    </row>
    <row r="6" spans="1:21" ht="18.75">
      <c r="B6" s="17" t="e">
        <v>#VALUE!</v>
      </c>
      <c r="D6" s="6" t="s">
        <v>47</v>
      </c>
      <c r="E6" s="6">
        <v>2</v>
      </c>
      <c r="F6" s="6" t="e">
        <f>D6+E6</f>
        <v>#VALUE!</v>
      </c>
    </row>
    <row r="7" spans="1:21" ht="18.75">
      <c r="B7" s="17" t="e">
        <v>#REF!</v>
      </c>
    </row>
    <row r="8" spans="1:21" ht="18.75">
      <c r="B8" s="17" t="e">
        <v>#DIV/0!</v>
      </c>
      <c r="D8" s="7" t="s">
        <v>2</v>
      </c>
      <c r="E8" s="7" t="s">
        <v>3</v>
      </c>
      <c r="F8" s="7" t="s">
        <v>120</v>
      </c>
    </row>
    <row r="9" spans="1:21" ht="18.75">
      <c r="B9" s="17" t="e">
        <v>#NUM!</v>
      </c>
      <c r="D9" s="6">
        <v>10</v>
      </c>
      <c r="E9" s="6">
        <v>0</v>
      </c>
      <c r="F9" s="40" t="str">
        <f>IFERROR(D9/E9,"Essa informação não é divisível por 0")</f>
        <v>Essa informação não é divisível por 0</v>
      </c>
    </row>
    <row r="10" spans="1:21" ht="18.75">
      <c r="B10" s="17" t="e">
        <v>#NAME?</v>
      </c>
      <c r="D10" s="6" t="s">
        <v>48</v>
      </c>
      <c r="E10" s="6">
        <v>2</v>
      </c>
      <c r="F10" s="40" t="str">
        <f>IFERROR(D10+E10,"Não é possível calcular dados de tipos diferentes")</f>
        <v>Não é possível calcular dados de tipos diferentes</v>
      </c>
    </row>
    <row r="11" spans="1:21" ht="18.75">
      <c r="B11" s="17" t="e">
        <v>#NULL!</v>
      </c>
    </row>
    <row r="25" spans="2:23" s="2" customFormat="1" ht="38.25">
      <c r="B25" s="10" t="s">
        <v>118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"/>
      <c r="W25" s="1"/>
    </row>
    <row r="26" spans="2:23" s="12" customFormat="1" ht="38.25">
      <c r="B26" s="13" t="s">
        <v>119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5"/>
      <c r="P26" s="15"/>
      <c r="Q26" s="15"/>
      <c r="R26" s="15"/>
      <c r="S26" s="15"/>
      <c r="T26" s="15"/>
      <c r="U26" s="15"/>
      <c r="V26" s="16"/>
      <c r="W26" s="16"/>
    </row>
    <row r="28" spans="2:23" ht="18.75">
      <c r="D28" s="49" t="s">
        <v>49</v>
      </c>
      <c r="E28" s="49"/>
    </row>
    <row r="29" spans="2:23" ht="18.75">
      <c r="D29" s="21" t="s">
        <v>50</v>
      </c>
      <c r="E29" s="9" t="s">
        <v>145</v>
      </c>
    </row>
    <row r="30" spans="2:23" ht="18.75">
      <c r="D30" s="21" t="s">
        <v>52</v>
      </c>
      <c r="E30" s="22" t="str">
        <f>IFERROR(VLOOKUP(E29,B35:G44,5,FALSE),"Informação não encontrada")</f>
        <v>(15) 1234-5678</v>
      </c>
    </row>
    <row r="31" spans="2:23" ht="18.75">
      <c r="D31" s="21" t="s">
        <v>53</v>
      </c>
      <c r="E31" s="22" t="str">
        <f>IFERROR(VLOOKUP(E29,B35:G44,6,FALSE),"Informação não encontrada")</f>
        <v>mariadasdores@hotmail.com</v>
      </c>
    </row>
    <row r="32" spans="2:23" ht="18.75">
      <c r="D32" s="21" t="s">
        <v>54</v>
      </c>
      <c r="E32" s="22" t="str">
        <f>IFERROR(VLOOKUP(E29,B35:G44,3,FALSE),"Informação não encontrada")</f>
        <v>Sorocaba</v>
      </c>
    </row>
    <row r="34" spans="2:7" ht="18.75">
      <c r="B34" s="7" t="s">
        <v>55</v>
      </c>
      <c r="C34" s="7" t="s">
        <v>56</v>
      </c>
      <c r="D34" s="7" t="s">
        <v>57</v>
      </c>
      <c r="E34" s="7" t="s">
        <v>58</v>
      </c>
      <c r="F34" s="7" t="s">
        <v>59</v>
      </c>
      <c r="G34" s="7" t="s">
        <v>60</v>
      </c>
    </row>
    <row r="35" spans="2:7" ht="18.75">
      <c r="B35" s="23" t="s">
        <v>61</v>
      </c>
      <c r="C35" s="9" t="s">
        <v>62</v>
      </c>
      <c r="D35" s="9" t="s">
        <v>63</v>
      </c>
      <c r="E35" s="24" t="s">
        <v>64</v>
      </c>
      <c r="F35" s="9" t="s">
        <v>65</v>
      </c>
      <c r="G35" s="9" t="s">
        <v>66</v>
      </c>
    </row>
    <row r="36" spans="2:7" ht="18.75">
      <c r="B36" s="23" t="s">
        <v>67</v>
      </c>
      <c r="C36" s="9" t="s">
        <v>68</v>
      </c>
      <c r="D36" s="9" t="s">
        <v>69</v>
      </c>
      <c r="E36" s="24" t="s">
        <v>64</v>
      </c>
      <c r="F36" s="9" t="s">
        <v>70</v>
      </c>
      <c r="G36" s="9" t="s">
        <v>71</v>
      </c>
    </row>
    <row r="37" spans="2:7" ht="18.75">
      <c r="B37" s="23" t="s">
        <v>51</v>
      </c>
      <c r="C37" s="9" t="s">
        <v>72</v>
      </c>
      <c r="D37" s="9" t="s">
        <v>73</v>
      </c>
      <c r="E37" s="24" t="s">
        <v>74</v>
      </c>
      <c r="F37" s="9" t="s">
        <v>75</v>
      </c>
      <c r="G37" s="9" t="s">
        <v>76</v>
      </c>
    </row>
    <row r="38" spans="2:7" ht="18.75">
      <c r="B38" s="23" t="s">
        <v>77</v>
      </c>
      <c r="C38" s="9" t="s">
        <v>78</v>
      </c>
      <c r="D38" s="9" t="s">
        <v>79</v>
      </c>
      <c r="E38" s="24" t="s">
        <v>80</v>
      </c>
      <c r="F38" s="9" t="s">
        <v>81</v>
      </c>
      <c r="G38" s="9" t="s">
        <v>82</v>
      </c>
    </row>
    <row r="39" spans="2:7" ht="18.75">
      <c r="B39" s="23" t="s">
        <v>83</v>
      </c>
      <c r="C39" s="9" t="s">
        <v>84</v>
      </c>
      <c r="D39" s="9" t="s">
        <v>85</v>
      </c>
      <c r="E39" s="24" t="s">
        <v>86</v>
      </c>
      <c r="F39" s="9" t="s">
        <v>87</v>
      </c>
      <c r="G39" s="9" t="s">
        <v>88</v>
      </c>
    </row>
    <row r="40" spans="2:7" ht="18.75">
      <c r="B40" s="23" t="s">
        <v>89</v>
      </c>
      <c r="C40" s="9" t="s">
        <v>90</v>
      </c>
      <c r="D40" s="9" t="s">
        <v>91</v>
      </c>
      <c r="E40" s="24" t="s">
        <v>64</v>
      </c>
      <c r="F40" s="9" t="s">
        <v>92</v>
      </c>
      <c r="G40" s="9" t="s">
        <v>93</v>
      </c>
    </row>
    <row r="41" spans="2:7" ht="18.75">
      <c r="B41" s="23" t="s">
        <v>94</v>
      </c>
      <c r="C41" s="9" t="s">
        <v>95</v>
      </c>
      <c r="D41" s="9" t="s">
        <v>96</v>
      </c>
      <c r="E41" s="24" t="s">
        <v>97</v>
      </c>
      <c r="F41" s="9" t="s">
        <v>98</v>
      </c>
      <c r="G41" s="9" t="s">
        <v>99</v>
      </c>
    </row>
    <row r="42" spans="2:7" ht="18.75">
      <c r="B42" s="23" t="s">
        <v>100</v>
      </c>
      <c r="C42" s="9" t="s">
        <v>101</v>
      </c>
      <c r="D42" s="9" t="s">
        <v>102</v>
      </c>
      <c r="E42" s="24" t="s">
        <v>103</v>
      </c>
      <c r="F42" s="9" t="s">
        <v>104</v>
      </c>
      <c r="G42" s="9" t="s">
        <v>105</v>
      </c>
    </row>
    <row r="43" spans="2:7" ht="18.75">
      <c r="B43" s="23" t="s">
        <v>106</v>
      </c>
      <c r="C43" s="9" t="s">
        <v>107</v>
      </c>
      <c r="D43" s="9" t="s">
        <v>108</v>
      </c>
      <c r="E43" s="24" t="s">
        <v>109</v>
      </c>
      <c r="F43" s="9" t="s">
        <v>110</v>
      </c>
      <c r="G43" s="9" t="s">
        <v>111</v>
      </c>
    </row>
    <row r="44" spans="2:7" ht="18.75">
      <c r="B44" s="23" t="s">
        <v>112</v>
      </c>
      <c r="C44" s="9" t="s">
        <v>113</v>
      </c>
      <c r="D44" s="9" t="s">
        <v>114</v>
      </c>
      <c r="E44" s="24" t="s">
        <v>115</v>
      </c>
      <c r="F44" s="9" t="s">
        <v>116</v>
      </c>
      <c r="G44" s="9" t="s">
        <v>117</v>
      </c>
    </row>
  </sheetData>
  <mergeCells count="2">
    <mergeCell ref="D28:E28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showGridLines="0" topLeftCell="A4" workbookViewId="0">
      <selection activeCell="E6" sqref="E6"/>
    </sheetView>
  </sheetViews>
  <sheetFormatPr defaultRowHeight="15"/>
  <cols>
    <col min="1" max="1" width="3.28515625" customWidth="1"/>
    <col min="2" max="2" width="13.140625" bestFit="1" customWidth="1"/>
    <col min="3" max="3" width="37.42578125" bestFit="1" customWidth="1"/>
    <col min="4" max="4" width="19" bestFit="1" customWidth="1"/>
    <col min="5" max="5" width="36" bestFit="1" customWidth="1"/>
    <col min="6" max="6" width="20.28515625" bestFit="1" customWidth="1"/>
    <col min="7" max="7" width="37.28515625" bestFit="1" customWidth="1"/>
  </cols>
  <sheetData>
    <row r="1" spans="1:21" s="5" customFormat="1" ht="38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2" customFormat="1" ht="61.5" customHeight="1">
      <c r="A2" s="47" t="s">
        <v>141</v>
      </c>
      <c r="B2" s="47"/>
      <c r="C2" s="47"/>
      <c r="D2" s="47"/>
      <c r="E2" s="47"/>
      <c r="F2" s="47"/>
      <c r="G2" s="47"/>
      <c r="H2" s="47"/>
      <c r="I2" s="47"/>
      <c r="J2" s="47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4" spans="1:21" ht="18.75">
      <c r="D4" s="49" t="s">
        <v>49</v>
      </c>
      <c r="E4" s="49"/>
    </row>
    <row r="5" spans="1:21" ht="18.75">
      <c r="D5" s="21" t="s">
        <v>50</v>
      </c>
      <c r="E5" s="9" t="s">
        <v>146</v>
      </c>
    </row>
    <row r="6" spans="1:21" ht="18.75">
      <c r="D6" s="21" t="s">
        <v>52</v>
      </c>
      <c r="E6" s="22" t="str">
        <f>_xlfn.IFNA(VLOOKUP(E5,B11:G20,5,FALSE),"Não disponível")</f>
        <v>(41) 1234-5678</v>
      </c>
    </row>
    <row r="7" spans="1:21" ht="18.75">
      <c r="D7" s="21" t="s">
        <v>53</v>
      </c>
      <c r="E7" s="22" t="str">
        <f>_xlfn.IFNA(VLOOKUP(E5,B11:G20,6,FALSE),"Não disponível")</f>
        <v>josefelix@yahoo.com.br</v>
      </c>
      <c r="G7" s="34"/>
    </row>
    <row r="8" spans="1:21" ht="18.75">
      <c r="D8" s="21" t="s">
        <v>54</v>
      </c>
      <c r="E8" s="22" t="str">
        <f>_xlfn.IFNA(VLOOKUP(E5,B11:G20,3,FALSE),"Não disponível")</f>
        <v>Curitiba</v>
      </c>
      <c r="G8" s="34"/>
    </row>
    <row r="10" spans="1:21" ht="18.75">
      <c r="B10" s="7" t="s">
        <v>55</v>
      </c>
      <c r="C10" s="7" t="s">
        <v>56</v>
      </c>
      <c r="D10" s="7" t="s">
        <v>57</v>
      </c>
      <c r="E10" s="7" t="s">
        <v>58</v>
      </c>
      <c r="F10" s="7" t="s">
        <v>59</v>
      </c>
      <c r="G10" s="7" t="s">
        <v>60</v>
      </c>
    </row>
    <row r="11" spans="1:21" ht="18.75">
      <c r="B11" s="23" t="s">
        <v>61</v>
      </c>
      <c r="C11" s="9" t="s">
        <v>62</v>
      </c>
      <c r="D11" s="9" t="s">
        <v>63</v>
      </c>
      <c r="E11" s="24" t="s">
        <v>64</v>
      </c>
      <c r="F11" s="9" t="s">
        <v>65</v>
      </c>
      <c r="G11" s="9" t="s">
        <v>66</v>
      </c>
    </row>
    <row r="12" spans="1:21" ht="18.75">
      <c r="B12" s="23" t="s">
        <v>67</v>
      </c>
      <c r="C12" s="9" t="s">
        <v>68</v>
      </c>
      <c r="D12" s="9" t="s">
        <v>69</v>
      </c>
      <c r="E12" s="24" t="s">
        <v>64</v>
      </c>
      <c r="F12" s="9" t="s">
        <v>70</v>
      </c>
      <c r="G12" s="9" t="s">
        <v>71</v>
      </c>
    </row>
    <row r="13" spans="1:21" ht="18.75">
      <c r="B13" s="23" t="s">
        <v>51</v>
      </c>
      <c r="C13" s="9" t="s">
        <v>72</v>
      </c>
      <c r="D13" s="9" t="s">
        <v>73</v>
      </c>
      <c r="E13" s="24" t="s">
        <v>74</v>
      </c>
      <c r="F13" s="9" t="s">
        <v>75</v>
      </c>
      <c r="G13" s="9" t="s">
        <v>76</v>
      </c>
    </row>
    <row r="14" spans="1:21" ht="18.75">
      <c r="B14" s="23" t="s">
        <v>77</v>
      </c>
      <c r="C14" s="9" t="s">
        <v>78</v>
      </c>
      <c r="D14" s="9" t="s">
        <v>79</v>
      </c>
      <c r="E14" s="24" t="s">
        <v>80</v>
      </c>
      <c r="F14" s="9" t="s">
        <v>81</v>
      </c>
      <c r="G14" s="9" t="s">
        <v>82</v>
      </c>
    </row>
    <row r="15" spans="1:21" ht="18.75">
      <c r="B15" s="23" t="s">
        <v>83</v>
      </c>
      <c r="C15" s="9" t="s">
        <v>84</v>
      </c>
      <c r="D15" s="9" t="s">
        <v>85</v>
      </c>
      <c r="E15" s="24" t="s">
        <v>86</v>
      </c>
      <c r="F15" s="9" t="s">
        <v>87</v>
      </c>
      <c r="G15" s="9" t="s">
        <v>88</v>
      </c>
    </row>
    <row r="16" spans="1:21" ht="18.75">
      <c r="B16" s="23" t="s">
        <v>89</v>
      </c>
      <c r="C16" s="9" t="s">
        <v>90</v>
      </c>
      <c r="D16" s="9" t="s">
        <v>91</v>
      </c>
      <c r="E16" s="24" t="s">
        <v>64</v>
      </c>
      <c r="F16" s="9" t="s">
        <v>92</v>
      </c>
      <c r="G16" s="9" t="s">
        <v>93</v>
      </c>
    </row>
    <row r="17" spans="2:7" ht="18.75">
      <c r="B17" s="23" t="s">
        <v>94</v>
      </c>
      <c r="C17" s="9" t="s">
        <v>95</v>
      </c>
      <c r="D17" s="9" t="s">
        <v>96</v>
      </c>
      <c r="E17" s="24" t="s">
        <v>97</v>
      </c>
      <c r="F17" s="9" t="s">
        <v>98</v>
      </c>
      <c r="G17" s="9" t="s">
        <v>99</v>
      </c>
    </row>
    <row r="18" spans="2:7" ht="18.75">
      <c r="B18" s="23" t="s">
        <v>100</v>
      </c>
      <c r="C18" s="9" t="s">
        <v>101</v>
      </c>
      <c r="D18" s="9" t="s">
        <v>102</v>
      </c>
      <c r="E18" s="24" t="s">
        <v>103</v>
      </c>
      <c r="F18" s="9" t="s">
        <v>104</v>
      </c>
      <c r="G18" s="9" t="s">
        <v>105</v>
      </c>
    </row>
    <row r="19" spans="2:7" ht="18.75">
      <c r="B19" s="23" t="s">
        <v>106</v>
      </c>
      <c r="C19" s="9" t="s">
        <v>107</v>
      </c>
      <c r="D19" s="9" t="s">
        <v>108</v>
      </c>
      <c r="E19" s="24" t="s">
        <v>109</v>
      </c>
      <c r="F19" s="9" t="s">
        <v>110</v>
      </c>
      <c r="G19" s="9" t="s">
        <v>111</v>
      </c>
    </row>
    <row r="20" spans="2:7" ht="18.75">
      <c r="B20" s="23" t="s">
        <v>112</v>
      </c>
      <c r="C20" s="9" t="s">
        <v>113</v>
      </c>
      <c r="D20" s="9" t="s">
        <v>114</v>
      </c>
      <c r="E20" s="24" t="s">
        <v>115</v>
      </c>
      <c r="F20" s="9" t="s">
        <v>116</v>
      </c>
      <c r="G20" s="9" t="s">
        <v>117</v>
      </c>
    </row>
  </sheetData>
  <mergeCells count="2">
    <mergeCell ref="D4:E4"/>
    <mergeCell ref="A2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showGridLines="0" tabSelected="1" workbookViewId="0">
      <selection activeCell="E8" sqref="E8"/>
    </sheetView>
  </sheetViews>
  <sheetFormatPr defaultRowHeight="15"/>
  <cols>
    <col min="1" max="1" width="3.28515625" customWidth="1"/>
    <col min="2" max="2" width="14.5703125" customWidth="1"/>
    <col min="3" max="3" width="23.5703125" customWidth="1"/>
    <col min="4" max="4" width="18.42578125" customWidth="1"/>
    <col min="5" max="6" width="16.140625" customWidth="1"/>
    <col min="7" max="8" width="17.7109375" bestFit="1" customWidth="1"/>
    <col min="9" max="12" width="16.140625" customWidth="1"/>
  </cols>
  <sheetData>
    <row r="1" spans="1:21" s="5" customFormat="1" ht="38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2" customFormat="1" ht="61.5" customHeight="1">
      <c r="A2" s="47" t="s">
        <v>142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1"/>
      <c r="O2" s="1"/>
      <c r="P2" s="1"/>
      <c r="Q2" s="1"/>
      <c r="R2" s="1"/>
      <c r="S2" s="1"/>
      <c r="T2" s="1"/>
      <c r="U2" s="1"/>
    </row>
    <row r="4" spans="1:21">
      <c r="A4" s="50" t="s">
        <v>143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6" spans="1:21" ht="18.75">
      <c r="B6" s="41" t="s">
        <v>7</v>
      </c>
      <c r="C6" s="42"/>
      <c r="E6" s="43" t="s">
        <v>121</v>
      </c>
      <c r="F6" s="48"/>
      <c r="G6" s="44"/>
    </row>
    <row r="7" spans="1:21" ht="18.75">
      <c r="B7" s="8" t="s">
        <v>8</v>
      </c>
      <c r="C7" s="8" t="s">
        <v>9</v>
      </c>
      <c r="E7" s="51" t="b">
        <f>_xlfn.XOR(1=1,2=2)</f>
        <v>0</v>
      </c>
      <c r="F7" s="52"/>
      <c r="G7" s="53"/>
    </row>
    <row r="8" spans="1:21" ht="18.75">
      <c r="B8" s="6" t="s">
        <v>10</v>
      </c>
      <c r="C8" s="9" t="s">
        <v>11</v>
      </c>
    </row>
    <row r="9" spans="1:21" ht="18.75">
      <c r="B9" s="6" t="s">
        <v>12</v>
      </c>
      <c r="C9" s="9" t="s">
        <v>13</v>
      </c>
    </row>
    <row r="10" spans="1:21" ht="18.75">
      <c r="B10" s="6" t="s">
        <v>14</v>
      </c>
      <c r="C10" s="9" t="s">
        <v>15</v>
      </c>
    </row>
    <row r="11" spans="1:21" ht="18.75">
      <c r="B11" s="6" t="s">
        <v>16</v>
      </c>
      <c r="C11" s="9" t="s">
        <v>17</v>
      </c>
    </row>
    <row r="12" spans="1:21" ht="18.75">
      <c r="B12" s="6" t="s">
        <v>18</v>
      </c>
      <c r="C12" s="9" t="s">
        <v>19</v>
      </c>
    </row>
    <row r="13" spans="1:21" ht="18.75">
      <c r="B13" s="6" t="s">
        <v>20</v>
      </c>
      <c r="C13" s="9" t="s">
        <v>21</v>
      </c>
    </row>
    <row r="16" spans="1:21">
      <c r="B16" s="25"/>
    </row>
    <row r="27" spans="2:23" s="2" customFormat="1" ht="38.25">
      <c r="B27" s="10" t="s">
        <v>144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"/>
      <c r="W27" s="1"/>
    </row>
    <row r="28" spans="2:23" s="12" customFormat="1" ht="38.25">
      <c r="B28" s="13" t="s">
        <v>138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5"/>
      <c r="P28" s="15"/>
      <c r="Q28" s="15"/>
      <c r="R28" s="15"/>
      <c r="S28" s="15"/>
      <c r="T28" s="15"/>
      <c r="U28" s="15"/>
      <c r="V28" s="16"/>
      <c r="W28" s="16"/>
    </row>
    <row r="30" spans="2:23" ht="18.75">
      <c r="C30" s="41" t="s">
        <v>134</v>
      </c>
      <c r="D30" s="42"/>
      <c r="F30" s="41" t="s">
        <v>22</v>
      </c>
      <c r="G30" s="42"/>
    </row>
    <row r="31" spans="2:23" ht="31.5">
      <c r="C31" s="32" t="b">
        <v>1</v>
      </c>
      <c r="D31" s="31" t="s">
        <v>131</v>
      </c>
      <c r="F31" s="8" t="s">
        <v>9</v>
      </c>
      <c r="G31" s="8" t="s">
        <v>135</v>
      </c>
    </row>
    <row r="32" spans="2:23" ht="47.25">
      <c r="C32" s="32" t="b">
        <v>0</v>
      </c>
      <c r="D32" s="31" t="s">
        <v>132</v>
      </c>
      <c r="F32" s="33" t="s">
        <v>139</v>
      </c>
      <c r="G32" s="32" t="s">
        <v>136</v>
      </c>
    </row>
    <row r="33" spans="3:12" ht="47.25">
      <c r="C33" s="32" t="b">
        <v>0</v>
      </c>
      <c r="D33" s="31" t="s">
        <v>133</v>
      </c>
      <c r="F33" s="33" t="s">
        <v>140</v>
      </c>
      <c r="G33" s="32" t="s">
        <v>137</v>
      </c>
    </row>
    <row r="35" spans="3:12" ht="18.75">
      <c r="C35" s="43" t="s">
        <v>122</v>
      </c>
      <c r="D35" s="48"/>
      <c r="E35" s="48"/>
      <c r="F35" s="48"/>
      <c r="G35" s="48"/>
      <c r="H35" s="48"/>
      <c r="I35" s="48"/>
      <c r="J35" s="48"/>
      <c r="K35" s="48"/>
      <c r="L35" s="44"/>
    </row>
    <row r="36" spans="3:12" ht="15.75">
      <c r="C36" s="26" t="s">
        <v>123</v>
      </c>
      <c r="D36" s="29" t="s">
        <v>47</v>
      </c>
      <c r="E36" s="29" t="s">
        <v>48</v>
      </c>
      <c r="F36" s="29" t="s">
        <v>125</v>
      </c>
      <c r="G36" s="29" t="s">
        <v>126</v>
      </c>
      <c r="H36" s="29" t="s">
        <v>127</v>
      </c>
      <c r="I36" s="30" t="s">
        <v>128</v>
      </c>
      <c r="J36" s="30" t="s">
        <v>129</v>
      </c>
      <c r="K36" s="30" t="s">
        <v>130</v>
      </c>
      <c r="L36" s="27" t="s">
        <v>4</v>
      </c>
    </row>
    <row r="37" spans="3:12" ht="15.75">
      <c r="C37" s="28" t="s">
        <v>61</v>
      </c>
      <c r="D37" s="36"/>
      <c r="E37" s="36"/>
      <c r="F37" s="36" t="s">
        <v>124</v>
      </c>
      <c r="G37" s="36" t="s">
        <v>124</v>
      </c>
      <c r="H37" s="36" t="s">
        <v>124</v>
      </c>
      <c r="I37" s="38"/>
      <c r="J37" s="38" t="s">
        <v>124</v>
      </c>
      <c r="K37" s="38" t="s">
        <v>124</v>
      </c>
      <c r="L37" s="35" t="b">
        <f>_xlfn.XOR(COUNTBLANK(D37:H37)&gt;=2,COUNTBLANK(I37:K37)&gt;=1)</f>
        <v>0</v>
      </c>
    </row>
    <row r="38" spans="3:12" ht="15.75">
      <c r="C38" s="28" t="s">
        <v>67</v>
      </c>
      <c r="D38" s="36" t="s">
        <v>124</v>
      </c>
      <c r="E38" s="37" t="s">
        <v>124</v>
      </c>
      <c r="F38" s="37" t="s">
        <v>124</v>
      </c>
      <c r="G38" s="37" t="s">
        <v>124</v>
      </c>
      <c r="H38" s="37" t="s">
        <v>124</v>
      </c>
      <c r="I38" s="39"/>
      <c r="J38" s="39" t="s">
        <v>124</v>
      </c>
      <c r="K38" s="39" t="s">
        <v>124</v>
      </c>
      <c r="L38" s="35" t="b">
        <f t="shared" ref="L38:L40" si="0">_xlfn.XOR(COUNTBLANK(D38:H38)&gt;=2,COUNTBLANK(I38:K38)&gt;=1)</f>
        <v>1</v>
      </c>
    </row>
    <row r="39" spans="3:12" ht="15.75">
      <c r="C39" s="28" t="s">
        <v>51</v>
      </c>
      <c r="D39" s="36"/>
      <c r="E39" s="36"/>
      <c r="F39" s="36" t="s">
        <v>124</v>
      </c>
      <c r="G39" s="36" t="s">
        <v>124</v>
      </c>
      <c r="H39" s="36" t="s">
        <v>124</v>
      </c>
      <c r="I39" s="38"/>
      <c r="J39" s="38" t="s">
        <v>124</v>
      </c>
      <c r="K39" s="38" t="s">
        <v>124</v>
      </c>
      <c r="L39" s="35" t="b">
        <f t="shared" si="0"/>
        <v>0</v>
      </c>
    </row>
    <row r="40" spans="3:12" ht="15.75">
      <c r="C40" s="28" t="s">
        <v>77</v>
      </c>
      <c r="D40" s="36" t="s">
        <v>124</v>
      </c>
      <c r="E40" s="36" t="s">
        <v>124</v>
      </c>
      <c r="F40" s="36" t="s">
        <v>124</v>
      </c>
      <c r="G40" s="36" t="s">
        <v>124</v>
      </c>
      <c r="H40" s="36" t="s">
        <v>124</v>
      </c>
      <c r="I40" s="38" t="s">
        <v>124</v>
      </c>
      <c r="J40" s="38" t="s">
        <v>124</v>
      </c>
      <c r="K40" s="38" t="s">
        <v>124</v>
      </c>
      <c r="L40" s="35" t="b">
        <f t="shared" si="0"/>
        <v>0</v>
      </c>
    </row>
  </sheetData>
  <mergeCells count="8">
    <mergeCell ref="A4:L4"/>
    <mergeCell ref="A2:M2"/>
    <mergeCell ref="C35:L35"/>
    <mergeCell ref="C30:D30"/>
    <mergeCell ref="F30:G30"/>
    <mergeCell ref="B6:C6"/>
    <mergeCell ref="E6:G6"/>
    <mergeCell ref="E7:G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Exemplo 14</vt:lpstr>
      <vt:lpstr>Exemplo 15</vt:lpstr>
      <vt:lpstr>Exemplo 16</vt:lpstr>
      <vt:lpstr>Exemplo 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Alvares</dc:creator>
  <cp:keywords>Descomplicando o Excel</cp:keywords>
  <cp:lastModifiedBy>DELL</cp:lastModifiedBy>
  <dcterms:created xsi:type="dcterms:W3CDTF">2015-05-06T22:29:34Z</dcterms:created>
  <dcterms:modified xsi:type="dcterms:W3CDTF">2023-03-06T18:10:06Z</dcterms:modified>
</cp:coreProperties>
</file>