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cap04\"/>
    </mc:Choice>
  </mc:AlternateContent>
  <bookViews>
    <workbookView xWindow="0" yWindow="0" windowWidth="21600" windowHeight="9735" firstSheet="8" activeTab="13"/>
  </bookViews>
  <sheets>
    <sheet name="Exemplo 48" sheetId="1" r:id="rId1"/>
    <sheet name="Exemplo 49" sheetId="2" r:id="rId2"/>
    <sheet name="Exemplo 50" sheetId="3" r:id="rId3"/>
    <sheet name="Exemplo 51" sheetId="9" r:id="rId4"/>
    <sheet name="Exemplo 52" sheetId="4" r:id="rId5"/>
    <sheet name="Exemplo 53" sheetId="10" r:id="rId6"/>
    <sheet name="Exemplo 54" sheetId="5" r:id="rId7"/>
    <sheet name="Exemplo 55" sheetId="6" r:id="rId8"/>
    <sheet name="Exemplo 56" sheetId="7" r:id="rId9"/>
    <sheet name="Exemplo 57" sheetId="8" r:id="rId10"/>
    <sheet name="Exemplo 58" sheetId="11" r:id="rId11"/>
    <sheet name="Exemplo 59" sheetId="12" r:id="rId12"/>
    <sheet name="Exemplo 60" sheetId="13" r:id="rId13"/>
    <sheet name="Exemplo 61" sheetId="15" r:id="rId14"/>
  </sheets>
  <definedNames>
    <definedName name="_xlcn.WorksheetConnection_Exemplo58B5G12553" hidden="1">'Exemplo 58'!$B$5:$G$12553</definedName>
    <definedName name="Idade">'Exemplo 53'!$K$31:$K$38</definedName>
    <definedName name="Salário">'Exemplo 53'!$J$31:$J$38</definedName>
  </definedNames>
  <calcPr calcId="152511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-d3e7250b-8839-4d9e-aee7-364647198711" name="Intervalo" connection="WorksheetConnection_Exemplo 58!$B$5:$G$12553"/>
        </x15:modelTables>
      </x15:dataModel>
    </ext>
  </extLst>
</workbook>
</file>

<file path=xl/calcChain.xml><?xml version="1.0" encoding="utf-8"?>
<calcChain xmlns="http://schemas.openxmlformats.org/spreadsheetml/2006/main">
  <c r="F26" i="15" l="1" a="1"/>
  <c r="F26" i="15"/>
  <c r="G26" i="15"/>
  <c r="H26" i="15"/>
  <c r="I26" i="15"/>
  <c r="J26" i="15"/>
  <c r="K26" i="15"/>
  <c r="L26" i="15"/>
  <c r="M26" i="15"/>
  <c r="N26" i="15"/>
  <c r="F27" i="15"/>
  <c r="G27" i="15"/>
  <c r="H27" i="15"/>
  <c r="I27" i="15"/>
  <c r="J27" i="15"/>
  <c r="K27" i="15"/>
  <c r="L27" i="15"/>
  <c r="M27" i="15"/>
  <c r="N27" i="15"/>
  <c r="C25" i="15" a="1"/>
  <c r="C25" i="15"/>
  <c r="D25" i="15"/>
  <c r="C26" i="15"/>
  <c r="D26" i="15"/>
  <c r="C27" i="15"/>
  <c r="D27" i="15"/>
  <c r="C28" i="15"/>
  <c r="D28" i="15"/>
  <c r="C29" i="15"/>
  <c r="D29" i="15"/>
  <c r="C30" i="15"/>
  <c r="D30" i="15"/>
  <c r="C31" i="15"/>
  <c r="D31" i="15"/>
  <c r="C32" i="15"/>
  <c r="D32" i="15"/>
  <c r="C33" i="15"/>
  <c r="D33" i="15"/>
  <c r="F8" i="15" a="1"/>
  <c r="F8" i="15" s="1"/>
  <c r="G29" i="13"/>
  <c r="H8" i="13"/>
  <c r="H9" i="13"/>
  <c r="H10" i="13"/>
  <c r="H11" i="13"/>
  <c r="H7" i="13"/>
  <c r="N9" i="15" l="1"/>
  <c r="L9" i="15"/>
  <c r="J9" i="15"/>
  <c r="H9" i="15"/>
  <c r="F9" i="15"/>
  <c r="M8" i="15"/>
  <c r="K8" i="15"/>
  <c r="I8" i="15"/>
  <c r="G8" i="15"/>
  <c r="M9" i="15"/>
  <c r="K9" i="15"/>
  <c r="I9" i="15"/>
  <c r="G9" i="15"/>
  <c r="N8" i="15"/>
  <c r="L8" i="15"/>
  <c r="J8" i="15"/>
  <c r="H8" i="15"/>
  <c r="L8" i="12"/>
  <c r="L7" i="12"/>
  <c r="L6" i="12"/>
  <c r="L13" i="11"/>
  <c r="G8" i="8"/>
  <c r="G7" i="8"/>
  <c r="J46" i="6"/>
  <c r="K9" i="6"/>
  <c r="L54" i="5"/>
  <c r="L52" i="5"/>
  <c r="L38" i="5"/>
  <c r="L16" i="5"/>
  <c r="I13" i="11"/>
  <c r="K13" i="11"/>
  <c r="J13" i="11"/>
  <c r="H8" i="7"/>
  <c r="H11" i="7"/>
  <c r="H6" i="7"/>
  <c r="H9" i="7"/>
  <c r="H7" i="7"/>
  <c r="L39" i="5"/>
  <c r="H10" i="7"/>
  <c r="H5" i="7"/>
  <c r="H28" i="4" l="1"/>
  <c r="H17" i="4"/>
  <c r="H78" i="9"/>
  <c r="H33" i="9"/>
  <c r="H31" i="9"/>
  <c r="F10" i="9"/>
  <c r="F5" i="9"/>
  <c r="K42" i="10"/>
  <c r="K5" i="10"/>
  <c r="N8" i="3" l="1"/>
  <c r="E11" i="3"/>
  <c r="E5" i="3"/>
  <c r="M14" i="2"/>
  <c r="M10" i="2"/>
  <c r="H14" i="2"/>
  <c r="H10" i="2"/>
  <c r="K11" i="1"/>
  <c r="I8" i="13" l="1"/>
  <c r="J8" i="13" s="1"/>
  <c r="I9" i="13"/>
  <c r="J9" i="13" s="1"/>
  <c r="I10" i="13"/>
  <c r="J10" i="13" s="1"/>
  <c r="I11" i="13"/>
  <c r="J11" i="13" s="1"/>
  <c r="I7" i="13"/>
  <c r="J7" i="13" s="1"/>
  <c r="G26" i="13" l="1"/>
  <c r="H26" i="13"/>
  <c r="I26" i="13"/>
  <c r="F26" i="13"/>
  <c r="G10" i="7" l="1"/>
  <c r="G11" i="7"/>
  <c r="G9" i="7"/>
  <c r="G8" i="7"/>
  <c r="G7" i="7"/>
  <c r="G6" i="7"/>
  <c r="G5" i="7"/>
  <c r="J33" i="6" l="1"/>
  <c r="J34" i="6"/>
  <c r="J35" i="6"/>
  <c r="J36" i="6"/>
  <c r="J37" i="6"/>
  <c r="J38" i="6"/>
  <c r="J39" i="6"/>
  <c r="J40" i="6"/>
  <c r="J41" i="6"/>
  <c r="J42" i="6"/>
  <c r="J43" i="6"/>
  <c r="J32" i="6"/>
  <c r="I44" i="4"/>
  <c r="J44" i="4"/>
  <c r="K44" i="4"/>
  <c r="L44" i="4"/>
  <c r="H44" i="4"/>
  <c r="A9" i="2" l="1"/>
  <c r="A10" i="2"/>
  <c r="A11" i="2"/>
  <c r="A12" i="2"/>
  <c r="A13" i="2"/>
  <c r="A14" i="2"/>
  <c r="A15" i="2"/>
  <c r="A16" i="2"/>
  <c r="A17" i="2"/>
  <c r="A18" i="2"/>
  <c r="A19" i="2"/>
  <c r="A20" i="2"/>
  <c r="A21" i="2"/>
  <c r="A8" i="2"/>
  <c r="K6" i="1"/>
  <c r="L6" i="1"/>
  <c r="M6" i="1"/>
  <c r="N6" i="1"/>
  <c r="O6" i="1"/>
  <c r="P6" i="1"/>
  <c r="Q6" i="1"/>
  <c r="R6" i="1"/>
  <c r="S6" i="1"/>
  <c r="T6" i="1"/>
  <c r="U6" i="1"/>
  <c r="K4" i="1"/>
  <c r="L4" i="1"/>
  <c r="M4" i="1"/>
  <c r="N4" i="1"/>
  <c r="O4" i="1"/>
  <c r="P4" i="1"/>
  <c r="H5" i="1"/>
  <c r="H6" i="1"/>
  <c r="H7" i="1"/>
  <c r="H8" i="1"/>
  <c r="H9" i="1"/>
  <c r="H10" i="1"/>
  <c r="H11" i="1"/>
  <c r="H12" i="1"/>
  <c r="H13" i="1"/>
  <c r="H14" i="1"/>
  <c r="H15" i="1"/>
  <c r="F5" i="1"/>
  <c r="F6" i="1"/>
  <c r="F7" i="1"/>
  <c r="F8" i="1"/>
  <c r="F9" i="1"/>
  <c r="F10" i="1"/>
  <c r="F11" i="1"/>
  <c r="F12" i="1"/>
  <c r="F13" i="1"/>
  <c r="F14" i="1"/>
  <c r="F15" i="1"/>
  <c r="D5" i="1"/>
  <c r="D6" i="1"/>
  <c r="D7" i="1"/>
  <c r="D8" i="1"/>
  <c r="D9" i="1"/>
  <c r="D10" i="1"/>
  <c r="D11" i="1"/>
  <c r="D12" i="1"/>
  <c r="D13" i="1"/>
  <c r="D14" i="1"/>
  <c r="D15" i="1"/>
</calcChain>
</file>

<file path=xl/connections.xml><?xml version="1.0" encoding="utf-8"?>
<connections xmlns="http://schemas.openxmlformats.org/spreadsheetml/2006/main">
  <connection id="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Exemplo 58!$B$5:$G$12553" type="102" refreshedVersion="5" minRefreshableVersion="5">
    <extLst>
      <ext xmlns:x15="http://schemas.microsoft.com/office/spreadsheetml/2010/11/main" uri="{DE250136-89BD-433C-8126-D09CA5730AF9}">
        <x15:connection id="Intervalo-d3e7250b-8839-4d9e-aee7-364647198711" autoDelete="1">
          <x15:rangePr sourceName="_xlcn.WorksheetConnection_Exemplo58B5G12553"/>
        </x15:connection>
      </ext>
    </extLst>
  </connection>
</connections>
</file>

<file path=xl/sharedStrings.xml><?xml version="1.0" encoding="utf-8"?>
<sst xmlns="http://schemas.openxmlformats.org/spreadsheetml/2006/main" count="50715" uniqueCount="5185">
  <si>
    <r>
      <t>Pesquisa e Refer</t>
    </r>
    <r>
      <rPr>
        <sz val="18"/>
        <color theme="0"/>
        <rFont val="Arial"/>
        <family val="2"/>
      </rPr>
      <t>ê</t>
    </r>
    <r>
      <rPr>
        <sz val="18"/>
        <color theme="0"/>
        <rFont val="Adobe Fangsong Std R"/>
        <family val="1"/>
        <charset val="128"/>
      </rPr>
      <t>ncia</t>
    </r>
  </si>
  <si>
    <t>Exemplo 48 - Função ÁREAS()</t>
  </si>
  <si>
    <t>Exemplo 50 - Função CORRESP()</t>
  </si>
  <si>
    <t>Exemplo 58 - Função INFODADOSTABELADINÂMICA()</t>
  </si>
  <si>
    <t>Exemplo 49 - Função COL(), LIN(), COLS() e LINS()</t>
  </si>
  <si>
    <t>Exemplo 59 - Função PROC()</t>
  </si>
  <si>
    <t>Área A</t>
  </si>
  <si>
    <t>Área B</t>
  </si>
  <si>
    <t>Área C</t>
  </si>
  <si>
    <t>Área D</t>
  </si>
  <si>
    <t>Área E</t>
  </si>
  <si>
    <t>Total de Áreas (Intervalos de valores)</t>
  </si>
  <si>
    <t>Coluna</t>
  </si>
  <si>
    <t>Linha</t>
  </si>
  <si>
    <t>Função COLS</t>
  </si>
  <si>
    <t>Exibe o total de colunas</t>
  </si>
  <si>
    <t>Função LINS</t>
  </si>
  <si>
    <t>Exibe o total de linhas</t>
  </si>
  <si>
    <t>Função COL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</si>
  <si>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</si>
  <si>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</si>
  <si>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</si>
  <si>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</si>
  <si>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</si>
  <si>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</si>
  <si>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</si>
  <si>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</si>
  <si>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</si>
  <si>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</si>
  <si>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</si>
  <si>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</si>
  <si>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</si>
  <si>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K</t>
  </si>
  <si>
    <t>O</t>
  </si>
  <si>
    <t>P</t>
  </si>
  <si>
    <t>Q</t>
  </si>
  <si>
    <t>R</t>
  </si>
  <si>
    <t>S</t>
  </si>
  <si>
    <t>T</t>
  </si>
  <si>
    <t>U</t>
  </si>
  <si>
    <t>Exibe o nº da coluna</t>
  </si>
  <si>
    <t>Exibe o nº da linha</t>
  </si>
  <si>
    <t>Função LIN</t>
  </si>
  <si>
    <t>Maria</t>
  </si>
  <si>
    <t>João</t>
  </si>
  <si>
    <t>José</t>
  </si>
  <si>
    <t>Ricardo</t>
  </si>
  <si>
    <t>Alex</t>
  </si>
  <si>
    <t>Flávia</t>
  </si>
  <si>
    <t>Beatriz</t>
  </si>
  <si>
    <t>Rodrigo</t>
  </si>
  <si>
    <t>Carla</t>
  </si>
  <si>
    <t>Pedro</t>
  </si>
  <si>
    <t>Lucas</t>
  </si>
  <si>
    <t>Qual a posição relativa do nome Alex</t>
  </si>
  <si>
    <t>Digite um nome do intervalo para descobrir a posição relativa da informação</t>
  </si>
  <si>
    <t>Números</t>
  </si>
  <si>
    <t>Nomes</t>
  </si>
  <si>
    <t>Exemplo 52 - Função DESLOC()</t>
  </si>
  <si>
    <t>Exemplo 51 - Função ÍNDICE()</t>
  </si>
  <si>
    <t>Maçã</t>
  </si>
  <si>
    <t>Uva</t>
  </si>
  <si>
    <t>Morango</t>
  </si>
  <si>
    <t>Pêra</t>
  </si>
  <si>
    <t>Abacaxi</t>
  </si>
  <si>
    <t>Goiaba</t>
  </si>
  <si>
    <t>Laranja</t>
  </si>
  <si>
    <t>Busque o que está na coluna 1 e linha 2</t>
  </si>
  <si>
    <t>Digite a posição da Linha</t>
  </si>
  <si>
    <t>Buscando a fruta pela posição exata</t>
  </si>
  <si>
    <t>Digite a posição da Coluna</t>
  </si>
  <si>
    <t>Grupo A</t>
  </si>
  <si>
    <t>Grupo B</t>
  </si>
  <si>
    <t>Amora</t>
  </si>
  <si>
    <t>Pitanga</t>
  </si>
  <si>
    <t>Limão</t>
  </si>
  <si>
    <t>Cajú</t>
  </si>
  <si>
    <t>Acerola</t>
  </si>
  <si>
    <t>Manga</t>
  </si>
  <si>
    <t>Jabuticaba</t>
  </si>
  <si>
    <t>Mais Exemplos da função ÍNDICE() junto com CORRESP()</t>
  </si>
  <si>
    <t>Acre</t>
  </si>
  <si>
    <t>AC</t>
  </si>
  <si>
    <t>Rio Branco</t>
  </si>
  <si>
    <t>Estado</t>
  </si>
  <si>
    <t>Capital</t>
  </si>
  <si>
    <t>UF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</si>
  <si>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</si>
  <si>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</si>
  <si>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</si>
  <si>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</si>
  <si>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</si>
  <si>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</si>
  <si>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</si>
  <si>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</si>
  <si>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</si>
  <si>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</si>
  <si>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</si>
  <si>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</si>
  <si>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</si>
  <si>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</si>
  <si>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</si>
  <si>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</si>
  <si>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</si>
  <si>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</si>
  <si>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</si>
  <si>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</si>
  <si>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</si>
  <si>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</si>
  <si>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</si>
  <si>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</si>
  <si>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</si>
  <si>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</si>
  <si>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</si>
  <si>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</si>
  <si>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</si>
  <si>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</si>
  <si>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</si>
  <si>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</si>
  <si>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</si>
  <si>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</si>
  <si>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</si>
  <si>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</si>
  <si>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</si>
  <si>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</si>
  <si>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</si>
  <si>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</si>
  <si>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</si>
  <si>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</si>
  <si>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</si>
  <si>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</si>
  <si>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</si>
  <si>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</si>
  <si>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</si>
  <si>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</si>
  <si>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</si>
  <si>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</si>
  <si>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</si>
  <si>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</si>
  <si>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</si>
  <si>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</si>
  <si>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</si>
  <si>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</si>
  <si>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</si>
  <si>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</si>
  <si>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</si>
  <si>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</si>
  <si>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</si>
  <si>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</si>
  <si>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</si>
  <si>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</si>
  <si>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</si>
  <si>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</si>
  <si>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</si>
  <si>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</si>
  <si>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</si>
  <si>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</si>
  <si>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</si>
  <si>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</si>
  <si>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</si>
  <si>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</si>
  <si>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</si>
  <si>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</si>
  <si>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Escolha uma sigla:</t>
  </si>
  <si>
    <t>Estado:</t>
  </si>
  <si>
    <t>Capital:</t>
  </si>
  <si>
    <t>Modelo Busca Estado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</si>
  <si>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</si>
  <si>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</si>
  <si>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</si>
  <si>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</si>
  <si>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</si>
  <si>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</si>
  <si>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</si>
  <si>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</si>
  <si>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</si>
  <si>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</si>
  <si>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</si>
  <si>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</si>
  <si>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 0,15</t>
  </si>
  <si>
    <t> 0,77</t>
  </si>
  <si>
    <t>Mês</t>
  </si>
  <si>
    <t>Selecione o Ano:</t>
  </si>
  <si>
    <t>Selecione o Mês</t>
  </si>
  <si>
    <t>Taxa</t>
  </si>
  <si>
    <t>Modelo Busca IGP-M</t>
  </si>
  <si>
    <t>ÍNDICE GERAL DE PREÇOS DO MERCADO - IGP-M/FGV (em %)</t>
  </si>
  <si>
    <t>Valor</t>
  </si>
  <si>
    <t>Buscar valor de uma celula a outra</t>
  </si>
  <si>
    <t>Modelo Comercial</t>
  </si>
  <si>
    <t>Total de 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</si>
  <si>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</si>
  <si>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</si>
  <si>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</si>
  <si>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</si>
  <si>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</si>
  <si>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</si>
  <si>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</si>
  <si>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</si>
  <si>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</si>
  <si>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</si>
  <si>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</si>
  <si>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</si>
  <si>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Norte</t>
  </si>
  <si>
    <t>Nordeste</t>
  </si>
  <si>
    <t>Sul</t>
  </si>
  <si>
    <t>Sudeste</t>
  </si>
  <si>
    <t>Centro-Oeste</t>
  </si>
  <si>
    <t>Total de Vendas por Região</t>
  </si>
  <si>
    <t>Total</t>
  </si>
  <si>
    <t>Mais Exemplos da função DESLOC() junto com SOMA() e CORRESP()</t>
  </si>
  <si>
    <t>Função Endereço() exibe o nome da célula desejada</t>
  </si>
  <si>
    <t>Célula</t>
  </si>
  <si>
    <t>Valor da Célula</t>
  </si>
  <si>
    <t>Mais Exemplos da função ENDEREÇO() junto com INDIRETO()</t>
  </si>
  <si>
    <t>Mais Exemplos da função ENDEREÇO() junto com CORRESP()</t>
  </si>
  <si>
    <r>
      <t>Modelo Pesquisa de C</t>
    </r>
    <r>
      <rPr>
        <sz val="20"/>
        <color theme="0" tint="-0.14999847407452621"/>
        <rFont val="Calibri"/>
        <family val="2"/>
        <scheme val="minor"/>
      </rPr>
      <t>é</t>
    </r>
    <r>
      <rPr>
        <sz val="20"/>
        <color theme="0" tint="-0.14999847407452621"/>
        <rFont val="Adobe Fangsong Std R"/>
        <family val="1"/>
        <charset val="128"/>
      </rPr>
      <t>lulas</t>
    </r>
  </si>
  <si>
    <t>Máximo</t>
  </si>
  <si>
    <t>Quantidade</t>
  </si>
  <si>
    <t>Qtde.</t>
  </si>
  <si>
    <t>Qual Celula?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</si>
  <si>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</si>
  <si>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</si>
  <si>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</si>
  <si>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</si>
  <si>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</si>
  <si>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</si>
  <si>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</si>
  <si>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Dia da Semana</t>
  </si>
  <si>
    <t>Cód.</t>
  </si>
  <si>
    <t>Informe o cód.</t>
  </si>
  <si>
    <t>Período</t>
  </si>
  <si>
    <t>Faturamento</t>
  </si>
  <si>
    <t>Despesas</t>
  </si>
  <si>
    <t>Lucro</t>
  </si>
  <si>
    <t>Festas e Eventos</t>
  </si>
  <si>
    <t>Mais Exemplos da função ESCOLHER() junto com SOMA() e CORRESP()</t>
  </si>
  <si>
    <t>Selecione a opção:</t>
  </si>
  <si>
    <t>Total Geral:</t>
  </si>
  <si>
    <t>Valor 1</t>
  </si>
  <si>
    <t>Valor 2</t>
  </si>
  <si>
    <t>Resultado</t>
  </si>
  <si>
    <t>Cria um atalho ou salto que abre um documento armazenado em um servidor de rede, uma intranet ou na Internet. Quando você clica na célula que contém a função HIPERLINK, o Microsoft Excel abre o arquivo armazenado em local_vínculo.</t>
  </si>
  <si>
    <t>Descrição</t>
  </si>
  <si>
    <t>Endereço</t>
  </si>
  <si>
    <t>Acessar site</t>
  </si>
  <si>
    <t>Abrir programa de envio de e-mail</t>
  </si>
  <si>
    <t>Abrir arquivo no computador</t>
  </si>
  <si>
    <t>Acessar uma célula ou intervalos de células na mesma planilha</t>
  </si>
  <si>
    <t>Acessar outra planilha do computador ou da rede</t>
  </si>
  <si>
    <t>Acessar uma célula ou intervalos de células em outra planilha</t>
  </si>
  <si>
    <t>Acessar outra planilha na internet</t>
  </si>
  <si>
    <t>Valores</t>
  </si>
  <si>
    <t>J5</t>
  </si>
  <si>
    <t>Salário</t>
  </si>
  <si>
    <t>Idade</t>
  </si>
  <si>
    <t>Natália</t>
  </si>
  <si>
    <t>Renato</t>
  </si>
  <si>
    <t>Julia</t>
  </si>
  <si>
    <t>Roberta</t>
  </si>
  <si>
    <t>Claúdio</t>
  </si>
  <si>
    <t>Área desejada:</t>
  </si>
  <si>
    <t>Valor Máximo:</t>
  </si>
  <si>
    <t>Canal</t>
  </si>
  <si>
    <t>Produto</t>
  </si>
  <si>
    <t>Cidade</t>
  </si>
  <si>
    <t>Direto</t>
  </si>
  <si>
    <t>IPAD</t>
  </si>
  <si>
    <t>CRUZEIRO DO SUL</t>
  </si>
  <si>
    <t>IPHONE</t>
  </si>
  <si>
    <t>MACKBOOK</t>
  </si>
  <si>
    <t>RIO BRANCO</t>
  </si>
  <si>
    <t>TARAUACA</t>
  </si>
  <si>
    <t>AGUA BRANCA</t>
  </si>
  <si>
    <t>ANADIA</t>
  </si>
  <si>
    <t>ARAPIRACA</t>
  </si>
  <si>
    <t>ATALAIA</t>
  </si>
  <si>
    <t>BANANEIRAS (ARAPIRACA)</t>
  </si>
  <si>
    <t>BARRA DE SANTO ANTONIO</t>
  </si>
  <si>
    <t>BARRA DE SAO MIGUEL</t>
  </si>
  <si>
    <t>BATALHA</t>
  </si>
  <si>
    <t>BATINGAS (ARAPIRACA)</t>
  </si>
  <si>
    <t>BOCA DA MATA</t>
  </si>
  <si>
    <t>CACIMBINHAS</t>
  </si>
  <si>
    <t>CAJUEIRO</t>
  </si>
  <si>
    <t>CAMPESTRE</t>
  </si>
  <si>
    <t>CAMPO GRANDE</t>
  </si>
  <si>
    <t>CANAPI</t>
  </si>
  <si>
    <t>CAPELA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</si>
  <si>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</si>
  <si>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</si>
  <si>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</si>
  <si>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</si>
  <si>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</si>
  <si>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</si>
  <si>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</si>
  <si>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</si>
  <si>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GIRAU DO PONCIANO</t>
  </si>
  <si>
    <t>IGACI</t>
  </si>
  <si>
    <t>IGREJA NOVA</t>
  </si>
  <si>
    <t>INHAPI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</si>
  <si>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</si>
  <si>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</si>
  <si>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</si>
  <si>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</si>
  <si>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</si>
  <si>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</si>
  <si>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</si>
  <si>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</si>
  <si>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</si>
  <si>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</si>
  <si>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</si>
  <si>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</si>
  <si>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</si>
  <si>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</si>
  <si>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</si>
  <si>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</si>
  <si>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MONTEIROPOLIS</t>
  </si>
  <si>
    <t>MURICI</t>
  </si>
  <si>
    <t>NOVO LINO</t>
  </si>
  <si>
    <t>OLHO D AGUA DO CASADO</t>
  </si>
  <si>
    <t>OLIVENCA</t>
  </si>
  <si>
    <t>PALMEIRA DOS INDIOS</t>
  </si>
  <si>
    <t>PAO DE ACUCAR</t>
  </si>
  <si>
    <t>PARIPUEIRA</t>
  </si>
  <si>
    <t>PASSO DE CAMARAGIBE</t>
  </si>
  <si>
    <t>PAULO JACINTO</t>
  </si>
  <si>
    <t>PENEDO</t>
  </si>
  <si>
    <t>PIACABUCU</t>
  </si>
  <si>
    <t>PILAR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</si>
  <si>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</si>
  <si>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</si>
  <si>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</si>
  <si>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</si>
  <si>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</si>
  <si>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</si>
  <si>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</si>
  <si>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</si>
  <si>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</si>
  <si>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</si>
  <si>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</si>
  <si>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</si>
  <si>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</si>
  <si>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</si>
  <si>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</si>
  <si>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</si>
  <si>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</si>
  <si>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</si>
  <si>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</si>
  <si>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TAQUARANA</t>
  </si>
  <si>
    <t>TEOTONIO VILELA</t>
  </si>
  <si>
    <t>TRAIPU</t>
  </si>
  <si>
    <t>UNIAO DOS PALMARES</t>
  </si>
  <si>
    <t>VICOSA</t>
  </si>
  <si>
    <t>Amapa</t>
  </si>
  <si>
    <t>FERREIRA GOMES</t>
  </si>
  <si>
    <t>LARANJAL DO JARI</t>
  </si>
  <si>
    <t>MACAPA</t>
  </si>
  <si>
    <t>MAZAGAO</t>
  </si>
  <si>
    <t>OIAPOQUE</t>
  </si>
  <si>
    <t>PEDRA BRANCA DO AMAPARI</t>
  </si>
  <si>
    <t>PORTO GRANDE</t>
  </si>
  <si>
    <t>SANTANA</t>
  </si>
  <si>
    <t>SERRA DO NAVIO</t>
  </si>
  <si>
    <t>ALVARAES</t>
  </si>
  <si>
    <t>APUI</t>
  </si>
  <si>
    <t>AUTAZES</t>
  </si>
  <si>
    <t>BARCELOS</t>
  </si>
  <si>
    <t>BARREIRINHA</t>
  </si>
  <si>
    <t>BENJAMIN CONSTANT</t>
  </si>
  <si>
    <t>BOA VISTA DO RAMOS</t>
  </si>
  <si>
    <t>BOCA DO ACRE</t>
  </si>
  <si>
    <t>BORBA</t>
  </si>
  <si>
    <t>CARAUARI</t>
  </si>
  <si>
    <t>CAREIRO</t>
  </si>
  <si>
    <t>COARI</t>
  </si>
  <si>
    <t>CODAJAS</t>
  </si>
  <si>
    <t>ENVIRA</t>
  </si>
  <si>
    <t>FONTE BOA</t>
  </si>
  <si>
    <t>HUMAITA</t>
  </si>
  <si>
    <t>IRANDUBA</t>
  </si>
  <si>
    <t>ITACOATIARA</t>
  </si>
  <si>
    <t>JAPURA</t>
  </si>
  <si>
    <t>JUTAI</t>
  </si>
  <si>
    <t>LABREA</t>
  </si>
  <si>
    <t>MANACAPURU</t>
  </si>
  <si>
    <t>MANAQUIRI</t>
  </si>
  <si>
    <t>MANAUS</t>
  </si>
  <si>
    <t>MANICORE</t>
  </si>
  <si>
    <t>MAUES</t>
  </si>
  <si>
    <t>NHAMUNDA</t>
  </si>
  <si>
    <t>NOVA OLINDA DO NORTE</t>
  </si>
  <si>
    <t>PARINTINS</t>
  </si>
  <si>
    <t>PRESIDENTE FIGUEIREDO</t>
  </si>
  <si>
    <t>RIO PRETO DA EVA</t>
  </si>
  <si>
    <t>SAO GABRIEL DA CACHOEIRA</t>
  </si>
  <si>
    <t>SAO PAULO DE OLIVENCA</t>
  </si>
  <si>
    <t>TABATINGA</t>
  </si>
  <si>
    <t>TAPAUA</t>
  </si>
  <si>
    <t>TEFE</t>
  </si>
  <si>
    <t>TONANTINS</t>
  </si>
  <si>
    <t>UARINI</t>
  </si>
  <si>
    <t>URUCARA</t>
  </si>
  <si>
    <t>URUCURITUBA</t>
  </si>
  <si>
    <t>VILA PITINGA (PRESIDENTE FIGUEIREDO)</t>
  </si>
  <si>
    <t>ABAIRA</t>
  </si>
  <si>
    <t>ABARE</t>
  </si>
  <si>
    <t>ABRANTES (CAMACARI)</t>
  </si>
  <si>
    <t>ACAJUTIBA</t>
  </si>
  <si>
    <t>ADUSTINA</t>
  </si>
  <si>
    <t>AGUA FRIA</t>
  </si>
  <si>
    <t>ALAGOINHAS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</si>
  <si>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</si>
  <si>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</si>
  <si>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</si>
  <si>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</si>
  <si>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</si>
  <si>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</si>
  <si>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</si>
  <si>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</si>
  <si>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</si>
  <si>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</si>
  <si>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</si>
  <si>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</si>
  <si>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</si>
  <si>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</si>
  <si>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</si>
  <si>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</si>
  <si>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</si>
  <si>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</si>
  <si>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</si>
  <si>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</si>
  <si>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AREMBEPE (CAMACARI)</t>
  </si>
  <si>
    <t>ARRAIAL D AJUDA (PORTO SEGURO)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</si>
  <si>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</si>
  <si>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</si>
  <si>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</si>
  <si>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</si>
  <si>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</si>
  <si>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</si>
  <si>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</si>
  <si>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JACUIPE (CAMACARI)</t>
  </si>
  <si>
    <t>BARRA DO MENDES</t>
  </si>
  <si>
    <t>BARRA DO POJUCA (CAMACARI)</t>
  </si>
  <si>
    <t>BARRA DO ROCHA</t>
  </si>
  <si>
    <t>BARREIRAS</t>
  </si>
  <si>
    <t>BARRO ALTO</t>
  </si>
  <si>
    <t>BARROCAS</t>
  </si>
  <si>
    <t>BELMONTE</t>
  </si>
  <si>
    <t>BELO CAMPO</t>
  </si>
  <si>
    <t>BEM-BOM (CASA NOVA)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</si>
  <si>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</si>
  <si>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</si>
  <si>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</si>
  <si>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</si>
  <si>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</si>
  <si>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</si>
  <si>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</si>
  <si>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</si>
  <si>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</si>
  <si>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</si>
  <si>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</si>
  <si>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</si>
  <si>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</si>
  <si>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</si>
  <si>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BURIS DE ABRANTES (CAMACARI)</t>
  </si>
  <si>
    <t>BURITIRAMA</t>
  </si>
  <si>
    <t>CAATIBA</t>
  </si>
  <si>
    <t>CABACEIRAS DO PARAGUACU</t>
  </si>
  <si>
    <t>CACHOEIRA</t>
  </si>
  <si>
    <t>CACHOEIRA DO MATO (TEIXEIRA DE FREITAS)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</si>
  <si>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</si>
  <si>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</si>
  <si>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</si>
  <si>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</si>
  <si>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</si>
  <si>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</si>
  <si>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</si>
  <si>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</si>
  <si>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</si>
  <si>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</si>
  <si>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</si>
  <si>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</si>
  <si>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</si>
  <si>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</si>
  <si>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</si>
  <si>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</si>
  <si>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</si>
  <si>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</si>
  <si>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</si>
  <si>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</si>
  <si>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</si>
  <si>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</si>
  <si>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</si>
  <si>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</si>
  <si>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</si>
  <si>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</si>
  <si>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</si>
  <si>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CARNAIBA DO SERTAO (JUAZEIRO)</t>
  </si>
  <si>
    <t>CASA NOVA</t>
  </si>
  <si>
    <t>CASTRO ALVES</t>
  </si>
  <si>
    <t>CATOLANDIA</t>
  </si>
  <si>
    <t>CATOLEZINHO (ITAMBE)</t>
  </si>
  <si>
    <t>CATU</t>
  </si>
  <si>
    <t>CATU DE ABRANTES (CAMACARI)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</si>
  <si>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</si>
  <si>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</si>
  <si>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</si>
  <si>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</si>
  <si>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</si>
  <si>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</si>
  <si>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</si>
  <si>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</si>
  <si>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</si>
  <si>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</si>
  <si>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</si>
  <si>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</si>
  <si>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</si>
  <si>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</si>
  <si>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</si>
  <si>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</si>
  <si>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</si>
  <si>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</si>
  <si>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</si>
  <si>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</si>
  <si>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</si>
  <si>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</si>
  <si>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</si>
  <si>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</si>
  <si>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CUMURUXATIBA (PRADO)</t>
  </si>
  <si>
    <t>CURACA</t>
  </si>
  <si>
    <t>DARIO MEIRA</t>
  </si>
  <si>
    <t>DIAS D 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</si>
  <si>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</si>
  <si>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</si>
  <si>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</si>
  <si>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</si>
  <si>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</si>
  <si>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</si>
  <si>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</si>
  <si>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</si>
  <si>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</si>
  <si>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</si>
  <si>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</si>
  <si>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</si>
  <si>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</si>
  <si>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</si>
  <si>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</si>
  <si>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</si>
  <si>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</si>
  <si>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</si>
  <si>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</si>
  <si>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</si>
  <si>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</si>
  <si>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</si>
  <si>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</si>
  <si>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</si>
  <si>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GUARAJUBA (CAMACARI)</t>
  </si>
  <si>
    <t>GUARATINGA</t>
  </si>
  <si>
    <t>HELIOPOLIS</t>
  </si>
  <si>
    <t>HUMILDES (FEIRA DE SANTANA)</t>
  </si>
  <si>
    <t>IACU</t>
  </si>
  <si>
    <t>IBIAJARA (RIO DO PIRES)</t>
  </si>
  <si>
    <t>IBIAPORA (MUNDO NOVO)</t>
  </si>
  <si>
    <t>IBIASSUCE</t>
  </si>
  <si>
    <t>IBICARAI</t>
  </si>
  <si>
    <t>IBICOARA</t>
  </si>
  <si>
    <t>IBICUI</t>
  </si>
  <si>
    <t>IBIPEBA</t>
  </si>
  <si>
    <t>IBIPITANGA</t>
  </si>
  <si>
    <t>IBIRAPITANGA</t>
  </si>
  <si>
    <t>IBIRAPUA</t>
  </si>
  <si>
    <t>IBIRATAIA</t>
  </si>
  <si>
    <t>IBITIARA</t>
  </si>
  <si>
    <t>IBITITA</t>
  </si>
  <si>
    <t>IBO (ABARE)</t>
  </si>
  <si>
    <t>IBOTIRAMA</t>
  </si>
  <si>
    <t>ICHU</t>
  </si>
  <si>
    <t>IGAPORA</t>
  </si>
  <si>
    <t>IGUAI</t>
  </si>
  <si>
    <t>ILHEUS</t>
  </si>
  <si>
    <t>INHAMBUPE</t>
  </si>
  <si>
    <t>INHOBIM (VITORIA DA CONQUISTA)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</si>
  <si>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</si>
  <si>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</si>
  <si>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</si>
  <si>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</si>
  <si>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</si>
  <si>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</si>
  <si>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</si>
  <si>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</si>
  <si>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</si>
  <si>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ITABATAN (MUCURI)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</si>
  <si>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</si>
  <si>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</si>
  <si>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</si>
  <si>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</si>
  <si>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</si>
  <si>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</si>
  <si>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</si>
  <si>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</si>
  <si>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</si>
  <si>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ITAJAI (NOVA CANAA)</t>
  </si>
  <si>
    <t>ITAJU DO COLONIA</t>
  </si>
  <si>
    <t>ITAJUIPE</t>
  </si>
  <si>
    <t>ITAMARAJU</t>
  </si>
  <si>
    <t>ITAMARI</t>
  </si>
  <si>
    <t>ITAMBE</t>
  </si>
  <si>
    <t>ITAMIRA (APORA)</t>
  </si>
  <si>
    <t>ITAMOTINGA (JUAZEIRO)</t>
  </si>
  <si>
    <t>ITANAGE (LIVRAMENTO DE NOSSA SENHORA)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</si>
  <si>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</si>
  <si>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</si>
  <si>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</si>
  <si>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</si>
  <si>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</si>
  <si>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</si>
  <si>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</si>
  <si>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</si>
  <si>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</si>
  <si>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</si>
  <si>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</si>
  <si>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</si>
  <si>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</si>
  <si>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</si>
  <si>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</si>
  <si>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</si>
  <si>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</si>
  <si>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</si>
  <si>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</si>
  <si>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</si>
  <si>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</si>
  <si>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</si>
  <si>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JANDAIRA</t>
  </si>
  <si>
    <t>JEQUIE</t>
  </si>
  <si>
    <t>JEREMOABO</t>
  </si>
  <si>
    <t>JIQUIRICA</t>
  </si>
  <si>
    <t>JITAUNA</t>
  </si>
  <si>
    <t>JOAO DOURADO</t>
  </si>
  <si>
    <t>JOSE GONCALVES (VITORIA DA CONQUISTA)</t>
  </si>
  <si>
    <t>JUAZEIRO</t>
  </si>
  <si>
    <t>JUSSARA</t>
  </si>
  <si>
    <t>JUSSARI</t>
  </si>
  <si>
    <t>JUSSIAPE</t>
  </si>
  <si>
    <t>LAGOA PRETA (TREMEDAL)</t>
  </si>
  <si>
    <t>LAGOA REAL</t>
  </si>
  <si>
    <t>LAJE</t>
  </si>
  <si>
    <t>LAJEDAO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</si>
  <si>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</si>
  <si>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</si>
  <si>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</si>
  <si>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</si>
  <si>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</si>
  <si>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</si>
  <si>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</si>
  <si>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LUCAIA (PLANALTO)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</si>
  <si>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</si>
  <si>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</si>
  <si>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</si>
  <si>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</si>
  <si>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</si>
  <si>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</si>
  <si>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</si>
  <si>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</si>
  <si>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</si>
  <si>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</si>
  <si>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</si>
  <si>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</si>
  <si>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</si>
  <si>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</si>
  <si>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</si>
  <si>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MARCIONILIO SOUZA</t>
  </si>
  <si>
    <t>MASCOTE</t>
  </si>
  <si>
    <t>MASSAROCA (JUAZEIRO)</t>
  </si>
  <si>
    <t>MATA DE SAO JOAO</t>
  </si>
  <si>
    <t>MATINA</t>
  </si>
  <si>
    <t>MATINHA (FEIRA DE SANTANA)</t>
  </si>
  <si>
    <t>MEDEIROS NETO</t>
  </si>
  <si>
    <t>MIGUEL CALMON</t>
  </si>
  <si>
    <t>MILAGRES</t>
  </si>
  <si>
    <t>MIRANGABA</t>
  </si>
  <si>
    <t>MIRANTE</t>
  </si>
  <si>
    <t>MONTE GORDO (CAMACARI)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</si>
  <si>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</si>
  <si>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</si>
  <si>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</si>
  <si>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</si>
  <si>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</si>
  <si>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</si>
  <si>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</si>
  <si>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</si>
  <si>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</si>
  <si>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</si>
  <si>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</si>
  <si>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</si>
  <si>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</si>
  <si>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</si>
  <si>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</si>
  <si>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</si>
  <si>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</si>
  <si>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</si>
  <si>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</si>
  <si>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</si>
  <si>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</si>
  <si>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</si>
  <si>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</si>
  <si>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</si>
  <si>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</si>
  <si>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</si>
  <si>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</si>
  <si>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</si>
  <si>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</si>
  <si>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</si>
  <si>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</si>
  <si>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PASSAGEM DOS TEIXEIRAS (CANDEIAS)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</si>
  <si>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</si>
  <si>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</si>
  <si>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</si>
  <si>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</si>
  <si>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</si>
  <si>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</si>
  <si>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</si>
  <si>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</si>
  <si>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</si>
  <si>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</si>
  <si>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</si>
  <si>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</si>
  <si>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</si>
  <si>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</si>
  <si>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</si>
  <si>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</si>
  <si>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</si>
  <si>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</si>
  <si>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</si>
  <si>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POSTO DA MATA (NOVA VICOSA)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</si>
  <si>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</si>
  <si>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</si>
  <si>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</si>
  <si>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</si>
  <si>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</si>
  <si>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</si>
  <si>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</si>
  <si>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</si>
  <si>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</si>
  <si>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</si>
  <si>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</si>
  <si>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</si>
  <si>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</si>
  <si>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DA GUIA (ALAGOINHAS)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</si>
  <si>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</si>
  <si>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</si>
  <si>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</si>
  <si>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</si>
  <si>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</si>
  <si>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</si>
  <si>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</si>
  <si>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</si>
  <si>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</si>
  <si>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</si>
  <si>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SALGADALIA (CONCEICAO DO COITE)</t>
  </si>
  <si>
    <t>SALINAS DA MARGARIDA</t>
  </si>
  <si>
    <t>SALOBRO (CANARANA)</t>
  </si>
  <si>
    <t>SALVADOR</t>
  </si>
  <si>
    <t>SANTA BARBARA</t>
  </si>
  <si>
    <t>SANTA BRIGIDA</t>
  </si>
  <si>
    <t>SANTA CRUZ CABRALIA</t>
  </si>
  <si>
    <t>SANTA INES</t>
  </si>
  <si>
    <t>SANTA LUZIA</t>
  </si>
  <si>
    <t>SANTA MARIA DA VITORIA</t>
  </si>
  <si>
    <t>SANTA RITA DE CASSIA</t>
  </si>
  <si>
    <t>SANTA TEREZINHA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</si>
  <si>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</si>
  <si>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</si>
  <si>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</si>
  <si>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</si>
  <si>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</si>
  <si>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</si>
  <si>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</si>
  <si>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</si>
  <si>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</si>
  <si>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</si>
  <si>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</si>
  <si>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</si>
  <si>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</si>
  <si>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JOAO DA VITORIA (VITORIA DA CONQUISTA)</t>
  </si>
  <si>
    <t>SAO JOSE DA VITORIA</t>
  </si>
  <si>
    <t>SAO JOSE DO JACUIPE</t>
  </si>
  <si>
    <t>SAO MIGUEL DAS MATAS</t>
  </si>
  <si>
    <t>SAO SEBASTIAO (VITORIA DA CONQUISTA)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</si>
  <si>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</si>
  <si>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</si>
  <si>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</si>
  <si>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</si>
  <si>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</si>
  <si>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</si>
  <si>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</si>
  <si>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</si>
  <si>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</si>
  <si>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</si>
  <si>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</si>
  <si>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</si>
  <si>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</si>
  <si>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</si>
  <si>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</si>
  <si>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</si>
  <si>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</si>
  <si>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</si>
  <si>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</si>
  <si>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SUSSUARANA (TANHACU)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</si>
  <si>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</si>
  <si>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</si>
  <si>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</si>
  <si>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</si>
  <si>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</si>
  <si>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</si>
  <si>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</si>
  <si>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</si>
  <si>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</si>
  <si>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</si>
  <si>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</si>
  <si>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TRANCOSO (PORTO SEGURO)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</si>
  <si>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</si>
  <si>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</si>
  <si>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</si>
  <si>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</si>
  <si>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</si>
  <si>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</si>
  <si>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</si>
  <si>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</si>
  <si>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</si>
  <si>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</si>
  <si>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</si>
  <si>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</si>
  <si>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</si>
  <si>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</si>
  <si>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</si>
  <si>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</si>
  <si>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</si>
  <si>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</si>
  <si>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</si>
  <si>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</si>
  <si>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</si>
  <si>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</si>
  <si>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</si>
  <si>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</si>
  <si>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</si>
  <si>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</si>
  <si>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</si>
  <si>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</si>
  <si>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</si>
  <si>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</si>
  <si>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</si>
  <si>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</si>
  <si>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</si>
  <si>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</si>
  <si>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APRAZIVEL (SOBRAL)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</si>
  <si>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</si>
  <si>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</si>
  <si>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</si>
  <si>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</si>
  <si>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</si>
  <si>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</si>
  <si>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</si>
  <si>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</si>
  <si>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ARUARU (MORADA NOVA)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</si>
  <si>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</si>
  <si>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</si>
  <si>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</si>
  <si>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</si>
  <si>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</si>
  <si>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</si>
  <si>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</si>
  <si>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</si>
  <si>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</si>
  <si>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</si>
  <si>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</si>
  <si>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</si>
  <si>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</si>
  <si>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</si>
  <si>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</si>
  <si>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</si>
  <si>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</si>
  <si>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</si>
  <si>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</si>
  <si>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</si>
  <si>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</si>
  <si>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</si>
  <si>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</si>
  <si>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</si>
  <si>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</si>
  <si>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</si>
  <si>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</si>
  <si>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</si>
  <si>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</si>
  <si>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</si>
  <si>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</si>
  <si>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</si>
  <si>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</si>
  <si>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</si>
  <si>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</si>
  <si>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CRUZ (ITAPAJE)</t>
  </si>
  <si>
    <t>DEPUTADO IRAPUAN PINHEIRO</t>
  </si>
  <si>
    <t>EUSEBIO</t>
  </si>
  <si>
    <t>FARIAS BRITO</t>
  </si>
  <si>
    <t>FLORES (RUSSAS)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</si>
  <si>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</si>
  <si>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</si>
  <si>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</si>
  <si>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</si>
  <si>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</si>
  <si>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</si>
  <si>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</si>
  <si>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</si>
  <si>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</si>
  <si>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</si>
  <si>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</si>
  <si>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</si>
  <si>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</si>
  <si>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</si>
  <si>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IBIAPINA</t>
  </si>
  <si>
    <t>IBICUITINGA</t>
  </si>
  <si>
    <t>ICAPUI</t>
  </si>
  <si>
    <t>ICO</t>
  </si>
  <si>
    <t>IGAROI (OROS)</t>
  </si>
  <si>
    <t>IGUATU</t>
  </si>
  <si>
    <t>INDEPENDENCIA</t>
  </si>
  <si>
    <t>IPAUMIRIM</t>
  </si>
  <si>
    <t>IPU</t>
  </si>
  <si>
    <t>IPUEIRAS</t>
  </si>
  <si>
    <t>IRACEMA</t>
  </si>
  <si>
    <t>IRAUCUBA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</si>
  <si>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</si>
  <si>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</si>
  <si>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</si>
  <si>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</si>
  <si>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</si>
  <si>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</si>
  <si>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</si>
  <si>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</si>
  <si>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</si>
  <si>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</si>
  <si>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JAIBARAS (SOBRAL)</t>
  </si>
  <si>
    <t>JAMACARU (MISSAO VELHA)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</si>
  <si>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</si>
  <si>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</si>
  <si>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</si>
  <si>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</si>
  <si>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</si>
  <si>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</si>
  <si>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</si>
  <si>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</si>
  <si>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</si>
  <si>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</si>
  <si>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</si>
  <si>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</si>
  <si>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</si>
  <si>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</si>
  <si>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</si>
  <si>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</si>
  <si>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MISSAO VELHA</t>
  </si>
  <si>
    <t>MOMBACA</t>
  </si>
  <si>
    <t>MONSENHOR TABOSA</t>
  </si>
  <si>
    <t>MORADA NOVA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</si>
  <si>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</si>
  <si>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</si>
  <si>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</si>
  <si>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</si>
  <si>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</si>
  <si>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</si>
  <si>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</si>
  <si>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</si>
  <si>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</si>
  <si>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</si>
  <si>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</si>
  <si>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</si>
  <si>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</si>
  <si>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</si>
  <si>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</si>
  <si>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</si>
  <si>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</si>
  <si>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</si>
  <si>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</si>
  <si>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</si>
  <si>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</si>
  <si>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</si>
  <si>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</si>
  <si>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</si>
  <si>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</si>
  <si>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</si>
  <si>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</si>
  <si>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</si>
  <si>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</si>
  <si>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</si>
  <si>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</si>
  <si>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</si>
  <si>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</si>
  <si>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</si>
  <si>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</si>
  <si>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</si>
  <si>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</si>
  <si>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</si>
  <si>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</si>
  <si>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</si>
  <si>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</si>
  <si>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</si>
  <si>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</si>
  <si>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</si>
  <si>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</si>
  <si>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</si>
  <si>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</si>
  <si>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</si>
  <si>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SUCATINGA (BEBERIBE)</t>
  </si>
  <si>
    <t>SUCESSO (TAMBORIL)</t>
  </si>
  <si>
    <t>TABULEIRO DO NORTE</t>
  </si>
  <si>
    <t>TAMBORIL</t>
  </si>
  <si>
    <t>TAUA</t>
  </si>
  <si>
    <t>TIANGUA</t>
  </si>
  <si>
    <t>TRAIRI</t>
  </si>
  <si>
    <t>UBAJARA</t>
  </si>
  <si>
    <t>UBAUNA (COREAU)</t>
  </si>
  <si>
    <t>UMARI</t>
  </si>
  <si>
    <t>UMIRIM</t>
  </si>
  <si>
    <t>URUOCA</t>
  </si>
  <si>
    <t>VARJOTA</t>
  </si>
  <si>
    <t>VARZEA ALEGRE</t>
  </si>
  <si>
    <t>VICOSA DO CEARA</t>
  </si>
  <si>
    <t>BRASILIA</t>
  </si>
  <si>
    <t>BRAZLANDIA</t>
  </si>
  <si>
    <t>CEILANDIA</t>
  </si>
  <si>
    <t>CIDADE OCIDENTAL</t>
  </si>
  <si>
    <t>GAMA</t>
  </si>
  <si>
    <t>GUARA</t>
  </si>
  <si>
    <t>LAGO NORTE</t>
  </si>
  <si>
    <t>LAGO SUL</t>
  </si>
  <si>
    <t>NUCLEO BANDEIRANTE</t>
  </si>
  <si>
    <t>PLANALTINA</t>
  </si>
  <si>
    <t>RECANTO DAS EMAS</t>
  </si>
  <si>
    <t>RIACHO FUNDO</t>
  </si>
  <si>
    <t>SAMAMBAIA</t>
  </si>
  <si>
    <t>SANTA MARIA</t>
  </si>
  <si>
    <t>TAGUATINGA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</si>
  <si>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</si>
  <si>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</si>
  <si>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</si>
  <si>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</si>
  <si>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</si>
  <si>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</si>
  <si>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</si>
  <si>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</si>
  <si>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</si>
  <si>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 (DOMINGOS MARTINS)</t>
  </si>
  <si>
    <t>ARACRUZ</t>
  </si>
  <si>
    <t>ATILIO VIVACQUA</t>
  </si>
  <si>
    <t>BAIXO GUANDU</t>
  </si>
  <si>
    <t>BARRA DE SAO FRANCISCO</t>
  </si>
  <si>
    <t>BOA ESPERANCA</t>
  </si>
  <si>
    <t>BOM JESUS DO NORTE</t>
  </si>
  <si>
    <t>BRACO DO RIO (CONCEICAO DA BARRA)</t>
  </si>
  <si>
    <t>BREJETUBA</t>
  </si>
  <si>
    <t>BURARAMA (CACHOEIRO DE ITAPEMIRIM)</t>
  </si>
  <si>
    <t>CACHOEIRO DE ITAPEMIRIM</t>
  </si>
  <si>
    <t>CAFE (ALEGRE)</t>
  </si>
  <si>
    <t>CARIACICA</t>
  </si>
  <si>
    <t>CASTELO</t>
  </si>
  <si>
    <t>CELINA (ALEGRE)</t>
  </si>
  <si>
    <t>COLATINA</t>
  </si>
  <si>
    <t>CONCEICAO DA BARRA</t>
  </si>
  <si>
    <t>CONCEICAO DO CASTELO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</si>
  <si>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</si>
  <si>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</si>
  <si>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</si>
  <si>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</si>
  <si>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</si>
  <si>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</si>
  <si>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</si>
  <si>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</si>
  <si>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</si>
  <si>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ICONHA</t>
  </si>
  <si>
    <t>IRUPI</t>
  </si>
  <si>
    <t>ITAGUACU</t>
  </si>
  <si>
    <t>ITAIPAVA (ITAPEMIRIM)</t>
  </si>
  <si>
    <t>ITAOCA (CACHOEIRO DE ITAPEMIRIM)</t>
  </si>
  <si>
    <t>ITAPEMIRIM</t>
  </si>
  <si>
    <t>ITARANA</t>
  </si>
  <si>
    <t>IUNA</t>
  </si>
  <si>
    <t>JACIGUA (VARGEM ALTA)</t>
  </si>
  <si>
    <t>JAGUARE</t>
  </si>
  <si>
    <t>JERONIMO MONTEIRO</t>
  </si>
  <si>
    <t>JOAO NEIVA</t>
  </si>
  <si>
    <t>LAJINHA (PANCAS)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</si>
  <si>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</si>
  <si>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</si>
  <si>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</si>
  <si>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</si>
  <si>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</si>
  <si>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</si>
  <si>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</si>
  <si>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</si>
  <si>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</si>
  <si>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</si>
  <si>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</si>
  <si>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</si>
  <si>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PACOTUBA (CACHOEIRO DE ITAPEMIRIM)</t>
  </si>
  <si>
    <t>PANCAS</t>
  </si>
  <si>
    <t>PARAJU (DOMINGOS MARTINS)</t>
  </si>
  <si>
    <t>PEDRO CANARIO</t>
  </si>
  <si>
    <t>PIACU (MUNIZ FREIRE)</t>
  </si>
  <si>
    <t>PINHEIROS</t>
  </si>
  <si>
    <t>PIUMA</t>
  </si>
  <si>
    <t>PONTE DE ITABAPOANA (MIMOSO DO SUL)</t>
  </si>
  <si>
    <t>PONTO BELO</t>
  </si>
  <si>
    <t>PRAIA GRANDE (FUNDAO)</t>
  </si>
  <si>
    <t>PRESIDENTE KENNEDY</t>
  </si>
  <si>
    <t>RIO BANANAL</t>
  </si>
  <si>
    <t>RIO NOVO DO SUL</t>
  </si>
  <si>
    <t>SANTA LEOPOLDINA</t>
  </si>
  <si>
    <t>SANTA MARIA DE JETIBA</t>
  </si>
  <si>
    <t>SANTA MARTA (IBITIRAMA)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</si>
  <si>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</si>
  <si>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</si>
  <si>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</si>
  <si>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</si>
  <si>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</si>
  <si>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</si>
  <si>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SAPUCAIA (MARILANDIA)</t>
  </si>
  <si>
    <t>SERRA</t>
  </si>
  <si>
    <t>SOBREIRO (LARANJA DA TERRA)</t>
  </si>
  <si>
    <t>SOORETAMA</t>
  </si>
  <si>
    <t>VARGEM ALTA</t>
  </si>
  <si>
    <t>VARGEM GRANDE DO SOTURNO (CACHOEIRO DE ITAPEMIRIM)</t>
  </si>
  <si>
    <t>VENDA NOVA DO IMIGRANTE</t>
  </si>
  <si>
    <t>VIANA</t>
  </si>
  <si>
    <t>VILA PAVAO</t>
  </si>
  <si>
    <t>VILA VALERIO</t>
  </si>
  <si>
    <t>VILA VELHA</t>
  </si>
  <si>
    <t>VILA VERDE (PANCAS)</t>
  </si>
  <si>
    <t>VITORIA</t>
  </si>
  <si>
    <t>Goias</t>
  </si>
  <si>
    <t>ABADIA DE GOIAS</t>
  </si>
  <si>
    <t>ABADIANIA</t>
  </si>
  <si>
    <t>ACREUNA</t>
  </si>
  <si>
    <t>ADELANDIA</t>
  </si>
  <si>
    <t>AGUAS LINDAS DE GOIAS</t>
  </si>
  <si>
    <t>ALEXANIA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</si>
  <si>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</si>
  <si>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</si>
  <si>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</si>
  <si>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</si>
  <si>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</si>
  <si>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</si>
  <si>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</si>
  <si>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</si>
  <si>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</si>
  <si>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</si>
  <si>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</si>
  <si>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</si>
  <si>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</si>
  <si>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</si>
  <si>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</si>
  <si>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</si>
  <si>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</si>
  <si>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</si>
  <si>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</si>
  <si>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</si>
  <si>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</si>
  <si>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</si>
  <si>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</si>
  <si>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</si>
  <si>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</si>
  <si>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</si>
  <si>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</si>
  <si>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</si>
  <si>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</si>
  <si>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</si>
  <si>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</si>
  <si>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</si>
  <si>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</si>
  <si>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</si>
  <si>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</si>
  <si>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CAMPESTRE DE GOIAS</t>
  </si>
  <si>
    <t>CAMPINACU</t>
  </si>
  <si>
    <t>CAMPINORTE</t>
  </si>
  <si>
    <t>CAMPO ALEGRE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</si>
  <si>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</si>
  <si>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</si>
  <si>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</si>
  <si>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</si>
  <si>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</si>
  <si>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</si>
  <si>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</si>
  <si>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</si>
  <si>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</si>
  <si>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</si>
  <si>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</si>
  <si>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</si>
  <si>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</si>
  <si>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</si>
  <si>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</si>
  <si>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</si>
  <si>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</si>
  <si>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</si>
  <si>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</si>
  <si>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</si>
  <si>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</si>
  <si>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</si>
  <si>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</si>
  <si>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</si>
  <si>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</si>
  <si>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</si>
  <si>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</si>
  <si>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</si>
  <si>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</si>
  <si>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</si>
  <si>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</si>
  <si>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</si>
  <si>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</si>
  <si>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GIRASSOL (COCALZINHO DE GOIAS)</t>
  </si>
  <si>
    <t>GOIALANDIA (ANAPOLIS)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</si>
  <si>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</si>
  <si>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</si>
  <si>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</si>
  <si>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</si>
  <si>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</si>
  <si>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</si>
  <si>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</si>
  <si>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</si>
  <si>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</si>
  <si>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</si>
  <si>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</si>
  <si>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</si>
  <si>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</si>
  <si>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</si>
  <si>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</si>
  <si>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</si>
  <si>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</si>
  <si>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</si>
  <si>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</si>
  <si>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</si>
  <si>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</si>
  <si>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ITABERAI</t>
  </si>
  <si>
    <t>ITAGUACU (SAO SIMAO)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</si>
  <si>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</si>
  <si>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</si>
  <si>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</si>
  <si>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</si>
  <si>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</si>
  <si>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</si>
  <si>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</si>
  <si>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</si>
  <si>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</si>
  <si>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</si>
  <si>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</si>
  <si>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</si>
  <si>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</si>
  <si>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</si>
  <si>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</si>
  <si>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LAGOA SANTA</t>
  </si>
  <si>
    <t>LEOPOLDO DE BULHOES</t>
  </si>
  <si>
    <t>LUZIANIA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</si>
  <si>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</si>
  <si>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</si>
  <si>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</si>
  <si>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</si>
  <si>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</si>
  <si>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</si>
  <si>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</si>
  <si>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</si>
  <si>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MONTE ALEGRE DE GOIAS</t>
  </si>
  <si>
    <t>MONTES CLAROS DE GOIAS</t>
  </si>
  <si>
    <t>MONTIVIDIU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</si>
  <si>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</si>
  <si>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</si>
  <si>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</si>
  <si>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</si>
  <si>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</si>
  <si>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</si>
  <si>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</si>
  <si>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</si>
  <si>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</si>
  <si>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</si>
  <si>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VENEZA</t>
  </si>
  <si>
    <t>NOVO BRASIL</t>
  </si>
  <si>
    <t>NOVO GAMA</t>
  </si>
  <si>
    <t>NOVO PLANALTO</t>
  </si>
  <si>
    <t>ORIZONA</t>
  </si>
  <si>
    <t>OURO VERDE DE GOIAS</t>
  </si>
  <si>
    <t>OUROANA (RIO VERDE)</t>
  </si>
  <si>
    <t>OUVIDOR</t>
  </si>
  <si>
    <t>PADRE BERNARDO</t>
  </si>
  <si>
    <t>PALMEIRAS DE GOIAS</t>
  </si>
  <si>
    <t>PALMELO</t>
  </si>
  <si>
    <t>PALMINOPOLIS</t>
  </si>
  <si>
    <t>PANAMA</t>
  </si>
  <si>
    <t>PARANAIGUARA</t>
  </si>
  <si>
    <t>PARAUNA</t>
  </si>
  <si>
    <t>PETROLINA DE GOIAS</t>
  </si>
  <si>
    <t>PILAR DE GOIAS</t>
  </si>
  <si>
    <t>PIRACANJUBA</t>
  </si>
  <si>
    <t>PIRENOPOLIS</t>
  </si>
  <si>
    <t>PIRES DO RIO</t>
  </si>
  <si>
    <t>PLANALTINA DE GOIAS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</si>
  <si>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</si>
  <si>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</si>
  <si>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</si>
  <si>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</si>
  <si>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</si>
  <si>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</si>
  <si>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</si>
  <si>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</si>
  <si>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</si>
  <si>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</si>
  <si>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</si>
  <si>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</si>
  <si>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</si>
  <si>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</si>
  <si>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</si>
  <si>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</si>
  <si>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</si>
  <si>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</si>
  <si>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</si>
  <si>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</si>
  <si>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</si>
  <si>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</si>
  <si>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</si>
  <si>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</si>
  <si>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</si>
  <si>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</si>
  <si>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</si>
  <si>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</si>
  <si>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</si>
  <si>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</si>
  <si>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</si>
  <si>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</si>
  <si>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SIMAO</t>
  </si>
  <si>
    <t>SENADOR CANEDO</t>
  </si>
  <si>
    <t>SERRANOPOLIS</t>
  </si>
  <si>
    <t>SILVANIA</t>
  </si>
  <si>
    <t>SIMOLANDIA</t>
  </si>
  <si>
    <t>SITIO D ABADIA</t>
  </si>
  <si>
    <t>TAQUARAL DE GOIAS</t>
  </si>
  <si>
    <t>TEREZOPOLIS DE GOIAS</t>
  </si>
  <si>
    <t>TRINDADE</t>
  </si>
  <si>
    <t>TROMBAS</t>
  </si>
  <si>
    <t>TURVANIA</t>
  </si>
  <si>
    <t>TURVELANDIA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</si>
  <si>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</si>
  <si>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</si>
  <si>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</si>
  <si>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</si>
  <si>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</si>
  <si>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</si>
  <si>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</si>
  <si>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</si>
  <si>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Maranhao</t>
  </si>
  <si>
    <t>ACAILANDIA</t>
  </si>
  <si>
    <t>ALTAMIRA DO MARANHAO</t>
  </si>
  <si>
    <t>ALTO ALEGRE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</si>
  <si>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</si>
  <si>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</si>
  <si>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</si>
  <si>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</si>
  <si>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</si>
  <si>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</si>
  <si>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</si>
  <si>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BACABAL</t>
  </si>
  <si>
    <t>BACABEIRA</t>
  </si>
  <si>
    <t>BALSAS</t>
  </si>
  <si>
    <t>BARAO DE GRAJAU</t>
  </si>
  <si>
    <t>BARRA DO CORDA</t>
  </si>
  <si>
    <t>BARREIRINHAS</t>
  </si>
  <si>
    <t>BELA VISTA DO MARANHAO</t>
  </si>
  <si>
    <t>BOM JARDIM</t>
  </si>
  <si>
    <t>BREJO</t>
  </si>
  <si>
    <t>BURITI</t>
  </si>
  <si>
    <t>BURITI BRAVO</t>
  </si>
  <si>
    <t>BURITICUPU</t>
  </si>
  <si>
    <t>BURITIRANA</t>
  </si>
  <si>
    <t>CAJAPIO</t>
  </si>
  <si>
    <t>CAMPESTRE DO MARANHAO</t>
  </si>
  <si>
    <t>CANDIDO MENDES</t>
  </si>
  <si>
    <t>CANTANHEDE</t>
  </si>
  <si>
    <t>CAPINZAL DO NORTE</t>
  </si>
  <si>
    <t>CAROLINA</t>
  </si>
  <si>
    <t>CAXIAS</t>
  </si>
  <si>
    <t>CEDRAL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</si>
  <si>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</si>
  <si>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</si>
  <si>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</si>
  <si>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</si>
  <si>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</si>
  <si>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</si>
  <si>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</si>
  <si>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DAVINOPOLIS</t>
  </si>
  <si>
    <t>DOM PEDRO</t>
  </si>
  <si>
    <t>ESPERANTINOPOLIS</t>
  </si>
  <si>
    <t>ESTREITO</t>
  </si>
  <si>
    <t>FEIRA NOVA DO MARANHAO</t>
  </si>
  <si>
    <t>FORMOSA DA SERRA NEGRA</t>
  </si>
  <si>
    <t>FORTALEZA DOS NOGUEIRAS</t>
  </si>
  <si>
    <t>FORTUNA</t>
  </si>
  <si>
    <t>GONCALVES DIAS</t>
  </si>
  <si>
    <t>GOVERNADOR LUIZ ROCHA</t>
  </si>
  <si>
    <t>GOVERNADOR NUNES FREIRE</t>
  </si>
  <si>
    <t>GRAJAU</t>
  </si>
  <si>
    <t>IGARAPE DO MEIO</t>
  </si>
  <si>
    <t>IGARAPE GRANDE</t>
  </si>
  <si>
    <t>IMPERATRIZ</t>
  </si>
  <si>
    <t>IMPERTRIZ</t>
  </si>
  <si>
    <t>ITAPECURU MIRIM</t>
  </si>
  <si>
    <t>ITINGA DO MARANHAO</t>
  </si>
  <si>
    <t>JOAO LISBOA</t>
  </si>
  <si>
    <t>JOSELANDIA</t>
  </si>
  <si>
    <t>JUNCO DO MARANHAO</t>
  </si>
  <si>
    <t>LAGO DA PEDRA</t>
  </si>
  <si>
    <t>LAGO DOS RODRIGUES</t>
  </si>
  <si>
    <t>LAGO VERDE</t>
  </si>
  <si>
    <t>LAJEADO NOVO</t>
  </si>
  <si>
    <t>LIMA CAMPOS</t>
  </si>
  <si>
    <t>MAGALHAES DE ALMEIDA</t>
  </si>
  <si>
    <t>MAIOBA (PACO DO LUMIAR)</t>
  </si>
  <si>
    <t>MATA ROMA</t>
  </si>
  <si>
    <t>MATINHA</t>
  </si>
  <si>
    <t>MATOES</t>
  </si>
  <si>
    <t>MIRADOR</t>
  </si>
  <si>
    <t>MIRINZAL</t>
  </si>
  <si>
    <t>PACO DO LUMIAR</t>
  </si>
  <si>
    <t>PALMEIRANDIA</t>
  </si>
  <si>
    <t>PARAIBANO</t>
  </si>
  <si>
    <t>PARNARAMA</t>
  </si>
  <si>
    <t>PASSAGEM FRANCA</t>
  </si>
  <si>
    <t>PASTOS BONS</t>
  </si>
  <si>
    <t>PEDREIRAS</t>
  </si>
  <si>
    <t>PERITORO</t>
  </si>
  <si>
    <t>PINDARE MIRIM</t>
  </si>
  <si>
    <t>PINHEIRO</t>
  </si>
  <si>
    <t>PIO XII</t>
  </si>
  <si>
    <t>POCAO DE PEDRAS</t>
  </si>
  <si>
    <t>PORTO FRANCO</t>
  </si>
  <si>
    <t>PRIMEIRA CRUZ</t>
  </si>
  <si>
    <t>RAPOSA</t>
  </si>
  <si>
    <t>RIACHAO</t>
  </si>
  <si>
    <t>RIBAMAR FIQUENE</t>
  </si>
  <si>
    <t>SANTA LUZIA DO PARUA</t>
  </si>
  <si>
    <t>SANTA QUITERIA DO MARANHAO</t>
  </si>
  <si>
    <t>SANTA RITA</t>
  </si>
  <si>
    <t>SANTANA DO MARANHAO</t>
  </si>
  <si>
    <t>SAO BENTO</t>
  </si>
  <si>
    <t>SAO BERNARDO</t>
  </si>
  <si>
    <t>SAO DOMINGOS DO MARANHAO</t>
  </si>
  <si>
    <t>SAO FELIX DE BALSAS</t>
  </si>
  <si>
    <t>SAO FRANCISCO DO MARANHAO</t>
  </si>
  <si>
    <t>SAO JOAO DO CARU</t>
  </si>
  <si>
    <t>SAO JOAO DO PARAISO</t>
  </si>
  <si>
    <t>SAO JOAO DOS PATOS</t>
  </si>
  <si>
    <t>SAO JOSE DE RIBAMAR</t>
  </si>
  <si>
    <t>SAO LUIS</t>
  </si>
  <si>
    <t>SAO MATEUS DO MARANHAO</t>
  </si>
  <si>
    <t>SAO PEDRO DA AGUA BRANCA</t>
  </si>
  <si>
    <t>SAO PEDRO DOS CRENTES</t>
  </si>
  <si>
    <t>SAO RAIMUNDO DAS MANGABEIRAS</t>
  </si>
  <si>
    <t>SAO VICENTE FERRER</t>
  </si>
  <si>
    <t>SENADOR LA ROQUE</t>
  </si>
  <si>
    <t>SITIO NOVO</t>
  </si>
  <si>
    <t>TASSO FRAGOSO</t>
  </si>
  <si>
    <t>TIMBIRAS</t>
  </si>
  <si>
    <t>TIMON</t>
  </si>
  <si>
    <t>TUFILANDIA</t>
  </si>
  <si>
    <t>TUNTUM</t>
  </si>
  <si>
    <t>TURIACU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</si>
  <si>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</si>
  <si>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</si>
  <si>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</si>
  <si>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</si>
  <si>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</si>
  <si>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</si>
  <si>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</si>
  <si>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</si>
  <si>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</si>
  <si>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</si>
  <si>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</si>
  <si>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</si>
  <si>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</si>
  <si>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</si>
  <si>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</si>
  <si>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</si>
  <si>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</si>
  <si>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</si>
  <si>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</si>
  <si>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</si>
  <si>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</si>
  <si>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</si>
  <si>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</si>
  <si>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</si>
  <si>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</si>
  <si>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</si>
  <si>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</si>
  <si>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CARLINDA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</si>
  <si>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</si>
  <si>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</si>
  <si>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</si>
  <si>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</si>
  <si>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</si>
  <si>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</si>
  <si>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</si>
  <si>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 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</si>
  <si>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</si>
  <si>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</si>
  <si>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</si>
  <si>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</si>
  <si>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</si>
  <si>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</si>
  <si>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</si>
  <si>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 OESTE</t>
  </si>
  <si>
    <t>GAUCHA DO NORTE</t>
  </si>
  <si>
    <t>GUARANTA DO NORTE</t>
  </si>
  <si>
    <t>GUIRATINGA</t>
  </si>
  <si>
    <t>INDIAVAI</t>
  </si>
  <si>
    <t>IPIRANGA DO NORTE</t>
  </si>
  <si>
    <t>ITANHANGA</t>
  </si>
  <si>
    <t>ITAUBA</t>
  </si>
  <si>
    <t>JACIARA</t>
  </si>
  <si>
    <t>JANGADA</t>
  </si>
  <si>
    <t>JAURU</t>
  </si>
  <si>
    <t>JUARA</t>
  </si>
  <si>
    <t>JUINA</t>
  </si>
  <si>
    <t>JUSCIMEIRA</t>
  </si>
  <si>
    <t>LUCAS DO RIO VERDE</t>
  </si>
  <si>
    <t>MARCELANDIA</t>
  </si>
  <si>
    <t>MATUPA</t>
  </si>
  <si>
    <t>MIRASSOL D 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</si>
  <si>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</si>
  <si>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</si>
  <si>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</si>
  <si>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</si>
  <si>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</si>
  <si>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</si>
  <si>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</si>
  <si>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</si>
  <si>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MONTE VERDE</t>
  </si>
  <si>
    <t>NOVA MUTUM</t>
  </si>
  <si>
    <t>NOVA OLIMPIA</t>
  </si>
  <si>
    <t>NOVA XAVANTINA</t>
  </si>
  <si>
    <t>NOVO HORIZONTE DO NORTE</t>
  </si>
  <si>
    <t>NOVO MUNDO</t>
  </si>
  <si>
    <t>NOVO SAO JOAQUIM</t>
  </si>
  <si>
    <t>PARANAITA</t>
  </si>
  <si>
    <t>PARANATINGA</t>
  </si>
  <si>
    <t>PEDRA PRETA</t>
  </si>
  <si>
    <t>PEIXOTO DE AZEVEDO</t>
  </si>
  <si>
    <t>POCONE</t>
  </si>
  <si>
    <t>PONTAL DO ARAGUAIA</t>
  </si>
  <si>
    <t>PONTES E LACERDA</t>
  </si>
  <si>
    <t>PORTO ALEGRE DO NORTE</t>
  </si>
  <si>
    <t>PORTO DOS GAUCHOS</t>
  </si>
  <si>
    <t>PORTO ESPIRIDIAO</t>
  </si>
  <si>
    <t>POXOREU</t>
  </si>
  <si>
    <t>PRIMAVERA DO LESTE</t>
  </si>
  <si>
    <t>QUERENCIA</t>
  </si>
  <si>
    <t>RESERVA DO CABACAL</t>
  </si>
  <si>
    <t>RIBEIRAO CASCALHEIRA</t>
  </si>
  <si>
    <t>RONDONOPOLIS</t>
  </si>
  <si>
    <t>ROSARIO OESTE</t>
  </si>
  <si>
    <t>SALTO DO CEU</t>
  </si>
  <si>
    <t>SANTA CARMEM</t>
  </si>
  <si>
    <t>SANTO ANTONIO DO LESTE</t>
  </si>
  <si>
    <t>SANTO ANTONIO DO LEVERGER</t>
  </si>
  <si>
    <t>SAO JOSE DO RIO CLARO</t>
  </si>
  <si>
    <t>SAO JOSE DOS QUATRO MARCOS</t>
  </si>
  <si>
    <t>SAO PEDRO DA CIPA</t>
  </si>
  <si>
    <t>SAPEZAL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</si>
  <si>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</si>
  <si>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</si>
  <si>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</si>
  <si>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</si>
  <si>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</si>
  <si>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</si>
  <si>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</si>
  <si>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</si>
  <si>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VALE DE SAO DOMINGOS</t>
  </si>
  <si>
    <t>VARZEA GRANDE</t>
  </si>
  <si>
    <t>VERA</t>
  </si>
  <si>
    <t>VILA BELA DA SANTISSIMA TRINDADE</t>
  </si>
  <si>
    <t>VILA RICA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</si>
  <si>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</si>
  <si>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</si>
  <si>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</si>
  <si>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</si>
  <si>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</si>
  <si>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</si>
  <si>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</si>
  <si>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</si>
  <si>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</si>
  <si>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</si>
  <si>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</si>
  <si>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</si>
  <si>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</si>
  <si>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</si>
  <si>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</si>
  <si>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</si>
  <si>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</si>
  <si>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</si>
  <si>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</si>
  <si>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</si>
  <si>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CORONEL SAPUCAIA</t>
  </si>
  <si>
    <t>CORUMBA</t>
  </si>
  <si>
    <t>COSTA RICA</t>
  </si>
  <si>
    <t>COXIM</t>
  </si>
  <si>
    <t>CULTURAMA (FATIMA DO SUL)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</si>
  <si>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</si>
  <si>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</si>
  <si>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</si>
  <si>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</si>
  <si>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</si>
  <si>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</si>
  <si>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</si>
  <si>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</si>
  <si>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</si>
  <si>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</si>
  <si>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INDAPOLIS (DOURADOS)</t>
  </si>
  <si>
    <t>INOCENCIA</t>
  </si>
  <si>
    <t>ITAPORA</t>
  </si>
  <si>
    <t>ITAQUIRAI</t>
  </si>
  <si>
    <t>IVINHEMA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</si>
  <si>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</si>
  <si>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</si>
  <si>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</si>
  <si>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</si>
  <si>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</si>
  <si>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</si>
  <si>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</si>
  <si>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</si>
  <si>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</si>
  <si>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</si>
  <si>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</si>
  <si>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</si>
  <si>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</si>
  <si>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</si>
  <si>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</si>
  <si>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</si>
  <si>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</si>
  <si>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</si>
  <si>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</si>
  <si>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</si>
  <si>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</si>
  <si>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</si>
  <si>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</si>
  <si>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</si>
  <si>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</si>
  <si>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</si>
  <si>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</si>
  <si>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</si>
  <si>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</si>
  <si>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</si>
  <si>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</si>
  <si>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VILA VARGAS (DOURADOS)</t>
  </si>
  <si>
    <t>ABADIA DOS DOURADOS</t>
  </si>
  <si>
    <t>ABAETE</t>
  </si>
  <si>
    <t>ABRE CAMPO</t>
  </si>
  <si>
    <t>ACAIACA</t>
  </si>
  <si>
    <t>ACUCENA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</si>
  <si>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</si>
  <si>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</si>
  <si>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</si>
  <si>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</si>
  <si>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</si>
  <si>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</si>
  <si>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</si>
  <si>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</si>
  <si>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</si>
  <si>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</si>
  <si>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</si>
  <si>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</si>
  <si>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</si>
  <si>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</si>
  <si>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</si>
  <si>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</si>
  <si>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ALVINOPOLIS</t>
  </si>
  <si>
    <t>AMANHECE (ARAGUARI)</t>
  </si>
  <si>
    <t>AMARANTINA (OURO PRETO)</t>
  </si>
  <si>
    <t>AMPARO DA SERRA</t>
  </si>
  <si>
    <t>ANDRADAS</t>
  </si>
  <si>
    <t>ANDRELANDIA</t>
  </si>
  <si>
    <t>ANGELANDIA</t>
  </si>
  <si>
    <t>ANTONIO CARLOS</t>
  </si>
  <si>
    <t>ANTONIO DIAS</t>
  </si>
  <si>
    <t>ANTONIO PEREIRA (OURO PRETO)</t>
  </si>
  <si>
    <t>ANTONIO PRADO DE MINAS</t>
  </si>
  <si>
    <t>APARECIDA DE MINAS (FRUTAL)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</si>
  <si>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</si>
  <si>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</si>
  <si>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</si>
  <si>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</si>
  <si>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</si>
  <si>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</si>
  <si>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</si>
  <si>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</si>
  <si>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</si>
  <si>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</si>
  <si>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</si>
  <si>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</si>
  <si>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</si>
  <si>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</si>
  <si>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</si>
  <si>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</si>
  <si>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</si>
  <si>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AZURITA (MATEUS LEME)</t>
  </si>
  <si>
    <t>BAEPENDI</t>
  </si>
  <si>
    <t>BAGUARI (GOVERNADOR VALADARES)</t>
  </si>
  <si>
    <t>BAMBUI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</si>
  <si>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</si>
  <si>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</si>
  <si>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</si>
  <si>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</si>
  <si>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</si>
  <si>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</si>
  <si>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</si>
  <si>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BELISARIO (MURIAE)</t>
  </si>
  <si>
    <t>BELO HORIZONTE</t>
  </si>
  <si>
    <t>BELO ORIENTE</t>
  </si>
  <si>
    <t>BELO VALE</t>
  </si>
  <si>
    <t>BERILO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</si>
  <si>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</si>
  <si>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</si>
  <si>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</si>
  <si>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</si>
  <si>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</si>
  <si>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</si>
  <si>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</si>
  <si>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</si>
  <si>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</si>
  <si>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</si>
  <si>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DIVINO (DIVINO)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</si>
  <si>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</si>
  <si>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</si>
  <si>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</si>
  <si>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</si>
  <si>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</si>
  <si>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</si>
  <si>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</si>
  <si>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</si>
  <si>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BRAS PIRES</t>
  </si>
  <si>
    <t>BRASILANDIA DE MINAS</t>
  </si>
  <si>
    <t>BRASILIA DE MINAS</t>
  </si>
  <si>
    <t>BRASOPOLIS</t>
  </si>
  <si>
    <t>BRAUNAS</t>
  </si>
  <si>
    <t>BREJO BONITO (CRUZEIRO DA FORTALEZA)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</si>
  <si>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</si>
  <si>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</si>
  <si>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</si>
  <si>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</si>
  <si>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</si>
  <si>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</si>
  <si>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</si>
  <si>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</si>
  <si>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DE MINAS</t>
  </si>
  <si>
    <t>CACHOEIRA DE PAJEU</t>
  </si>
  <si>
    <t>CACHOEIRA DO CAMPO (OURO PRETO)</t>
  </si>
  <si>
    <t>CAETANOPOLIS</t>
  </si>
  <si>
    <t>CAETE</t>
  </si>
  <si>
    <t>CAIANA</t>
  </si>
  <si>
    <t>CAJURI</t>
  </si>
  <si>
    <t>CALDAS</t>
  </si>
  <si>
    <t>CALIXTO (RESPLENDOR)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</si>
  <si>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</si>
  <si>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</si>
  <si>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</si>
  <si>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</si>
  <si>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</si>
  <si>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</si>
  <si>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</si>
  <si>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</si>
  <si>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</si>
  <si>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</si>
  <si>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</si>
  <si>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</si>
  <si>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</si>
  <si>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</si>
  <si>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CANABRAVA (JOAO PINHEIRO)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</si>
  <si>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</si>
  <si>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</si>
  <si>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</si>
  <si>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</si>
  <si>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</si>
  <si>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</si>
  <si>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</si>
  <si>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</si>
  <si>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</si>
  <si>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</si>
  <si>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</si>
  <si>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</si>
  <si>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</si>
  <si>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</si>
  <si>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</si>
  <si>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</si>
  <si>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</si>
  <si>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</si>
  <si>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</si>
  <si>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</si>
  <si>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</si>
  <si>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</si>
  <si>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</si>
  <si>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</si>
  <si>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</si>
  <si>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</si>
  <si>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</si>
  <si>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</si>
  <si>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</si>
  <si>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</si>
  <si>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</si>
  <si>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CASSIA</t>
  </si>
  <si>
    <t>CATAGUASES</t>
  </si>
  <si>
    <t>CATAS ALTAS</t>
  </si>
  <si>
    <t>CATAS ALTAS DA NORUEGA</t>
  </si>
  <si>
    <t>CATUJI</t>
  </si>
  <si>
    <t>CAXAMBU</t>
  </si>
  <si>
    <t>CENTRAL DE MINAS</t>
  </si>
  <si>
    <t>CENTRAL DE SANTA HELENA (DIVINO DAS LARANJEIRAS)</t>
  </si>
  <si>
    <t>CENTRALINA</t>
  </si>
  <si>
    <t>CERVO (BORDA DA MATA)</t>
  </si>
  <si>
    <t>CHACARA</t>
  </si>
  <si>
    <t>CHALE</t>
  </si>
  <si>
    <t>CHAPADA DO NORTE</t>
  </si>
  <si>
    <t>CHAPADA GAUCHA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</si>
  <si>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</si>
  <si>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</si>
  <si>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</si>
  <si>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</si>
  <si>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</si>
  <si>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</si>
  <si>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</si>
  <si>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</si>
  <si>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</si>
  <si>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</si>
  <si>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</si>
  <si>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</si>
  <si>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</si>
  <si>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</si>
  <si>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</si>
  <si>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</si>
  <si>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</si>
  <si>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CONCORDIA DE MUCURI (LADAINHA)</t>
  </si>
  <si>
    <t>CONFINS</t>
  </si>
  <si>
    <t>CONGONHAL</t>
  </si>
  <si>
    <t>CONGONHAS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</si>
  <si>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</si>
  <si>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</si>
  <si>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</si>
  <si>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</si>
  <si>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</si>
  <si>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</si>
  <si>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</si>
  <si>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</si>
  <si>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</si>
  <si>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</si>
  <si>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</si>
  <si>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</si>
  <si>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</si>
  <si>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</si>
  <si>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</si>
  <si>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</si>
  <si>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</si>
  <si>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</si>
  <si>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DO OURO (CAMPOS GERAIS)</t>
  </si>
  <si>
    <t>CORREGO FUNDO</t>
  </si>
  <si>
    <t>CORREGO NOVO</t>
  </si>
  <si>
    <t>CORREIA DE ALMEIDA (BARBACENA)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</si>
  <si>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</si>
  <si>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</si>
  <si>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</si>
  <si>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</si>
  <si>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</si>
  <si>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</si>
  <si>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</si>
  <si>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CRUZEIRO DOS PEIXOTOS (UBERLANDIA)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</si>
  <si>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</si>
  <si>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</si>
  <si>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</si>
  <si>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</si>
  <si>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</si>
  <si>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</si>
  <si>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</si>
  <si>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</si>
  <si>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</si>
  <si>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</si>
  <si>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</si>
  <si>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</si>
  <si>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</si>
  <si>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</si>
  <si>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</si>
  <si>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</si>
  <si>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</si>
  <si>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</si>
  <si>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</si>
  <si>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</si>
  <si>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</si>
  <si>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DOM CAVATI</t>
  </si>
  <si>
    <t>DOM JOAQUIM</t>
  </si>
  <si>
    <t>DOM SILVERIO</t>
  </si>
  <si>
    <t>DONA EUZEBIA</t>
  </si>
  <si>
    <t>DORES DE CAMPOS</t>
  </si>
  <si>
    <t>DORES DE GUANHAES</t>
  </si>
  <si>
    <t>DORES DO INDAIA</t>
  </si>
  <si>
    <t>DORES DO TURVO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</si>
  <si>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</si>
  <si>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</si>
  <si>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</si>
  <si>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</si>
  <si>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</si>
  <si>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</si>
  <si>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</si>
  <si>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ERMIDINHA (MONTES CLAROS)</t>
  </si>
  <si>
    <t>ERVALIA</t>
  </si>
  <si>
    <t>ESMERALDAS</t>
  </si>
  <si>
    <t>ESPERA FELIZ</t>
  </si>
  <si>
    <t>ESPINOSA</t>
  </si>
  <si>
    <t>ESPIRITO SANTO DO DOURADO</t>
  </si>
  <si>
    <t>ESTIVA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</si>
  <si>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</si>
  <si>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</si>
  <si>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</si>
  <si>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</si>
  <si>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</si>
  <si>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</si>
  <si>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</si>
  <si>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</si>
  <si>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</si>
  <si>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</si>
  <si>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</si>
  <si>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</si>
  <si>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FERRUGINHA (CONSELHEIRO PENA)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</si>
  <si>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</si>
  <si>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</si>
  <si>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</si>
  <si>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</si>
  <si>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</si>
  <si>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</si>
  <si>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</si>
  <si>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</si>
  <si>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</si>
  <si>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</si>
  <si>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</si>
  <si>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</si>
  <si>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</si>
  <si>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FRUTA DE LEITE</t>
  </si>
  <si>
    <t>FRUTAL</t>
  </si>
  <si>
    <t>GALILEIA</t>
  </si>
  <si>
    <t>GAMELEIRAS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</si>
  <si>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</si>
  <si>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</si>
  <si>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</si>
  <si>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</si>
  <si>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</si>
  <si>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</si>
  <si>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</si>
  <si>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GROTA (JEQUERI)</t>
  </si>
  <si>
    <t>GUAICUI (VARZEA DA PALMA)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</si>
  <si>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</si>
  <si>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</si>
  <si>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</si>
  <si>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</si>
  <si>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</si>
  <si>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</si>
  <si>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</si>
  <si>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</si>
  <si>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</si>
  <si>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</si>
  <si>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</si>
  <si>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</si>
  <si>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</si>
  <si>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</si>
  <si>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HONOROPOLIS (CAMPINA VERDE)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</si>
  <si>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</si>
  <si>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</si>
  <si>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</si>
  <si>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</si>
  <si>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</si>
  <si>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</si>
  <si>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</si>
  <si>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</si>
  <si>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</si>
  <si>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</si>
  <si>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</si>
  <si>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</si>
  <si>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</si>
  <si>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</si>
  <si>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</si>
  <si>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</si>
  <si>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</si>
  <si>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</si>
  <si>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</si>
  <si>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</si>
  <si>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</si>
  <si>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</si>
  <si>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</si>
  <si>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</si>
  <si>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</si>
  <si>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</si>
  <si>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</si>
  <si>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</si>
  <si>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</si>
  <si>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</si>
  <si>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</si>
  <si>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</si>
  <si>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</si>
  <si>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</si>
  <si>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</si>
  <si>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</si>
  <si>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</si>
  <si>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</si>
  <si>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</si>
  <si>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</si>
  <si>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</si>
  <si>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</si>
  <si>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</si>
  <si>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</si>
  <si>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</si>
  <si>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</si>
  <si>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</si>
  <si>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</si>
  <si>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</si>
  <si>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</si>
  <si>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</si>
  <si>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</si>
  <si>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</si>
  <si>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</si>
  <si>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</si>
  <si>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</si>
  <si>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</si>
  <si>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</si>
  <si>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</si>
  <si>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</si>
  <si>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</si>
  <si>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</si>
  <si>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</si>
  <si>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</si>
  <si>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</si>
  <si>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</si>
  <si>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</si>
  <si>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</si>
  <si>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</si>
  <si>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</si>
  <si>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</si>
  <si>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</si>
  <si>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JOAIMA</t>
  </si>
  <si>
    <t>JOANESIA</t>
  </si>
  <si>
    <t>JOAO MONLEVADE</t>
  </si>
  <si>
    <t>JOAO PINHEIRO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</si>
  <si>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</si>
  <si>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</si>
  <si>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</si>
  <si>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</si>
  <si>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</si>
  <si>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</si>
  <si>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</si>
  <si>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</si>
  <si>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</si>
  <si>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</si>
  <si>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</si>
  <si>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</si>
  <si>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</si>
  <si>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</si>
  <si>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</si>
  <si>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</si>
  <si>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</si>
  <si>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</si>
  <si>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</si>
  <si>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</si>
  <si>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</si>
  <si>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</si>
  <si>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</si>
  <si>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</si>
  <si>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</si>
  <si>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</si>
  <si>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</si>
  <si>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</si>
  <si>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</si>
  <si>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LUIZLANDIA DO OESTE (JOAO PINHEIRO)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</si>
  <si>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</si>
  <si>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</si>
  <si>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</si>
  <si>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</si>
  <si>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</si>
  <si>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</si>
  <si>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</si>
  <si>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</si>
  <si>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</si>
  <si>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</si>
  <si>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</si>
  <si>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</si>
  <si>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</si>
  <si>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</si>
  <si>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</si>
  <si>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</si>
  <si>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</si>
  <si>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</si>
  <si>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</si>
  <si>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</si>
  <si>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</si>
  <si>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</si>
  <si>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</si>
  <si>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</si>
  <si>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</si>
  <si>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</si>
  <si>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</si>
  <si>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</si>
  <si>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</si>
  <si>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</si>
  <si>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</si>
  <si>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</si>
  <si>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</si>
  <si>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MILAGRE (MONTE SANTO DE MINAS)</t>
  </si>
  <si>
    <t>MINAS NOVAS</t>
  </si>
  <si>
    <t>MINDURI</t>
  </si>
  <si>
    <t>MIRABELA</t>
  </si>
  <si>
    <t>MIRADOURO</t>
  </si>
  <si>
    <t>MIRAI</t>
  </si>
  <si>
    <t>MOEDA</t>
  </si>
  <si>
    <t>MOEMA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</si>
  <si>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</si>
  <si>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</si>
  <si>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</si>
  <si>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</si>
  <si>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</si>
  <si>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</si>
  <si>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</si>
  <si>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 SIAO</t>
  </si>
  <si>
    <t>MONTE VERDE (CAMANDUCAIA)</t>
  </si>
  <si>
    <t>MONTES CLAROS</t>
  </si>
  <si>
    <t>MONTEZUMA</t>
  </si>
  <si>
    <t>MORADA NOVA DE MINAS</t>
  </si>
  <si>
    <t>MORRO DA GARCA</t>
  </si>
  <si>
    <t>MORRO DO FERRO (OLIVEIRA)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</si>
  <si>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</si>
  <si>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</si>
  <si>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</si>
  <si>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</si>
  <si>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</si>
  <si>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</si>
  <si>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</si>
  <si>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</si>
  <si>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</si>
  <si>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</si>
  <si>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</si>
  <si>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</si>
  <si>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</si>
  <si>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</si>
  <si>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</si>
  <si>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</si>
  <si>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</si>
  <si>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</si>
  <si>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</si>
  <si>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</si>
  <si>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</si>
  <si>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</si>
  <si>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</si>
  <si>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</si>
  <si>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 D AGUA</t>
  </si>
  <si>
    <t>OLIMPIO NORONHA</t>
  </si>
  <si>
    <t>OLIVEIRA</t>
  </si>
  <si>
    <t>OLIVEIRA FORTES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</si>
  <si>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</si>
  <si>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</si>
  <si>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</si>
  <si>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</si>
  <si>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</si>
  <si>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</si>
  <si>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</si>
  <si>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</si>
  <si>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</si>
  <si>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</si>
  <si>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</si>
  <si>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PALMA</t>
  </si>
  <si>
    <t>PALMEIRAL (BOTELHOS)</t>
  </si>
  <si>
    <t>PALMITAL DOS CARVALHOS (SENHORA DOS REMEDIOS)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</si>
  <si>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</si>
  <si>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</si>
  <si>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</si>
  <si>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</si>
  <si>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</si>
  <si>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</si>
  <si>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</si>
  <si>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</si>
  <si>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PASSABEM</t>
  </si>
  <si>
    <t>PASSOS</t>
  </si>
  <si>
    <t>PATOS DE MINAS</t>
  </si>
  <si>
    <t>PATROCINIO</t>
  </si>
  <si>
    <t>PATROCINIO DO MURIAE</t>
  </si>
  <si>
    <t>PAULA CANDIDO</t>
  </si>
  <si>
    <t>PAULISTAS</t>
  </si>
  <si>
    <t>PECANHA</t>
  </si>
  <si>
    <t>PEDRA AZUL</t>
  </si>
  <si>
    <t>PEDRA BONITA</t>
  </si>
  <si>
    <t>PEDRA DO ANTA</t>
  </si>
  <si>
    <t>PEDRA DO INDAIA</t>
  </si>
  <si>
    <t>PEDRA DO SINO (CARANDAI)</t>
  </si>
  <si>
    <t>PEDRA DOURADA</t>
  </si>
  <si>
    <t>PEDRALVA</t>
  </si>
  <si>
    <t>PEDRAS DE MARIA DA CRUZ</t>
  </si>
  <si>
    <t>PEDRINOPOLIS</t>
  </si>
  <si>
    <t>PEDRO LEOPOLDO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</si>
  <si>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</si>
  <si>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</si>
  <si>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</si>
  <si>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</si>
  <si>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</si>
  <si>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</si>
  <si>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</si>
  <si>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</si>
  <si>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</si>
  <si>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</si>
  <si>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</si>
  <si>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</si>
  <si>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</si>
  <si>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</si>
  <si>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</si>
  <si>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</si>
  <si>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</si>
  <si>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</si>
  <si>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</si>
  <si>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</si>
  <si>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</si>
  <si>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</si>
  <si>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</si>
  <si>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</si>
  <si>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</si>
  <si>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</si>
  <si>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</si>
  <si>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</si>
  <si>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</si>
  <si>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</si>
  <si>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ALTA (UBERABA)</t>
  </si>
  <si>
    <t>PONTE NOVA</t>
  </si>
  <si>
    <t>PONTO CHIQUE</t>
  </si>
  <si>
    <t>PONTO DOS VOLANTES</t>
  </si>
  <si>
    <t>PORTEIRINHA</t>
  </si>
  <si>
    <t>PORTO FIRME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</si>
  <si>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</si>
  <si>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</si>
  <si>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</si>
  <si>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</si>
  <si>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</si>
  <si>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</si>
  <si>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</si>
  <si>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OLEGARIO</t>
  </si>
  <si>
    <t>PRUDENTE DE MORAIS</t>
  </si>
  <si>
    <t>QUARTEL GERAL</t>
  </si>
  <si>
    <t>QUATITUBA (ITUETA)</t>
  </si>
  <si>
    <t>RAPOSOS</t>
  </si>
  <si>
    <t>RAUL SOARES</t>
  </si>
  <si>
    <t>RAVENA (SABARA)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</si>
  <si>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</si>
  <si>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</si>
  <si>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</si>
  <si>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</si>
  <si>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</si>
  <si>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</si>
  <si>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</si>
  <si>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</si>
  <si>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</si>
  <si>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</si>
  <si>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</si>
  <si>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DAS MORTES (SAO JOAO DEL REI)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</si>
  <si>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</si>
  <si>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</si>
  <si>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</si>
  <si>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</si>
  <si>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</si>
  <si>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</si>
  <si>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</si>
  <si>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</si>
  <si>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</si>
  <si>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</si>
  <si>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</si>
  <si>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RODEIRO</t>
  </si>
  <si>
    <t>ROMARIA</t>
  </si>
  <si>
    <t>ROSARIO DA LIMEIRA</t>
  </si>
  <si>
    <t>ROSEIRAL (MUTUM)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</si>
  <si>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</si>
  <si>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</si>
  <si>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</si>
  <si>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</si>
  <si>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</si>
  <si>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</si>
  <si>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</si>
  <si>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</si>
  <si>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CRUZ DE MINAS</t>
  </si>
  <si>
    <t>SANTA CRUZ DE SALINAS</t>
  </si>
  <si>
    <t>SANTA CRUZ DO ESCALVADO</t>
  </si>
  <si>
    <t>SANTA CRUZ DO PRATA (GUARANESIA)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</si>
  <si>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</si>
  <si>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</si>
  <si>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</si>
  <si>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</si>
  <si>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</si>
  <si>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</si>
  <si>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SUACUI</t>
  </si>
  <si>
    <t>SANTA RITA DE CALDAS</t>
  </si>
  <si>
    <t>SANTA RITA DE MINAS</t>
  </si>
  <si>
    <t>SANTA RITA DE OURO PRETO (OURO PRETO)</t>
  </si>
  <si>
    <t>SANTA RITA DO IBITIPOCA</t>
  </si>
  <si>
    <t>SANTA RITA DO ITUETO</t>
  </si>
  <si>
    <t>SANTA RITA DO JACUTI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</si>
  <si>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</si>
  <si>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</si>
  <si>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</si>
  <si>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</si>
  <si>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</si>
  <si>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</si>
  <si>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GARAMBEU</t>
  </si>
  <si>
    <t>SANTANA DO JACARE</t>
  </si>
  <si>
    <t>SANTANA DO MANHUACU</t>
  </si>
  <si>
    <t>SANTANA DO PARAISO</t>
  </si>
  <si>
    <t>SANTANA DO RIACHO</t>
  </si>
  <si>
    <t>SANTO ANTONIO DO AMPARO</t>
  </si>
  <si>
    <t>SANTO ANTONIO DO AVENTUREIRO</t>
  </si>
  <si>
    <t>SANTO ANTONIO DO GLORIA (VIEIRAS)</t>
  </si>
  <si>
    <t>SANTO ANTONIO DO GRAMA</t>
  </si>
  <si>
    <t>SANTO ANTONIO DO ITAMBE</t>
  </si>
  <si>
    <t>SANTO ANTONIO DO JACINTO</t>
  </si>
  <si>
    <t>SANTO ANTONIO DO MANHUACU (CARATINGA)</t>
  </si>
  <si>
    <t>SANTO ANTONIO DO MONTE</t>
  </si>
  <si>
    <t>SANTO ANTONIO DO RETIRO</t>
  </si>
  <si>
    <t>SANTO HIPOLITO</t>
  </si>
  <si>
    <t>SANTOS DUMONT</t>
  </si>
  <si>
    <t>SAO BENTO ABADE</t>
  </si>
  <si>
    <t>SAO BRAS DO SUACUI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</si>
  <si>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</si>
  <si>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</si>
  <si>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</si>
  <si>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</si>
  <si>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</si>
  <si>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</si>
  <si>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</si>
  <si>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</si>
  <si>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DE TUMIRITINGA (TUMIRITINGA)</t>
  </si>
  <si>
    <t>SAO GERALDO DO BAIXIO</t>
  </si>
  <si>
    <t>SAO GONCALO DO ABAETE</t>
  </si>
  <si>
    <t>SAO GONCALO DO PARA</t>
  </si>
  <si>
    <t>SAO GONCALO DO RIO ABAIXO</t>
  </si>
  <si>
    <t>SAO GONCALO DO RIO DAS PEDRAS (SERRO)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</si>
  <si>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</si>
  <si>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</si>
  <si>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</si>
  <si>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</si>
  <si>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</si>
  <si>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</si>
  <si>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</si>
  <si>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</si>
  <si>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</si>
  <si>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</si>
  <si>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</si>
  <si>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</si>
  <si>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</si>
  <si>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</si>
  <si>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</si>
  <si>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</si>
  <si>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</si>
  <si>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</si>
  <si>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</si>
  <si>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</si>
  <si>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DAS TRONQUEIRAS (GOVERNADOR VALADARES)</t>
  </si>
  <si>
    <t>SAO JOSE DO ALEGRE</t>
  </si>
  <si>
    <t>SAO JOSE DO DIVINO</t>
  </si>
  <si>
    <t>SAO JOSE DO GOIABAL</t>
  </si>
  <si>
    <t>SAO JOSE DO JACURI</t>
  </si>
  <si>
    <t>SAO JOSE DO MANTIMENTO</t>
  </si>
  <si>
    <t>SAO JOSE DO RIO MANSO (ITAJUBA)</t>
  </si>
  <si>
    <t>SAO JOSE DOS SALGADOS (CARMO DO CAJURU)</t>
  </si>
  <si>
    <t>SAO LOURENCO</t>
  </si>
  <si>
    <t>SAO MIGUEL DO ANTA</t>
  </si>
  <si>
    <t>SAO PEDRO DA UNIAO</t>
  </si>
  <si>
    <t>SAO PEDRO DO AVAI (MANHUACU)</t>
  </si>
  <si>
    <t>SAO PEDRO DO SUACUI</t>
  </si>
  <si>
    <t>SAO PEDRO DOS FERROS</t>
  </si>
  <si>
    <t>SAO ROMAO</t>
  </si>
  <si>
    <t>SAO ROQUE DE MINAS</t>
  </si>
  <si>
    <t>SAO SEBASTIAO DA BELA VISTA</t>
  </si>
  <si>
    <t>SAO SEBASTIAO DA VITORIA (SAO JOAO DEL REI)</t>
  </si>
  <si>
    <t>SAO SEBASTIAO DO ANTA</t>
  </si>
  <si>
    <t>SAO SEBASTIAO DO MARANHAO</t>
  </si>
  <si>
    <t>SAO SEBASTIAO DO OESTE</t>
  </si>
  <si>
    <t>SAO SEBASTIAO DO PARAISO</t>
  </si>
  <si>
    <t>SAO SEBASTIAO DO PONTAL (CARNEIRINHO)</t>
  </si>
  <si>
    <t>SAO SEBASTIAO DO RIO PRETO</t>
  </si>
  <si>
    <t>SAO SEBASTIAO DO RIO VERDE</t>
  </si>
  <si>
    <t>SAO SEBASTIAO DO SACRAMENTO (MANHUACU)</t>
  </si>
  <si>
    <t>SAO TIAGO</t>
  </si>
  <si>
    <t>SAO TOMAS DE AQUINO</t>
  </si>
  <si>
    <t>SAO TOME DAS LETRAS</t>
  </si>
  <si>
    <t>SAO VICENTE DE MINAS</t>
  </si>
  <si>
    <t>SAPUCAIA (CARATINGA)</t>
  </si>
  <si>
    <t>SAPUCAI-MIRIM</t>
  </si>
  <si>
    <t>SARDOA</t>
  </si>
  <si>
    <t>SARZEDO</t>
  </si>
  <si>
    <t>SEM PEIXE</t>
  </si>
  <si>
    <t>SENADOR AMARAL</t>
  </si>
  <si>
    <t>SENADOR FIRMINO</t>
  </si>
  <si>
    <t>SENADOR JOSE BENTO</t>
  </si>
  <si>
    <t>SENADOR MODESTINO GONCALVES</t>
  </si>
  <si>
    <t>SENADOR MOURAO (DIAMANTINA)</t>
  </si>
  <si>
    <t>SENHORA DE OLIVEIRA</t>
  </si>
  <si>
    <t>SENHORA DO CARMO (ITABIRA)</t>
  </si>
  <si>
    <t>SENHORA DOS REMEDIOS</t>
  </si>
  <si>
    <t>SERICITA</t>
  </si>
  <si>
    <t>SERITINGA</t>
  </si>
  <si>
    <t>SERRA AZUL DE MINAS</t>
  </si>
  <si>
    <t>SERRA DO SALITRE</t>
  </si>
  <si>
    <t>SERRANIA</t>
  </si>
  <si>
    <t>SERRANOS</t>
  </si>
  <si>
    <t>SERRO</t>
  </si>
  <si>
    <t>SETE LAGOAS</t>
  </si>
  <si>
    <t>SETUBINHA</t>
  </si>
  <si>
    <t>SILVIANOPOLIS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</si>
  <si>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</si>
  <si>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</si>
  <si>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</si>
  <si>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</si>
  <si>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</si>
  <si>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</si>
  <si>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</si>
  <si>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</si>
  <si>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</si>
  <si>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</si>
  <si>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</si>
  <si>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</si>
  <si>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</si>
  <si>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</si>
  <si>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</si>
  <si>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</si>
  <si>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</si>
  <si>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</si>
  <si>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TORNEIROS (PARA DE MINAS)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</si>
  <si>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</si>
  <si>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</si>
  <si>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</si>
  <si>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</si>
  <si>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</si>
  <si>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</si>
  <si>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</si>
  <si>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</si>
  <si>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</si>
  <si>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</si>
  <si>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</si>
  <si>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</si>
  <si>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UNAI</t>
  </si>
  <si>
    <t>UNIAO DE MINAS</t>
  </si>
  <si>
    <t>URUANA DE MINAS</t>
  </si>
  <si>
    <t>URUCANIA</t>
  </si>
  <si>
    <t>URUCUIA</t>
  </si>
  <si>
    <t>VARGEM ALEGRE</t>
  </si>
  <si>
    <t>VARGEM GRANDE DO RIO PARDO</t>
  </si>
  <si>
    <t>VARGINHA</t>
  </si>
  <si>
    <t>VARJAO DE MINAS</t>
  </si>
  <si>
    <t>VARZEA DA PALMA</t>
  </si>
  <si>
    <t>VAZANTE</t>
  </si>
  <si>
    <t>VEREDINHA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</si>
  <si>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</si>
  <si>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</si>
  <si>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</si>
  <si>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</si>
  <si>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</si>
  <si>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</si>
  <si>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</si>
  <si>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</si>
  <si>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VITORINOS (ALTO RIO DOCE)</t>
  </si>
  <si>
    <t>VOLTA GRANDE</t>
  </si>
  <si>
    <t>WENCESLAU BRAZ</t>
  </si>
  <si>
    <t>Para</t>
  </si>
  <si>
    <t>ABAETETUBA</t>
  </si>
  <si>
    <t>ABEL FIGUEIREDO</t>
  </si>
  <si>
    <t>ACARA</t>
  </si>
  <si>
    <t>ALENQUER</t>
  </si>
  <si>
    <t>ALMEIRIM</t>
  </si>
  <si>
    <t>ALTAMIRA</t>
  </si>
  <si>
    <t>ALTER DO CHAO (SANTAREM)</t>
  </si>
  <si>
    <t>ANAJAS</t>
  </si>
  <si>
    <t>ANANINDEUA</t>
  </si>
  <si>
    <t>AUGUSTO CORREA</t>
  </si>
  <si>
    <t>AURORA DO PARA</t>
  </si>
  <si>
    <t>BAGRE</t>
  </si>
  <si>
    <t>BAIAO</t>
  </si>
  <si>
    <t>BARCARENA</t>
  </si>
  <si>
    <t>BELEM</t>
  </si>
  <si>
    <t>BELTERRA</t>
  </si>
  <si>
    <t>BENEVIDES</t>
  </si>
  <si>
    <t>BENFICA (BENEVIDES)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</si>
  <si>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</si>
  <si>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</si>
  <si>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</si>
  <si>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</si>
  <si>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</si>
  <si>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</si>
  <si>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</si>
  <si>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</si>
  <si>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CAMETA</t>
  </si>
  <si>
    <t>CANAA DOS CARAJAS</t>
  </si>
  <si>
    <t>CAPANEMA</t>
  </si>
  <si>
    <t>CAPITAO POCO</t>
  </si>
  <si>
    <t>CARAJAS (PARAUAPEBAS)</t>
  </si>
  <si>
    <t>CASTANHAL</t>
  </si>
  <si>
    <t>CASTELO DOS SONHOS (ALTAMIRA)</t>
  </si>
  <si>
    <t>COLARES</t>
  </si>
  <si>
    <t>CONCEICAO DO ARAGUAIA</t>
  </si>
  <si>
    <t>CONCORDIA DO PARA</t>
  </si>
  <si>
    <t>CUMARU DO NORTE</t>
  </si>
  <si>
    <t>CURIONOPOLIS</t>
  </si>
  <si>
    <t>CURRALINHO</t>
  </si>
  <si>
    <t>CURUCA</t>
  </si>
  <si>
    <t>DOM ELISEU</t>
  </si>
  <si>
    <t>ELDORADO DOS CARAJAS</t>
  </si>
  <si>
    <t>FLORESTA DO ARAGUAIA</t>
  </si>
  <si>
    <t>GARRAFAO DO NORTE</t>
  </si>
  <si>
    <t>GOIANESIA DO PARA</t>
  </si>
  <si>
    <t>GURUPA</t>
  </si>
  <si>
    <t>HIDRELETRICA TUCURUI (TUCURUI)</t>
  </si>
  <si>
    <t>ICOARACI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</si>
  <si>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</si>
  <si>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</si>
  <si>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</si>
  <si>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</si>
  <si>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</si>
  <si>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</si>
  <si>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</si>
  <si>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</si>
  <si>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</si>
  <si>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</si>
  <si>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</si>
  <si>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</si>
  <si>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MAIAUATA (IGARAPE-MIRI)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</si>
  <si>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</si>
  <si>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</si>
  <si>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</si>
  <si>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</si>
  <si>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</si>
  <si>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</si>
  <si>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</si>
  <si>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</si>
  <si>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</si>
  <si>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MONTE DOURADO (ALMEIRIM)</t>
  </si>
  <si>
    <t>MUANA</t>
  </si>
  <si>
    <t>MURUCUPI (BARCARENA)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</si>
  <si>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</si>
  <si>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</si>
  <si>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</si>
  <si>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</si>
  <si>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</si>
  <si>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</si>
  <si>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</si>
  <si>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</si>
  <si>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</si>
  <si>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</si>
  <si>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PARAGOMINAS</t>
  </si>
  <si>
    <t>PARAUAPEBAS</t>
  </si>
  <si>
    <t>PEIXE-BOI</t>
  </si>
  <si>
    <t>PONTA DE PEDRAS</t>
  </si>
  <si>
    <t>PORTEL</t>
  </si>
  <si>
    <t>PRAINHA</t>
  </si>
  <si>
    <t>PRIMAVERA</t>
  </si>
  <si>
    <t>QUATIPURU</t>
  </si>
  <si>
    <t>QUATRO BOCAS (TOME-ACU)</t>
  </si>
  <si>
    <t>RIO MARIA</t>
  </si>
  <si>
    <t>RONDON DO PARA</t>
  </si>
  <si>
    <t>RUROPOLIS</t>
  </si>
  <si>
    <t>SALINOPOLIS</t>
  </si>
  <si>
    <t>SALVATERRA</t>
  </si>
  <si>
    <t>SANTA BARBARA DO PARA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</si>
  <si>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</si>
  <si>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</si>
  <si>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</si>
  <si>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</si>
  <si>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</si>
  <si>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</si>
  <si>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</si>
  <si>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</si>
  <si>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</si>
  <si>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</si>
  <si>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</si>
  <si>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</si>
  <si>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</si>
  <si>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DE PIRABAS</t>
  </si>
  <si>
    <t>SAO MIGUEL DO GUAMA</t>
  </si>
  <si>
    <t>SAO SEBASTIAO DA BOA VISTA</t>
  </si>
  <si>
    <t>SOURE</t>
  </si>
  <si>
    <t>TAILANDIA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</si>
  <si>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</si>
  <si>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</si>
  <si>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</si>
  <si>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</si>
  <si>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</si>
  <si>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</si>
  <si>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</si>
  <si>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</si>
  <si>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</si>
  <si>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VILA DOS CABANOS (BARCARENA)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</si>
  <si>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</si>
  <si>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</si>
  <si>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</si>
  <si>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</si>
  <si>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</si>
  <si>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</si>
  <si>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</si>
  <si>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</si>
  <si>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ALHANDRA</t>
  </si>
  <si>
    <t>APARECIDA</t>
  </si>
  <si>
    <t>ARACAGI</t>
  </si>
  <si>
    <t>ARARA</t>
  </si>
  <si>
    <t>ARARUNA</t>
  </si>
  <si>
    <t>AREIAL</t>
  </si>
  <si>
    <t>AROEIRAS</t>
  </si>
  <si>
    <t>ASSUNCAO</t>
  </si>
  <si>
    <t>BANANEIRAS</t>
  </si>
  <si>
    <t>BARAUNA</t>
  </si>
  <si>
    <t>BARRA DE SANTA ROSA</t>
  </si>
  <si>
    <t>BAYEUX</t>
  </si>
  <si>
    <t>BELEM DO BREJO DO CRUZ</t>
  </si>
  <si>
    <t>BONITO DE SANTA FE</t>
  </si>
  <si>
    <t>BOQUEIRAO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</si>
  <si>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</si>
  <si>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</si>
  <si>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</si>
  <si>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</si>
  <si>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</si>
  <si>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</si>
  <si>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</si>
  <si>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</si>
  <si>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</si>
  <si>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CAJAZEIRAS</t>
  </si>
  <si>
    <t>CALDAS BRANDAO</t>
  </si>
  <si>
    <t>CAMALAU</t>
  </si>
  <si>
    <t>CAMPINA GRANDE</t>
  </si>
  <si>
    <t>CATOLE DO ROCHA</t>
  </si>
  <si>
    <t>CATURITE</t>
  </si>
  <si>
    <t>CONCEICAO</t>
  </si>
  <si>
    <t>CONGO</t>
  </si>
  <si>
    <t>COREMAS</t>
  </si>
  <si>
    <t>CUBATI</t>
  </si>
  <si>
    <t>CUITE</t>
  </si>
  <si>
    <t>CUITE DE MAMANGUAPE</t>
  </si>
  <si>
    <t>CURRAL DE CIMA</t>
  </si>
  <si>
    <t>DAMIAO</t>
  </si>
  <si>
    <t>DESTERRO</t>
  </si>
  <si>
    <t>DIAMANTE</t>
  </si>
  <si>
    <t>DONA INES</t>
  </si>
  <si>
    <t>ESPERANCA</t>
  </si>
  <si>
    <t>FREI MARTINHO</t>
  </si>
  <si>
    <t>GADO BRAVO</t>
  </si>
  <si>
    <t>GUARABIRA</t>
  </si>
  <si>
    <t>GURINHEM</t>
  </si>
  <si>
    <t>IBIARA</t>
  </si>
  <si>
    <t>IMACULADA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</si>
  <si>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</si>
  <si>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</si>
  <si>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</si>
  <si>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</si>
  <si>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</si>
  <si>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</si>
  <si>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</si>
  <si>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</si>
  <si>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</si>
  <si>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</si>
  <si>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</si>
  <si>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</si>
  <si>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 DE DENTRO</t>
  </si>
  <si>
    <t>LAGOA SECA</t>
  </si>
  <si>
    <t>LIVRAMENTO</t>
  </si>
  <si>
    <t>LUCENA</t>
  </si>
  <si>
    <t>MAMANGUAPE</t>
  </si>
  <si>
    <t>MANAIRA</t>
  </si>
  <si>
    <t>MARIZOPOLIS</t>
  </si>
  <si>
    <t>MASSARANDUBA</t>
  </si>
  <si>
    <t>MATARACA</t>
  </si>
  <si>
    <t>MATO GROSSO</t>
  </si>
  <si>
    <t>MOGEIRO</t>
  </si>
  <si>
    <t>MONTEIRO</t>
  </si>
  <si>
    <t>NATUBA</t>
  </si>
  <si>
    <t>NAZAREZINHO</t>
  </si>
  <si>
    <t>NOVA FLORESTA</t>
  </si>
  <si>
    <t>OURO VELHO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</si>
  <si>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</si>
  <si>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</si>
  <si>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</si>
  <si>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</si>
  <si>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</si>
  <si>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</si>
  <si>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</si>
  <si>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</si>
  <si>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PIRPIRITUBA</t>
  </si>
  <si>
    <t>PITIMBU</t>
  </si>
  <si>
    <t>POCINHOS</t>
  </si>
  <si>
    <t>POCO DANTAS</t>
  </si>
  <si>
    <t>POMBAL</t>
  </si>
  <si>
    <t>PRINCESA ISABEL</t>
  </si>
  <si>
    <t>PUXINANA</t>
  </si>
  <si>
    <t>RIACHO DOS CAVALOS</t>
  </si>
  <si>
    <t>RIO TINTO</t>
  </si>
  <si>
    <t>SALGADO DE SAO FELIX</t>
  </si>
  <si>
    <t>SANTA CRUZ</t>
  </si>
  <si>
    <t>SANTA GERTRUDES (PATOS)</t>
  </si>
  <si>
    <t>SANTA HELENA</t>
  </si>
  <si>
    <t>SAO BENTINHO</t>
  </si>
  <si>
    <t>SAO JOAO DO CARIRI</t>
  </si>
  <si>
    <t>SAO JOAO DO RIO DO PEIXE</t>
  </si>
  <si>
    <t>SAO JOSE DA LAGOA TAPADA</t>
  </si>
  <si>
    <t>SAO JOSE DA MATA (CAMPINA GRANDE)</t>
  </si>
  <si>
    <t>SAO JOSE DE PIRANHAS</t>
  </si>
  <si>
    <t>SAO JOSE DOS RAMOS</t>
  </si>
  <si>
    <t>SAO MAMEDE</t>
  </si>
  <si>
    <t>SAO SEBASTIAO DE LAGOA DE ROCA</t>
  </si>
  <si>
    <t>SAPE</t>
  </si>
  <si>
    <t>SERRA BRANCA</t>
  </si>
  <si>
    <t>SERRARIA</t>
  </si>
  <si>
    <t>SOLANEA</t>
  </si>
  <si>
    <t>SOLEDADE</t>
  </si>
  <si>
    <t>SOUSA</t>
  </si>
  <si>
    <t>SUME</t>
  </si>
  <si>
    <t>TAMBAUZINHO (SANTA RITA)</t>
  </si>
  <si>
    <t>TAVARES</t>
  </si>
  <si>
    <t>TEIXEIRA</t>
  </si>
  <si>
    <t>TRIUNFO</t>
  </si>
  <si>
    <t>UIRAUNA</t>
  </si>
  <si>
    <t>UMBUZEIRO</t>
  </si>
  <si>
    <t>VARZEA</t>
  </si>
  <si>
    <t>Parana</t>
  </si>
  <si>
    <t>4? CENTENARIO</t>
  </si>
  <si>
    <t>ABATIA</t>
  </si>
  <si>
    <t>ADHEMAR DE BARROS (TERRA RICA)</t>
  </si>
  <si>
    <t>ADRIANOPOLIS</t>
  </si>
  <si>
    <t>AGUDOS DO SUL</t>
  </si>
  <si>
    <t>ALMIRANTE TAMANDARE</t>
  </si>
  <si>
    <t>ALTAMIRA DO PARANA</t>
  </si>
  <si>
    <t>ALTO ALEGRE (COLORADO)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</si>
  <si>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</si>
  <si>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</si>
  <si>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</si>
  <si>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</si>
  <si>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</si>
  <si>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</si>
  <si>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</si>
  <si>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</si>
  <si>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</si>
  <si>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</si>
  <si>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</si>
  <si>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</si>
  <si>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AQUIDABAN (MARIALVA)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</si>
  <si>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</si>
  <si>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</si>
  <si>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</si>
  <si>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</si>
  <si>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</si>
  <si>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</si>
  <si>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</si>
  <si>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</si>
  <si>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</si>
  <si>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</si>
  <si>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</si>
  <si>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BATEIAS (CAMPO LARGO)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</si>
  <si>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</si>
  <si>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</si>
  <si>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</si>
  <si>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</si>
  <si>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</si>
  <si>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</si>
  <si>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</si>
  <si>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</si>
  <si>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</si>
  <si>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</si>
  <si>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</si>
  <si>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BRAGANTINA (ASSIS CHATEAUBRIAND)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</si>
  <si>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</si>
  <si>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</si>
  <si>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</si>
  <si>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</si>
  <si>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</si>
  <si>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</si>
  <si>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</si>
  <si>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</si>
  <si>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</si>
  <si>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</si>
  <si>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</si>
  <si>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</si>
  <si>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</si>
  <si>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</si>
  <si>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</si>
  <si>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</si>
  <si>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</si>
  <si>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</si>
  <si>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</si>
  <si>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</si>
  <si>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</si>
  <si>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</si>
  <si>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CENTRALITO (CASCAVEL)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</si>
  <si>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</si>
  <si>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</si>
  <si>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</si>
  <si>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</si>
  <si>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</si>
  <si>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</si>
  <si>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</si>
  <si>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</si>
  <si>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</si>
  <si>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</si>
  <si>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</si>
  <si>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</si>
  <si>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</si>
  <si>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</si>
  <si>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</si>
  <si>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</si>
  <si>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</si>
  <si>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</si>
  <si>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</si>
  <si>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</si>
  <si>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</si>
  <si>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</si>
  <si>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 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</si>
  <si>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</si>
  <si>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</si>
  <si>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</si>
  <si>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</si>
  <si>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</si>
  <si>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</si>
  <si>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</si>
  <si>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</si>
  <si>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ESPIGAO ALTO DO IGUACU</t>
  </si>
  <si>
    <t>FAROL</t>
  </si>
  <si>
    <t>FAXINAL</t>
  </si>
  <si>
    <t>FAZENDA RIO GRANDE</t>
  </si>
  <si>
    <t>FENIX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</si>
  <si>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</si>
  <si>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</si>
  <si>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</si>
  <si>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</si>
  <si>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</si>
  <si>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</si>
  <si>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</si>
  <si>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</si>
  <si>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</si>
  <si>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FRANCISCO BELTRAO</t>
  </si>
  <si>
    <t>GENERAL CARNEIRO</t>
  </si>
  <si>
    <t>GODOY MOREIRA</t>
  </si>
  <si>
    <t>GOIOERE</t>
  </si>
  <si>
    <t>GOIOXIM</t>
  </si>
  <si>
    <t>GRACIOSA (PARANAVAI)</t>
  </si>
  <si>
    <t>GRANDES RIOS</t>
  </si>
  <si>
    <t>GUAIRA</t>
  </si>
  <si>
    <t>GUAIRACA</t>
  </si>
  <si>
    <t>GUAMIRANGA</t>
  </si>
  <si>
    <t>GUAPOREMA</t>
  </si>
  <si>
    <t>GUARACI</t>
  </si>
  <si>
    <t>GUARANIACU</t>
  </si>
  <si>
    <t>GUARAPUAVA</t>
  </si>
  <si>
    <t>GUARAQUECABA</t>
  </si>
  <si>
    <t>GUARATUBA</t>
  </si>
  <si>
    <t>GUARAVERA (LONDRINA)</t>
  </si>
  <si>
    <t>HONORIO SERPA</t>
  </si>
  <si>
    <t>IBAITI</t>
  </si>
  <si>
    <t>IBEMA</t>
  </si>
  <si>
    <t>IBIPORA</t>
  </si>
  <si>
    <t>ICARAIMA</t>
  </si>
  <si>
    <t>IGUARACU</t>
  </si>
  <si>
    <t>ILHA DOS VALADARES (PARANAGUA)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</si>
  <si>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</si>
  <si>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</si>
  <si>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</si>
  <si>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</si>
  <si>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</si>
  <si>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</si>
  <si>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</si>
  <si>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</si>
  <si>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</si>
  <si>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</si>
  <si>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</si>
  <si>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 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</si>
  <si>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</si>
  <si>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</si>
  <si>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</si>
  <si>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</si>
  <si>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</si>
  <si>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</si>
  <si>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</si>
  <si>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</si>
  <si>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</si>
  <si>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</si>
  <si>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</si>
  <si>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</si>
  <si>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</si>
  <si>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</si>
  <si>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</si>
  <si>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</si>
  <si>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</si>
  <si>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</si>
  <si>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</si>
  <si>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</si>
  <si>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</si>
  <si>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</si>
  <si>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LAVRINHA (PINHALAO)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</si>
  <si>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</si>
  <si>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</si>
  <si>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</si>
  <si>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</si>
  <si>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</si>
  <si>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</si>
  <si>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</si>
  <si>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</si>
  <si>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</si>
  <si>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</si>
  <si>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</si>
  <si>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</si>
  <si>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</si>
  <si>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</si>
  <si>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</si>
  <si>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</si>
  <si>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</si>
  <si>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</si>
  <si>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</si>
  <si>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</si>
  <si>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</si>
  <si>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</si>
  <si>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</si>
  <si>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</si>
  <si>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</si>
  <si>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</si>
  <si>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MARISTELA (ALTO PARANA)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</si>
  <si>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</si>
  <si>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</si>
  <si>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</si>
  <si>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</si>
  <si>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</si>
  <si>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</si>
  <si>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</si>
  <si>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</si>
  <si>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</si>
  <si>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</si>
  <si>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</si>
  <si>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</si>
  <si>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</si>
  <si>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</si>
  <si>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</si>
  <si>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</si>
  <si>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</si>
  <si>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</si>
  <si>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</si>
  <si>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</si>
  <si>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</si>
  <si>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</si>
  <si>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</si>
  <si>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</si>
  <si>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</si>
  <si>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</si>
  <si>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SARANDI (TOLEDO)</t>
  </si>
  <si>
    <t>ORTIGUEIRA</t>
  </si>
  <si>
    <t>OURIZONA</t>
  </si>
  <si>
    <t>OURO VERDE DO OESTE</t>
  </si>
  <si>
    <t>PAICANDU</t>
  </si>
  <si>
    <t>PAIQUERE (LONDRINA)</t>
  </si>
  <si>
    <t>PALMAS</t>
  </si>
  <si>
    <t>PALMEIRA</t>
  </si>
  <si>
    <t>PALMEIRINHA (GUARAPUAVA)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</si>
  <si>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</si>
  <si>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</si>
  <si>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</si>
  <si>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</si>
  <si>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</si>
  <si>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</si>
  <si>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</si>
  <si>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</si>
  <si>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</si>
  <si>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</si>
  <si>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PAULISTANIA (ALTO PIQUIRI)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</si>
  <si>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</si>
  <si>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</si>
  <si>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</si>
  <si>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</si>
  <si>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</si>
  <si>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</si>
  <si>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</si>
  <si>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 DE SAO BENTO</t>
  </si>
  <si>
    <t>PINHALAO</t>
  </si>
  <si>
    <t>PINHAO</t>
  </si>
  <si>
    <t>PIRAI DO SUL</t>
  </si>
  <si>
    <t>PIRAPO (APUCARANA)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</si>
  <si>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</si>
  <si>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</si>
  <si>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</si>
  <si>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</si>
  <si>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</si>
  <si>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</si>
  <si>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</si>
  <si>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</si>
  <si>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</si>
  <si>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PRANCHITA</t>
  </si>
  <si>
    <t>PRESIDENTE CASTELO BRANCO</t>
  </si>
  <si>
    <t>PRIMEIRO DE MAIO</t>
  </si>
  <si>
    <t>PRUDENTOPOLIS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</si>
  <si>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</si>
  <si>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</si>
  <si>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</si>
  <si>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</si>
  <si>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</si>
  <si>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</si>
  <si>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</si>
  <si>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</si>
  <si>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</si>
  <si>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</si>
  <si>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</si>
  <si>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</si>
  <si>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</si>
  <si>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</si>
  <si>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</si>
  <si>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</si>
  <si>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</si>
  <si>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</si>
  <si>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BONITO DO IGUACU</t>
  </si>
  <si>
    <t>RIO BRANCO DO IVAI</t>
  </si>
  <si>
    <t>RIO BRANCO DO SUL</t>
  </si>
  <si>
    <t>ROLANDIA</t>
  </si>
  <si>
    <t>RONCADOR</t>
  </si>
  <si>
    <t>RONDON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</si>
  <si>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</si>
  <si>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</si>
  <si>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</si>
  <si>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</si>
  <si>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</si>
  <si>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</si>
  <si>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</si>
  <si>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</si>
  <si>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</si>
  <si>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</si>
  <si>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</si>
  <si>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MARGARIDA (BELA VISTA DO PARAISO)</t>
  </si>
  <si>
    <t>SANTA MARIA DO OESTE</t>
  </si>
  <si>
    <t>SANTA MARIANA</t>
  </si>
  <si>
    <t>SANTA MONICA</t>
  </si>
  <si>
    <t>SANTA RITA DO OESTE (TERRA ROXA)</t>
  </si>
  <si>
    <t>SANTA TEREZA DO OESTE</t>
  </si>
  <si>
    <t>SANTA TEREZINHA DE ITAIPU</t>
  </si>
  <si>
    <t>SANTA ZELIA (ASTORGA)</t>
  </si>
  <si>
    <t>SANTANA DO ITARARE</t>
  </si>
  <si>
    <t>SANTO ANTONIO DA PLATINA</t>
  </si>
  <si>
    <t>SANTO ANTONIO DO CAIUA</t>
  </si>
  <si>
    <t>SANTO ANTONIO DO SUDOESTE</t>
  </si>
  <si>
    <t>SANTO INACIO</t>
  </si>
  <si>
    <t>SAO CARLOS DO IVAI</t>
  </si>
  <si>
    <t>SAO CLEMENTE (SANTA HELENA)</t>
  </si>
  <si>
    <t>SAO JERONIMO DA SERRA</t>
  </si>
  <si>
    <t>SAO JOAO</t>
  </si>
  <si>
    <t>SAO JOAO D OESTE (CASCAVEL)</t>
  </si>
  <si>
    <t>SAO JOAO DO CAIUA</t>
  </si>
  <si>
    <t>SAO JOAO DO IVAI</t>
  </si>
  <si>
    <t>SAO JOAO DO TRIUNFO</t>
  </si>
  <si>
    <t>SAO JORGE DO IVAI</t>
  </si>
  <si>
    <t>SAO JORGE DO OESTE</t>
  </si>
  <si>
    <t>SAO JORGE DO PATROCINIO</t>
  </si>
  <si>
    <t>SAO JOSE DA BOA VISTA</t>
  </si>
  <si>
    <t>SAO JOSE DAS PALMEIRAS</t>
  </si>
  <si>
    <t>SAO JOSE DOS PINHAIS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</si>
  <si>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</si>
  <si>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</si>
  <si>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</si>
  <si>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</si>
  <si>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</si>
  <si>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</si>
  <si>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</si>
  <si>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</si>
  <si>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</si>
  <si>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</si>
  <si>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SEDE ALVORADA (CASCAVEL)</t>
  </si>
  <si>
    <t>SENGES</t>
  </si>
  <si>
    <t>SERRANOPOLIS DO IGUACU</t>
  </si>
  <si>
    <t>SERTANEJA</t>
  </si>
  <si>
    <t>SERTANOPOLIS</t>
  </si>
  <si>
    <t>SIQUEIRA CAMPOS</t>
  </si>
  <si>
    <t>SOCAVAO (CASTRO)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</si>
  <si>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</si>
  <si>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</si>
  <si>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</si>
  <si>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</si>
  <si>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</si>
  <si>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</si>
  <si>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</si>
  <si>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</si>
  <si>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</si>
  <si>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</si>
  <si>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</si>
  <si>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</si>
  <si>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</si>
  <si>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TRONCO (CASTRO)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</si>
  <si>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</si>
  <si>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</si>
  <si>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</si>
  <si>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</si>
  <si>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</si>
  <si>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</si>
  <si>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</si>
  <si>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</si>
  <si>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</si>
  <si>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</si>
  <si>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</si>
  <si>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</si>
  <si>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 (TOLEDO)</t>
  </si>
  <si>
    <t>VILA REIS (APUCARANA)</t>
  </si>
  <si>
    <t>VIRMOND</t>
  </si>
  <si>
    <t>VITORIA (GUARAPUAVA)</t>
  </si>
  <si>
    <t>VITORINO</t>
  </si>
  <si>
    <t>XAMBRE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</si>
  <si>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</si>
  <si>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</si>
  <si>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</si>
  <si>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</si>
  <si>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</si>
  <si>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</si>
  <si>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</si>
  <si>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</si>
  <si>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</si>
  <si>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</si>
  <si>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</si>
  <si>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</si>
  <si>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</si>
  <si>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</si>
  <si>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</si>
  <si>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</si>
  <si>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</si>
  <si>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</si>
  <si>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</si>
  <si>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</si>
  <si>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BOM NOME (SAO JOSE DO BELMONTE)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</si>
  <si>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</si>
  <si>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</si>
  <si>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</si>
  <si>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</si>
  <si>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</si>
  <si>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</si>
  <si>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</si>
  <si>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</si>
  <si>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</si>
  <si>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CAMARAGIBE</t>
  </si>
  <si>
    <t>CAMOCIM DE SAO FELIX</t>
  </si>
  <si>
    <t>CAMUTANGA</t>
  </si>
  <si>
    <t>CANHOTINHO</t>
  </si>
  <si>
    <t>CAPOEIRAS</t>
  </si>
  <si>
    <t>CARAIBEIRAS (TACARATU)</t>
  </si>
  <si>
    <t>CARNAIBA</t>
  </si>
  <si>
    <t>CARNAUBEIRA DA PENHA</t>
  </si>
  <si>
    <t>CARPINA</t>
  </si>
  <si>
    <t>CARUARU</t>
  </si>
  <si>
    <t>CATENDE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</si>
  <si>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</si>
  <si>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</si>
  <si>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</si>
  <si>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</si>
  <si>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</si>
  <si>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</si>
  <si>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</si>
  <si>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</si>
  <si>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</si>
  <si>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</si>
  <si>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</si>
  <si>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</si>
  <si>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</si>
  <si>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</si>
  <si>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</si>
  <si>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</si>
  <si>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</si>
  <si>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</si>
  <si>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</si>
  <si>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</si>
  <si>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</si>
  <si>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</si>
  <si>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</si>
  <si>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</si>
  <si>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</si>
  <si>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</si>
  <si>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</si>
  <si>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</si>
  <si>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</si>
  <si>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</si>
  <si>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</si>
  <si>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</si>
  <si>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</si>
  <si>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</si>
  <si>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</si>
  <si>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</si>
  <si>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</si>
  <si>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</si>
  <si>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</si>
  <si>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</si>
  <si>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</si>
  <si>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</si>
  <si>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</si>
  <si>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</si>
  <si>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</si>
  <si>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</si>
  <si>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</si>
  <si>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</si>
  <si>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</si>
  <si>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</si>
  <si>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</si>
  <si>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</si>
  <si>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</si>
  <si>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</si>
  <si>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</si>
  <si>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NOSSA SENHORA DO O (IPOJUCA)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</si>
  <si>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</si>
  <si>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</si>
  <si>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</si>
  <si>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</si>
  <si>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</si>
  <si>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</si>
  <si>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</si>
  <si>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</si>
  <si>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</si>
  <si>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</si>
  <si>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</si>
  <si>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</si>
  <si>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</si>
  <si>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</si>
  <si>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</si>
  <si>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</si>
  <si>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</si>
  <si>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</si>
  <si>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QUIXABA</t>
  </si>
  <si>
    <t>RECIFE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</si>
  <si>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</si>
  <si>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</si>
  <si>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</si>
  <si>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</si>
  <si>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</si>
  <si>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</si>
  <si>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</si>
  <si>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 DO CAPIBARIBE</t>
  </si>
  <si>
    <t>SANTA MARIA DA BOA VISTA</t>
  </si>
  <si>
    <t>SANTA MARIA DO CAMBUCA</t>
  </si>
  <si>
    <t>SANTO AGOSTINHO (CABO DE SANTO AGOSTINHO)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</si>
  <si>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</si>
  <si>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</si>
  <si>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</si>
  <si>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</si>
  <si>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</si>
  <si>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</si>
  <si>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</si>
  <si>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</si>
  <si>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</si>
  <si>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</si>
  <si>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</si>
  <si>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</si>
  <si>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</si>
  <si>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</si>
  <si>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</si>
  <si>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</si>
  <si>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</si>
  <si>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</si>
  <si>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</si>
  <si>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</si>
  <si>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</si>
  <si>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</si>
  <si>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</si>
  <si>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</si>
  <si>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</si>
  <si>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</si>
  <si>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</si>
  <si>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</si>
  <si>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</si>
  <si>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</si>
  <si>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</si>
  <si>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</si>
  <si>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AGRICOLANDIA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</si>
  <si>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</si>
  <si>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</si>
  <si>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</si>
  <si>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</si>
  <si>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</si>
  <si>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</si>
  <si>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</si>
  <si>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</si>
  <si>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AVELINO LOPES</t>
  </si>
  <si>
    <t>BAIXA GRANDE DO RIBEIRO</t>
  </si>
  <si>
    <t>BARRA D ALCANTARA</t>
  </si>
  <si>
    <t>BARRAS</t>
  </si>
  <si>
    <t>BARRO DURO</t>
  </si>
  <si>
    <t>BELEM DO PIAUI</t>
  </si>
  <si>
    <t>BENEDITINOS</t>
  </si>
  <si>
    <t>BETANIA DO PIAUI</t>
  </si>
  <si>
    <t>BOM JESUS</t>
  </si>
  <si>
    <t>BRASILEIRA</t>
  </si>
  <si>
    <t>BURITI DOS LOPES</t>
  </si>
  <si>
    <t>CAMPINAS DO PIAUI</t>
  </si>
  <si>
    <t>CAMPO ALEGRE DO FIDALGO</t>
  </si>
  <si>
    <t>CAMPO GRANDE DO PIAUI</t>
  </si>
  <si>
    <t>CAMPO MAIOR</t>
  </si>
  <si>
    <t>CANAVIEIRA</t>
  </si>
  <si>
    <t>CANTO DO BURITI</t>
  </si>
  <si>
    <t>CAPITAO DE CAMPOS</t>
  </si>
  <si>
    <t>CARACOL</t>
  </si>
  <si>
    <t>CARAUBAS DO PIAUI</t>
  </si>
  <si>
    <t>CASTELO DO PIAUI</t>
  </si>
  <si>
    <t>COCAL</t>
  </si>
  <si>
    <t>COCAL DE TELHA</t>
  </si>
  <si>
    <t>COCAL DOS ALVES</t>
  </si>
  <si>
    <t>COLONIA DO PIAUI</t>
  </si>
  <si>
    <t>CORRENTE</t>
  </si>
  <si>
    <t>CRISTINO CASTRO</t>
  </si>
  <si>
    <t>CURIMATA</t>
  </si>
  <si>
    <t>DEMERVAL LOBAO</t>
  </si>
  <si>
    <t>DOM EXPEDITO LOPES</t>
  </si>
  <si>
    <t>DOM INOCENCIO</t>
  </si>
  <si>
    <t>ELESBAO VELOSO</t>
  </si>
  <si>
    <t>ELISEU MARTINS</t>
  </si>
  <si>
    <t>ESPERANTINA</t>
  </si>
  <si>
    <t>FLORIANO</t>
  </si>
  <si>
    <t>FRANCISCO MACEDO</t>
  </si>
  <si>
    <t>FRONTEIRAS</t>
  </si>
  <si>
    <t>GILBUES</t>
  </si>
  <si>
    <t>GUADALUPE</t>
  </si>
  <si>
    <t>GUARIBAS</t>
  </si>
  <si>
    <t>ILHA GRANDE</t>
  </si>
  <si>
    <t>INHUMA</t>
  </si>
  <si>
    <t>IPIRANGA DO PIAUI</t>
  </si>
  <si>
    <t>ISAIAS COELHO</t>
  </si>
  <si>
    <t>ITAINOPOLIS</t>
  </si>
  <si>
    <t>ITAUEIRA</t>
  </si>
  <si>
    <t>JAICOS</t>
  </si>
  <si>
    <t>JOSE DE FREITAS</t>
  </si>
  <si>
    <t>JOSE RAMOS</t>
  </si>
  <si>
    <t>JUAZEIRO DO PIAUI</t>
  </si>
  <si>
    <t>JULIO BORGES</t>
  </si>
  <si>
    <t>LAGOA ALEGRE</t>
  </si>
  <si>
    <t>LAGOA DE SAO FRANCISCO</t>
  </si>
  <si>
    <t>LAGOA DO BARRO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</si>
  <si>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</si>
  <si>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</si>
  <si>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</si>
  <si>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</si>
  <si>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</si>
  <si>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</si>
  <si>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</si>
  <si>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</si>
  <si>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MATIAS OLIMPIO</t>
  </si>
  <si>
    <t>MIGUEL ALVES</t>
  </si>
  <si>
    <t>MILTON BRANDAO</t>
  </si>
  <si>
    <t>MONSENHOR GIL</t>
  </si>
  <si>
    <t>MONSENHOR HIPOLITO</t>
  </si>
  <si>
    <t>NAZARE DO PIAUI</t>
  </si>
  <si>
    <t>NOSSA SENHORA DOS REMEDIOS</t>
  </si>
  <si>
    <t>NOVO ORIENTE DO PIAUI</t>
  </si>
  <si>
    <t>OEIRAS</t>
  </si>
  <si>
    <t>PADRE MARCOS</t>
  </si>
  <si>
    <t>PAES LANDIM</t>
  </si>
  <si>
    <t>PALMEIRA DO PIAUI</t>
  </si>
  <si>
    <t>PALMEIRAIS</t>
  </si>
  <si>
    <t>PARNAGUA</t>
  </si>
  <si>
    <t>PARNAIBA</t>
  </si>
  <si>
    <t>PAULISTANA</t>
  </si>
  <si>
    <t>PAVUSSU</t>
  </si>
  <si>
    <t>PEDRO II</t>
  </si>
  <si>
    <t>PICOS</t>
  </si>
  <si>
    <t>PIMENTEIRAS</t>
  </si>
  <si>
    <t>PIO IX</t>
  </si>
  <si>
    <t>PIRACURUCA</t>
  </si>
  <si>
    <t>PIRIPIRI</t>
  </si>
  <si>
    <t>PORTO</t>
  </si>
  <si>
    <t>REDENCAO DO GURGUEIA</t>
  </si>
  <si>
    <t>REGENERACAO</t>
  </si>
  <si>
    <t>RIBEIRA DO PIAUI</t>
  </si>
  <si>
    <t>RIO GRANDE DO PIAUI</t>
  </si>
  <si>
    <t>SANTA CRUZ DO PIAUI</t>
  </si>
  <si>
    <t>SANTA CRUZ DOS MILAGRES</t>
  </si>
  <si>
    <t>SANTA ROSA DO PIAUI</t>
  </si>
  <si>
    <t>SANTANA DO PIAUI</t>
  </si>
  <si>
    <t>SAO BRAZ DO PIAUI</t>
  </si>
  <si>
    <t>SAO FELIX DO PIAUI</t>
  </si>
  <si>
    <t>SAO FRANCISCO DO PIAUI</t>
  </si>
  <si>
    <t>SAO GONCALO DO PIAUI</t>
  </si>
  <si>
    <t>SAO JOAO DA CANABRAVA</t>
  </si>
  <si>
    <t>SAO JOAO DA SERRA</t>
  </si>
  <si>
    <t>SAO JOAO DO ARRAIAL</t>
  </si>
  <si>
    <t>SAO JOAO DO PIAUI</t>
  </si>
  <si>
    <t>SAO JOSE DO PEIXE</t>
  </si>
  <si>
    <t>SAO JULIAO</t>
  </si>
  <si>
    <t>SAO LOURENCO DO PIAUI</t>
  </si>
  <si>
    <t>SAO MIGUEL DO TAPUIO</t>
  </si>
  <si>
    <t>SAO PEDRO DO PIAUI</t>
  </si>
  <si>
    <t>SAO RAIMUNDO NONATO</t>
  </si>
  <si>
    <t>SEBASTIAO LEAL</t>
  </si>
  <si>
    <t>SIMOES</t>
  </si>
  <si>
    <t>SIMPLICIO MENDES</t>
  </si>
  <si>
    <t>SOCORRO DO PIAUI</t>
  </si>
  <si>
    <t>SUSSUAPARA</t>
  </si>
  <si>
    <t>TANQUE DO PIAUI</t>
  </si>
  <si>
    <t>TERESINA</t>
  </si>
  <si>
    <t>UNIAO</t>
  </si>
  <si>
    <t>URUCUI</t>
  </si>
  <si>
    <t>VALENCA DO PIAUI</t>
  </si>
  <si>
    <t>WALL FERRAZ</t>
  </si>
  <si>
    <t>ANGRA DOS REIS</t>
  </si>
  <si>
    <t>ANTONIO BERTHOLDO DA SILVA JORDAO</t>
  </si>
  <si>
    <t>APERIBE</t>
  </si>
  <si>
    <t>ARARUAMA</t>
  </si>
  <si>
    <t>ARMACAO DOS BUZIOS</t>
  </si>
  <si>
    <t>ARRAIAL DO CABO</t>
  </si>
  <si>
    <t>BACAXA (SAQUAREMA)</t>
  </si>
  <si>
    <t>BANQUETE (BOM JARDIM)</t>
  </si>
  <si>
    <t>BARRA DE SAO JOAO (CASIMIRO DE ABREU)</t>
  </si>
  <si>
    <t>BARRA DO PIRAI</t>
  </si>
  <si>
    <t>BARRA MANSA</t>
  </si>
  <si>
    <t>BELFORD ROXO</t>
  </si>
  <si>
    <t>BEMPOSTA (TRES RIOS)</t>
  </si>
  <si>
    <t>BOA VENTURA (ITAPERUNA)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</si>
  <si>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</si>
  <si>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</si>
  <si>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</si>
  <si>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</si>
  <si>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</si>
  <si>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</si>
  <si>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</si>
  <si>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</si>
  <si>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</si>
  <si>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</si>
  <si>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COMENDADOR VENANCIO (ITAPERUNA)</t>
  </si>
  <si>
    <t>CONCEICAO DE JACAREI (MANGARATIBA)</t>
  </si>
  <si>
    <t>CONCEICAO DE MACABU</t>
  </si>
  <si>
    <t>CONSERVATORIA (VALENCA)</t>
  </si>
  <si>
    <t>CORDEIRO</t>
  </si>
  <si>
    <t>CORREGO DO OURO (MACAE)</t>
  </si>
  <si>
    <t>DORES DE MACABU (CAMPOS DOS GOYTACAZES)</t>
  </si>
  <si>
    <t>DUAS BARRAS</t>
  </si>
  <si>
    <t>DUQUE DE CAXIAS</t>
  </si>
  <si>
    <t>ENGENHEIRO PASSOS (RESENDE)</t>
  </si>
  <si>
    <t>ENGENHEIRO PAULO DE FRONTIN</t>
  </si>
  <si>
    <t>GOITACAZES (CAMPOS DOS GOYTACAZES)</t>
  </si>
  <si>
    <t>GOVERNADOR PORTELA (MIGUEL PEREIRA)</t>
  </si>
  <si>
    <t>GUAPIMIRIM</t>
  </si>
  <si>
    <t>IGUABA GRANDE</t>
  </si>
  <si>
    <t>ILHA GRANDE (ANGRA DOS REIS)</t>
  </si>
  <si>
    <t>IPIABAS (BARRA DO PIRAI)</t>
  </si>
  <si>
    <t>ITABORAI</t>
  </si>
  <si>
    <t>ITAGUAI</t>
  </si>
  <si>
    <t>ITALVA</t>
  </si>
  <si>
    <t>ITAOCARA</t>
  </si>
  <si>
    <t>ITAPERUNA</t>
  </si>
  <si>
    <t>ITATIAIA</t>
  </si>
  <si>
    <t>JAPERI</t>
  </si>
  <si>
    <t>JAPUIBA (CACHOEIRAS DE MACACU)</t>
  </si>
  <si>
    <t>LAJE DO MURIAE</t>
  </si>
  <si>
    <t>LARANJAIS (ITAOCARA)</t>
  </si>
  <si>
    <t>LIDICE (RIO CLARO)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</si>
  <si>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</si>
  <si>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</si>
  <si>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</si>
  <si>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</si>
  <si>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</si>
  <si>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</si>
  <si>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</si>
  <si>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</si>
  <si>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MUSSUREPE (CAMPOS DOS GOYTACAZES)</t>
  </si>
  <si>
    <t>NATIVIDADE</t>
  </si>
  <si>
    <t>NILOPOLIS</t>
  </si>
  <si>
    <t>NITEROI</t>
  </si>
  <si>
    <t>NOVA FRIBURGO</t>
  </si>
  <si>
    <t>NOVA IGUACU</t>
  </si>
  <si>
    <t>PAPUCAIA (CACHOEIRAS DE MACACU)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</si>
  <si>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</si>
  <si>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</si>
  <si>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</si>
  <si>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</si>
  <si>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</si>
  <si>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</si>
  <si>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</si>
  <si>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</si>
  <si>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PORTELA (ITAOCARA)</t>
  </si>
  <si>
    <t>PORTO REAL</t>
  </si>
  <si>
    <t>QUATIS</t>
  </si>
  <si>
    <t>QUEIMADOS</t>
  </si>
  <si>
    <t>QUISSAMA</t>
  </si>
  <si>
    <t>RAPOSO (ITAPERUNA)</t>
  </si>
  <si>
    <t>RESENDE</t>
  </si>
  <si>
    <t>RIO BONITO</t>
  </si>
  <si>
    <t>RIO CLARO</t>
  </si>
  <si>
    <t>RIO DAS FLORES</t>
  </si>
  <si>
    <t>RIO DAS OSTRAS</t>
  </si>
  <si>
    <t>RIO DE JANEIRO</t>
  </si>
  <si>
    <t>SANTA CLARA (PORCIUNCULA)</t>
  </si>
  <si>
    <t>SANTA MARIA (CAMPOS DOS GOYTACAZES)</t>
  </si>
  <si>
    <t>SANTA MARIA MADALENA</t>
  </si>
  <si>
    <t>SANTO AMARO DE CAMPOS (CAMPOS DOS GOYTACAZES)</t>
  </si>
  <si>
    <t>SANTO ANTONIO DE PADUA</t>
  </si>
  <si>
    <t>SANTO EDUARDO (CAMPOS DOS GOYTACAZES)</t>
  </si>
  <si>
    <t>SAO FIDELIS</t>
  </si>
  <si>
    <t>SAO FRANCISCO DE ITABAPOANA</t>
  </si>
  <si>
    <t>SAO GONCALO</t>
  </si>
  <si>
    <t>SAO JOAO DA BARRA</t>
  </si>
  <si>
    <t>SAO JOAO DE MERITI</t>
  </si>
  <si>
    <t>SAO JOAO DO PARAISO (CAMBUCI)</t>
  </si>
  <si>
    <t>SAO JOSE DE UBA</t>
  </si>
  <si>
    <t>SAO JOSE DO VALE DO RIO PRETO</t>
  </si>
  <si>
    <t>SAO PEDRO DA ALDEIA</t>
  </si>
  <si>
    <t>SAO SEBASTIAO DE CAMPOS (CAMPOS DOS GOYTACAZES)</t>
  </si>
  <si>
    <t>SAO SEBASTIAO DO ALTO</t>
  </si>
  <si>
    <t>SAO VICENTE DE PAULA (ARARUAMA)</t>
  </si>
  <si>
    <t>SAPUCAIA</t>
  </si>
  <si>
    <t>SAQUAREMA</t>
  </si>
  <si>
    <t>SEROPEDICA</t>
  </si>
  <si>
    <t>SILVA JARDIM</t>
  </si>
  <si>
    <t>SUBAIO (CACHOEIRAS DE MACACU)</t>
  </si>
  <si>
    <t>SUMIDOURO</t>
  </si>
  <si>
    <t>TAMOIOS (CABO FRIO)</t>
  </si>
  <si>
    <t>TANGUA</t>
  </si>
  <si>
    <t>TERESOPOLIS</t>
  </si>
  <si>
    <t>TRAJANO DE MORAIS</t>
  </si>
  <si>
    <t>TRAVESSAO (CAMPOS DOS GOYTACAZES)</t>
  </si>
  <si>
    <t>TRES RIOS</t>
  </si>
  <si>
    <t>VALAO DO BARRO (SAO SEBASTIAO DO ALTO)</t>
  </si>
  <si>
    <t>VARRE-SAI</t>
  </si>
  <si>
    <t>VASSOURAS</t>
  </si>
  <si>
    <t>VILA MURIQUI (MANGARATIBA)</t>
  </si>
  <si>
    <t>VILA NOVA DE CAMPOS (CAMPOS DOS GOYTACAZES)</t>
  </si>
  <si>
    <t>VOLTA REDONDA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</si>
  <si>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</si>
  <si>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</si>
  <si>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</si>
  <si>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</si>
  <si>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</si>
  <si>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</si>
  <si>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</si>
  <si>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</si>
  <si>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</si>
  <si>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</si>
  <si>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AREZ</t>
  </si>
  <si>
    <t>ASSU</t>
  </si>
  <si>
    <t>BAIA FORMOSA</t>
  </si>
  <si>
    <t>BARCELONA</t>
  </si>
  <si>
    <t>CAICO</t>
  </si>
  <si>
    <t>CANGUARETAMA</t>
  </si>
  <si>
    <t>CARAUBAS</t>
  </si>
  <si>
    <t>CARNAUBA DOS DANTAS</t>
  </si>
  <si>
    <t>CARNAUBAIS</t>
  </si>
  <si>
    <t>CEARA-MIRIM</t>
  </si>
  <si>
    <t>CERRO CORA</t>
  </si>
  <si>
    <t>CRUZETA</t>
  </si>
  <si>
    <t>CURRAIS NOVOS</t>
  </si>
  <si>
    <t>DOUTOR SEVERIANO</t>
  </si>
  <si>
    <t>EQUADOR</t>
  </si>
  <si>
    <t>ESPIRITO SANTO</t>
  </si>
  <si>
    <t>EXTREMOZ</t>
  </si>
  <si>
    <t>FELIPE GUERRA</t>
  </si>
  <si>
    <t>FLORANIA</t>
  </si>
  <si>
    <t>FRANCISCO DANTAS</t>
  </si>
  <si>
    <t>FRUTUOSO GOMES</t>
  </si>
  <si>
    <t>GALINHOS</t>
  </si>
  <si>
    <t>GOIANINHA</t>
  </si>
  <si>
    <t>GOVERNADOR DIX-SEPT ROSADO</t>
  </si>
  <si>
    <t>GUAMARE</t>
  </si>
  <si>
    <t>IELMO MARINHO</t>
  </si>
  <si>
    <t>IPANGUACU</t>
  </si>
  <si>
    <t>ITAU</t>
  </si>
  <si>
    <t>JARDIM DE PIRANHAS</t>
  </si>
  <si>
    <t>JARDIM DO SERIDO</t>
  </si>
  <si>
    <t>JOAO CAMARA</t>
  </si>
  <si>
    <t>JUCURUTU</t>
  </si>
  <si>
    <t>LAGOA D ANTA</t>
  </si>
  <si>
    <t>LAGOA DE PEDRAS</t>
  </si>
  <si>
    <t>LAGOA NOVA</t>
  </si>
  <si>
    <t>LAGOA SALGADA</t>
  </si>
  <si>
    <t>LAJES</t>
  </si>
  <si>
    <t>LUIS GOMES</t>
  </si>
  <si>
    <t>MACAIBA</t>
  </si>
  <si>
    <t>MACAU</t>
  </si>
  <si>
    <t>MARCELINO VIEIRA</t>
  </si>
  <si>
    <t>MARTINS</t>
  </si>
  <si>
    <t>MESSIAS TARGINO</t>
  </si>
  <si>
    <t>MONTANHAS</t>
  </si>
  <si>
    <t>MOSSORO</t>
  </si>
  <si>
    <t>NATAL</t>
  </si>
  <si>
    <t>NOVA CRUZ</t>
  </si>
  <si>
    <t>OLHO-D AGUA DO BORGES</t>
  </si>
  <si>
    <t>PARAZINHO</t>
  </si>
  <si>
    <t>PARELHAS</t>
  </si>
  <si>
    <t>PATU</t>
  </si>
  <si>
    <t>PAU DOS FERROS</t>
  </si>
  <si>
    <t>PEDRO AVELINO</t>
  </si>
  <si>
    <t>PEDRO VELHO</t>
  </si>
  <si>
    <t>POCO BRANCO</t>
  </si>
  <si>
    <t>PORTALEGRE</t>
  </si>
  <si>
    <t>RAFAEL FERNANDES</t>
  </si>
  <si>
    <t>RIACHUELO</t>
  </si>
  <si>
    <t>RODOLFO FERNANDES</t>
  </si>
  <si>
    <t>SANTANA DO MATOS</t>
  </si>
  <si>
    <t>SANTO ANTONIO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</si>
  <si>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</si>
  <si>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</si>
  <si>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</si>
  <si>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</si>
  <si>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</si>
  <si>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</si>
  <si>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</si>
  <si>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</si>
  <si>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</si>
  <si>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</si>
  <si>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</si>
  <si>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</si>
  <si>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</si>
  <si>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</si>
  <si>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</si>
  <si>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</si>
  <si>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</si>
  <si>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</si>
  <si>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</si>
  <si>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TOUROS</t>
  </si>
  <si>
    <t>UMARIZAL</t>
  </si>
  <si>
    <t>VENHA-VER</t>
  </si>
  <si>
    <t>ACEGUA</t>
  </si>
  <si>
    <t>AGUA SANTA</t>
  </si>
  <si>
    <t>AGUAS CLARAS (VIAMAO)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</si>
  <si>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</si>
  <si>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</si>
  <si>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</si>
  <si>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</si>
  <si>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</si>
  <si>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</si>
  <si>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</si>
  <si>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</si>
  <si>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</si>
  <si>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</si>
  <si>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</si>
  <si>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</si>
  <si>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</si>
  <si>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</si>
  <si>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</si>
  <si>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</si>
  <si>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</si>
  <si>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</si>
  <si>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</si>
  <si>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</si>
  <si>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</si>
  <si>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</si>
  <si>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</si>
  <si>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</si>
  <si>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</si>
  <si>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</si>
  <si>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</si>
  <si>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</si>
  <si>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</si>
  <si>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</si>
  <si>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</si>
  <si>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</si>
  <si>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</si>
  <si>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</si>
  <si>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</si>
  <si>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BENTO GONCALVES</t>
  </si>
  <si>
    <t>BOA VISTA DAS MISSOES</t>
  </si>
  <si>
    <t>BOA VISTA DO BURICA</t>
  </si>
  <si>
    <t>BOA VISTA DO INCRA</t>
  </si>
  <si>
    <t>BOM PRINCIPIO</t>
  </si>
  <si>
    <t>BOM PROGRESSO</t>
  </si>
  <si>
    <t>BOM RETIRO DO SUL</t>
  </si>
  <si>
    <t>BOQUEIRAO DO LEAO</t>
  </si>
  <si>
    <t>BOSSOROCA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</si>
  <si>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</si>
  <si>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</si>
  <si>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</si>
  <si>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</si>
  <si>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</si>
  <si>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</si>
  <si>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</si>
  <si>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</si>
  <si>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</si>
  <si>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</si>
  <si>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</si>
  <si>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</si>
  <si>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</si>
  <si>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</si>
  <si>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</si>
  <si>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</si>
  <si>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</si>
  <si>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</si>
  <si>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</si>
  <si>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</si>
  <si>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</si>
  <si>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</si>
  <si>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</si>
  <si>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</si>
  <si>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</si>
  <si>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</si>
  <si>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</si>
  <si>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</si>
  <si>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</si>
  <si>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</si>
  <si>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</si>
  <si>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</si>
  <si>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CAPIVARITA (PANTANO GRANDE)</t>
  </si>
  <si>
    <t>CARAA</t>
  </si>
  <si>
    <t>CARAZINHO</t>
  </si>
  <si>
    <t>CARLOS BARBOSA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</si>
  <si>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</si>
  <si>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</si>
  <si>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</si>
  <si>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</si>
  <si>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</si>
  <si>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</si>
  <si>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</si>
  <si>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</si>
  <si>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</si>
  <si>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</si>
  <si>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</si>
  <si>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</si>
  <si>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</si>
  <si>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</si>
  <si>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</si>
  <si>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</si>
  <si>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</si>
  <si>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</si>
  <si>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</si>
  <si>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</si>
  <si>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</si>
  <si>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</si>
  <si>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</si>
  <si>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</si>
  <si>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</si>
  <si>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</si>
  <si>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</si>
  <si>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</si>
  <si>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</si>
  <si>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</si>
  <si>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CURUMIM (CAPAO DA CANOA)</t>
  </si>
  <si>
    <t>DAVID CANABARRO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</si>
  <si>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</si>
  <si>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</si>
  <si>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</si>
  <si>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</si>
  <si>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</si>
  <si>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</si>
  <si>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</si>
  <si>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</si>
  <si>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</si>
  <si>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</si>
  <si>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</si>
  <si>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</si>
  <si>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</si>
  <si>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</si>
  <si>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</si>
  <si>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</si>
  <si>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</si>
  <si>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</si>
  <si>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</si>
  <si>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</si>
  <si>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</si>
  <si>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</si>
  <si>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</si>
  <si>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</si>
  <si>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</si>
  <si>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</si>
  <si>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</si>
  <si>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ESTREITO (SAO JOSE DO NORTE)</t>
  </si>
  <si>
    <t>ESTRELA</t>
  </si>
  <si>
    <t>ESTRELA VELHA</t>
  </si>
  <si>
    <t>EUGENIO DE CASTRO</t>
  </si>
  <si>
    <t>FAGUNDES VARELA</t>
  </si>
  <si>
    <t>FARROUPILHA</t>
  </si>
  <si>
    <t>FAXINAL DO SOTURNO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</si>
  <si>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</si>
  <si>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</si>
  <si>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</si>
  <si>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</si>
  <si>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</si>
  <si>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</si>
  <si>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</si>
  <si>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</si>
  <si>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</si>
  <si>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</si>
  <si>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</si>
  <si>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</si>
  <si>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</si>
  <si>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</si>
  <si>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</si>
  <si>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</si>
  <si>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</si>
  <si>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</si>
  <si>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</si>
  <si>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</si>
  <si>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</si>
  <si>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</si>
  <si>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</si>
  <si>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</si>
  <si>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</si>
  <si>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</si>
  <si>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</si>
  <si>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HORIZONTINA</t>
  </si>
  <si>
    <t>HULHA NEGRA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</si>
  <si>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</si>
  <si>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</si>
  <si>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</si>
  <si>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</si>
  <si>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</si>
  <si>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</si>
  <si>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</si>
  <si>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</si>
  <si>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</si>
  <si>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</si>
  <si>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</si>
  <si>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</si>
  <si>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</si>
  <si>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</si>
  <si>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</si>
  <si>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ITAO (ITAQUI)</t>
  </si>
  <si>
    <t>ITAPUA (VIAMAO)</t>
  </si>
  <si>
    <t>ITAPUCA</t>
  </si>
  <si>
    <t>ITAQUI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</si>
  <si>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</si>
  <si>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</si>
  <si>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</si>
  <si>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</si>
  <si>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</si>
  <si>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</si>
  <si>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</si>
  <si>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</si>
  <si>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</si>
  <si>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</si>
  <si>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</si>
  <si>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</si>
  <si>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</si>
  <si>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</si>
  <si>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</si>
  <si>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</si>
  <si>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</si>
  <si>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</si>
  <si>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</si>
  <si>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</si>
  <si>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</si>
  <si>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</si>
  <si>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</si>
  <si>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</si>
  <si>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</si>
  <si>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</si>
  <si>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</si>
  <si>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</si>
  <si>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</si>
  <si>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</si>
  <si>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</si>
  <si>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</si>
  <si>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</si>
  <si>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</si>
  <si>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MAXIMILIANO DE ALMEIDA</t>
  </si>
  <si>
    <t>MINAS DO LEAO</t>
  </si>
  <si>
    <t>MIRAGUAI</t>
  </si>
  <si>
    <t>MIRIM (SANTA VITORIA DO PALMAR)</t>
  </si>
  <si>
    <t>MONTAURI</t>
  </si>
  <si>
    <t>MONTE ALEGRE DOS CAMPOS</t>
  </si>
  <si>
    <t>MONTE ALVERNE (SANTA CRUZ DO SUL)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</si>
  <si>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</si>
  <si>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</si>
  <si>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</si>
  <si>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</si>
  <si>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</si>
  <si>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</si>
  <si>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</si>
  <si>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</si>
  <si>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</si>
  <si>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</si>
  <si>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</si>
  <si>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</si>
  <si>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</si>
  <si>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</si>
  <si>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</si>
  <si>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</si>
  <si>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</si>
  <si>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</si>
  <si>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</si>
  <si>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</si>
  <si>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</si>
  <si>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</si>
  <si>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</si>
  <si>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</si>
  <si>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</si>
  <si>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</si>
  <si>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</si>
  <si>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</si>
  <si>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</si>
  <si>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</si>
  <si>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</si>
  <si>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</si>
  <si>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</si>
  <si>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</si>
  <si>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</si>
  <si>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</si>
  <si>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</si>
  <si>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</si>
  <si>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</si>
  <si>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</si>
  <si>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</si>
  <si>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</si>
  <si>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</si>
  <si>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</si>
  <si>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</si>
  <si>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</si>
  <si>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</si>
  <si>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</si>
  <si>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</si>
  <si>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</si>
  <si>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</si>
  <si>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</si>
  <si>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</si>
  <si>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</si>
  <si>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</si>
  <si>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</si>
  <si>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</si>
  <si>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</si>
  <si>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</si>
  <si>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</si>
  <si>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</si>
  <si>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POCO DAS ANTAS</t>
  </si>
  <si>
    <t>POLO PETROQUIMICO DE TRIUNFO (TRIUNFO)</t>
  </si>
  <si>
    <t>PONTAO</t>
  </si>
  <si>
    <t>PONTE PRETA</t>
  </si>
  <si>
    <t>PORTAO</t>
  </si>
  <si>
    <t>PORTO ALEGRE</t>
  </si>
  <si>
    <t>PORTO LUCENA</t>
  </si>
  <si>
    <t>PORTO VERA CRUZ</t>
  </si>
  <si>
    <t>PORTO XAVIER</t>
  </si>
  <si>
    <t>POUSO NOVO</t>
  </si>
  <si>
    <t>POVO NOVO (RIO GRANDE)</t>
  </si>
  <si>
    <t>PRESIDENTE LUCENA</t>
  </si>
  <si>
    <t>PROGRESSO</t>
  </si>
  <si>
    <t>PROTASIO ALVES</t>
  </si>
  <si>
    <t>PUTINGA</t>
  </si>
  <si>
    <t>QUARAI</t>
  </si>
  <si>
    <t>QUEVEDOS</t>
  </si>
  <si>
    <t>QUINTA (RIO GRANDE)</t>
  </si>
  <si>
    <t>QUINTAO (PALMARES DO SUL)</t>
  </si>
  <si>
    <t>QUINZE DE NOVEMBRO</t>
  </si>
  <si>
    <t>REDENTORA</t>
  </si>
  <si>
    <t>RELVADO</t>
  </si>
  <si>
    <t>RESTINGA SECA</t>
  </si>
  <si>
    <t>RIO DOS INDIOS</t>
  </si>
  <si>
    <t>RIO GRANDE</t>
  </si>
  <si>
    <t>RIO PARDINHO (SANTA CRUZ DO SUL)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</si>
  <si>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</si>
  <si>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</si>
  <si>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</si>
  <si>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</si>
  <si>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</si>
  <si>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</si>
  <si>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</si>
  <si>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</si>
  <si>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</si>
  <si>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</si>
  <si>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</si>
  <si>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</si>
  <si>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</si>
  <si>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</si>
  <si>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</si>
  <si>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</si>
  <si>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</si>
  <si>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</si>
  <si>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</si>
  <si>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</si>
  <si>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</si>
  <si>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</si>
  <si>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</si>
  <si>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</si>
  <si>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</si>
  <si>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</si>
  <si>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</si>
  <si>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</si>
  <si>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</si>
  <si>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</si>
  <si>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</si>
  <si>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</si>
  <si>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</si>
  <si>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</si>
  <si>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</si>
  <si>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</si>
  <si>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</si>
  <si>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</si>
  <si>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</si>
  <si>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</si>
  <si>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</si>
  <si>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</si>
  <si>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</si>
  <si>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</si>
  <si>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</si>
  <si>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</si>
  <si>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</si>
  <si>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</si>
  <si>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</si>
  <si>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</si>
  <si>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</si>
  <si>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</si>
  <si>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</si>
  <si>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</si>
  <si>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</si>
  <si>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</si>
  <si>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</si>
  <si>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</si>
  <si>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</si>
  <si>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</si>
  <si>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</si>
  <si>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</si>
  <si>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</si>
  <si>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</si>
  <si>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</si>
  <si>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VENDELINO</t>
  </si>
  <si>
    <t>SAO VICENTE DO SUL</t>
  </si>
  <si>
    <t>SAPIRANGA</t>
  </si>
  <si>
    <t>SAPUCAIA DO SUL</t>
  </si>
  <si>
    <t>SEBERI</t>
  </si>
  <si>
    <t>SEGREDO</t>
  </si>
  <si>
    <t>SELBACH</t>
  </si>
  <si>
    <t>SENADOR SALGADO FILHO</t>
  </si>
  <si>
    <t>SENTINELA DO SUL</t>
  </si>
  <si>
    <t>SERAFINA CORREA</t>
  </si>
  <si>
    <t>SERTAO</t>
  </si>
  <si>
    <t>SERTAO SANTANA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</si>
  <si>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</si>
  <si>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</si>
  <si>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</si>
  <si>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</si>
  <si>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</si>
  <si>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</si>
  <si>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</si>
  <si>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</si>
  <si>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</si>
  <si>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</si>
  <si>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</si>
  <si>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</si>
  <si>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</si>
  <si>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</si>
  <si>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</si>
  <si>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</si>
  <si>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</si>
  <si>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</si>
  <si>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</si>
  <si>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</si>
  <si>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</si>
  <si>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</si>
  <si>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</si>
  <si>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</si>
  <si>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</si>
  <si>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</si>
  <si>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</si>
  <si>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</si>
  <si>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</si>
  <si>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</si>
  <si>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</si>
  <si>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</si>
  <si>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</si>
  <si>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UNIAO DA SERRA</t>
  </si>
  <si>
    <t>UNISTALDA</t>
  </si>
  <si>
    <t>URUGUAIANA</t>
  </si>
  <si>
    <t>VACARIA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</si>
  <si>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</si>
  <si>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</si>
  <si>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</si>
  <si>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</si>
  <si>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</si>
  <si>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</si>
  <si>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</si>
  <si>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</si>
  <si>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</si>
  <si>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</si>
  <si>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</si>
  <si>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</si>
  <si>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</si>
  <si>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</si>
  <si>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VILA OLIVA (CAXIAS DO SUL)</t>
  </si>
  <si>
    <t>VILA SECA (CAXIAS DO SUL)</t>
  </si>
  <si>
    <t>VISTA ALEGRE</t>
  </si>
  <si>
    <t>VISTA ALEGRE DO PRATA</t>
  </si>
  <si>
    <t>VISTA GAUCHA</t>
  </si>
  <si>
    <t>VITORIA DAS MISSOES</t>
  </si>
  <si>
    <t>XANGRI-LA</t>
  </si>
  <si>
    <t>Rondonia</t>
  </si>
  <si>
    <t>ALTA FLORESTA DOESTE</t>
  </si>
  <si>
    <t>ALVORADA D OESTE</t>
  </si>
  <si>
    <t>ARIQUEMES</t>
  </si>
  <si>
    <t>CACOAL</t>
  </si>
  <si>
    <t>CEREJEIRAS</t>
  </si>
  <si>
    <t>COLORADO DO OESTE</t>
  </si>
  <si>
    <t>CORUMBIARA</t>
  </si>
  <si>
    <t>ESPIGAO DO OESTE</t>
  </si>
  <si>
    <t>EXTREMA (PORTO VELHO)</t>
  </si>
  <si>
    <t>GUAJARA-MIRIM</t>
  </si>
  <si>
    <t>JACI PARANA (PORTO VELHO)</t>
  </si>
  <si>
    <t>JARU</t>
  </si>
  <si>
    <t>JI-PARANA</t>
  </si>
  <si>
    <t>MACHADINHO DOESTE</t>
  </si>
  <si>
    <t>MONTE NEGRO</t>
  </si>
  <si>
    <t>NOVA MAMORE</t>
  </si>
  <si>
    <t>NOVO HORIZONTE DO OESTE</t>
  </si>
  <si>
    <t>OURO PRETO DO OESTE</t>
  </si>
  <si>
    <t>PIMENTA BUENO</t>
  </si>
  <si>
    <t>PORTO VELHO</t>
  </si>
  <si>
    <t>PRESIDENTE MEDICI</t>
  </si>
  <si>
    <t>ROLIM MOURA</t>
  </si>
  <si>
    <t>SANTA LUZIA D OESTE</t>
  </si>
  <si>
    <t>SAO FRANCISCO DO GUAPORE</t>
  </si>
  <si>
    <t>SAO MIGUEL DO GUAPORE</t>
  </si>
  <si>
    <t>SERINGUEIRAS</t>
  </si>
  <si>
    <t>TEIXEIROPOLIS</t>
  </si>
  <si>
    <t>URUPA</t>
  </si>
  <si>
    <t>VALE DO PARAISO</t>
  </si>
  <si>
    <t>VILHENA</t>
  </si>
  <si>
    <t>BOA VISTA</t>
  </si>
  <si>
    <t>RORANOPOLIS</t>
  </si>
  <si>
    <t>SAO JOAO DA BALIZA</t>
  </si>
  <si>
    <t>SAO LUIZ</t>
  </si>
  <si>
    <t>ABDON BATISTA</t>
  </si>
  <si>
    <t>ABELARDO LUZ</t>
  </si>
  <si>
    <t>AGROLANDIA</t>
  </si>
  <si>
    <t>AGUA DOCE</t>
  </si>
  <si>
    <t>AGUAS DE CHAPECO</t>
  </si>
  <si>
    <t>AGUAS MORNAS</t>
  </si>
  <si>
    <t>AIURE (GRAO PARA)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</si>
  <si>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</si>
  <si>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</si>
  <si>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</si>
  <si>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</si>
  <si>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</si>
  <si>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</si>
  <si>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</si>
  <si>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</si>
  <si>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</si>
  <si>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</si>
  <si>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</si>
  <si>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</si>
  <si>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</si>
  <si>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</si>
  <si>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</si>
  <si>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</si>
  <si>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</si>
  <si>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</si>
  <si>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</si>
  <si>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</si>
  <si>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BARRA BONITA</t>
  </si>
  <si>
    <t>BARRA VELHA</t>
  </si>
  <si>
    <t>BELA VISTA DO TOLDO</t>
  </si>
  <si>
    <t>BENEDITO NOVO</t>
  </si>
  <si>
    <t>BIGUACU</t>
  </si>
  <si>
    <t>BLUMENAU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</si>
  <si>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</si>
  <si>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</si>
  <si>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</si>
  <si>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</si>
  <si>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</si>
  <si>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</si>
  <si>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</si>
  <si>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</si>
  <si>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</si>
  <si>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</si>
  <si>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</si>
  <si>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</si>
  <si>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</si>
  <si>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</si>
  <si>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</si>
  <si>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</si>
  <si>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</si>
  <si>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</si>
  <si>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</si>
  <si>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</si>
  <si>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</si>
  <si>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</si>
  <si>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</si>
  <si>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</si>
  <si>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</si>
  <si>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</si>
  <si>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</si>
  <si>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</si>
  <si>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</si>
  <si>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CORONEL FREITAS</t>
  </si>
  <si>
    <t>CORONEL MARTINS</t>
  </si>
  <si>
    <t>CORREIA PINTO</t>
  </si>
  <si>
    <t>CORUPA</t>
  </si>
  <si>
    <t>CRICIUMA</t>
  </si>
  <si>
    <t>CUNHA PORA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</si>
  <si>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</si>
  <si>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</si>
  <si>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</si>
  <si>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</si>
  <si>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</si>
  <si>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</si>
  <si>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</si>
  <si>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</si>
  <si>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FLORIANOPOLIS</t>
  </si>
  <si>
    <t>FORQUILHINHA</t>
  </si>
  <si>
    <t>FRAIBURGO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</si>
  <si>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</si>
  <si>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</si>
  <si>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</si>
  <si>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</si>
  <si>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</si>
  <si>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</si>
  <si>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</si>
  <si>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</si>
  <si>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</si>
  <si>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</si>
  <si>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</si>
  <si>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 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</si>
  <si>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</si>
  <si>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</si>
  <si>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</si>
  <si>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</si>
  <si>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</si>
  <si>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</si>
  <si>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</si>
  <si>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</si>
  <si>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</si>
  <si>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</si>
  <si>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</si>
  <si>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</si>
  <si>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</si>
  <si>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</si>
  <si>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</si>
  <si>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</si>
  <si>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</si>
  <si>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</si>
  <si>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</si>
  <si>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</si>
  <si>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</si>
  <si>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</si>
  <si>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</si>
  <si>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</si>
  <si>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</si>
  <si>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</si>
  <si>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</si>
  <si>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</si>
  <si>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</si>
  <si>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</si>
  <si>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</si>
  <si>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</si>
  <si>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</si>
  <si>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</si>
  <si>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</si>
  <si>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</si>
  <si>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</si>
  <si>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</si>
  <si>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</si>
  <si>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</si>
  <si>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</si>
  <si>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</si>
  <si>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</si>
  <si>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</si>
  <si>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</si>
  <si>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</si>
  <si>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</si>
  <si>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</si>
  <si>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</si>
  <si>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</si>
  <si>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</si>
  <si>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</si>
  <si>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</si>
  <si>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</si>
  <si>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</si>
  <si>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</si>
  <si>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</si>
  <si>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</si>
  <si>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</si>
  <si>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</si>
  <si>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</si>
  <si>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</si>
  <si>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</si>
  <si>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</si>
  <si>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</si>
  <si>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</si>
  <si>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</si>
  <si>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</si>
  <si>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</si>
  <si>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</si>
  <si>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</si>
  <si>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</si>
  <si>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</si>
  <si>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</si>
  <si>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</si>
  <si>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</si>
  <si>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PIRATUBA</t>
  </si>
  <si>
    <t>PLANALTO ALEGRE</t>
  </si>
  <si>
    <t>POMERODE</t>
  </si>
  <si>
    <t>PONTE ALTA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</si>
  <si>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</si>
  <si>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</si>
  <si>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</si>
  <si>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</si>
  <si>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</si>
  <si>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</si>
  <si>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</si>
  <si>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</si>
  <si>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</si>
  <si>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</si>
  <si>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</si>
  <si>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</si>
  <si>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</si>
  <si>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</si>
  <si>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</si>
  <si>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</si>
  <si>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</si>
  <si>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</si>
  <si>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</si>
  <si>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</si>
  <si>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</si>
  <si>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</si>
  <si>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</si>
  <si>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</si>
  <si>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</si>
  <si>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</si>
  <si>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CRUZ DO TIMBO (PORTO UNIAO)</t>
  </si>
  <si>
    <t>SANTA ROSA DE LIMA</t>
  </si>
  <si>
    <t>SANTA ROSA DO SUL</t>
  </si>
  <si>
    <t>SANTA TEREZINHA DO PROGRESSO</t>
  </si>
  <si>
    <t>SANTO AMARO DA IMPERATRIZ</t>
  </si>
  <si>
    <t>SAO BENTO BAIXO (NOVA VENEZA)</t>
  </si>
  <si>
    <t>SAO BENTO DO SUL</t>
  </si>
  <si>
    <t>SAO BENTO DO SUL-SC</t>
  </si>
  <si>
    <t>SAO BERNARDINO</t>
  </si>
  <si>
    <t>SAO CARLOS</t>
  </si>
  <si>
    <t>SAO FRANCISCO DO SUL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</si>
  <si>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</si>
  <si>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</si>
  <si>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</si>
  <si>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</si>
  <si>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</si>
  <si>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</si>
  <si>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</si>
  <si>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</si>
  <si>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</si>
  <si>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</si>
  <si>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</si>
  <si>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</si>
  <si>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</si>
  <si>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</si>
  <si>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</si>
  <si>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</si>
  <si>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</si>
  <si>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</si>
  <si>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</si>
  <si>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TAIO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</si>
  <si>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</si>
  <si>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</si>
  <si>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</si>
  <si>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</si>
  <si>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</si>
  <si>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</si>
  <si>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</si>
  <si>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</si>
  <si>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</si>
  <si>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</si>
  <si>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</si>
  <si>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</si>
  <si>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</si>
  <si>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</si>
  <si>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</si>
  <si>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</si>
  <si>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</si>
  <si>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</si>
  <si>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</si>
  <si>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</si>
  <si>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</si>
  <si>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</si>
  <si>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</si>
  <si>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</si>
  <si>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</si>
  <si>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</si>
  <si>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</si>
  <si>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</si>
  <si>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</si>
  <si>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</si>
  <si>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</si>
  <si>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</si>
  <si>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</si>
  <si>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</si>
  <si>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AJAPI (RIO CLARO)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</si>
  <si>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</si>
  <si>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</si>
  <si>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</si>
  <si>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</si>
  <si>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</si>
  <si>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</si>
  <si>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</si>
  <si>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</si>
  <si>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</si>
  <si>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</si>
  <si>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</si>
  <si>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</si>
  <si>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</si>
  <si>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</si>
  <si>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</si>
  <si>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</si>
  <si>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</si>
  <si>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</si>
  <si>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 D OESTE</t>
  </si>
  <si>
    <t>APARECIDA DE MONTE ALTO (MONTE ALTO)</t>
  </si>
  <si>
    <t>APARECIDA DE SAO MANUEL (SAO MANUEL)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</si>
  <si>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</si>
  <si>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</si>
  <si>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</si>
  <si>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</si>
  <si>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</si>
  <si>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</si>
  <si>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</si>
  <si>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</si>
  <si>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</si>
  <si>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</si>
  <si>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</si>
  <si>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</si>
  <si>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</si>
  <si>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</si>
  <si>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</si>
  <si>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</si>
  <si>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</si>
  <si>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</si>
  <si>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</si>
  <si>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</si>
  <si>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</si>
  <si>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</si>
  <si>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</si>
  <si>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BAGUACU (OLIMPIA)</t>
  </si>
  <si>
    <t>BALBINOS</t>
  </si>
  <si>
    <t>BALSAMO</t>
  </si>
  <si>
    <t>BANANAL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</si>
  <si>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</si>
  <si>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</si>
  <si>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</si>
  <si>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</si>
  <si>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</si>
  <si>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</si>
  <si>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</si>
  <si>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</si>
  <si>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</si>
  <si>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</si>
  <si>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</si>
  <si>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</si>
  <si>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</si>
  <si>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</si>
  <si>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</si>
  <si>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</si>
  <si>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</si>
  <si>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</si>
  <si>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</si>
  <si>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</si>
  <si>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</si>
  <si>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</si>
  <si>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</si>
  <si>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BONFIM PAULISTA (RIBEIRAO PRETO)</t>
  </si>
  <si>
    <t>BORACEIA</t>
  </si>
  <si>
    <t>BORBOREMA</t>
  </si>
  <si>
    <t>BOREBI</t>
  </si>
  <si>
    <t>BOTELHO (SANTA ADELIA)</t>
  </si>
  <si>
    <t>BOTUCATU</t>
  </si>
  <si>
    <t>BRAGANCA PAULISTA</t>
  </si>
  <si>
    <t>BRASITANIA (FERNANDOPOLIS)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</si>
  <si>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</si>
  <si>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</si>
  <si>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</si>
  <si>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</si>
  <si>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</si>
  <si>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</si>
  <si>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</si>
  <si>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</si>
  <si>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</si>
  <si>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</si>
  <si>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</si>
  <si>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</si>
  <si>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</si>
  <si>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</si>
  <si>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</si>
  <si>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</si>
  <si>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</si>
  <si>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</si>
  <si>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</si>
  <si>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</si>
  <si>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</si>
  <si>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</si>
  <si>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DE CUNHA (CUNHA)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</si>
  <si>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</si>
  <si>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</si>
  <si>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</si>
  <si>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</si>
  <si>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</si>
  <si>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</si>
  <si>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</si>
  <si>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</si>
  <si>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</si>
  <si>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</si>
  <si>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</si>
  <si>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</si>
  <si>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</si>
  <si>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</si>
  <si>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</si>
  <si>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</si>
  <si>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</si>
  <si>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</si>
  <si>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</si>
  <si>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</si>
  <si>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</si>
  <si>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</si>
  <si>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</si>
  <si>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</si>
  <si>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</si>
  <si>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</si>
  <si>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</si>
  <si>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</si>
  <si>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</si>
  <si>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</si>
  <si>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</si>
  <si>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</si>
  <si>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</si>
  <si>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</si>
  <si>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COSTA MACHADO (MIRANTE DO PARANAPANEMA)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</si>
  <si>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</si>
  <si>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</si>
  <si>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</si>
  <si>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</si>
  <si>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</si>
  <si>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</si>
  <si>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</si>
  <si>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</si>
  <si>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</si>
  <si>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</si>
  <si>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</si>
  <si>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</si>
  <si>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</si>
  <si>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</si>
  <si>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</si>
  <si>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</si>
  <si>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</si>
  <si>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</si>
  <si>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</si>
  <si>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</si>
  <si>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</si>
  <si>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</si>
  <si>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</si>
  <si>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</si>
  <si>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</si>
  <si>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</si>
  <si>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</si>
  <si>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</si>
  <si>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</si>
  <si>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</si>
  <si>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 OESTE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</si>
  <si>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</si>
  <si>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</si>
  <si>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</si>
  <si>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</si>
  <si>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</si>
  <si>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</si>
  <si>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</si>
  <si>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</si>
  <si>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</si>
  <si>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</si>
  <si>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</si>
  <si>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</si>
  <si>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</si>
  <si>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</si>
  <si>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</si>
  <si>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</si>
  <si>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</si>
  <si>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</si>
  <si>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</si>
  <si>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</si>
  <si>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</si>
  <si>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</si>
  <si>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</si>
  <si>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</si>
  <si>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GUARACAI</t>
  </si>
  <si>
    <t>GUARANI D OESTE</t>
  </si>
  <si>
    <t>GUARANTA</t>
  </si>
  <si>
    <t>GUARAPUA (DOIS CORREGOS)</t>
  </si>
  <si>
    <t>GUARARAPES</t>
  </si>
  <si>
    <t>GUARAREMA</t>
  </si>
  <si>
    <t>GUARATINGUETA</t>
  </si>
  <si>
    <t>GUAREI</t>
  </si>
  <si>
    <t>GUARIBA</t>
  </si>
  <si>
    <t>GUARIZINHO (ITAPEVA)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</si>
  <si>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</si>
  <si>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</si>
  <si>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</si>
  <si>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</si>
  <si>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</si>
  <si>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</si>
  <si>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</si>
  <si>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</si>
  <si>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</si>
  <si>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</si>
  <si>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</si>
  <si>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</si>
  <si>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</si>
  <si>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</si>
  <si>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</si>
  <si>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</si>
  <si>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IDA IOLANDA (NHANDEARA)</t>
  </si>
  <si>
    <t>IEPE</t>
  </si>
  <si>
    <t>IGARACU DO TIETE</t>
  </si>
  <si>
    <t>IGARAI (MOCOCA)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</si>
  <si>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</si>
  <si>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</si>
  <si>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</si>
  <si>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</si>
  <si>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</si>
  <si>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</si>
  <si>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</si>
  <si>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</si>
  <si>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</si>
  <si>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</si>
  <si>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</si>
  <si>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</si>
  <si>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</si>
  <si>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</si>
  <si>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</si>
  <si>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</si>
  <si>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</si>
  <si>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</si>
  <si>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</si>
  <si>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</si>
  <si>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</si>
  <si>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</si>
  <si>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</si>
  <si>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</si>
  <si>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</si>
  <si>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</si>
  <si>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</si>
  <si>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</si>
  <si>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</si>
  <si>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</si>
  <si>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</si>
  <si>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</si>
  <si>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</si>
  <si>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</si>
  <si>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</si>
  <si>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</si>
  <si>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</si>
  <si>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</si>
  <si>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</si>
  <si>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</si>
  <si>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</si>
  <si>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</si>
  <si>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</si>
  <si>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</si>
  <si>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</si>
  <si>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 (CABREUVA)</t>
  </si>
  <si>
    <t>JACAREI</t>
  </si>
  <si>
    <t>JACI</t>
  </si>
  <si>
    <t>JACUPIRANGA</t>
  </si>
  <si>
    <t>JAGUARIUNA</t>
  </si>
  <si>
    <t>JALES</t>
  </si>
  <si>
    <t>JAMBEIRO</t>
  </si>
  <si>
    <t>JANDIRA</t>
  </si>
  <si>
    <t>JARDIM PAULISTA</t>
  </si>
  <si>
    <t>JARINU</t>
  </si>
  <si>
    <t>JAU</t>
  </si>
  <si>
    <t>JERIQUARA</t>
  </si>
  <si>
    <t>JOANOPOLIS</t>
  </si>
  <si>
    <t>JOAO RAMALHO</t>
  </si>
  <si>
    <t>JORDANESIA (CAJAMAR)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</si>
  <si>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</si>
  <si>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</si>
  <si>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</si>
  <si>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</si>
  <si>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</si>
  <si>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</si>
  <si>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</si>
  <si>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JURITIS (GLICERIO)</t>
  </si>
  <si>
    <t>JURUCE (JARDINOPOLIS)</t>
  </si>
  <si>
    <t>LAGOINHA</t>
  </si>
  <si>
    <t>LARANJAL PAULISTA</t>
  </si>
  <si>
    <t>LAVINIA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</si>
  <si>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</si>
  <si>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</si>
  <si>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</si>
  <si>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</si>
  <si>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</si>
  <si>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</si>
  <si>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</si>
  <si>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</si>
  <si>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</si>
  <si>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</si>
  <si>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</si>
  <si>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</si>
  <si>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</si>
  <si>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</si>
  <si>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</si>
  <si>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</si>
  <si>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</si>
  <si>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MACUCOS (GETULINA)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</si>
  <si>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</si>
  <si>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</si>
  <si>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</si>
  <si>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</si>
  <si>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</si>
  <si>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</si>
  <si>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</si>
  <si>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</si>
  <si>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</si>
  <si>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</si>
  <si>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</si>
  <si>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</si>
  <si>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</si>
  <si>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</si>
  <si>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</si>
  <si>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</si>
  <si>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</si>
  <si>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</si>
  <si>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</si>
  <si>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</si>
  <si>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</si>
  <si>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</si>
  <si>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</si>
  <si>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</si>
  <si>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</si>
  <si>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</si>
  <si>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</si>
  <si>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</si>
  <si>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</si>
  <si>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</si>
  <si>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</si>
  <si>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</si>
  <si>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</si>
  <si>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</si>
  <si>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</si>
  <si>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</si>
  <si>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 VERDE PAULISTA (CAJOBI)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</si>
  <si>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</si>
  <si>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</si>
  <si>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</si>
  <si>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</si>
  <si>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</si>
  <si>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</si>
  <si>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</si>
  <si>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</si>
  <si>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</si>
  <si>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</si>
  <si>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</si>
  <si>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</si>
  <si>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</si>
  <si>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</si>
  <si>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</si>
  <si>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EUROPA</t>
  </si>
  <si>
    <t>NOVA GRANADA</t>
  </si>
  <si>
    <t>NOVA GUATAPORANGA</t>
  </si>
  <si>
    <t>NOVA INDEPENDENCIA</t>
  </si>
  <si>
    <t>NOVA ITAPIREMA (NOVA ALIANCA)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</si>
  <si>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</si>
  <si>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</si>
  <si>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</si>
  <si>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</si>
  <si>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</si>
  <si>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</si>
  <si>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</si>
  <si>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</si>
  <si>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</si>
  <si>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</si>
  <si>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</si>
  <si>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</si>
  <si>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</si>
  <si>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</si>
  <si>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</si>
  <si>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</si>
  <si>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</si>
  <si>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</si>
  <si>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</si>
  <si>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</si>
  <si>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 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</si>
  <si>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</si>
  <si>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</si>
  <si>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</si>
  <si>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</si>
  <si>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</si>
  <si>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</si>
  <si>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</si>
  <si>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</si>
  <si>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</si>
  <si>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</si>
  <si>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</si>
  <si>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</si>
  <si>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</si>
  <si>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</si>
  <si>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</si>
  <si>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</si>
  <si>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</si>
  <si>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</si>
  <si>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</si>
  <si>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</si>
  <si>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</si>
  <si>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</si>
  <si>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</si>
  <si>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</si>
  <si>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</si>
  <si>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</si>
  <si>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</si>
  <si>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</si>
  <si>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</si>
  <si>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</si>
  <si>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</si>
  <si>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</si>
  <si>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</si>
  <si>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</si>
  <si>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</si>
  <si>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</si>
  <si>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</si>
  <si>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</si>
  <si>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</si>
  <si>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</si>
  <si>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</si>
  <si>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</si>
  <si>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</si>
  <si>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POLVILHO (CAJAMAR)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</si>
  <si>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</si>
  <si>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</si>
  <si>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</si>
  <si>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</si>
  <si>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</si>
  <si>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</si>
  <si>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</si>
  <si>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</si>
  <si>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</si>
  <si>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</si>
  <si>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</si>
  <si>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</si>
  <si>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</si>
  <si>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</si>
  <si>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</si>
  <si>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</si>
  <si>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</si>
  <si>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PRIMAVERA (ROSANA)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</si>
  <si>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</si>
  <si>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</si>
  <si>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</si>
  <si>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</si>
  <si>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</si>
  <si>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</si>
  <si>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</si>
  <si>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</si>
  <si>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RECHAN (ITAPETININGA)</t>
  </si>
  <si>
    <t>REDENCAO DA SERRA</t>
  </si>
  <si>
    <t>REGENTE FEIJO</t>
  </si>
  <si>
    <t>REGINOPOLIS</t>
  </si>
  <si>
    <t>REGISTRO</t>
  </si>
  <si>
    <t>RESTINGA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</si>
  <si>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</si>
  <si>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</si>
  <si>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</si>
  <si>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</si>
  <si>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</si>
  <si>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</si>
  <si>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</si>
  <si>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</si>
  <si>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</si>
  <si>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</si>
  <si>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</si>
  <si>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</si>
  <si>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</si>
  <si>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</si>
  <si>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</si>
  <si>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ROBERTO (PINDORAMA)</t>
  </si>
  <si>
    <t>ROSANA</t>
  </si>
  <si>
    <t>ROSEIRA</t>
  </si>
  <si>
    <t>RUBIACEA</t>
  </si>
  <si>
    <t>RUBINEIA</t>
  </si>
  <si>
    <t>SABINO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</si>
  <si>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</si>
  <si>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</si>
  <si>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</si>
  <si>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</si>
  <si>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</si>
  <si>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</si>
  <si>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</si>
  <si>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</si>
  <si>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</si>
  <si>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</si>
  <si>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</si>
  <si>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SANTA BRANCA</t>
  </si>
  <si>
    <t>SANTA CLARA D 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</si>
  <si>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</si>
  <si>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</si>
  <si>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</si>
  <si>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</si>
  <si>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</si>
  <si>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EUDOXIA (SAO CARLOS)</t>
  </si>
  <si>
    <t>SANTA FE DO SUL</t>
  </si>
  <si>
    <t>SANTA GERTRUDES</t>
  </si>
  <si>
    <t>SANTA ISABEL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</si>
  <si>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</si>
  <si>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</si>
  <si>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</si>
  <si>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</si>
  <si>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</si>
  <si>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</si>
  <si>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</si>
  <si>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</si>
  <si>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</si>
  <si>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</si>
  <si>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</si>
  <si>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</si>
  <si>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</si>
  <si>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</si>
  <si>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</si>
  <si>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</si>
  <si>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SANTOS</t>
  </si>
  <si>
    <t>SAO BENEDITO DAS AREIAS (MOCOCA)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</si>
  <si>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</si>
  <si>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</si>
  <si>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</si>
  <si>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</si>
  <si>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</si>
  <si>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</si>
  <si>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</si>
  <si>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</si>
  <si>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</si>
  <si>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</si>
  <si>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</si>
  <si>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</si>
  <si>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</si>
  <si>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</si>
  <si>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</si>
  <si>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</si>
  <si>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</si>
  <si>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</si>
  <si>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</si>
  <si>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</si>
  <si>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</si>
  <si>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</si>
  <si>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</si>
  <si>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</si>
  <si>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</si>
  <si>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</si>
  <si>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</si>
  <si>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</si>
  <si>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</si>
  <si>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</si>
  <si>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</si>
  <si>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</si>
  <si>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</si>
  <si>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</si>
  <si>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</si>
  <si>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</si>
  <si>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</si>
  <si>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SUZANOPOLIS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</si>
  <si>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</si>
  <si>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</si>
  <si>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</si>
  <si>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</si>
  <si>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</si>
  <si>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</si>
  <si>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</si>
  <si>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</si>
  <si>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</si>
  <si>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</si>
  <si>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</si>
  <si>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</si>
  <si>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</si>
  <si>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</si>
  <si>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</si>
  <si>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</si>
  <si>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</si>
  <si>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</si>
  <si>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</si>
  <si>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</si>
  <si>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</si>
  <si>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</si>
  <si>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</si>
  <si>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</si>
  <si>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</si>
  <si>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</si>
  <si>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</si>
  <si>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</si>
  <si>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</si>
  <si>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</si>
  <si>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</si>
  <si>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</si>
  <si>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</si>
  <si>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</si>
  <si>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</si>
  <si>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</si>
  <si>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</si>
  <si>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</si>
  <si>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</si>
  <si>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</si>
  <si>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</si>
  <si>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</si>
  <si>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</si>
  <si>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VICENTINOPOLIS (SANTO ANTONIO DO ARACANGUA)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</si>
  <si>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</si>
  <si>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</si>
  <si>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</si>
  <si>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</si>
  <si>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</si>
  <si>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</si>
  <si>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</si>
  <si>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</si>
  <si>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</si>
  <si>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</si>
  <si>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</si>
  <si>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</si>
  <si>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</si>
  <si>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</si>
  <si>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</si>
  <si>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CANINDE DE SAO FRANCISCO</t>
  </si>
  <si>
    <t>CARIRA</t>
  </si>
  <si>
    <t>CARMOPOLIS</t>
  </si>
  <si>
    <t>CEDRO DE SAO JOAO</t>
  </si>
  <si>
    <t>CRISTINAPOLIS</t>
  </si>
  <si>
    <t>CUMBE</t>
  </si>
  <si>
    <t>ESTANCIA</t>
  </si>
  <si>
    <t>FREI PAULO</t>
  </si>
  <si>
    <t>GARARU</t>
  </si>
  <si>
    <t>GRACCHO CARDOSO</t>
  </si>
  <si>
    <t>INDIAROBA</t>
  </si>
  <si>
    <t>ITABAIANINHA</t>
  </si>
  <si>
    <t>ITABI</t>
  </si>
  <si>
    <t>ITAPORANGA D 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</si>
  <si>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</si>
  <si>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</si>
  <si>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</si>
  <si>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</si>
  <si>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</si>
  <si>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</si>
  <si>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</si>
  <si>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</si>
  <si>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</si>
  <si>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</si>
  <si>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</si>
  <si>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</si>
  <si>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</si>
  <si>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</si>
  <si>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</si>
  <si>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</si>
  <si>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</si>
  <si>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PEDRINHAS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</si>
  <si>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</si>
  <si>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</si>
  <si>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</si>
  <si>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</si>
  <si>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</si>
  <si>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</si>
  <si>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</si>
  <si>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</si>
  <si>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SANTANA DO SAO FRANCISCO</t>
  </si>
  <si>
    <t>SANTO AMARO DAS BROTAS</t>
  </si>
  <si>
    <t>SAO CRISTOVAO</t>
  </si>
  <si>
    <t>SIMAO DIAS</t>
  </si>
  <si>
    <t>SIRIRI</t>
  </si>
  <si>
    <t>TOBIAS BARRETO</t>
  </si>
  <si>
    <t>TOMAR DO GERU</t>
  </si>
  <si>
    <t>UMBAUBA</t>
  </si>
  <si>
    <t>ARAGUAINA</t>
  </si>
  <si>
    <t>ARAGUATINS</t>
  </si>
  <si>
    <t>ARRAIAS</t>
  </si>
  <si>
    <t>AUGUSTINOPOLIS</t>
  </si>
  <si>
    <t>AXIXA DO TOCANTINS</t>
  </si>
  <si>
    <t>COLINAS DO TOCANTINS</t>
  </si>
  <si>
    <t>COLMEIA</t>
  </si>
  <si>
    <t>DIANOPOLIS</t>
  </si>
  <si>
    <t>FORMOSO DO ARAGUAIA</t>
  </si>
  <si>
    <t>GOIANORTE</t>
  </si>
  <si>
    <t>GUARAI</t>
  </si>
  <si>
    <t>GURUPI</t>
  </si>
  <si>
    <t>LUZINOPOLIS</t>
  </si>
  <si>
    <t>MIRACEMA DO TOCANTINS</t>
  </si>
  <si>
    <t>MIRANORTE</t>
  </si>
  <si>
    <t>MONTE DO CARMO</t>
  </si>
  <si>
    <t>NOVO ACORDO</t>
  </si>
  <si>
    <t>NOVO ALEGRE</t>
  </si>
  <si>
    <t>OLIVEIRA DE FATIMA</t>
  </si>
  <si>
    <t>PALMEIROPOLIS</t>
  </si>
  <si>
    <t>PARAISO DO TOCANTINS</t>
  </si>
  <si>
    <t>PARANA</t>
  </si>
  <si>
    <t>PEDRO AFONSO</t>
  </si>
  <si>
    <t>PEIXE</t>
  </si>
  <si>
    <t>PINDORAMA DO TOCANTINS</t>
  </si>
  <si>
    <t>PONTE ALTA DO BOM JESUS</t>
  </si>
  <si>
    <t>PORTO NACIONAL</t>
  </si>
  <si>
    <t>SANTA ROSA DO TOCANTINS</t>
  </si>
  <si>
    <t>TOCANTINOPOLIS</t>
  </si>
  <si>
    <t>Distribuidor</t>
  </si>
  <si>
    <t>SANTA ISABEL DO RIO NEGRO</t>
  </si>
  <si>
    <t>N/A</t>
  </si>
  <si>
    <t>ANTONINA DO NORTE</t>
  </si>
  <si>
    <t>BAIOES (FORMIGA)</t>
  </si>
  <si>
    <t>INHAUMA</t>
  </si>
  <si>
    <t>NOVO HORIZONTE (MARECHAL CANDIDO RONDON)</t>
  </si>
  <si>
    <t>MANUEL DUARTE (RIO DAS FLORES)</t>
  </si>
  <si>
    <t>NOSSA SENHORA DA PENHA (ITAPERUNA)</t>
  </si>
  <si>
    <t>SANTO ALEIXO (MAGE)</t>
  </si>
  <si>
    <t>CORONEL PILAR</t>
  </si>
  <si>
    <t>PROGRESSO (TRES PALMEIRAS)</t>
  </si>
  <si>
    <t>SANTO ANTONIO DO PLANALTO</t>
  </si>
  <si>
    <t>SILVA JARDIM (SERAFINA CORREA)</t>
  </si>
  <si>
    <t>RESIDENCIA FUCK (MONTE CASTELO)</t>
  </si>
  <si>
    <t>JUQUIRATIBA (CONCHAS)</t>
  </si>
  <si>
    <t>RUILANDIA</t>
  </si>
  <si>
    <t>PORTO ALEGRE DO TOCANTINS</t>
  </si>
  <si>
    <t>DANIEL DE QUEIROS (QUIXADA)</t>
  </si>
  <si>
    <t>BARRA DE SANTANA</t>
  </si>
  <si>
    <t>GURJAO</t>
  </si>
  <si>
    <t>MATINHAS</t>
  </si>
  <si>
    <t>SAO JOAO DO TIGRE</t>
  </si>
  <si>
    <t>ACAUA</t>
  </si>
  <si>
    <t>BELUNO (SAO FRANCISCO DE ASSIS)</t>
  </si>
  <si>
    <t>NOVA PADUA</t>
  </si>
  <si>
    <t>Outros</t>
  </si>
  <si>
    <t>EIRUNEPE</t>
  </si>
  <si>
    <t>SANTA RITA DURAO (MARIANA)</t>
  </si>
  <si>
    <t>GRAMADINHO (ITAPETININGA)</t>
  </si>
  <si>
    <t>Base de Dados</t>
  </si>
  <si>
    <t>Rótulos de Linha</t>
  </si>
  <si>
    <t>Total Geral</t>
  </si>
  <si>
    <t>Soma de Jan</t>
  </si>
  <si>
    <t>Soma de Fev</t>
  </si>
  <si>
    <t>ipad</t>
  </si>
  <si>
    <t>iphone</t>
  </si>
  <si>
    <t>mackbook</t>
  </si>
  <si>
    <t>Alunos</t>
  </si>
  <si>
    <t>Marcos</t>
  </si>
  <si>
    <t>Sebastião</t>
  </si>
  <si>
    <t>Aline</t>
  </si>
  <si>
    <t>Michele</t>
  </si>
  <si>
    <t>Bruno</t>
  </si>
  <si>
    <t>Carlos</t>
  </si>
  <si>
    <t>Daniela</t>
  </si>
  <si>
    <t>Erico</t>
  </si>
  <si>
    <t>Fabiana</t>
  </si>
  <si>
    <t>Gabriel</t>
  </si>
  <si>
    <t>Helena</t>
  </si>
  <si>
    <t>Flavio</t>
  </si>
  <si>
    <t>Leandro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</si>
  <si>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</si>
  <si>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</si>
  <si>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</si>
  <si>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</si>
  <si>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</si>
  <si>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</si>
  <si>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</si>
  <si>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</si>
  <si>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</si>
  <si>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</si>
  <si>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</si>
  <si>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</si>
  <si>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</si>
  <si>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</si>
  <si>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</si>
  <si>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</si>
  <si>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</si>
  <si>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Sorocaba</t>
  </si>
  <si>
    <t>Campinas</t>
  </si>
  <si>
    <t>Goiania</t>
  </si>
  <si>
    <t>Consulta Rápida</t>
  </si>
  <si>
    <t>Selecione o Cód.:</t>
  </si>
  <si>
    <t>Nome do Aluno:</t>
  </si>
  <si>
    <t>Cidade:</t>
  </si>
  <si>
    <t>Cartão de Crédito</t>
  </si>
  <si>
    <t>Visa Crédito</t>
  </si>
  <si>
    <t>Visa Débito</t>
  </si>
  <si>
    <t>MasterCard Crédito</t>
  </si>
  <si>
    <t>MasterCard Débito</t>
  </si>
  <si>
    <t>Data</t>
  </si>
  <si>
    <t>Líquido</t>
  </si>
  <si>
    <t>Venda</t>
  </si>
  <si>
    <t>Cartão</t>
  </si>
  <si>
    <t>DC</t>
  </si>
  <si>
    <t>(%)</t>
  </si>
  <si>
    <t>(R$)</t>
  </si>
  <si>
    <t>Exemplo 60 - Função PROCV() e PROCH()</t>
  </si>
  <si>
    <t>Função PROCV</t>
  </si>
  <si>
    <t>Funcionário</t>
  </si>
  <si>
    <t>Vendas</t>
  </si>
  <si>
    <t>Função PROCH</t>
  </si>
  <si>
    <t>Selecione o mês</t>
  </si>
  <si>
    <t>Total Vendido</t>
  </si>
  <si>
    <t>Exemplo 61 - Função TRANSPOR()</t>
  </si>
  <si>
    <t>Idades</t>
  </si>
  <si>
    <t>Tabela Vertical</t>
  </si>
  <si>
    <t>Tabela Horizontal</t>
  </si>
  <si>
    <t>A função TRANSPOR retorna um intervalo vertical de células como intervalo horizontal, ou vice-versa. Pressione Ctrl+Shift+Enter para ver os resultados da fórmula da matriz.</t>
  </si>
  <si>
    <t>Exemplo 53 - Função INDIRETO()</t>
  </si>
  <si>
    <t>Exemplo 54 - Função ENDEREÇO()</t>
  </si>
  <si>
    <t>Exemplo 55 - Função ESCOLHER()</t>
  </si>
  <si>
    <t>Exemplo 56 - Função FÓRMULATEXTO()</t>
  </si>
  <si>
    <t>Exemplo 57 - Função HIPERLINK()</t>
  </si>
  <si>
    <t>Resultado Indireto</t>
  </si>
  <si>
    <t>Use ESCOLHER para selecionar um valor entre 254 valores que se baseie no número de índice. Por exemplo, se do valor1 até o valor7 forem os números da semana, a função ESCOLHER retorna um dos dias quando um número entre 1 e 7 for usado como núm_índice.</t>
  </si>
  <si>
    <t>Exibe a fórmula utilizada nas células desejadas</t>
  </si>
  <si>
    <t>#'Exemplo 56'!E5:G11</t>
  </si>
  <si>
    <t>Quant. de Vendas de Jan e Fev</t>
  </si>
  <si>
    <t>www.descomplicaexcel.com.br</t>
  </si>
  <si>
    <t>mailto:cursos@descomplicaexcel.com.br</t>
  </si>
  <si>
    <t>C:\PC\Projetos e Videos\Excel\Descomplica Excel\Curso Completo\Módulo 04\Exercícios e Planilhas\folha.jpg</t>
  </si>
  <si>
    <t>C:\PC\Projetos e Videos\Excel\Descomplica Excel\Curso Completo\Módulo 04\Exercícios e Planilhas\teste.xlsx</t>
  </si>
  <si>
    <t>[C:\PC\Projetos e Videos\Excel\Descomplica Excel\Curso Completo\Módulo 04\Exercícios e Planilhas\teste.xlsx]#'plan 1'!A1:H3</t>
  </si>
  <si>
    <t>[http://www.descomplicaexcel.com.br/planilhas/teste.xlsx]</t>
  </si>
  <si>
    <t>Funcionários</t>
  </si>
  <si>
    <t>Mais Exemplos da função INDIRETO() junto com MÁXIMO() + 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</si>
</sst>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* #,##0_-;\-* #,##0_-;_-* &quot;-&quot;??_-;_-@_-"/>
  </numFmts>
  <fonts count="15"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sz val="18"/>
      <color theme="0"/>
      <name val="Arial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0" tint="-0.14999847407452621"/>
      <name val="Adobe Fangsong Std R"/>
      <family val="1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20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21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44" fontId="5" fillId="0" borderId="1" xfId="0" applyNumberFormat="1" applyFont="1" applyBorder="1"/>
    <xf numFmtId="0" fontId="8" fillId="3" borderId="0" xfId="0" applyFont="1" applyFill="1" applyAlignment="1">
      <alignment horizontal="left" vertical="center" indent="1"/>
    </xf>
    <xf numFmtId="0" fontId="8" fillId="3" borderId="0" xfId="0" applyFont="1" applyFill="1" applyAlignment="1">
      <alignment vertical="center"/>
    </xf>
    <xf numFmtId="0" fontId="8" fillId="6" borderId="0" xfId="0" applyFont="1" applyFill="1" applyAlignment="1">
      <alignment horizontal="left" vertical="center" indent="1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6" borderId="0" xfId="0" applyFill="1"/>
    <xf numFmtId="0" fontId="5" fillId="0" borderId="1" xfId="0" applyFont="1" applyBorder="1"/>
    <xf numFmtId="0" fontId="4" fillId="4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44" fontId="0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4" fontId="10" fillId="4" borderId="1" xfId="0" applyNumberFormat="1" applyFont="1" applyFill="1" applyBorder="1" applyAlignment="1">
      <alignment horizontal="center"/>
    </xf>
    <xf numFmtId="44" fontId="5" fillId="5" borderId="1" xfId="0" applyNumberFormat="1" applyFont="1" applyFill="1" applyBorder="1"/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indent="1"/>
    </xf>
    <xf numFmtId="43" fontId="5" fillId="0" borderId="1" xfId="1" applyFont="1" applyBorder="1"/>
    <xf numFmtId="43" fontId="5" fillId="5" borderId="1" xfId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5" fontId="5" fillId="5" borderId="1" xfId="1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indent="1"/>
    </xf>
    <xf numFmtId="0" fontId="5" fillId="5" borderId="1" xfId="0" applyFont="1" applyFill="1" applyBorder="1" applyAlignment="1">
      <alignment horizontal="left" indent="1"/>
    </xf>
    <xf numFmtId="0" fontId="5" fillId="5" borderId="1" xfId="0" applyFont="1" applyFill="1" applyBorder="1" applyAlignment="1">
      <alignment horizontal="center" vertical="center"/>
    </xf>
    <xf numFmtId="10" fontId="5" fillId="0" borderId="1" xfId="0" applyNumberFormat="1" applyFont="1" applyBorder="1"/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44" fontId="5" fillId="0" borderId="0" xfId="0" applyNumberFormat="1" applyFont="1" applyBorder="1"/>
    <xf numFmtId="0" fontId="5" fillId="0" borderId="0" xfId="0" applyFont="1" applyBorder="1" applyAlignment="1">
      <alignment horizontal="left"/>
    </xf>
    <xf numFmtId="10" fontId="5" fillId="0" borderId="0" xfId="0" applyNumberFormat="1" applyFont="1" applyFill="1" applyBorder="1"/>
    <xf numFmtId="10" fontId="5" fillId="5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44" fontId="6" fillId="0" borderId="1" xfId="0" applyNumberFormat="1" applyFont="1" applyBorder="1"/>
    <xf numFmtId="44" fontId="6" fillId="5" borderId="1" xfId="0" applyNumberFormat="1" applyFont="1" applyFill="1" applyBorder="1"/>
    <xf numFmtId="44" fontId="0" fillId="0" borderId="0" xfId="0" applyNumberForma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indent="1"/>
    </xf>
    <xf numFmtId="43" fontId="5" fillId="0" borderId="0" xfId="1" applyFont="1" applyBorder="1"/>
    <xf numFmtId="43" fontId="0" fillId="0" borderId="0" xfId="1" applyFont="1"/>
    <xf numFmtId="0" fontId="5" fillId="5" borderId="1" xfId="0" quotePrefix="1" applyFont="1" applyFill="1" applyBorder="1" applyAlignment="1">
      <alignment horizontal="left" vertical="center"/>
    </xf>
    <xf numFmtId="0" fontId="14" fillId="5" borderId="1" xfId="2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0" borderId="0" xfId="0" quotePrefix="1"/>
    <xf numFmtId="14" fontId="5" fillId="5" borderId="1" xfId="0" applyNumberFormat="1" applyFont="1" applyFill="1" applyBorder="1" applyAlignment="1">
      <alignment horizontal="left" indent="1"/>
    </xf>
    <xf numFmtId="0" fontId="0" fillId="0" borderId="0" xfId="0" applyNumberFormat="1"/>
    <xf numFmtId="0" fontId="5" fillId="5" borderId="1" xfId="0" applyNumberFormat="1" applyFont="1" applyFill="1" applyBorder="1" applyAlignment="1">
      <alignment horizontal="center"/>
    </xf>
    <xf numFmtId="0" fontId="14" fillId="0" borderId="1" xfId="2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55">
    <dxf>
      <numFmt numFmtId="165" formatCode="_-* #,##0_-;\-* #,##0_-;_-* &quot;-&quot;??_-;_-@_-"/>
    </dxf>
    <dxf>
      <alignment horizontal="center" readingOrder="0"/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7" refreshedDate="42156.964895138888" backgroundQuery="1" createdVersion="5" refreshedVersion="5" minRefreshableVersion="3" recordCount="0" supportSubquery="1" supportAdvancedDrill="1">
  <cacheSource type="external" connectionId="1"/>
  <cacheFields count="3">
    <cacheField name="[Intervalo].[Produto].[Produto]" caption="Produto" numFmtId="0" hierarchy="2" level="1">
      <sharedItems count="3">
        <s v="IPAD"/>
        <s v="IPHONE"/>
        <s v="MACKBOOK"/>
      </sharedItems>
    </cacheField>
    <cacheField name="[Measures].[Soma de Jan]" caption="Soma de Jan" numFmtId="0" hierarchy="6" level="32767"/>
    <cacheField name="[Measures].[Soma de Fev]" caption="Soma de Fev" numFmtId="0" hierarchy="7" level="32767"/>
  </cacheFields>
  <cacheHierarchies count="12">
    <cacheHierarchy uniqueName="[Intervalo].[Canal]" caption="Canal" attribute="1" defaultMemberUniqueName="[Intervalo].[Canal].[All]" allUniqueName="[Intervalo].[Canal].[All]" dimensionUniqueName="[Intervalo]" displayFolder="" count="0" memberValueDatatype="130" unbalanced="0"/>
    <cacheHierarchy uniqueName="[Intervalo].[UF]" caption="UF" attribute="1" defaultMemberUniqueName="[Intervalo].[UF].[All]" allUniqueName="[Intervalo].[UF].[All]" dimensionUniqueName="[Intervalo]" displayFolder="" count="2" memberValueDatatype="130" unbalanced="0"/>
    <cacheHierarchy uniqueName="[Intervalo].[Produto]" caption="Produto" attribute="1" defaultMemberUniqueName="[Intervalo].[Produto].[All]" allUniqueName="[Intervalo].[Produto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2" memberValueDatatype="130" unbalanced="0"/>
    <cacheHierarchy uniqueName="[Intervalo].[Jan]" caption="Jan" attribute="1" defaultMemberUniqueName="[Intervalo].[Jan].[All]" allUniqueName="[Intervalo].[Jan].[All]" dimensionUniqueName="[Intervalo]" displayFolder="" count="0" memberValueDatatype="20" unbalanced="0"/>
    <cacheHierarchy uniqueName="[Intervalo].[Fev]" caption="Fev" attribute="1" defaultMemberUniqueName="[Intervalo].[Fev].[All]" allUniqueName="[Intervalo].[Fev].[All]" dimensionUniqueName="[Intervalo]" displayFolder="" count="0" memberValueDatatype="20" unbalanced="0"/>
    <cacheHierarchy uniqueName="[Measures].[Soma de Jan]" caption="Soma de Jan" measure="1" displayFolder="" measureGroup="Intervalo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Fev]" caption="Soma de Fev" measure="1" displayFolder="" measureGroup="Intervalo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ntagem de Cidade]" caption="Contagem de Cidade" measure="1" displayFolder="" measureGroup="Intervalo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Canal]" caption="Contagem de Canal" measure="1" displayFolder="" measureGroup="Intervalo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__XL_Count Intervalo]" caption="__XL_Count Intervalo" measure="1" displayFolder="" measureGroup="Intervalo" count="0" hidden="1"/>
    <cacheHierarchy uniqueName="[Measures].[__XL_Count of Models]" caption="__XL_Count of Models" measure="1" displayFolder="" count="0" hidden="1"/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subtotalHiddenItems="1" itemPrintTitles="1" createdVersion="5" indent="0" outline="1" outlineData="1" multipleFieldFilters="0">
  <location ref="I4:K8" firstHeaderRow="0" firstDataRow="1" firstDataCol="1"/>
  <pivotFields count="3"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Jan" fld="1" baseField="0" baseItem="0"/>
    <dataField name="Soma de Fev" fld="2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emplo 58!$B$5:$G$12553">
        <x15:activeTabTopLevelEntity name="[Intervalo]"/>
      </x15:pivotTableUISettings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ursos@descomplicaexcel.com.br" TargetMode="External"/><Relationship Id="rId1" Type="http://schemas.openxmlformats.org/officeDocument/2006/relationships/hyperlink" Target="http://www.descomplicaexcel.com.br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V15"/>
  <sheetViews>
    <sheetView showGridLines="0" topLeftCell="A7" workbookViewId="0">
      <selection activeCell="K12" sqref="K12"/>
    </sheetView>
  </sheetViews>
  <sheetFormatPr defaultRowHeight="15"/>
  <cols>
    <col min="4" max="4" width="9.85546875" bestFit="1" customWidth="1"/>
    <col min="5" max="5" width="5.42578125" bestFit="1" customWidth="1"/>
    <col min="7" max="7" width="4.5703125" customWidth="1"/>
    <col min="9" max="9" width="4.570312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4" spans="1:22" ht="18.75">
      <c r="D4" s="6" t="s">
        <v>6</v>
      </c>
      <c r="F4" s="6" t="s">
        <v>7</v>
      </c>
      <c r="H4" s="6" t="s">
        <v>8</v>
      </c>
      <c r="J4" s="6" t="s">
        <v>9</v>
      </c>
      <c r="K4" s="10">
        <f t="shared" ref="K4:P4" ca="1" si="0">RANDBETWEEN(1,100)</f>
        <v>74</v>
      </c>
      <c r="L4" s="10">
        <f t="shared" ca="1" si="0"/>
        <v>16</v>
      </c>
      <c r="M4" s="10">
        <f t="shared" ca="1" si="0"/>
        <v>50</v>
      </c>
      <c r="N4" s="10">
        <f t="shared" ca="1" si="0"/>
        <v>78</v>
      </c>
      <c r="O4" s="10">
        <f t="shared" ca="1" si="0"/>
        <v>50</v>
      </c>
      <c r="P4" s="10">
        <f t="shared" ca="1" si="0"/>
        <v>77</v>
      </c>
    </row>
    <row r="5" spans="1:22" ht="18.75">
      <c r="D5" s="10">
        <f t="shared" ref="D5:D15" ca="1" si="1">RANDBETWEEN(1,100)</f>
        <v>9</v>
      </c>
      <c r="F5" s="10">
        <f t="shared" ref="F5:F15" ca="1" si="2">RANDBETWEEN(1,100)</f>
        <v>77</v>
      </c>
      <c r="H5" s="10">
        <f t="shared" ref="H5:H15" ca="1" si="3">RANDBETWEEN(1,100)</f>
        <v>89</v>
      </c>
    </row>
    <row r="6" spans="1:22" ht="18.75">
      <c r="D6" s="10">
        <f t="shared" ca="1" si="1"/>
        <v>44</v>
      </c>
      <c r="F6" s="10">
        <f t="shared" ca="1" si="2"/>
        <v>45</v>
      </c>
      <c r="H6" s="10">
        <f t="shared" ca="1" si="3"/>
        <v>30</v>
      </c>
      <c r="J6" s="6" t="s">
        <v>10</v>
      </c>
      <c r="K6" s="10">
        <f t="shared" ref="K6:U6" ca="1" si="4">RANDBETWEEN(1,100)</f>
        <v>84</v>
      </c>
      <c r="L6" s="10">
        <f t="shared" ca="1" si="4"/>
        <v>11</v>
      </c>
      <c r="M6" s="10">
        <f t="shared" ca="1" si="4"/>
        <v>92</v>
      </c>
      <c r="N6" s="10">
        <f t="shared" ca="1" si="4"/>
        <v>33</v>
      </c>
      <c r="O6" s="10">
        <f t="shared" ca="1" si="4"/>
        <v>49</v>
      </c>
      <c r="P6" s="10">
        <f t="shared" ca="1" si="4"/>
        <v>6</v>
      </c>
      <c r="Q6" s="10">
        <f t="shared" ca="1" si="4"/>
        <v>41</v>
      </c>
      <c r="R6" s="10">
        <f t="shared" ca="1" si="4"/>
        <v>86</v>
      </c>
      <c r="S6" s="10">
        <f t="shared" ca="1" si="4"/>
        <v>6</v>
      </c>
      <c r="T6" s="10">
        <f t="shared" ca="1" si="4"/>
        <v>60</v>
      </c>
      <c r="U6" s="10">
        <f t="shared" ca="1" si="4"/>
        <v>68</v>
      </c>
    </row>
    <row r="7" spans="1:22" ht="18.75">
      <c r="D7" s="10">
        <f t="shared" ca="1" si="1"/>
        <v>56</v>
      </c>
      <c r="F7" s="10">
        <f t="shared" ca="1" si="2"/>
        <v>86</v>
      </c>
      <c r="H7" s="10">
        <f t="shared" ca="1" si="3"/>
        <v>5</v>
      </c>
    </row>
    <row r="8" spans="1:22" ht="18.75">
      <c r="D8" s="10">
        <f t="shared" ca="1" si="1"/>
        <v>15</v>
      </c>
      <c r="F8" s="10">
        <f t="shared" ca="1" si="2"/>
        <v>39</v>
      </c>
      <c r="H8" s="10">
        <f t="shared" ca="1" si="3"/>
        <v>85</v>
      </c>
    </row>
    <row r="9" spans="1:22" ht="18.75">
      <c r="D9" s="10">
        <f t="shared" ca="1" si="1"/>
        <v>98</v>
      </c>
      <c r="F9" s="10">
        <f t="shared" ca="1" si="2"/>
        <v>15</v>
      </c>
      <c r="H9" s="10">
        <f t="shared" ca="1" si="3"/>
        <v>67</v>
      </c>
    </row>
    <row r="10" spans="1:22" ht="18.75">
      <c r="D10" s="10">
        <f t="shared" ca="1" si="1"/>
        <v>31</v>
      </c>
      <c r="F10" s="10">
        <f t="shared" ca="1" si="2"/>
        <v>100</v>
      </c>
      <c r="H10" s="10">
        <f t="shared" ca="1" si="3"/>
        <v>7</v>
      </c>
      <c r="K10" s="92" t="s">
        <v>11</v>
      </c>
      <c r="L10" s="92"/>
      <c r="M10" s="92"/>
      <c r="N10" s="92"/>
      <c r="O10" s="92"/>
    </row>
    <row r="11" spans="1:22" ht="18.75">
      <c r="D11" s="10">
        <f t="shared" ca="1" si="1"/>
        <v>27</v>
      </c>
      <c r="F11" s="10">
        <f t="shared" ca="1" si="2"/>
        <v>49</v>
      </c>
      <c r="H11" s="10">
        <f t="shared" ca="1" si="3"/>
        <v>62</v>
      </c>
      <c r="K11" s="93">
        <f>AREAS((D4:D15,F4:F15,H4:H15))-AREAS((J4:P4,J6:U6))</f>
        <v>1</v>
      </c>
      <c r="L11" s="93"/>
      <c r="M11" s="93"/>
      <c r="N11" s="93"/>
      <c r="O11" s="93"/>
    </row>
    <row r="12" spans="1:22" ht="18.75">
      <c r="D12" s="10">
        <f t="shared" ca="1" si="1"/>
        <v>97</v>
      </c>
      <c r="F12" s="10">
        <f t="shared" ca="1" si="2"/>
        <v>70</v>
      </c>
      <c r="H12" s="10">
        <f t="shared" ca="1" si="3"/>
        <v>49</v>
      </c>
    </row>
    <row r="13" spans="1:22" ht="18.75">
      <c r="D13" s="10">
        <f t="shared" ca="1" si="1"/>
        <v>45</v>
      </c>
      <c r="F13" s="10">
        <f t="shared" ca="1" si="2"/>
        <v>26</v>
      </c>
      <c r="H13" s="10">
        <f t="shared" ca="1" si="3"/>
        <v>51</v>
      </c>
    </row>
    <row r="14" spans="1:22" ht="18.75">
      <c r="D14" s="10">
        <f t="shared" ca="1" si="1"/>
        <v>67</v>
      </c>
      <c r="F14" s="10">
        <f t="shared" ca="1" si="2"/>
        <v>54</v>
      </c>
      <c r="H14" s="10">
        <f t="shared" ca="1" si="3"/>
        <v>69</v>
      </c>
    </row>
    <row r="15" spans="1:22" ht="18.75">
      <c r="D15" s="10">
        <f t="shared" ca="1" si="1"/>
        <v>10</v>
      </c>
      <c r="F15" s="10">
        <f t="shared" ca="1" si="2"/>
        <v>17</v>
      </c>
      <c r="H15" s="10">
        <f t="shared" ca="1" si="3"/>
        <v>70</v>
      </c>
    </row>
  </sheetData>
  <mergeCells count="3">
    <mergeCell ref="K10:O10"/>
    <mergeCell ref="K11:O11"/>
    <mergeCell ref="A2: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V21"/>
  <sheetViews>
    <sheetView showGridLines="0" topLeftCell="A4" workbookViewId="0">
      <selection activeCell="M15" sqref="M15"/>
    </sheetView>
  </sheetViews>
  <sheetFormatPr defaultRowHeight="15"/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4"/>
    </row>
    <row r="4" spans="1:22" ht="18.75">
      <c r="A4" s="6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</row>
    <row r="5" spans="1:22" ht="18.75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32</v>
      </c>
      <c r="L5" s="8" t="s">
        <v>29</v>
      </c>
      <c r="M5" s="8" t="s">
        <v>30</v>
      </c>
      <c r="N5" s="8" t="s">
        <v>31</v>
      </c>
      <c r="O5" s="8" t="s">
        <v>33</v>
      </c>
      <c r="P5" s="8" t="s">
        <v>34</v>
      </c>
      <c r="Q5" s="8" t="s">
        <v>35</v>
      </c>
      <c r="R5" s="8" t="s">
        <v>36</v>
      </c>
      <c r="S5" s="8" t="s">
        <v>37</v>
      </c>
      <c r="T5" s="8" t="s">
        <v>38</v>
      </c>
      <c r="U5" s="8" t="s">
        <v>39</v>
      </c>
    </row>
    <row r="7" spans="1:22" ht="18.75">
      <c r="A7" s="6" t="s">
        <v>13</v>
      </c>
    </row>
    <row r="8" spans="1:22" ht="18.75">
      <c r="A8" s="8">
        <f>ROW()</f>
        <v>8</v>
      </c>
      <c r="H8" s="96" t="s">
        <v>18</v>
      </c>
      <c r="I8" s="97"/>
      <c r="J8" s="98"/>
      <c r="M8" s="96" t="s">
        <v>14</v>
      </c>
      <c r="N8" s="97"/>
      <c r="O8" s="98"/>
    </row>
    <row r="9" spans="1:22" ht="18.75">
      <c r="A9" s="8">
        <f>ROW()</f>
        <v>9</v>
      </c>
      <c r="H9" s="92" t="s">
        <v>40</v>
      </c>
      <c r="I9" s="92"/>
      <c r="J9" s="92"/>
      <c r="M9" s="92" t="s">
        <v>15</v>
      </c>
      <c r="N9" s="92"/>
      <c r="O9" s="92"/>
    </row>
    <row r="10" spans="1:22" ht="18.75">
      <c r="A10" s="8">
        <f>ROW()</f>
        <v>10</v>
      </c>
      <c r="H10" s="95">
        <f>COLUMN(J5)</f>
        <v>10</v>
      </c>
      <c r="I10" s="95"/>
      <c r="J10" s="95"/>
      <c r="M10" s="95">
        <f>COLUMNS(A5:U5)</f>
        <v>21</v>
      </c>
      <c r="N10" s="95"/>
      <c r="O10" s="95"/>
    </row>
    <row r="11" spans="1:22" ht="18.75">
      <c r="A11" s="8">
        <f>ROW()</f>
        <v>11</v>
      </c>
    </row>
    <row r="12" spans="1:22" ht="18.75">
      <c r="A12" s="8">
        <f>ROW()</f>
        <v>12</v>
      </c>
      <c r="H12" s="96" t="s">
        <v>42</v>
      </c>
      <c r="I12" s="97"/>
      <c r="J12" s="98"/>
      <c r="M12" s="96" t="s">
        <v>16</v>
      </c>
      <c r="N12" s="97"/>
      <c r="O12" s="98"/>
    </row>
    <row r="13" spans="1:22" ht="18.75">
      <c r="A13" s="8">
        <f>ROW()</f>
        <v>13</v>
      </c>
      <c r="H13" s="92" t="s">
        <v>41</v>
      </c>
      <c r="I13" s="92"/>
      <c r="J13" s="92"/>
      <c r="M13" s="92" t="s">
        <v>17</v>
      </c>
      <c r="N13" s="92"/>
      <c r="O13" s="92"/>
    </row>
    <row r="14" spans="1:22" ht="18.75">
      <c r="A14" s="8">
        <f>ROW()</f>
        <v>14</v>
      </c>
      <c r="H14" s="95">
        <f>ROW(A19)</f>
        <v>19</v>
      </c>
      <c r="I14" s="95"/>
      <c r="J14" s="95"/>
      <c r="M14" s="95">
        <f>ROWS(A8:A21)</f>
        <v>14</v>
      </c>
      <c r="N14" s="95"/>
      <c r="O14" s="95"/>
    </row>
    <row r="15" spans="1:22" ht="18.75">
      <c r="A15" s="8">
        <f>ROW()</f>
        <v>15</v>
      </c>
    </row>
    <row r="16" spans="1:22" ht="18.75">
      <c r="A16" s="8">
        <f>ROW()</f>
        <v>16</v>
      </c>
    </row>
    <row r="17" spans="1:1" ht="18.75">
      <c r="A17" s="8">
        <f>ROW()</f>
        <v>17</v>
      </c>
    </row>
    <row r="18" spans="1:1" ht="18.75">
      <c r="A18" s="8">
        <f>ROW()</f>
        <v>18</v>
      </c>
    </row>
    <row r="19" spans="1:1" ht="18.75">
      <c r="A19" s="8">
        <f>ROW()</f>
        <v>19</v>
      </c>
    </row>
    <row r="20" spans="1:1" ht="18.75">
      <c r="A20" s="8">
        <f>ROW()</f>
        <v>20</v>
      </c>
    </row>
    <row r="21" spans="1:1" ht="18.75">
      <c r="A21" s="8">
        <f>ROW()</f>
        <v>21</v>
      </c>
    </row>
  </sheetData>
  <mergeCells count="13">
    <mergeCell ref="A2:U2"/>
    <mergeCell ref="M14:O14"/>
    <mergeCell ref="H8:J8"/>
    <mergeCell ref="H9:J9"/>
    <mergeCell ref="H10:J10"/>
    <mergeCell ref="H12:J12"/>
    <mergeCell ref="H13:J13"/>
    <mergeCell ref="H14:J14"/>
    <mergeCell ref="M9:O9"/>
    <mergeCell ref="M10:O10"/>
    <mergeCell ref="M8:O8"/>
    <mergeCell ref="M12:O12"/>
    <mergeCell ref="M13:O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V15"/>
  <sheetViews>
    <sheetView showGridLines="0" workbookViewId="0">
      <selection activeCell="N8" sqref="N8:R8"/>
    </sheetView>
  </sheetViews>
  <sheetFormatPr defaultRowHeight="15"/>
  <cols>
    <col min="3" max="3" width="11.140625" bestFit="1" customWidth="1"/>
    <col min="8" max="8" width="11.140625" bestFit="1" customWidth="1"/>
    <col min="12" max="12" width="11.140625" bestFit="1" customWidth="1"/>
    <col min="16" max="16" width="12.14062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4"/>
      <c r="V2" s="4"/>
    </row>
    <row r="4" spans="1:22" ht="18.75">
      <c r="C4" s="7" t="s">
        <v>57</v>
      </c>
      <c r="E4" s="92" t="s">
        <v>54</v>
      </c>
      <c r="F4" s="92"/>
      <c r="G4" s="92"/>
      <c r="H4" s="92"/>
      <c r="I4" s="92"/>
      <c r="L4" s="7" t="s">
        <v>56</v>
      </c>
      <c r="N4" s="99" t="s">
        <v>55</v>
      </c>
      <c r="O4" s="99"/>
      <c r="P4" s="99"/>
      <c r="Q4" s="99"/>
      <c r="R4" s="99"/>
    </row>
    <row r="5" spans="1:22" ht="18.75">
      <c r="C5" s="11" t="s">
        <v>43</v>
      </c>
      <c r="E5" s="95">
        <f>MATCH("Alex",C5:C15,0)</f>
        <v>5</v>
      </c>
      <c r="F5" s="95"/>
      <c r="G5" s="95"/>
      <c r="H5" s="95"/>
      <c r="I5" s="95"/>
      <c r="L5" s="10">
        <v>10</v>
      </c>
      <c r="N5" s="99"/>
      <c r="O5" s="99"/>
      <c r="P5" s="99"/>
      <c r="Q5" s="99"/>
      <c r="R5" s="99"/>
    </row>
    <row r="6" spans="1:22" ht="18.75">
      <c r="C6" s="11" t="s">
        <v>44</v>
      </c>
      <c r="L6" s="10">
        <v>20</v>
      </c>
      <c r="N6" s="99"/>
      <c r="O6" s="99"/>
      <c r="P6" s="99"/>
      <c r="Q6" s="99"/>
      <c r="R6" s="99"/>
    </row>
    <row r="7" spans="1:22" ht="18.75" customHeight="1">
      <c r="C7" s="11" t="s">
        <v>45</v>
      </c>
      <c r="E7" s="99" t="s">
        <v>55</v>
      </c>
      <c r="F7" s="99"/>
      <c r="G7" s="99"/>
      <c r="H7" s="99"/>
      <c r="I7" s="99"/>
      <c r="L7" s="10">
        <v>30</v>
      </c>
      <c r="N7" s="100">
        <v>24</v>
      </c>
      <c r="O7" s="100"/>
      <c r="P7" s="100"/>
      <c r="Q7" s="100"/>
      <c r="R7" s="100"/>
    </row>
    <row r="8" spans="1:22" ht="18.75">
      <c r="C8" s="11" t="s">
        <v>46</v>
      </c>
      <c r="E8" s="99"/>
      <c r="F8" s="99"/>
      <c r="G8" s="99"/>
      <c r="H8" s="99"/>
      <c r="I8" s="99"/>
      <c r="L8" s="10">
        <v>40</v>
      </c>
      <c r="N8" s="95">
        <f>MATCH(N7,L5:L15,1)</f>
        <v>2</v>
      </c>
      <c r="O8" s="95"/>
      <c r="P8" s="95"/>
      <c r="Q8" s="95"/>
      <c r="R8" s="95"/>
    </row>
    <row r="9" spans="1:22" ht="18.75">
      <c r="C9" s="11" t="s">
        <v>47</v>
      </c>
      <c r="E9" s="99"/>
      <c r="F9" s="99"/>
      <c r="G9" s="99"/>
      <c r="H9" s="99"/>
      <c r="I9" s="99"/>
      <c r="L9" s="10">
        <v>50</v>
      </c>
    </row>
    <row r="10" spans="1:22" ht="18.75">
      <c r="C10" s="11" t="s">
        <v>48</v>
      </c>
      <c r="E10" s="100" t="s">
        <v>53</v>
      </c>
      <c r="F10" s="100"/>
      <c r="G10" s="100"/>
      <c r="H10" s="100"/>
      <c r="I10" s="100"/>
      <c r="L10" s="10">
        <v>60</v>
      </c>
    </row>
    <row r="11" spans="1:22" ht="18.75">
      <c r="C11" s="11" t="s">
        <v>49</v>
      </c>
      <c r="E11" s="95">
        <f>MATCH(E10,C5:C15,0)</f>
        <v>11</v>
      </c>
      <c r="F11" s="95"/>
      <c r="G11" s="95"/>
      <c r="H11" s="95"/>
      <c r="I11" s="95"/>
      <c r="L11" s="10">
        <v>70</v>
      </c>
    </row>
    <row r="12" spans="1:22" ht="18.75">
      <c r="C12" s="11" t="s">
        <v>50</v>
      </c>
      <c r="L12" s="10">
        <v>80</v>
      </c>
    </row>
    <row r="13" spans="1:22" ht="18.75">
      <c r="C13" s="11" t="s">
        <v>51</v>
      </c>
      <c r="L13" s="10">
        <v>90</v>
      </c>
    </row>
    <row r="14" spans="1:22" ht="18.75">
      <c r="C14" s="11" t="s">
        <v>52</v>
      </c>
      <c r="L14" s="10">
        <v>100</v>
      </c>
    </row>
    <row r="15" spans="1:22" ht="18.75">
      <c r="C15" s="11" t="s">
        <v>53</v>
      </c>
      <c r="L15" s="10">
        <v>120</v>
      </c>
    </row>
  </sheetData>
  <mergeCells count="9">
    <mergeCell ref="A2:T2"/>
    <mergeCell ref="E11:I11"/>
    <mergeCell ref="N4:R6"/>
    <mergeCell ref="N7:R7"/>
    <mergeCell ref="N8:R8"/>
    <mergeCell ref="E4:I4"/>
    <mergeCell ref="E5:I5"/>
    <mergeCell ref="E7:I9"/>
    <mergeCell ref="E10:I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82"/>
  <sheetViews>
    <sheetView showGridLines="0" topLeftCell="A63" workbookViewId="0">
      <selection activeCell="H79" sqref="H79"/>
    </sheetView>
  </sheetViews>
  <sheetFormatPr defaultRowHeight="15"/>
  <cols>
    <col min="2" max="2" width="24.140625" bestFit="1" customWidth="1"/>
    <col min="3" max="3" width="18" bestFit="1" customWidth="1"/>
    <col min="4" max="4" width="14.7109375" bestFit="1" customWidth="1"/>
    <col min="5" max="14" width="12.7109375" customWidth="1"/>
    <col min="15" max="15" width="14.710937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4"/>
      <c r="P2" s="4"/>
      <c r="Q2" s="4"/>
      <c r="R2" s="4"/>
      <c r="S2" s="4"/>
      <c r="T2" s="4"/>
      <c r="U2" s="4"/>
      <c r="V2" s="4"/>
    </row>
    <row r="4" spans="1:22" ht="18.75">
      <c r="C4" s="7" t="s">
        <v>71</v>
      </c>
      <c r="D4" s="7" t="s">
        <v>72</v>
      </c>
      <c r="F4" s="92" t="s">
        <v>67</v>
      </c>
      <c r="G4" s="92"/>
      <c r="H4" s="92"/>
      <c r="I4" s="92"/>
      <c r="J4" s="92"/>
    </row>
    <row r="5" spans="1:22" ht="18.75">
      <c r="C5" s="11" t="s">
        <v>60</v>
      </c>
      <c r="D5" s="12" t="s">
        <v>73</v>
      </c>
      <c r="F5" s="95" t="str">
        <f>INDEX(C5:D11,2,1)</f>
        <v>Pêra</v>
      </c>
      <c r="G5" s="95"/>
      <c r="H5" s="95"/>
      <c r="I5" s="95"/>
      <c r="J5" s="95"/>
    </row>
    <row r="6" spans="1:22" ht="18.75">
      <c r="C6" s="11" t="s">
        <v>63</v>
      </c>
      <c r="D6" s="12" t="s">
        <v>74</v>
      </c>
    </row>
    <row r="7" spans="1:22" ht="18.75" customHeight="1">
      <c r="C7" s="11" t="s">
        <v>61</v>
      </c>
      <c r="D7" s="12" t="s">
        <v>75</v>
      </c>
      <c r="F7" s="96" t="s">
        <v>69</v>
      </c>
      <c r="G7" s="97"/>
      <c r="H7" s="97"/>
      <c r="I7" s="97"/>
      <c r="J7" s="98"/>
    </row>
    <row r="8" spans="1:22" ht="18.75" customHeight="1">
      <c r="C8" s="11" t="s">
        <v>62</v>
      </c>
      <c r="D8" s="12" t="s">
        <v>76</v>
      </c>
      <c r="F8" s="104" t="s">
        <v>68</v>
      </c>
      <c r="G8" s="105"/>
      <c r="H8" s="106"/>
      <c r="I8" s="107">
        <v>5</v>
      </c>
      <c r="J8" s="108"/>
    </row>
    <row r="9" spans="1:22" ht="18.75">
      <c r="C9" s="11" t="s">
        <v>64</v>
      </c>
      <c r="D9" s="12" t="s">
        <v>77</v>
      </c>
      <c r="F9" s="104" t="s">
        <v>70</v>
      </c>
      <c r="G9" s="105"/>
      <c r="H9" s="106"/>
      <c r="I9" s="107">
        <v>2</v>
      </c>
      <c r="J9" s="108"/>
    </row>
    <row r="10" spans="1:22" ht="18.75">
      <c r="C10" s="11" t="s">
        <v>65</v>
      </c>
      <c r="D10" s="12" t="s">
        <v>78</v>
      </c>
      <c r="F10" s="101" t="str">
        <f>INDEX(C5:D11,I8,I9)</f>
        <v>Acerola</v>
      </c>
      <c r="G10" s="102"/>
      <c r="H10" s="102"/>
      <c r="I10" s="102"/>
      <c r="J10" s="103"/>
    </row>
    <row r="11" spans="1:22" ht="18.75">
      <c r="C11" s="11" t="s">
        <v>66</v>
      </c>
      <c r="D11" s="12" t="s">
        <v>79</v>
      </c>
    </row>
    <row r="26" spans="1:22" s="5" customFormat="1" ht="38.25">
      <c r="A26" s="13" t="s">
        <v>80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4"/>
      <c r="V26" s="4"/>
    </row>
    <row r="27" spans="1:22" s="19" customFormat="1" ht="38.25">
      <c r="A27" s="15" t="s">
        <v>166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17"/>
      <c r="P27" s="17"/>
      <c r="Q27" s="17"/>
      <c r="R27" s="17"/>
      <c r="S27" s="17"/>
      <c r="T27" s="17"/>
      <c r="U27" s="18"/>
      <c r="V27" s="18"/>
    </row>
    <row r="29" spans="1:22" ht="18.75">
      <c r="B29" s="7" t="s">
        <v>84</v>
      </c>
      <c r="C29" s="7" t="s">
        <v>85</v>
      </c>
      <c r="D29" s="7" t="s">
        <v>86</v>
      </c>
      <c r="F29" s="111" t="s">
        <v>163</v>
      </c>
      <c r="G29" s="111"/>
      <c r="H29" s="112" t="s">
        <v>103</v>
      </c>
      <c r="I29" s="112"/>
      <c r="J29" s="112"/>
    </row>
    <row r="30" spans="1:22" ht="18.75">
      <c r="B30" s="20" t="s">
        <v>81</v>
      </c>
      <c r="C30" s="20" t="s">
        <v>83</v>
      </c>
      <c r="D30" s="20" t="s">
        <v>82</v>
      </c>
    </row>
    <row r="31" spans="1:22" ht="18.75">
      <c r="B31" s="20" t="s">
        <v>87</v>
      </c>
      <c r="C31" s="20" t="s">
        <v>89</v>
      </c>
      <c r="D31" s="20" t="s">
        <v>88</v>
      </c>
      <c r="F31" s="111" t="s">
        <v>164</v>
      </c>
      <c r="G31" s="111"/>
      <c r="H31" s="113" t="str">
        <f>INDEX(B30:D56,MATCH(H29,D30:D56,0),1)</f>
        <v>Distrito Federal</v>
      </c>
      <c r="I31" s="113"/>
      <c r="J31" s="113"/>
    </row>
    <row r="32" spans="1:22" ht="18.75">
      <c r="B32" s="20" t="s">
        <v>90</v>
      </c>
      <c r="C32" s="20" t="s">
        <v>92</v>
      </c>
      <c r="D32" s="20" t="s">
        <v>91</v>
      </c>
    </row>
    <row r="33" spans="2:10" ht="18.75">
      <c r="B33" s="20" t="s">
        <v>93</v>
      </c>
      <c r="C33" s="20" t="s">
        <v>95</v>
      </c>
      <c r="D33" s="20" t="s">
        <v>94</v>
      </c>
      <c r="F33" s="111" t="s">
        <v>165</v>
      </c>
      <c r="G33" s="111"/>
      <c r="H33" s="113" t="str">
        <f>INDEX(B30:D56,MATCH(H29,D30:D56,0),2)</f>
        <v>Brasília</v>
      </c>
      <c r="I33" s="113"/>
      <c r="J33" s="113"/>
    </row>
    <row r="34" spans="2:10" ht="18.75">
      <c r="B34" s="20" t="s">
        <v>96</v>
      </c>
      <c r="C34" s="20" t="s">
        <v>98</v>
      </c>
      <c r="D34" s="20" t="s">
        <v>97</v>
      </c>
    </row>
    <row r="35" spans="2:10" ht="18.75">
      <c r="B35" s="20" t="s">
        <v>99</v>
      </c>
      <c r="C35" s="20" t="s">
        <v>101</v>
      </c>
      <c r="D35" s="20" t="s">
        <v>100</v>
      </c>
    </row>
    <row r="36" spans="2:10" ht="18.75">
      <c r="B36" s="20" t="s">
        <v>102</v>
      </c>
      <c r="C36" s="20" t="s">
        <v>104</v>
      </c>
      <c r="D36" s="20" t="s">
        <v>103</v>
      </c>
    </row>
    <row r="37" spans="2:10" ht="18.75">
      <c r="B37" s="20" t="s">
        <v>105</v>
      </c>
      <c r="C37" s="20" t="s">
        <v>107</v>
      </c>
      <c r="D37" s="20" t="s">
        <v>106</v>
      </c>
    </row>
    <row r="38" spans="2:10" ht="18.75">
      <c r="B38" s="20" t="s">
        <v>108</v>
      </c>
      <c r="C38" s="20" t="s">
        <v>110</v>
      </c>
      <c r="D38" s="20" t="s">
        <v>109</v>
      </c>
    </row>
    <row r="39" spans="2:10" ht="18.75">
      <c r="B39" s="20" t="s">
        <v>111</v>
      </c>
      <c r="C39" s="20" t="s">
        <v>113</v>
      </c>
      <c r="D39" s="20" t="s">
        <v>112</v>
      </c>
    </row>
    <row r="40" spans="2:10" ht="18.75">
      <c r="B40" s="20" t="s">
        <v>114</v>
      </c>
      <c r="C40" s="20" t="s">
        <v>116</v>
      </c>
      <c r="D40" s="20" t="s">
        <v>115</v>
      </c>
    </row>
    <row r="41" spans="2:10" ht="18.75">
      <c r="B41" s="20" t="s">
        <v>117</v>
      </c>
      <c r="C41" s="20" t="s">
        <v>119</v>
      </c>
      <c r="D41" s="20" t="s">
        <v>118</v>
      </c>
    </row>
    <row r="42" spans="2:10" ht="18.75">
      <c r="B42" s="20" t="s">
        <v>120</v>
      </c>
      <c r="C42" s="20" t="s">
        <v>122</v>
      </c>
      <c r="D42" s="20" t="s">
        <v>121</v>
      </c>
    </row>
    <row r="43" spans="2:10" ht="18.75">
      <c r="B43" s="20" t="s">
        <v>123</v>
      </c>
      <c r="C43" s="20" t="s">
        <v>125</v>
      </c>
      <c r="D43" s="20" t="s">
        <v>124</v>
      </c>
    </row>
    <row r="44" spans="2:10" ht="18.75">
      <c r="B44" s="20" t="s">
        <v>126</v>
      </c>
      <c r="C44" s="20" t="s">
        <v>128</v>
      </c>
      <c r="D44" s="20" t="s">
        <v>127</v>
      </c>
    </row>
    <row r="45" spans="2:10" ht="18.75">
      <c r="B45" s="20" t="s">
        <v>129</v>
      </c>
      <c r="C45" s="20" t="s">
        <v>131</v>
      </c>
      <c r="D45" s="20" t="s">
        <v>130</v>
      </c>
    </row>
    <row r="46" spans="2:10" ht="18.75">
      <c r="B46" s="20" t="s">
        <v>132</v>
      </c>
      <c r="C46" s="20" t="s">
        <v>134</v>
      </c>
      <c r="D46" s="20" t="s">
        <v>133</v>
      </c>
    </row>
    <row r="47" spans="2:10" ht="18.75">
      <c r="B47" s="20" t="s">
        <v>135</v>
      </c>
      <c r="C47" s="20" t="s">
        <v>137</v>
      </c>
      <c r="D47" s="20" t="s">
        <v>136</v>
      </c>
    </row>
    <row r="48" spans="2:10" ht="18.75">
      <c r="B48" s="20" t="s">
        <v>138</v>
      </c>
      <c r="C48" s="20" t="s">
        <v>138</v>
      </c>
      <c r="D48" s="20" t="s">
        <v>139</v>
      </c>
    </row>
    <row r="49" spans="1:22" ht="18.75">
      <c r="B49" s="20" t="s">
        <v>140</v>
      </c>
      <c r="C49" s="20" t="s">
        <v>142</v>
      </c>
      <c r="D49" s="20" t="s">
        <v>141</v>
      </c>
    </row>
    <row r="50" spans="1:22" ht="18.75">
      <c r="B50" s="20" t="s">
        <v>143</v>
      </c>
      <c r="C50" s="20" t="s">
        <v>145</v>
      </c>
      <c r="D50" s="20" t="s">
        <v>144</v>
      </c>
    </row>
    <row r="51" spans="1:22" ht="18.75">
      <c r="B51" s="20" t="s">
        <v>146</v>
      </c>
      <c r="C51" s="20" t="s">
        <v>148</v>
      </c>
      <c r="D51" s="20" t="s">
        <v>147</v>
      </c>
    </row>
    <row r="52" spans="1:22" ht="18.75">
      <c r="B52" s="20" t="s">
        <v>149</v>
      </c>
      <c r="C52" s="20" t="s">
        <v>151</v>
      </c>
      <c r="D52" s="20" t="s">
        <v>150</v>
      </c>
    </row>
    <row r="53" spans="1:22" ht="18.75">
      <c r="B53" s="20" t="s">
        <v>152</v>
      </c>
      <c r="C53" s="20" t="s">
        <v>154</v>
      </c>
      <c r="D53" s="20" t="s">
        <v>153</v>
      </c>
    </row>
    <row r="54" spans="1:22" ht="18.75">
      <c r="B54" s="20" t="s">
        <v>155</v>
      </c>
      <c r="C54" s="20" t="s">
        <v>155</v>
      </c>
      <c r="D54" s="20" t="s">
        <v>156</v>
      </c>
    </row>
    <row r="55" spans="1:22" ht="18.75">
      <c r="B55" s="20" t="s">
        <v>157</v>
      </c>
      <c r="C55" s="20" t="s">
        <v>159</v>
      </c>
      <c r="D55" s="20" t="s">
        <v>158</v>
      </c>
    </row>
    <row r="56" spans="1:22" ht="18.75">
      <c r="B56" s="20" t="s">
        <v>160</v>
      </c>
      <c r="C56" s="20" t="s">
        <v>162</v>
      </c>
      <c r="D56" s="20" t="s">
        <v>161</v>
      </c>
    </row>
    <row r="60" spans="1:22" s="5" customFormat="1" ht="38.25">
      <c r="A60" s="13" t="s">
        <v>80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4"/>
      <c r="V60" s="4"/>
    </row>
    <row r="61" spans="1:22" s="19" customFormat="1" ht="38.25">
      <c r="A61" s="15" t="s">
        <v>185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7"/>
      <c r="N61" s="17"/>
      <c r="O61" s="17"/>
      <c r="P61" s="17"/>
      <c r="Q61" s="17"/>
      <c r="R61" s="17"/>
      <c r="S61" s="17"/>
      <c r="T61" s="17"/>
      <c r="U61" s="18"/>
      <c r="V61" s="18"/>
    </row>
    <row r="63" spans="1:22" ht="18.75">
      <c r="B63" s="114" t="s">
        <v>186</v>
      </c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</row>
    <row r="64" spans="1:22" ht="18.75">
      <c r="B64" s="25"/>
      <c r="C64" s="24" t="s">
        <v>167</v>
      </c>
      <c r="D64" s="24" t="s">
        <v>168</v>
      </c>
      <c r="E64" s="7" t="s">
        <v>169</v>
      </c>
      <c r="F64" s="7" t="s">
        <v>170</v>
      </c>
      <c r="G64" s="7" t="s">
        <v>171</v>
      </c>
      <c r="H64" s="7" t="s">
        <v>172</v>
      </c>
      <c r="I64" s="7" t="s">
        <v>173</v>
      </c>
      <c r="J64" s="7" t="s">
        <v>174</v>
      </c>
      <c r="K64" s="7" t="s">
        <v>175</v>
      </c>
      <c r="L64" s="7" t="s">
        <v>176</v>
      </c>
      <c r="M64" s="7" t="s">
        <v>177</v>
      </c>
      <c r="N64" s="7" t="s">
        <v>178</v>
      </c>
    </row>
    <row r="65" spans="2:14" ht="18.75">
      <c r="B65" s="26">
        <v>2005</v>
      </c>
      <c r="C65" s="31">
        <v>0.39</v>
      </c>
      <c r="D65" s="31">
        <v>0.3</v>
      </c>
      <c r="E65" s="31">
        <v>0.85</v>
      </c>
      <c r="F65" s="31">
        <v>0.86</v>
      </c>
      <c r="G65" s="31">
        <v>-0.22</v>
      </c>
      <c r="H65" s="31">
        <v>-0.44</v>
      </c>
      <c r="I65" s="31">
        <v>-0.34</v>
      </c>
      <c r="J65" s="31">
        <v>-0.65</v>
      </c>
      <c r="K65" s="31">
        <v>-0.53</v>
      </c>
      <c r="L65" s="31">
        <v>0.6</v>
      </c>
      <c r="M65" s="31">
        <v>0.4</v>
      </c>
      <c r="N65" s="31">
        <v>-0.01</v>
      </c>
    </row>
    <row r="66" spans="2:14" ht="18.75">
      <c r="B66" s="7">
        <v>2006</v>
      </c>
      <c r="C66" s="31">
        <v>0.92</v>
      </c>
      <c r="D66" s="31">
        <v>0.01</v>
      </c>
      <c r="E66" s="31">
        <v>-0.23</v>
      </c>
      <c r="F66" s="31">
        <v>-0.42</v>
      </c>
      <c r="G66" s="31">
        <v>0.38</v>
      </c>
      <c r="H66" s="31">
        <v>0.75</v>
      </c>
      <c r="I66" s="31">
        <v>0.18</v>
      </c>
      <c r="J66" s="31">
        <v>0.37</v>
      </c>
      <c r="K66" s="31">
        <v>0.28999999999999998</v>
      </c>
      <c r="L66" s="31">
        <v>0.47</v>
      </c>
      <c r="M66" s="31">
        <v>0.75</v>
      </c>
      <c r="N66" s="31">
        <v>0.32</v>
      </c>
    </row>
    <row r="67" spans="2:14" ht="18.75">
      <c r="B67" s="7">
        <v>2007</v>
      </c>
      <c r="C67" s="31">
        <v>0.5</v>
      </c>
      <c r="D67" s="31">
        <v>0.27</v>
      </c>
      <c r="E67" s="31">
        <v>0.34</v>
      </c>
      <c r="F67" s="31">
        <v>0.04</v>
      </c>
      <c r="G67" s="31">
        <v>0.04</v>
      </c>
      <c r="H67" s="31">
        <v>0.26</v>
      </c>
      <c r="I67" s="31">
        <v>0.28000000000000003</v>
      </c>
      <c r="J67" s="31">
        <v>0.98</v>
      </c>
      <c r="K67" s="31">
        <v>1.29</v>
      </c>
      <c r="L67" s="31">
        <v>1.05</v>
      </c>
      <c r="M67" s="31">
        <v>0.69</v>
      </c>
      <c r="N67" s="31">
        <v>1.76</v>
      </c>
    </row>
    <row r="68" spans="2:14" ht="18.75">
      <c r="B68" s="7">
        <v>2008</v>
      </c>
      <c r="C68" s="31">
        <v>1.0900000000000001</v>
      </c>
      <c r="D68" s="31">
        <v>0.53</v>
      </c>
      <c r="E68" s="31">
        <v>0.74</v>
      </c>
      <c r="F68" s="31">
        <v>0.69</v>
      </c>
      <c r="G68" s="31">
        <v>1.61</v>
      </c>
      <c r="H68" s="31">
        <v>1.98</v>
      </c>
      <c r="I68" s="31">
        <v>1.76</v>
      </c>
      <c r="J68" s="31">
        <v>-0.32</v>
      </c>
      <c r="K68" s="31">
        <v>0.11</v>
      </c>
      <c r="L68" s="31">
        <v>0.98</v>
      </c>
      <c r="M68" s="31">
        <v>0.38</v>
      </c>
      <c r="N68" s="31">
        <v>-0.13</v>
      </c>
    </row>
    <row r="69" spans="2:14" ht="18.75">
      <c r="B69" s="7">
        <v>2009</v>
      </c>
      <c r="C69" s="31">
        <v>-0.44</v>
      </c>
      <c r="D69" s="31">
        <v>0.26</v>
      </c>
      <c r="E69" s="31">
        <v>-0.74</v>
      </c>
      <c r="F69" s="31">
        <v>-0.15</v>
      </c>
      <c r="G69" s="31">
        <v>-7.0000000000000007E-2</v>
      </c>
      <c r="H69" s="31">
        <v>-0.1</v>
      </c>
      <c r="I69" s="31">
        <v>-0.43</v>
      </c>
      <c r="J69" s="31">
        <v>-0.36</v>
      </c>
      <c r="K69" s="31">
        <v>0.42</v>
      </c>
      <c r="L69" s="31">
        <v>0.05</v>
      </c>
      <c r="M69" s="31">
        <v>0.1</v>
      </c>
      <c r="N69" s="31">
        <v>-0.26</v>
      </c>
    </row>
    <row r="70" spans="2:14" ht="18.75">
      <c r="B70" s="7">
        <v>2010</v>
      </c>
      <c r="C70" s="31">
        <v>0.63</v>
      </c>
      <c r="D70" s="31">
        <v>1.18</v>
      </c>
      <c r="E70" s="31">
        <v>0.94</v>
      </c>
      <c r="F70" s="31">
        <v>0.77</v>
      </c>
      <c r="G70" s="31">
        <v>1.19</v>
      </c>
      <c r="H70" s="31">
        <v>0.85</v>
      </c>
      <c r="I70" s="31" t="s">
        <v>179</v>
      </c>
      <c r="J70" s="31" t="s">
        <v>180</v>
      </c>
      <c r="K70" s="31">
        <v>1.1499999999999999</v>
      </c>
      <c r="L70" s="31">
        <v>1.01</v>
      </c>
      <c r="M70" s="31">
        <v>1.45</v>
      </c>
      <c r="N70" s="31">
        <v>0.69</v>
      </c>
    </row>
    <row r="71" spans="2:14" ht="18.75">
      <c r="B71" s="7">
        <v>2011</v>
      </c>
      <c r="C71" s="31">
        <v>0.79</v>
      </c>
      <c r="D71" s="31">
        <v>1</v>
      </c>
      <c r="E71" s="31">
        <v>0.62</v>
      </c>
      <c r="F71" s="31">
        <v>0.45</v>
      </c>
      <c r="G71" s="31">
        <v>0.43</v>
      </c>
      <c r="H71" s="31">
        <v>-0.18</v>
      </c>
      <c r="I71" s="31">
        <v>-0.12</v>
      </c>
      <c r="J71" s="31">
        <v>0.44</v>
      </c>
      <c r="K71" s="31">
        <v>0.65</v>
      </c>
      <c r="L71" s="31">
        <v>0.53</v>
      </c>
      <c r="M71" s="31">
        <v>0.5</v>
      </c>
      <c r="N71" s="31">
        <v>-0.12</v>
      </c>
    </row>
    <row r="72" spans="2:14" ht="18.75">
      <c r="B72" s="7">
        <v>2012</v>
      </c>
      <c r="C72" s="31">
        <v>0.25</v>
      </c>
      <c r="D72" s="31">
        <v>-0.06</v>
      </c>
      <c r="E72" s="31">
        <v>0.43</v>
      </c>
      <c r="F72" s="31">
        <v>0.85</v>
      </c>
      <c r="G72" s="31">
        <v>1.02</v>
      </c>
      <c r="H72" s="31">
        <v>0.66</v>
      </c>
      <c r="I72" s="31">
        <v>1.34</v>
      </c>
      <c r="J72" s="31">
        <v>1.43</v>
      </c>
      <c r="K72" s="31">
        <v>0.97</v>
      </c>
      <c r="L72" s="31">
        <v>0.02</v>
      </c>
      <c r="M72" s="31">
        <v>-0.03</v>
      </c>
      <c r="N72" s="31">
        <v>0.68</v>
      </c>
    </row>
    <row r="73" spans="2:14" ht="18.75">
      <c r="B73" s="7">
        <v>2013</v>
      </c>
      <c r="C73" s="31">
        <v>0.34</v>
      </c>
      <c r="D73" s="31">
        <v>0.28999999999999998</v>
      </c>
      <c r="E73" s="31">
        <v>0.21</v>
      </c>
      <c r="F73" s="31">
        <v>0.15</v>
      </c>
      <c r="G73" s="31">
        <v>0</v>
      </c>
      <c r="H73" s="31">
        <v>0.75</v>
      </c>
      <c r="I73" s="31">
        <v>0.26</v>
      </c>
      <c r="J73" s="31">
        <v>0.15</v>
      </c>
      <c r="K73" s="31">
        <v>1.5</v>
      </c>
      <c r="L73" s="31">
        <v>0.86</v>
      </c>
      <c r="M73" s="31">
        <v>0.28999999999999998</v>
      </c>
      <c r="N73" s="31">
        <v>0.6</v>
      </c>
    </row>
    <row r="74" spans="2:14" ht="18.75">
      <c r="B74" s="7">
        <v>2014</v>
      </c>
      <c r="C74" s="31">
        <v>0.48</v>
      </c>
      <c r="D74" s="31">
        <v>0.38</v>
      </c>
      <c r="E74" s="31">
        <v>1.67</v>
      </c>
      <c r="F74" s="31">
        <v>0.78</v>
      </c>
      <c r="G74" s="31">
        <v>-0.13</v>
      </c>
      <c r="H74" s="31">
        <v>-0.74</v>
      </c>
      <c r="I74" s="31">
        <v>-0.61</v>
      </c>
      <c r="J74" s="31">
        <v>-0.27</v>
      </c>
      <c r="K74" s="31">
        <v>0.2</v>
      </c>
      <c r="L74" s="31">
        <v>0.28000000000000003</v>
      </c>
      <c r="M74" s="31">
        <v>0.98</v>
      </c>
      <c r="N74" s="31">
        <v>0.62</v>
      </c>
    </row>
    <row r="76" spans="2:14" ht="18.75">
      <c r="F76" s="92" t="s">
        <v>182</v>
      </c>
      <c r="G76" s="92"/>
      <c r="H76" s="22">
        <v>2010</v>
      </c>
    </row>
    <row r="77" spans="2:14" ht="18.75">
      <c r="F77" s="92" t="s">
        <v>183</v>
      </c>
      <c r="G77" s="92"/>
      <c r="H77" s="22" t="s">
        <v>168</v>
      </c>
    </row>
    <row r="78" spans="2:14" ht="18.75">
      <c r="F78" s="109" t="s">
        <v>184</v>
      </c>
      <c r="G78" s="110"/>
      <c r="H78" s="62">
        <f>INDEX(B64:N74,MATCH(H76,B64:B74,0),MATCH(H77,B64:N64,0))</f>
        <v>1.18</v>
      </c>
    </row>
    <row r="80" spans="2:14">
      <c r="F80" s="87"/>
    </row>
    <row r="81" spans="6:6">
      <c r="F81" s="87"/>
    </row>
    <row r="82" spans="6:6">
      <c r="F82" s="89"/>
    </row>
  </sheetData>
  <mergeCells count="19">
    <mergeCell ref="F78:G78"/>
    <mergeCell ref="F29:G29"/>
    <mergeCell ref="F31:G31"/>
    <mergeCell ref="F33:G33"/>
    <mergeCell ref="H29:J29"/>
    <mergeCell ref="H31:J31"/>
    <mergeCell ref="H33:J33"/>
    <mergeCell ref="B63:N63"/>
    <mergeCell ref="F76:G76"/>
    <mergeCell ref="F77:G77"/>
    <mergeCell ref="A2:N2"/>
    <mergeCell ref="F4:J4"/>
    <mergeCell ref="F5:J5"/>
    <mergeCell ref="F10:J10"/>
    <mergeCell ref="F8:H8"/>
    <mergeCell ref="F9:H9"/>
    <mergeCell ref="I8:J8"/>
    <mergeCell ref="I9:J9"/>
    <mergeCell ref="F7:J7"/>
  </mergeCells>
  <conditionalFormatting sqref="B64:N74">
    <cfRule type="cellIs" dxfId="54" priority="4" operator="equal">
      <formula>$H$77</formula>
    </cfRule>
    <cfRule type="cellIs" dxfId="53" priority="5" operator="equal">
      <formula>$H$76</formula>
    </cfRule>
  </conditionalFormatting>
  <conditionalFormatting sqref="C65:N74">
    <cfRule type="expression" dxfId="52" priority="2">
      <formula>IF((ROW(C65)-64)=MATCH($H$76,$B$65:$B$74,0),(COLUMN(C65)-2)=MATCH($H$77,$C$64:$N$64,0))</formula>
    </cfRule>
  </conditionalFormatting>
  <dataValidations count="3">
    <dataValidation type="list" allowBlank="1" showInputMessage="1" showErrorMessage="1" sqref="H29:J29">
      <formula1>$D$30:$D$56</formula1>
    </dataValidation>
    <dataValidation type="list" allowBlank="1" showInputMessage="1" showErrorMessage="1" sqref="H76">
      <formula1>$B$65:$B$74</formula1>
    </dataValidation>
    <dataValidation type="list" allowBlank="1" showInputMessage="1" showErrorMessage="1" sqref="H77">
      <formula1>$C$64:$N$64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V44"/>
  <sheetViews>
    <sheetView showGridLines="0" topLeftCell="A27" workbookViewId="0">
      <selection activeCell="H27" sqref="H27"/>
    </sheetView>
  </sheetViews>
  <sheetFormatPr defaultRowHeight="15"/>
  <cols>
    <col min="4" max="4" width="9.140625" customWidth="1"/>
    <col min="7" max="7" width="15.7109375" customWidth="1"/>
    <col min="8" max="8" width="19.5703125" bestFit="1" customWidth="1"/>
    <col min="9" max="12" width="15.7109375" customWidth="1"/>
    <col min="13" max="13" width="14.28515625" bestFit="1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4"/>
      <c r="R2" s="4"/>
      <c r="S2" s="4"/>
      <c r="T2" s="4"/>
      <c r="U2" s="4"/>
      <c r="V2" s="4"/>
    </row>
    <row r="4" spans="1:22" ht="18.75">
      <c r="C4" s="96" t="s">
        <v>188</v>
      </c>
      <c r="D4" s="97"/>
      <c r="E4" s="97"/>
      <c r="F4" s="97"/>
      <c r="G4" s="97"/>
      <c r="H4" s="97"/>
      <c r="I4" s="97"/>
      <c r="J4" s="97"/>
      <c r="K4" s="97"/>
      <c r="L4" s="97"/>
      <c r="M4" s="98"/>
    </row>
    <row r="5" spans="1:22" ht="18.75">
      <c r="C5" s="9"/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1:22" ht="18.75">
      <c r="C6" s="9">
        <v>1</v>
      </c>
      <c r="D6" s="32">
        <v>72</v>
      </c>
      <c r="E6" s="22">
        <v>389</v>
      </c>
      <c r="F6" s="22">
        <v>493</v>
      </c>
      <c r="G6" s="22">
        <v>130</v>
      </c>
      <c r="H6" s="22">
        <v>237</v>
      </c>
      <c r="I6" s="22">
        <v>452</v>
      </c>
      <c r="J6" s="22">
        <v>410</v>
      </c>
      <c r="K6" s="22">
        <v>123</v>
      </c>
      <c r="L6" s="22">
        <v>105</v>
      </c>
      <c r="M6" s="22">
        <v>3</v>
      </c>
    </row>
    <row r="7" spans="1:22" ht="18.75">
      <c r="C7" s="9">
        <v>2</v>
      </c>
      <c r="D7" s="22">
        <v>150</v>
      </c>
      <c r="E7" s="22">
        <v>176</v>
      </c>
      <c r="F7" s="22">
        <v>367</v>
      </c>
      <c r="G7" s="22">
        <v>212</v>
      </c>
      <c r="H7" s="22">
        <v>97</v>
      </c>
      <c r="I7" s="22">
        <v>291</v>
      </c>
      <c r="J7" s="22">
        <v>408</v>
      </c>
      <c r="K7" s="22">
        <v>145</v>
      </c>
      <c r="L7" s="22">
        <v>128</v>
      </c>
      <c r="M7" s="22">
        <v>14</v>
      </c>
    </row>
    <row r="8" spans="1:22" ht="18.75">
      <c r="C8" s="9">
        <v>3</v>
      </c>
      <c r="D8" s="22">
        <v>360</v>
      </c>
      <c r="E8" s="22">
        <v>139</v>
      </c>
      <c r="F8" s="22">
        <v>336</v>
      </c>
      <c r="G8" s="22">
        <v>72</v>
      </c>
      <c r="H8" s="22">
        <v>426</v>
      </c>
      <c r="I8" s="22">
        <v>298</v>
      </c>
      <c r="J8" s="22">
        <v>458</v>
      </c>
      <c r="K8" s="22">
        <v>442</v>
      </c>
      <c r="L8" s="22">
        <v>247</v>
      </c>
      <c r="M8" s="22">
        <v>322</v>
      </c>
    </row>
    <row r="9" spans="1:22" ht="18.75">
      <c r="C9" s="9">
        <v>4</v>
      </c>
      <c r="D9" s="22">
        <v>316</v>
      </c>
      <c r="E9" s="22">
        <v>366</v>
      </c>
      <c r="F9" s="22">
        <v>288</v>
      </c>
      <c r="G9" s="22">
        <v>180</v>
      </c>
      <c r="H9" s="32">
        <v>498</v>
      </c>
      <c r="I9" s="22">
        <v>11</v>
      </c>
      <c r="J9" s="22">
        <v>263</v>
      </c>
      <c r="K9" s="22">
        <v>180</v>
      </c>
      <c r="L9" s="22">
        <v>143</v>
      </c>
      <c r="M9" s="22">
        <v>152</v>
      </c>
    </row>
    <row r="10" spans="1:22" ht="18.75">
      <c r="C10" s="9">
        <v>5</v>
      </c>
      <c r="D10" s="22">
        <v>393</v>
      </c>
      <c r="E10" s="22">
        <v>98</v>
      </c>
      <c r="F10" s="22">
        <v>362</v>
      </c>
      <c r="G10" s="22">
        <v>353</v>
      </c>
      <c r="H10" s="22">
        <v>246</v>
      </c>
      <c r="I10" s="22">
        <v>43</v>
      </c>
      <c r="J10" s="22">
        <v>265</v>
      </c>
      <c r="K10" s="22">
        <v>196</v>
      </c>
      <c r="L10" s="22">
        <v>117</v>
      </c>
      <c r="M10" s="22">
        <v>338</v>
      </c>
    </row>
    <row r="11" spans="1:22" ht="18.75">
      <c r="C11" s="9">
        <v>6</v>
      </c>
      <c r="D11" s="22">
        <v>202</v>
      </c>
      <c r="E11" s="22">
        <v>238</v>
      </c>
      <c r="F11" s="22">
        <v>438</v>
      </c>
      <c r="G11" s="22">
        <v>480</v>
      </c>
      <c r="H11" s="22">
        <v>366</v>
      </c>
      <c r="I11" s="22">
        <v>488</v>
      </c>
      <c r="J11" s="22">
        <v>145</v>
      </c>
      <c r="K11" s="22">
        <v>251</v>
      </c>
      <c r="L11" s="22">
        <v>295</v>
      </c>
      <c r="M11" s="22">
        <v>122</v>
      </c>
    </row>
    <row r="12" spans="1:22" ht="18.75">
      <c r="C12" s="9">
        <v>7</v>
      </c>
      <c r="D12" s="22">
        <v>355</v>
      </c>
      <c r="E12" s="22">
        <v>52</v>
      </c>
      <c r="F12" s="22">
        <v>22</v>
      </c>
      <c r="G12" s="22">
        <v>121</v>
      </c>
      <c r="H12" s="22">
        <v>320</v>
      </c>
      <c r="I12" s="22">
        <v>493</v>
      </c>
      <c r="J12" s="22">
        <v>423</v>
      </c>
      <c r="K12" s="22">
        <v>260</v>
      </c>
      <c r="L12" s="22">
        <v>56</v>
      </c>
      <c r="M12" s="22">
        <v>249</v>
      </c>
    </row>
    <row r="13" spans="1:22" ht="18.75">
      <c r="C13" s="9">
        <v>8</v>
      </c>
      <c r="D13" s="22">
        <v>476</v>
      </c>
      <c r="E13" s="22">
        <v>403</v>
      </c>
      <c r="F13" s="22">
        <v>305</v>
      </c>
      <c r="G13" s="22">
        <v>174</v>
      </c>
      <c r="H13" s="22">
        <v>235</v>
      </c>
      <c r="I13" s="22">
        <v>262</v>
      </c>
      <c r="J13" s="22">
        <v>196</v>
      </c>
      <c r="K13" s="22">
        <v>185</v>
      </c>
      <c r="L13" s="32">
        <v>267</v>
      </c>
      <c r="M13" s="22">
        <v>409</v>
      </c>
    </row>
    <row r="14" spans="1:22" ht="18.75">
      <c r="C14" s="9">
        <v>9</v>
      </c>
      <c r="D14" s="22">
        <v>46</v>
      </c>
      <c r="E14" s="22">
        <v>64</v>
      </c>
      <c r="F14" s="22">
        <v>363</v>
      </c>
      <c r="G14" s="22">
        <v>337</v>
      </c>
      <c r="H14" s="22">
        <v>278</v>
      </c>
      <c r="I14" s="22">
        <v>76</v>
      </c>
      <c r="J14" s="22">
        <v>483</v>
      </c>
      <c r="K14" s="22">
        <v>331</v>
      </c>
      <c r="L14" s="22">
        <v>105</v>
      </c>
      <c r="M14" s="22">
        <v>422</v>
      </c>
    </row>
    <row r="15" spans="1:22" ht="18.75">
      <c r="C15" s="9">
        <v>10</v>
      </c>
      <c r="D15" s="22">
        <v>496</v>
      </c>
      <c r="E15" s="22">
        <v>443</v>
      </c>
      <c r="F15" s="22">
        <v>83</v>
      </c>
      <c r="G15" s="22">
        <v>407</v>
      </c>
      <c r="H15" s="22">
        <v>486</v>
      </c>
      <c r="I15" s="22">
        <v>171</v>
      </c>
      <c r="J15" s="22">
        <v>393</v>
      </c>
      <c r="K15" s="22">
        <v>200</v>
      </c>
      <c r="L15" s="22">
        <v>498</v>
      </c>
      <c r="M15" s="22">
        <v>67</v>
      </c>
    </row>
    <row r="17" spans="1:22" ht="18.75">
      <c r="G17" s="9" t="s">
        <v>187</v>
      </c>
      <c r="H17" s="62">
        <f ca="1">OFFSET(D6,3,4)</f>
        <v>498</v>
      </c>
    </row>
    <row r="24" spans="1:22" s="5" customFormat="1" ht="38.25">
      <c r="A24" s="13" t="s">
        <v>210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4"/>
      <c r="V24" s="4"/>
    </row>
    <row r="25" spans="1:22" s="19" customFormat="1" ht="38.25">
      <c r="A25" s="15" t="s">
        <v>189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  <c r="N25" s="17"/>
      <c r="O25" s="17"/>
      <c r="P25" s="17"/>
      <c r="Q25" s="17"/>
      <c r="R25" s="17"/>
      <c r="S25" s="17"/>
      <c r="T25" s="17"/>
      <c r="U25" s="18"/>
      <c r="V25" s="18"/>
    </row>
    <row r="27" spans="1:22" ht="18.75">
      <c r="F27" s="92" t="s">
        <v>183</v>
      </c>
      <c r="G27" s="92"/>
      <c r="H27" s="22" t="s">
        <v>191</v>
      </c>
    </row>
    <row r="28" spans="1:22" ht="18.75">
      <c r="F28" s="92" t="s">
        <v>190</v>
      </c>
      <c r="G28" s="92"/>
      <c r="H28" s="36">
        <f ca="1">SUM(OFFSET(G31,MATCH(H27,G32:G43,0),1,1,5))</f>
        <v>198914</v>
      </c>
    </row>
    <row r="30" spans="1:22" ht="18.75">
      <c r="H30" s="92" t="s">
        <v>208</v>
      </c>
      <c r="I30" s="92"/>
      <c r="J30" s="92"/>
      <c r="K30" s="92"/>
      <c r="L30" s="92"/>
    </row>
    <row r="31" spans="1:22" ht="18.75">
      <c r="G31" s="9" t="s">
        <v>181</v>
      </c>
      <c r="H31" s="24" t="s">
        <v>203</v>
      </c>
      <c r="I31" s="24" t="s">
        <v>204</v>
      </c>
      <c r="J31" s="24" t="s">
        <v>205</v>
      </c>
      <c r="K31" s="24" t="s">
        <v>206</v>
      </c>
      <c r="L31" s="24" t="s">
        <v>207</v>
      </c>
    </row>
    <row r="32" spans="1:22" ht="18.75">
      <c r="G32" s="11" t="s">
        <v>191</v>
      </c>
      <c r="H32" s="33">
        <v>54694</v>
      </c>
      <c r="I32" s="33">
        <v>44015</v>
      </c>
      <c r="J32" s="33">
        <v>12580</v>
      </c>
      <c r="K32" s="33">
        <v>69882</v>
      </c>
      <c r="L32" s="33">
        <v>17743</v>
      </c>
      <c r="M32" s="77"/>
    </row>
    <row r="33" spans="7:13" ht="18.75">
      <c r="G33" s="11" t="s">
        <v>192</v>
      </c>
      <c r="H33" s="33">
        <v>27691</v>
      </c>
      <c r="I33" s="33">
        <v>45591</v>
      </c>
      <c r="J33" s="33">
        <v>29043</v>
      </c>
      <c r="K33" s="33">
        <v>26741</v>
      </c>
      <c r="L33" s="33">
        <v>5423</v>
      </c>
      <c r="M33" s="77"/>
    </row>
    <row r="34" spans="7:13" ht="18.75">
      <c r="G34" s="11" t="s">
        <v>193</v>
      </c>
      <c r="H34" s="33">
        <v>30508</v>
      </c>
      <c r="I34" s="33">
        <v>51822</v>
      </c>
      <c r="J34" s="33">
        <v>66684</v>
      </c>
      <c r="K34" s="33">
        <v>17107</v>
      </c>
      <c r="L34" s="33">
        <v>39823</v>
      </c>
      <c r="M34" s="77"/>
    </row>
    <row r="35" spans="7:13" ht="18.75">
      <c r="G35" s="11" t="s">
        <v>194</v>
      </c>
      <c r="H35" s="33">
        <v>88097</v>
      </c>
      <c r="I35" s="33">
        <v>55186</v>
      </c>
      <c r="J35" s="33">
        <v>8559</v>
      </c>
      <c r="K35" s="33">
        <v>27730</v>
      </c>
      <c r="L35" s="33">
        <v>78244</v>
      </c>
      <c r="M35" s="77"/>
    </row>
    <row r="36" spans="7:13" ht="18.75">
      <c r="G36" s="11" t="s">
        <v>195</v>
      </c>
      <c r="H36" s="33">
        <v>74238</v>
      </c>
      <c r="I36" s="33">
        <v>62894</v>
      </c>
      <c r="J36" s="33">
        <v>7558</v>
      </c>
      <c r="K36" s="33">
        <v>78966</v>
      </c>
      <c r="L36" s="33">
        <v>18630</v>
      </c>
      <c r="M36" s="77"/>
    </row>
    <row r="37" spans="7:13" ht="18.75">
      <c r="G37" s="11" t="s">
        <v>196</v>
      </c>
      <c r="H37" s="33">
        <v>99650</v>
      </c>
      <c r="I37" s="33">
        <v>66895</v>
      </c>
      <c r="J37" s="33">
        <v>59186</v>
      </c>
      <c r="K37" s="33">
        <v>83211</v>
      </c>
      <c r="L37" s="33">
        <v>11097</v>
      </c>
      <c r="M37" s="77"/>
    </row>
    <row r="38" spans="7:13" ht="18.75">
      <c r="G38" s="11" t="s">
        <v>197</v>
      </c>
      <c r="H38" s="33">
        <v>22317</v>
      </c>
      <c r="I38" s="33">
        <v>56640</v>
      </c>
      <c r="J38" s="33">
        <v>64221</v>
      </c>
      <c r="K38" s="33">
        <v>67099</v>
      </c>
      <c r="L38" s="33">
        <v>4215</v>
      </c>
      <c r="M38" s="77"/>
    </row>
    <row r="39" spans="7:13" ht="18.75">
      <c r="G39" s="11" t="s">
        <v>198</v>
      </c>
      <c r="H39" s="33">
        <v>3058</v>
      </c>
      <c r="I39" s="33">
        <v>49977</v>
      </c>
      <c r="J39" s="33">
        <v>15984</v>
      </c>
      <c r="K39" s="33">
        <v>50168</v>
      </c>
      <c r="L39" s="33">
        <v>17366</v>
      </c>
      <c r="M39" s="77"/>
    </row>
    <row r="40" spans="7:13" ht="18.75">
      <c r="G40" s="11" t="s">
        <v>199</v>
      </c>
      <c r="H40" s="33">
        <v>5349</v>
      </c>
      <c r="I40" s="33">
        <v>13287</v>
      </c>
      <c r="J40" s="33">
        <v>2497</v>
      </c>
      <c r="K40" s="33">
        <v>43510</v>
      </c>
      <c r="L40" s="33">
        <v>24647</v>
      </c>
      <c r="M40" s="77"/>
    </row>
    <row r="41" spans="7:13" ht="18.75">
      <c r="G41" s="11" t="s">
        <v>200</v>
      </c>
      <c r="H41" s="33">
        <v>45435</v>
      </c>
      <c r="I41" s="33">
        <v>28525</v>
      </c>
      <c r="J41" s="33">
        <v>15268</v>
      </c>
      <c r="K41" s="33">
        <v>50752</v>
      </c>
      <c r="L41" s="33">
        <v>98410</v>
      </c>
      <c r="M41" s="77"/>
    </row>
    <row r="42" spans="7:13" ht="18.75">
      <c r="G42" s="11" t="s">
        <v>201</v>
      </c>
      <c r="H42" s="33">
        <v>54974</v>
      </c>
      <c r="I42" s="33">
        <v>47032</v>
      </c>
      <c r="J42" s="33">
        <v>75466</v>
      </c>
      <c r="K42" s="33">
        <v>23714</v>
      </c>
      <c r="L42" s="33">
        <v>55374</v>
      </c>
      <c r="M42" s="77"/>
    </row>
    <row r="43" spans="7:13" ht="18.75">
      <c r="G43" s="11" t="s">
        <v>202</v>
      </c>
      <c r="H43" s="33">
        <v>14398</v>
      </c>
      <c r="I43" s="33">
        <v>85171</v>
      </c>
      <c r="J43" s="33">
        <v>65067</v>
      </c>
      <c r="K43" s="33">
        <v>88133</v>
      </c>
      <c r="L43" s="33">
        <v>58342</v>
      </c>
      <c r="M43" s="77"/>
    </row>
    <row r="44" spans="7:13" ht="18.75">
      <c r="G44" s="34" t="s">
        <v>209</v>
      </c>
      <c r="H44" s="35">
        <f>SUM(H32:H43)</f>
        <v>520409</v>
      </c>
      <c r="I44" s="35">
        <f t="shared" ref="I44:L44" si="0">SUM(I32:I43)</f>
        <v>607035</v>
      </c>
      <c r="J44" s="35">
        <f t="shared" si="0"/>
        <v>422113</v>
      </c>
      <c r="K44" s="35">
        <f t="shared" si="0"/>
        <v>627013</v>
      </c>
      <c r="L44" s="35">
        <f t="shared" si="0"/>
        <v>429314</v>
      </c>
    </row>
  </sheetData>
  <mergeCells count="5">
    <mergeCell ref="C4:M4"/>
    <mergeCell ref="F27:G27"/>
    <mergeCell ref="F28:G28"/>
    <mergeCell ref="H30:L30"/>
    <mergeCell ref="A2:P2"/>
  </mergeCells>
  <conditionalFormatting sqref="G31:L31 H30">
    <cfRule type="cellIs" dxfId="51" priority="7" operator="equal">
      <formula>#REF!</formula>
    </cfRule>
    <cfRule type="cellIs" dxfId="50" priority="8" operator="equal">
      <formula>#REF!</formula>
    </cfRule>
  </conditionalFormatting>
  <dataValidations count="1">
    <dataValidation type="list" allowBlank="1" showInputMessage="1" showErrorMessage="1" sqref="H27">
      <formula1>$G$32:$G$43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V42"/>
  <sheetViews>
    <sheetView showGridLines="0" topLeftCell="A27" workbookViewId="0">
      <selection activeCell="K42" sqref="K42"/>
    </sheetView>
  </sheetViews>
  <sheetFormatPr defaultRowHeight="15"/>
  <cols>
    <col min="6" max="6" width="13" bestFit="1" customWidth="1"/>
    <col min="7" max="8" width="9.140625" customWidth="1"/>
    <col min="9" max="9" width="15.5703125" bestFit="1" customWidth="1"/>
    <col min="10" max="10" width="16.5703125" bestFit="1" customWidth="1"/>
    <col min="11" max="11" width="22" bestFit="1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5167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4"/>
      <c r="T2" s="4"/>
      <c r="U2" s="4"/>
      <c r="V2" s="4"/>
    </row>
    <row r="4" spans="1:22" ht="18.75">
      <c r="I4" s="27" t="s">
        <v>212</v>
      </c>
      <c r="J4" s="27" t="s">
        <v>252</v>
      </c>
      <c r="K4" s="27" t="s">
        <v>5172</v>
      </c>
    </row>
    <row r="5" spans="1:22" ht="18.75">
      <c r="I5" s="29" t="s">
        <v>253</v>
      </c>
      <c r="J5" s="29">
        <v>1.333</v>
      </c>
      <c r="K5" s="30">
        <f ca="1">INDIRECT(I5)</f>
        <v>1.333</v>
      </c>
    </row>
    <row r="10" spans="1:22" ht="18.75">
      <c r="J10" s="78"/>
    </row>
    <row r="26" spans="1:22" s="5" customFormat="1" ht="38.25">
      <c r="A26" s="13" t="s">
        <v>5184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4"/>
      <c r="V26" s="4"/>
    </row>
    <row r="27" spans="1:22" s="19" customFormat="1" ht="38.25">
      <c r="A27" s="15" t="s">
        <v>189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17"/>
      <c r="P27" s="17"/>
      <c r="Q27" s="17"/>
      <c r="R27" s="17"/>
      <c r="S27" s="17"/>
      <c r="T27" s="17"/>
      <c r="U27" s="18"/>
      <c r="V27" s="18"/>
    </row>
    <row r="30" spans="1:22" ht="18.75">
      <c r="I30" s="27" t="s">
        <v>5183</v>
      </c>
      <c r="J30" s="27" t="s">
        <v>254</v>
      </c>
      <c r="K30" s="27" t="s">
        <v>255</v>
      </c>
    </row>
    <row r="31" spans="1:22" ht="18.75">
      <c r="I31" s="11" t="s">
        <v>43</v>
      </c>
      <c r="J31" s="12">
        <v>1500</v>
      </c>
      <c r="K31" s="28">
        <v>18</v>
      </c>
    </row>
    <row r="32" spans="1:22" ht="18.75">
      <c r="I32" s="11" t="s">
        <v>45</v>
      </c>
      <c r="J32" s="12">
        <v>2000</v>
      </c>
      <c r="K32" s="28">
        <v>25</v>
      </c>
    </row>
    <row r="33" spans="9:11" ht="18.75">
      <c r="I33" s="11" t="s">
        <v>44</v>
      </c>
      <c r="J33" s="12">
        <v>1300</v>
      </c>
      <c r="K33" s="28">
        <v>40</v>
      </c>
    </row>
    <row r="34" spans="9:11" ht="18.75">
      <c r="I34" s="11" t="s">
        <v>256</v>
      </c>
      <c r="J34" s="12">
        <v>2500</v>
      </c>
      <c r="K34" s="28">
        <v>28</v>
      </c>
    </row>
    <row r="35" spans="9:11" ht="18.75">
      <c r="I35" s="51" t="s">
        <v>257</v>
      </c>
      <c r="J35" s="12">
        <v>3200</v>
      </c>
      <c r="K35" s="28">
        <v>33</v>
      </c>
    </row>
    <row r="36" spans="9:11" ht="18.75">
      <c r="I36" s="51" t="s">
        <v>258</v>
      </c>
      <c r="J36" s="12">
        <v>1800</v>
      </c>
      <c r="K36" s="28">
        <v>20</v>
      </c>
    </row>
    <row r="37" spans="9:11" ht="18.75">
      <c r="I37" s="51" t="s">
        <v>259</v>
      </c>
      <c r="J37" s="12">
        <v>2200</v>
      </c>
      <c r="K37" s="28">
        <v>19</v>
      </c>
    </row>
    <row r="38" spans="9:11" ht="18.75">
      <c r="I38" s="51" t="s">
        <v>260</v>
      </c>
      <c r="J38" s="12">
        <v>3000</v>
      </c>
      <c r="K38" s="28">
        <v>30</v>
      </c>
    </row>
    <row r="41" spans="9:11" ht="18.75">
      <c r="I41" s="115" t="s">
        <v>261</v>
      </c>
      <c r="J41" s="116"/>
      <c r="K41" s="29" t="s">
        <v>255</v>
      </c>
    </row>
    <row r="42" spans="9:11" ht="18.75">
      <c r="I42" s="115" t="s">
        <v>262</v>
      </c>
      <c r="J42" s="116"/>
      <c r="K42" s="90">
        <f ca="1">MAX(INDIRECT(K41))</f>
        <v>40</v>
      </c>
    </row>
  </sheetData>
  <mergeCells count="3">
    <mergeCell ref="I41:J41"/>
    <mergeCell ref="I42:J42"/>
    <mergeCell ref="A2:R2"/>
  </mergeCells>
  <conditionalFormatting sqref="I4">
    <cfRule type="cellIs" dxfId="49" priority="9" operator="equal">
      <formula>#REF!</formula>
    </cfRule>
    <cfRule type="cellIs" dxfId="48" priority="10" operator="equal">
      <formula>#REF!</formula>
    </cfRule>
  </conditionalFormatting>
  <conditionalFormatting sqref="J4:K4">
    <cfRule type="cellIs" dxfId="47" priority="7" operator="equal">
      <formula>#REF!</formula>
    </cfRule>
    <cfRule type="cellIs" dxfId="46" priority="8" operator="equal">
      <formula>#REF!</formula>
    </cfRule>
  </conditionalFormatting>
  <conditionalFormatting sqref="I30:K30">
    <cfRule type="cellIs" dxfId="45" priority="5" operator="equal">
      <formula>#REF!</formula>
    </cfRule>
    <cfRule type="cellIs" dxfId="44" priority="6" operator="equal">
      <formula>#REF!</formula>
    </cfRule>
  </conditionalFormatting>
  <conditionalFormatting sqref="I41">
    <cfRule type="cellIs" dxfId="43" priority="3" operator="equal">
      <formula>#REF!</formula>
    </cfRule>
    <cfRule type="cellIs" dxfId="42" priority="4" operator="equal">
      <formula>#REF!</formula>
    </cfRule>
  </conditionalFormatting>
  <conditionalFormatting sqref="I42">
    <cfRule type="cellIs" dxfId="41" priority="1" operator="equal">
      <formula>#REF!</formula>
    </cfRule>
    <cfRule type="cellIs" dxfId="40" priority="2" operator="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V60"/>
  <sheetViews>
    <sheetView showGridLines="0" topLeftCell="A48" workbookViewId="0">
      <selection activeCell="L55" sqref="L55"/>
    </sheetView>
  </sheetViews>
  <sheetFormatPr defaultRowHeight="15"/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5168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4"/>
    </row>
    <row r="4" spans="1:22" ht="18.75">
      <c r="F4" s="96" t="s">
        <v>211</v>
      </c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22" ht="18.75">
      <c r="F5" s="22">
        <v>120</v>
      </c>
      <c r="G5" s="38">
        <v>72</v>
      </c>
      <c r="H5" s="22">
        <v>389</v>
      </c>
      <c r="I5" s="22">
        <v>493</v>
      </c>
      <c r="J5" s="22">
        <v>130</v>
      </c>
      <c r="K5" s="22">
        <v>237</v>
      </c>
      <c r="L5" s="22">
        <v>452</v>
      </c>
      <c r="M5" s="22">
        <v>410</v>
      </c>
      <c r="N5" s="22">
        <v>123</v>
      </c>
      <c r="O5" s="22">
        <v>105</v>
      </c>
      <c r="P5" s="22">
        <v>3</v>
      </c>
    </row>
    <row r="6" spans="1:22" ht="18.75">
      <c r="F6" s="22">
        <v>146</v>
      </c>
      <c r="G6" s="22">
        <v>150</v>
      </c>
      <c r="H6" s="22">
        <v>176</v>
      </c>
      <c r="I6" s="22">
        <v>367</v>
      </c>
      <c r="J6" s="22">
        <v>212</v>
      </c>
      <c r="K6" s="22">
        <v>97</v>
      </c>
      <c r="L6" s="22">
        <v>291</v>
      </c>
      <c r="M6" s="22">
        <v>408</v>
      </c>
      <c r="N6" s="22">
        <v>145</v>
      </c>
      <c r="O6" s="22">
        <v>128</v>
      </c>
      <c r="P6" s="22">
        <v>14</v>
      </c>
    </row>
    <row r="7" spans="1:22" ht="18.75">
      <c r="F7" s="22">
        <v>442</v>
      </c>
      <c r="G7" s="22">
        <v>360</v>
      </c>
      <c r="H7" s="22">
        <v>139</v>
      </c>
      <c r="I7" s="22">
        <v>336</v>
      </c>
      <c r="J7" s="22">
        <v>72</v>
      </c>
      <c r="K7" s="22">
        <v>426</v>
      </c>
      <c r="L7" s="22">
        <v>298</v>
      </c>
      <c r="M7" s="22">
        <v>458</v>
      </c>
      <c r="N7" s="22">
        <v>442</v>
      </c>
      <c r="O7" s="22">
        <v>247</v>
      </c>
      <c r="P7" s="22">
        <v>322</v>
      </c>
    </row>
    <row r="8" spans="1:22" ht="18.75">
      <c r="F8" s="22">
        <v>180</v>
      </c>
      <c r="G8" s="22">
        <v>316</v>
      </c>
      <c r="H8" s="22">
        <v>366</v>
      </c>
      <c r="I8" s="22">
        <v>288</v>
      </c>
      <c r="J8" s="22">
        <v>180</v>
      </c>
      <c r="K8" s="38">
        <v>498</v>
      </c>
      <c r="L8" s="22">
        <v>11</v>
      </c>
      <c r="M8" s="22">
        <v>263</v>
      </c>
      <c r="N8" s="22">
        <v>180</v>
      </c>
      <c r="O8" s="22">
        <v>143</v>
      </c>
      <c r="P8" s="22">
        <v>152</v>
      </c>
    </row>
    <row r="9" spans="1:22" ht="18.75">
      <c r="F9" s="22">
        <v>191</v>
      </c>
      <c r="G9" s="22">
        <v>393</v>
      </c>
      <c r="H9" s="37">
        <v>98</v>
      </c>
      <c r="I9" s="22">
        <v>362</v>
      </c>
      <c r="J9" s="22">
        <v>353</v>
      </c>
      <c r="K9" s="22">
        <v>246</v>
      </c>
      <c r="L9" s="22">
        <v>43</v>
      </c>
      <c r="M9" s="22">
        <v>265</v>
      </c>
      <c r="N9" s="22">
        <v>196</v>
      </c>
      <c r="O9" s="22">
        <v>117</v>
      </c>
      <c r="P9" s="22">
        <v>338</v>
      </c>
    </row>
    <row r="10" spans="1:22" ht="18.75">
      <c r="F10" s="22">
        <v>249</v>
      </c>
      <c r="G10" s="22">
        <v>202</v>
      </c>
      <c r="H10" s="22">
        <v>238</v>
      </c>
      <c r="I10" s="22">
        <v>438</v>
      </c>
      <c r="J10" s="22">
        <v>480</v>
      </c>
      <c r="K10" s="22">
        <v>366</v>
      </c>
      <c r="L10" s="22">
        <v>488</v>
      </c>
      <c r="M10" s="22">
        <v>145</v>
      </c>
      <c r="N10" s="22">
        <v>251</v>
      </c>
      <c r="O10" s="22">
        <v>295</v>
      </c>
      <c r="P10" s="22">
        <v>122</v>
      </c>
    </row>
    <row r="11" spans="1:22" ht="18.75">
      <c r="F11" s="22">
        <v>255</v>
      </c>
      <c r="G11" s="22">
        <v>355</v>
      </c>
      <c r="H11" s="22">
        <v>52</v>
      </c>
      <c r="I11" s="22">
        <v>22</v>
      </c>
      <c r="J11" s="22">
        <v>121</v>
      </c>
      <c r="K11" s="22">
        <v>320</v>
      </c>
      <c r="L11" s="22">
        <v>493</v>
      </c>
      <c r="M11" s="22">
        <v>423</v>
      </c>
      <c r="N11" s="22">
        <v>260</v>
      </c>
      <c r="O11" s="22">
        <v>56</v>
      </c>
      <c r="P11" s="22">
        <v>249</v>
      </c>
    </row>
    <row r="12" spans="1:22" ht="18.75">
      <c r="F12" s="22">
        <v>185</v>
      </c>
      <c r="G12" s="22">
        <v>476</v>
      </c>
      <c r="H12" s="22">
        <v>403</v>
      </c>
      <c r="I12" s="22">
        <v>305</v>
      </c>
      <c r="J12" s="22">
        <v>174</v>
      </c>
      <c r="K12" s="22">
        <v>235</v>
      </c>
      <c r="L12" s="22">
        <v>262</v>
      </c>
      <c r="M12" s="22">
        <v>196</v>
      </c>
      <c r="N12" s="22">
        <v>185</v>
      </c>
      <c r="O12" s="22">
        <v>267</v>
      </c>
      <c r="P12" s="22">
        <v>409</v>
      </c>
    </row>
    <row r="13" spans="1:22" ht="18.75">
      <c r="F13" s="22">
        <v>331</v>
      </c>
      <c r="G13" s="22">
        <v>46</v>
      </c>
      <c r="H13" s="22">
        <v>64</v>
      </c>
      <c r="I13" s="22">
        <v>363</v>
      </c>
      <c r="J13" s="22">
        <v>337</v>
      </c>
      <c r="K13" s="22">
        <v>278</v>
      </c>
      <c r="L13" s="22">
        <v>76</v>
      </c>
      <c r="M13" s="22">
        <v>483</v>
      </c>
      <c r="N13" s="22">
        <v>331</v>
      </c>
      <c r="O13" s="22">
        <v>105</v>
      </c>
      <c r="P13" s="22">
        <v>422</v>
      </c>
    </row>
    <row r="14" spans="1:22" ht="18.75">
      <c r="F14" s="22">
        <v>100</v>
      </c>
      <c r="G14" s="22">
        <v>496</v>
      </c>
      <c r="H14" s="22">
        <v>443</v>
      </c>
      <c r="I14" s="22">
        <v>83</v>
      </c>
      <c r="J14" s="22">
        <v>407</v>
      </c>
      <c r="K14" s="22">
        <v>486</v>
      </c>
      <c r="L14" s="22">
        <v>171</v>
      </c>
      <c r="M14" s="22">
        <v>393</v>
      </c>
      <c r="N14" s="22">
        <v>200</v>
      </c>
      <c r="O14" s="22">
        <v>498</v>
      </c>
      <c r="P14" s="22">
        <v>67</v>
      </c>
    </row>
    <row r="16" spans="1:22" ht="18.75">
      <c r="J16" s="92" t="s">
        <v>212</v>
      </c>
      <c r="K16" s="92"/>
      <c r="L16" s="23" t="str">
        <f>ADDRESS(9,8,4,1)</f>
        <v>H9</v>
      </c>
    </row>
    <row r="22" spans="1:22" ht="31.5" customHeight="1"/>
    <row r="23" spans="1:22" s="5" customFormat="1" ht="38.25">
      <c r="A23" s="13" t="s">
        <v>214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4"/>
      <c r="V23" s="4"/>
    </row>
    <row r="24" spans="1:22" s="19" customFormat="1" ht="38.25">
      <c r="A24" s="15" t="s">
        <v>216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7"/>
      <c r="O24" s="17"/>
      <c r="P24" s="17"/>
      <c r="Q24" s="17"/>
      <c r="R24" s="17"/>
      <c r="S24" s="17"/>
      <c r="T24" s="17"/>
      <c r="U24" s="18"/>
      <c r="V24" s="18"/>
    </row>
    <row r="26" spans="1:22" ht="18.75">
      <c r="F26" s="109" t="s">
        <v>211</v>
      </c>
      <c r="G26" s="110"/>
      <c r="H26" s="110"/>
      <c r="I26" s="110"/>
      <c r="J26" s="110"/>
      <c r="K26" s="110"/>
      <c r="L26" s="110"/>
      <c r="M26" s="110"/>
      <c r="N26" s="110"/>
      <c r="O26" s="110"/>
      <c r="P26" s="117"/>
    </row>
    <row r="27" spans="1:22" ht="18.75">
      <c r="F27" s="22">
        <v>120</v>
      </c>
      <c r="G27" s="38">
        <v>72</v>
      </c>
      <c r="H27" s="22">
        <v>389</v>
      </c>
      <c r="I27" s="22">
        <v>493</v>
      </c>
      <c r="J27" s="22">
        <v>130</v>
      </c>
      <c r="K27" s="22">
        <v>237</v>
      </c>
      <c r="L27" s="22">
        <v>452</v>
      </c>
      <c r="M27" s="22">
        <v>410</v>
      </c>
      <c r="N27" s="22">
        <v>123</v>
      </c>
      <c r="O27" s="22">
        <v>105</v>
      </c>
      <c r="P27" s="22">
        <v>3</v>
      </c>
    </row>
    <row r="28" spans="1:22" ht="18.75">
      <c r="F28" s="22">
        <v>146</v>
      </c>
      <c r="G28" s="22">
        <v>150</v>
      </c>
      <c r="H28" s="22">
        <v>176</v>
      </c>
      <c r="I28" s="22">
        <v>367</v>
      </c>
      <c r="J28" s="22">
        <v>212</v>
      </c>
      <c r="K28" s="22">
        <v>97</v>
      </c>
      <c r="L28" s="22">
        <v>291</v>
      </c>
      <c r="M28" s="22">
        <v>408</v>
      </c>
      <c r="N28" s="22">
        <v>145</v>
      </c>
      <c r="O28" s="22">
        <v>128</v>
      </c>
      <c r="P28" s="22">
        <v>14</v>
      </c>
    </row>
    <row r="29" spans="1:22" ht="18.75">
      <c r="F29" s="22">
        <v>442</v>
      </c>
      <c r="G29" s="22">
        <v>360</v>
      </c>
      <c r="H29" s="22">
        <v>139</v>
      </c>
      <c r="I29" s="22">
        <v>336</v>
      </c>
      <c r="J29" s="37">
        <v>72</v>
      </c>
      <c r="K29" s="22">
        <v>426</v>
      </c>
      <c r="L29" s="22">
        <v>298</v>
      </c>
      <c r="M29" s="22">
        <v>458</v>
      </c>
      <c r="N29" s="22">
        <v>442</v>
      </c>
      <c r="O29" s="22">
        <v>247</v>
      </c>
      <c r="P29" s="22">
        <v>322</v>
      </c>
    </row>
    <row r="30" spans="1:22" ht="18.75">
      <c r="F30" s="22">
        <v>180</v>
      </c>
      <c r="G30" s="22">
        <v>316</v>
      </c>
      <c r="H30" s="22">
        <v>366</v>
      </c>
      <c r="I30" s="22">
        <v>288</v>
      </c>
      <c r="J30" s="22">
        <v>180</v>
      </c>
      <c r="K30" s="38">
        <v>498</v>
      </c>
      <c r="L30" s="22">
        <v>11</v>
      </c>
      <c r="M30" s="22">
        <v>263</v>
      </c>
      <c r="N30" s="22">
        <v>180</v>
      </c>
      <c r="O30" s="22">
        <v>143</v>
      </c>
      <c r="P30" s="22">
        <v>152</v>
      </c>
    </row>
    <row r="31" spans="1:22" ht="18.75">
      <c r="F31" s="22">
        <v>191</v>
      </c>
      <c r="G31" s="22">
        <v>393</v>
      </c>
      <c r="H31" s="38">
        <v>98</v>
      </c>
      <c r="I31" s="22">
        <v>362</v>
      </c>
      <c r="J31" s="22">
        <v>353</v>
      </c>
      <c r="K31" s="22">
        <v>246</v>
      </c>
      <c r="L31" s="22">
        <v>43</v>
      </c>
      <c r="M31" s="22">
        <v>265</v>
      </c>
      <c r="N31" s="22">
        <v>196</v>
      </c>
      <c r="O31" s="22">
        <v>117</v>
      </c>
      <c r="P31" s="22">
        <v>338</v>
      </c>
    </row>
    <row r="32" spans="1:22" ht="18.75">
      <c r="F32" s="22">
        <v>249</v>
      </c>
      <c r="G32" s="22">
        <v>202</v>
      </c>
      <c r="H32" s="22">
        <v>238</v>
      </c>
      <c r="I32" s="22">
        <v>438</v>
      </c>
      <c r="J32" s="22">
        <v>480</v>
      </c>
      <c r="K32" s="22">
        <v>366</v>
      </c>
      <c r="L32" s="22">
        <v>488</v>
      </c>
      <c r="M32" s="22">
        <v>145</v>
      </c>
      <c r="N32" s="22">
        <v>251</v>
      </c>
      <c r="O32" s="22">
        <v>295</v>
      </c>
      <c r="P32" s="22">
        <v>122</v>
      </c>
    </row>
    <row r="33" spans="1:22" ht="18.75">
      <c r="F33" s="22">
        <v>255</v>
      </c>
      <c r="G33" s="22">
        <v>355</v>
      </c>
      <c r="H33" s="22">
        <v>52</v>
      </c>
      <c r="I33" s="22">
        <v>22</v>
      </c>
      <c r="J33" s="22">
        <v>121</v>
      </c>
      <c r="K33" s="22">
        <v>320</v>
      </c>
      <c r="L33" s="22">
        <v>493</v>
      </c>
      <c r="M33" s="22">
        <v>423</v>
      </c>
      <c r="N33" s="22">
        <v>260</v>
      </c>
      <c r="O33" s="22">
        <v>56</v>
      </c>
      <c r="P33" s="22">
        <v>249</v>
      </c>
    </row>
    <row r="34" spans="1:22" ht="18.75">
      <c r="F34" s="22">
        <v>185</v>
      </c>
      <c r="G34" s="22">
        <v>476</v>
      </c>
      <c r="H34" s="22">
        <v>403</v>
      </c>
      <c r="I34" s="22">
        <v>305</v>
      </c>
      <c r="J34" s="22">
        <v>174</v>
      </c>
      <c r="K34" s="22">
        <v>235</v>
      </c>
      <c r="L34" s="22">
        <v>262</v>
      </c>
      <c r="M34" s="22">
        <v>196</v>
      </c>
      <c r="N34" s="22">
        <v>185</v>
      </c>
      <c r="O34" s="22">
        <v>267</v>
      </c>
      <c r="P34" s="22">
        <v>409</v>
      </c>
    </row>
    <row r="35" spans="1:22" ht="18.75">
      <c r="F35" s="22">
        <v>331</v>
      </c>
      <c r="G35" s="22">
        <v>46</v>
      </c>
      <c r="H35" s="22">
        <v>64</v>
      </c>
      <c r="I35" s="22">
        <v>363</v>
      </c>
      <c r="J35" s="22">
        <v>337</v>
      </c>
      <c r="K35" s="22">
        <v>278</v>
      </c>
      <c r="L35" s="22">
        <v>76</v>
      </c>
      <c r="M35" s="22">
        <v>483</v>
      </c>
      <c r="N35" s="22">
        <v>331</v>
      </c>
      <c r="O35" s="22">
        <v>105</v>
      </c>
      <c r="P35" s="22">
        <v>422</v>
      </c>
    </row>
    <row r="36" spans="1:22" ht="18.75">
      <c r="F36" s="22">
        <v>100</v>
      </c>
      <c r="G36" s="22">
        <v>496</v>
      </c>
      <c r="H36" s="22">
        <v>443</v>
      </c>
      <c r="I36" s="22">
        <v>83</v>
      </c>
      <c r="J36" s="22">
        <v>407</v>
      </c>
      <c r="K36" s="22">
        <v>486</v>
      </c>
      <c r="L36" s="22">
        <v>171</v>
      </c>
      <c r="M36" s="22">
        <v>393</v>
      </c>
      <c r="N36" s="22">
        <v>200</v>
      </c>
      <c r="O36" s="22">
        <v>498</v>
      </c>
      <c r="P36" s="22">
        <v>67</v>
      </c>
    </row>
    <row r="38" spans="1:22" ht="18.75">
      <c r="J38" s="92" t="s">
        <v>212</v>
      </c>
      <c r="K38" s="92"/>
      <c r="L38" s="23" t="str">
        <f>ADDRESS(29,10,4,1)</f>
        <v>J29</v>
      </c>
    </row>
    <row r="39" spans="1:22" ht="18.75">
      <c r="J39" s="92" t="s">
        <v>213</v>
      </c>
      <c r="K39" s="92"/>
      <c r="L39" s="23">
        <f ca="1">INDIRECT(ADDRESS(29,10,4,1))</f>
        <v>72</v>
      </c>
    </row>
    <row r="48" spans="1:22" s="5" customFormat="1" ht="38.25">
      <c r="A48" s="13" t="s">
        <v>215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4"/>
      <c r="V48" s="4"/>
    </row>
    <row r="49" spans="1:22" s="19" customFormat="1" ht="38.25">
      <c r="A49" s="15" t="s">
        <v>216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7"/>
      <c r="N49" s="17"/>
      <c r="O49" s="17"/>
      <c r="P49" s="17"/>
      <c r="Q49" s="17"/>
      <c r="R49" s="17"/>
      <c r="S49" s="17"/>
      <c r="T49" s="17"/>
      <c r="U49" s="18"/>
      <c r="V49" s="18"/>
    </row>
    <row r="51" spans="1:22" ht="18.75">
      <c r="G51" s="9" t="s">
        <v>181</v>
      </c>
      <c r="H51" s="9" t="s">
        <v>219</v>
      </c>
      <c r="J51" s="96" t="s">
        <v>217</v>
      </c>
      <c r="K51" s="97"/>
      <c r="L51" s="98"/>
    </row>
    <row r="52" spans="1:22" ht="18.75">
      <c r="G52" s="22" t="s">
        <v>167</v>
      </c>
      <c r="H52" s="22">
        <v>291</v>
      </c>
      <c r="J52" s="92" t="s">
        <v>218</v>
      </c>
      <c r="K52" s="92"/>
      <c r="L52" s="23">
        <f>MAX(H52:H60)</f>
        <v>493</v>
      </c>
    </row>
    <row r="53" spans="1:22" ht="18.75">
      <c r="G53" s="22" t="s">
        <v>168</v>
      </c>
      <c r="H53" s="22">
        <v>298</v>
      </c>
    </row>
    <row r="54" spans="1:22" ht="18.75">
      <c r="G54" s="22" t="s">
        <v>169</v>
      </c>
      <c r="H54" s="22">
        <v>11</v>
      </c>
      <c r="J54" s="109" t="s">
        <v>220</v>
      </c>
      <c r="K54" s="117"/>
      <c r="L54" s="23" t="str">
        <f>ADDRESS(MATCH(L52,H:H,0),8,4,1)</f>
        <v>H57</v>
      </c>
    </row>
    <row r="55" spans="1:22" ht="18.75">
      <c r="G55" s="22" t="s">
        <v>170</v>
      </c>
      <c r="H55" s="22">
        <v>43</v>
      </c>
    </row>
    <row r="56" spans="1:22" ht="18.75">
      <c r="G56" s="22" t="s">
        <v>171</v>
      </c>
      <c r="H56" s="22">
        <v>488</v>
      </c>
    </row>
    <row r="57" spans="1:22" ht="18.75">
      <c r="G57" s="22" t="s">
        <v>172</v>
      </c>
      <c r="H57" s="22">
        <v>493</v>
      </c>
    </row>
    <row r="58" spans="1:22" ht="18.75">
      <c r="G58" s="22" t="s">
        <v>173</v>
      </c>
      <c r="H58" s="22">
        <v>262</v>
      </c>
    </row>
    <row r="59" spans="1:22" ht="18.75">
      <c r="G59" s="22" t="s">
        <v>174</v>
      </c>
      <c r="H59" s="22">
        <v>76</v>
      </c>
    </row>
    <row r="60" spans="1:22" ht="18.75">
      <c r="G60" s="22" t="s">
        <v>175</v>
      </c>
      <c r="H60" s="22">
        <v>171</v>
      </c>
    </row>
  </sheetData>
  <mergeCells count="9">
    <mergeCell ref="A2:U2"/>
    <mergeCell ref="J54:K54"/>
    <mergeCell ref="J39:K39"/>
    <mergeCell ref="J52:K52"/>
    <mergeCell ref="J51:L51"/>
    <mergeCell ref="F4:P4"/>
    <mergeCell ref="J16:K16"/>
    <mergeCell ref="F26:P26"/>
    <mergeCell ref="J38:K38"/>
  </mergeCells>
  <conditionalFormatting sqref="G51">
    <cfRule type="cellIs" dxfId="39" priority="3" operator="equal">
      <formula>#REF!</formula>
    </cfRule>
    <cfRule type="cellIs" dxfId="38" priority="4" operator="equal">
      <formula>#REF!</formula>
    </cfRule>
  </conditionalFormatting>
  <conditionalFormatting sqref="H51">
    <cfRule type="cellIs" dxfId="37" priority="1" operator="equal">
      <formula>#REF!</formula>
    </cfRule>
    <cfRule type="cellIs" dxfId="36" priority="2" operator="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V47"/>
  <sheetViews>
    <sheetView showGridLines="0" topLeftCell="A29" workbookViewId="0">
      <selection activeCell="H46" sqref="H46"/>
    </sheetView>
  </sheetViews>
  <sheetFormatPr defaultRowHeight="15"/>
  <cols>
    <col min="7" max="7" width="22.28515625" customWidth="1"/>
    <col min="8" max="10" width="18.28515625" bestFit="1" customWidth="1"/>
    <col min="11" max="12" width="16.7109375" bestFit="1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5169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4"/>
      <c r="Q2" s="4"/>
      <c r="R2" s="4"/>
      <c r="S2" s="4"/>
      <c r="T2" s="4"/>
      <c r="U2" s="4"/>
      <c r="V2" s="4"/>
    </row>
    <row r="4" spans="1:22" ht="35.25" customHeight="1">
      <c r="E4" s="118" t="s">
        <v>5173</v>
      </c>
      <c r="F4" s="118"/>
      <c r="G4" s="118"/>
      <c r="H4" s="118"/>
      <c r="I4" s="118"/>
      <c r="J4" s="118"/>
      <c r="K4" s="118"/>
      <c r="L4" s="118"/>
      <c r="M4" s="118"/>
    </row>
    <row r="6" spans="1:22" ht="18.75">
      <c r="F6" s="9" t="s">
        <v>229</v>
      </c>
      <c r="G6" s="9" t="s">
        <v>228</v>
      </c>
      <c r="I6" s="96" t="s">
        <v>230</v>
      </c>
      <c r="J6" s="97"/>
      <c r="K6" s="98"/>
    </row>
    <row r="7" spans="1:22" ht="18.75">
      <c r="F7" s="22">
        <v>1</v>
      </c>
      <c r="G7" s="11" t="s">
        <v>221</v>
      </c>
      <c r="I7" s="92" t="s">
        <v>229</v>
      </c>
      <c r="J7" s="92"/>
      <c r="K7" s="38">
        <v>1</v>
      </c>
    </row>
    <row r="8" spans="1:22" ht="18.75">
      <c r="F8" s="22">
        <v>2</v>
      </c>
      <c r="G8" s="11" t="s">
        <v>222</v>
      </c>
    </row>
    <row r="9" spans="1:22" ht="18.75">
      <c r="F9" s="22">
        <v>3</v>
      </c>
      <c r="G9" s="11" t="s">
        <v>223</v>
      </c>
      <c r="I9" s="109" t="s">
        <v>228</v>
      </c>
      <c r="J9" s="117"/>
      <c r="K9" s="23" t="str">
        <f>CHOOSE(K7,G7,G8,G9,G10,G11,G12,G13)</f>
        <v>Segunda-feira</v>
      </c>
    </row>
    <row r="10" spans="1:22" ht="18.75">
      <c r="F10" s="22">
        <v>4</v>
      </c>
      <c r="G10" s="11" t="s">
        <v>224</v>
      </c>
    </row>
    <row r="11" spans="1:22" ht="18.75">
      <c r="F11" s="22">
        <v>5</v>
      </c>
      <c r="G11" s="11" t="s">
        <v>225</v>
      </c>
    </row>
    <row r="12" spans="1:22" ht="18.75">
      <c r="F12" s="22">
        <v>6</v>
      </c>
      <c r="G12" s="11" t="s">
        <v>226</v>
      </c>
    </row>
    <row r="13" spans="1:22" ht="18.75">
      <c r="F13" s="22">
        <v>7</v>
      </c>
      <c r="G13" s="11" t="s">
        <v>227</v>
      </c>
    </row>
    <row r="27" spans="1:22" s="5" customFormat="1" ht="38.25">
      <c r="A27" s="13" t="s">
        <v>236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4"/>
      <c r="V27" s="4"/>
    </row>
    <row r="28" spans="1:22" s="19" customFormat="1" ht="38.25">
      <c r="A28" s="15" t="s">
        <v>189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17"/>
      <c r="P28" s="17"/>
      <c r="Q28" s="17"/>
      <c r="R28" s="17"/>
      <c r="S28" s="17"/>
      <c r="T28" s="17"/>
      <c r="U28" s="18"/>
      <c r="V28" s="18"/>
    </row>
    <row r="30" spans="1:22" ht="18.75">
      <c r="G30" s="114" t="s">
        <v>235</v>
      </c>
      <c r="H30" s="114"/>
      <c r="I30" s="114"/>
      <c r="J30" s="114"/>
    </row>
    <row r="31" spans="1:22" ht="18.75">
      <c r="G31" s="9" t="s">
        <v>231</v>
      </c>
      <c r="H31" s="9" t="s">
        <v>232</v>
      </c>
      <c r="I31" s="9" t="s">
        <v>233</v>
      </c>
      <c r="J31" s="9" t="s">
        <v>234</v>
      </c>
    </row>
    <row r="32" spans="1:22" ht="18.75">
      <c r="G32" s="39" t="s">
        <v>191</v>
      </c>
      <c r="H32" s="40">
        <v>118457</v>
      </c>
      <c r="I32" s="40">
        <v>87848</v>
      </c>
      <c r="J32" s="40">
        <f>H32-I32</f>
        <v>30609</v>
      </c>
    </row>
    <row r="33" spans="7:10" ht="18.75">
      <c r="G33" s="39" t="s">
        <v>192</v>
      </c>
      <c r="H33" s="40">
        <v>157929</v>
      </c>
      <c r="I33" s="40">
        <v>85236</v>
      </c>
      <c r="J33" s="40">
        <f t="shared" ref="J33:J43" si="0">H33-I33</f>
        <v>72693</v>
      </c>
    </row>
    <row r="34" spans="7:10" ht="18.75">
      <c r="G34" s="39" t="s">
        <v>193</v>
      </c>
      <c r="H34" s="40">
        <v>162173</v>
      </c>
      <c r="I34" s="40">
        <v>86538</v>
      </c>
      <c r="J34" s="40">
        <f t="shared" si="0"/>
        <v>75635</v>
      </c>
    </row>
    <row r="35" spans="7:10" ht="18.75">
      <c r="G35" s="39" t="s">
        <v>194</v>
      </c>
      <c r="H35" s="40">
        <v>119562</v>
      </c>
      <c r="I35" s="40">
        <v>88853</v>
      </c>
      <c r="J35" s="40">
        <f t="shared" si="0"/>
        <v>30709</v>
      </c>
    </row>
    <row r="36" spans="7:10" ht="18.75">
      <c r="G36" s="39" t="s">
        <v>195</v>
      </c>
      <c r="H36" s="40">
        <v>117425</v>
      </c>
      <c r="I36" s="40">
        <v>88479</v>
      </c>
      <c r="J36" s="40">
        <f t="shared" si="0"/>
        <v>28946</v>
      </c>
    </row>
    <row r="37" spans="7:10" ht="18.75">
      <c r="G37" s="39" t="s">
        <v>196</v>
      </c>
      <c r="H37" s="40">
        <v>132595</v>
      </c>
      <c r="I37" s="40">
        <v>85045</v>
      </c>
      <c r="J37" s="40">
        <f t="shared" si="0"/>
        <v>47550</v>
      </c>
    </row>
    <row r="38" spans="7:10" ht="18.75">
      <c r="G38" s="39" t="s">
        <v>197</v>
      </c>
      <c r="H38" s="40">
        <v>118968</v>
      </c>
      <c r="I38" s="40">
        <v>87948</v>
      </c>
      <c r="J38" s="40">
        <f t="shared" si="0"/>
        <v>31020</v>
      </c>
    </row>
    <row r="39" spans="7:10" ht="18.75">
      <c r="G39" s="39" t="s">
        <v>198</v>
      </c>
      <c r="H39" s="40">
        <v>187943</v>
      </c>
      <c r="I39" s="40">
        <v>87585</v>
      </c>
      <c r="J39" s="40">
        <f t="shared" si="0"/>
        <v>100358</v>
      </c>
    </row>
    <row r="40" spans="7:10" ht="18.75">
      <c r="G40" s="39" t="s">
        <v>199</v>
      </c>
      <c r="H40" s="40">
        <v>131829</v>
      </c>
      <c r="I40" s="40">
        <v>86040</v>
      </c>
      <c r="J40" s="40">
        <f t="shared" si="0"/>
        <v>45789</v>
      </c>
    </row>
    <row r="41" spans="7:10" ht="18.75">
      <c r="G41" s="39" t="s">
        <v>200</v>
      </c>
      <c r="H41" s="40">
        <v>169732</v>
      </c>
      <c r="I41" s="40">
        <v>86017</v>
      </c>
      <c r="J41" s="40">
        <f t="shared" si="0"/>
        <v>83715</v>
      </c>
    </row>
    <row r="42" spans="7:10" ht="18.75">
      <c r="G42" s="39" t="s">
        <v>201</v>
      </c>
      <c r="H42" s="40">
        <v>117849</v>
      </c>
      <c r="I42" s="40">
        <v>87265</v>
      </c>
      <c r="J42" s="40">
        <f t="shared" si="0"/>
        <v>30584</v>
      </c>
    </row>
    <row r="43" spans="7:10" ht="18.75">
      <c r="G43" s="39" t="s">
        <v>202</v>
      </c>
      <c r="H43" s="40">
        <v>120811</v>
      </c>
      <c r="I43" s="40">
        <v>85082</v>
      </c>
      <c r="J43" s="40">
        <f t="shared" si="0"/>
        <v>35729</v>
      </c>
    </row>
    <row r="44" spans="7:10" ht="18.75">
      <c r="G44" s="79"/>
      <c r="H44" s="80"/>
      <c r="I44" s="80"/>
      <c r="J44" s="80"/>
    </row>
    <row r="46" spans="7:10" ht="18.75">
      <c r="G46" s="21" t="s">
        <v>237</v>
      </c>
      <c r="H46" s="22" t="s">
        <v>232</v>
      </c>
      <c r="I46" s="21" t="s">
        <v>238</v>
      </c>
      <c r="J46" s="41">
        <f>SUM(CHOOSE(MATCH(H46,H31:J31,0),H32:H43,I32:I43,J32:J43))</f>
        <v>1655273</v>
      </c>
    </row>
    <row r="47" spans="7:10">
      <c r="J47" s="81"/>
    </row>
  </sheetData>
  <mergeCells count="6">
    <mergeCell ref="A2:O2"/>
    <mergeCell ref="I6:K6"/>
    <mergeCell ref="I7:J7"/>
    <mergeCell ref="I9:J9"/>
    <mergeCell ref="G30:J30"/>
    <mergeCell ref="E4:M4"/>
  </mergeCells>
  <conditionalFormatting sqref="G6">
    <cfRule type="cellIs" dxfId="35" priority="17" operator="equal">
      <formula>#REF!</formula>
    </cfRule>
    <cfRule type="cellIs" dxfId="34" priority="18" operator="equal">
      <formula>#REF!</formula>
    </cfRule>
  </conditionalFormatting>
  <conditionalFormatting sqref="F6">
    <cfRule type="cellIs" dxfId="33" priority="11" operator="equal">
      <formula>#REF!</formula>
    </cfRule>
    <cfRule type="cellIs" dxfId="32" priority="12" operator="equal">
      <formula>#REF!</formula>
    </cfRule>
  </conditionalFormatting>
  <conditionalFormatting sqref="G31">
    <cfRule type="cellIs" dxfId="31" priority="9" operator="equal">
      <formula>#REF!</formula>
    </cfRule>
    <cfRule type="cellIs" dxfId="30" priority="10" operator="equal">
      <formula>#REF!</formula>
    </cfRule>
  </conditionalFormatting>
  <conditionalFormatting sqref="H31:J31">
    <cfRule type="cellIs" dxfId="29" priority="7" operator="equal">
      <formula>#REF!</formula>
    </cfRule>
    <cfRule type="cellIs" dxfId="28" priority="8" operator="equal">
      <formula>#REF!</formula>
    </cfRule>
  </conditionalFormatting>
  <conditionalFormatting sqref="G30">
    <cfRule type="cellIs" dxfId="27" priority="5" operator="equal">
      <formula>#REF!</formula>
    </cfRule>
    <cfRule type="cellIs" dxfId="26" priority="6" operator="equal">
      <formula>#REF!</formula>
    </cfRule>
  </conditionalFormatting>
  <conditionalFormatting sqref="G46">
    <cfRule type="cellIs" dxfId="25" priority="3" operator="equal">
      <formula>#REF!</formula>
    </cfRule>
    <cfRule type="cellIs" dxfId="24" priority="4" operator="equal">
      <formula>#REF!</formula>
    </cfRule>
  </conditionalFormatting>
  <conditionalFormatting sqref="I46">
    <cfRule type="cellIs" dxfId="23" priority="1" operator="equal">
      <formula>#REF!</formula>
    </cfRule>
    <cfRule type="cellIs" dxfId="22" priority="2" operator="equal">
      <formula>#REF!</formula>
    </cfRule>
  </conditionalFormatting>
  <dataValidations count="2">
    <dataValidation type="list" allowBlank="1" showInputMessage="1" showErrorMessage="1" sqref="K7">
      <formula1>$F$7:$F$13</formula1>
    </dataValidation>
    <dataValidation type="list" allowBlank="1" showInputMessage="1" showErrorMessage="1" sqref="H46">
      <formula1>$H$31:$J$31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V11"/>
  <sheetViews>
    <sheetView showGridLines="0" topLeftCell="A7" workbookViewId="0">
      <selection activeCell="H5" sqref="H5:H11"/>
    </sheetView>
  </sheetViews>
  <sheetFormatPr defaultRowHeight="15"/>
  <cols>
    <col min="7" max="7" width="31.85546875" bestFit="1" customWidth="1"/>
    <col min="8" max="8" width="81.7109375" bestFit="1" customWidth="1"/>
    <col min="9" max="9" width="9.14062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5170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4"/>
      <c r="O2" s="4"/>
      <c r="P2" s="4"/>
      <c r="Q2" s="4"/>
      <c r="R2" s="4"/>
      <c r="S2" s="4"/>
      <c r="T2" s="4"/>
      <c r="U2" s="4"/>
      <c r="V2" s="4"/>
    </row>
    <row r="4" spans="1:22" ht="18.75">
      <c r="E4" s="9" t="s">
        <v>239</v>
      </c>
      <c r="F4" s="9" t="s">
        <v>240</v>
      </c>
      <c r="G4" s="9" t="s">
        <v>241</v>
      </c>
      <c r="H4" s="9" t="s">
        <v>5174</v>
      </c>
    </row>
    <row r="5" spans="1:22" ht="18.75">
      <c r="E5" s="22">
        <v>2</v>
      </c>
      <c r="F5" s="22">
        <v>20</v>
      </c>
      <c r="G5" s="22">
        <f>E5+F5</f>
        <v>22</v>
      </c>
      <c r="H5" s="82" t="str">
        <f ca="1">_xlfn.FORMULATEXT(G5)</f>
        <v>=E5+F5</v>
      </c>
    </row>
    <row r="6" spans="1:22" ht="18.75">
      <c r="E6" s="22">
        <v>17</v>
      </c>
      <c r="F6" s="22">
        <v>46</v>
      </c>
      <c r="G6" s="22">
        <f>SUM(E5:E11,F5:F11)</f>
        <v>355</v>
      </c>
      <c r="H6" s="82" t="str">
        <f t="shared" ref="H6:H11" ca="1" si="0">_xlfn.FORMULATEXT(G6)</f>
        <v>=SOMA(E5:E11;F5:F11)</v>
      </c>
    </row>
    <row r="7" spans="1:22" ht="18.75">
      <c r="E7" s="22">
        <v>42</v>
      </c>
      <c r="F7" s="22">
        <v>18</v>
      </c>
      <c r="G7" s="22" t="str">
        <f>IF(E7&gt;F7,"Valor 1 é maior que Valor 2","Valor 2 é maior que Valor 1")</f>
        <v>Valor 1 é maior que Valor 2</v>
      </c>
      <c r="H7" s="82" t="str">
        <f t="shared" ca="1" si="0"/>
        <v>=SE(E7&gt;F7;"Valor 1 é maior que Valor 2";"Valor 2 é maior que Valor 1")</v>
      </c>
    </row>
    <row r="8" spans="1:22" ht="18.75">
      <c r="E8" s="22">
        <v>37</v>
      </c>
      <c r="F8" s="22">
        <v>36</v>
      </c>
      <c r="G8" s="22">
        <f>INDEX(F5:F11,3,1)</f>
        <v>18</v>
      </c>
      <c r="H8" s="82" t="str">
        <f t="shared" ca="1" si="0"/>
        <v>=ÍNDICE(F5:F11;3;1)</v>
      </c>
    </row>
    <row r="9" spans="1:22" ht="18.75">
      <c r="E9" s="22">
        <v>48</v>
      </c>
      <c r="F9" s="22">
        <v>4</v>
      </c>
      <c r="G9" s="22">
        <f>MATCH(E9,E5:E11,0)</f>
        <v>5</v>
      </c>
      <c r="H9" s="82" t="str">
        <f t="shared" ca="1" si="0"/>
        <v>=CORRESP(E9;E5:E11;0)</v>
      </c>
    </row>
    <row r="10" spans="1:22" ht="18.75">
      <c r="E10" s="22">
        <v>28</v>
      </c>
      <c r="F10" s="22">
        <v>8</v>
      </c>
      <c r="G10" s="22">
        <f>AREAS((E4:E11,F4:F11))</f>
        <v>2</v>
      </c>
      <c r="H10" s="82" t="str">
        <f t="shared" ca="1" si="0"/>
        <v>=ÁREAS((E4:E11;F4:F11))</v>
      </c>
    </row>
    <row r="11" spans="1:22" ht="18.75">
      <c r="E11" s="22">
        <v>10</v>
      </c>
      <c r="F11" s="22">
        <v>39</v>
      </c>
      <c r="G11" s="22">
        <f ca="1">SUMIF(E5:F11,SUM(E5:F11)&gt;200,E5:F5)</f>
        <v>0</v>
      </c>
      <c r="H11" s="82" t="str">
        <f t="shared" ca="1" si="0"/>
        <v>=SOMASE(E5:F11;SOMA(E5:F11)&gt;200;E5:F5)</v>
      </c>
    </row>
  </sheetData>
  <mergeCells count="1">
    <mergeCell ref="A2:M2"/>
  </mergeCells>
  <conditionalFormatting sqref="F4">
    <cfRule type="cellIs" dxfId="21" priority="7" operator="equal">
      <formula>#REF!</formula>
    </cfRule>
    <cfRule type="cellIs" dxfId="20" priority="8" operator="equal">
      <formula>#REF!</formula>
    </cfRule>
  </conditionalFormatting>
  <conditionalFormatting sqref="E4">
    <cfRule type="cellIs" dxfId="19" priority="5" operator="equal">
      <formula>#REF!</formula>
    </cfRule>
    <cfRule type="cellIs" dxfId="18" priority="6" operator="equal">
      <formula>#REF!</formula>
    </cfRule>
  </conditionalFormatting>
  <conditionalFormatting sqref="G4">
    <cfRule type="cellIs" dxfId="17" priority="3" operator="equal">
      <formula>#REF!</formula>
    </cfRule>
    <cfRule type="cellIs" dxfId="16" priority="4" operator="equal">
      <formula>#REF!</formula>
    </cfRule>
  </conditionalFormatting>
  <conditionalFormatting sqref="H4">
    <cfRule type="cellIs" dxfId="15" priority="1" operator="equal">
      <formula>#REF!</formula>
    </cfRule>
    <cfRule type="cellIs" dxfId="14" priority="2" operator="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V13"/>
  <sheetViews>
    <sheetView showGridLines="0" topLeftCell="A6" workbookViewId="0">
      <selection activeCell="G7" sqref="G7"/>
    </sheetView>
  </sheetViews>
  <sheetFormatPr defaultRowHeight="15"/>
  <cols>
    <col min="4" max="4" width="9.140625" customWidth="1"/>
    <col min="5" max="5" width="33" bestFit="1" customWidth="1"/>
    <col min="6" max="6" width="58.7109375" customWidth="1"/>
    <col min="7" max="9" width="16.85546875" bestFit="1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5171</v>
      </c>
      <c r="B2" s="94"/>
      <c r="C2" s="94"/>
      <c r="D2" s="94"/>
      <c r="E2" s="94"/>
      <c r="F2" s="94"/>
      <c r="G2" s="94"/>
      <c r="H2" s="94"/>
      <c r="I2" s="9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4" spans="1:22" ht="32.25" customHeight="1">
      <c r="C4" s="118" t="s">
        <v>242</v>
      </c>
      <c r="D4" s="118"/>
      <c r="E4" s="118"/>
      <c r="F4" s="118"/>
      <c r="G4" s="118"/>
      <c r="H4" s="118"/>
      <c r="I4" s="118"/>
    </row>
    <row r="6" spans="1:22" ht="18.75">
      <c r="E6" s="27" t="s">
        <v>243</v>
      </c>
      <c r="F6" s="27" t="s">
        <v>244</v>
      </c>
      <c r="G6" s="27" t="s">
        <v>241</v>
      </c>
    </row>
    <row r="7" spans="1:22" ht="25.5" customHeight="1">
      <c r="E7" s="11" t="s">
        <v>245</v>
      </c>
      <c r="F7" s="91" t="s">
        <v>5177</v>
      </c>
      <c r="G7" s="83" t="str">
        <f>HYPERLINK("www.descomplicaexcel.com.br","Nosso Site")</f>
        <v>Nosso Site</v>
      </c>
    </row>
    <row r="8" spans="1:22" ht="37.5">
      <c r="E8" s="49" t="s">
        <v>246</v>
      </c>
      <c r="F8" s="91" t="s">
        <v>5178</v>
      </c>
      <c r="G8" s="83" t="str">
        <f>HYPERLINK("mailto:cursos@descomplicaexcel.com.br","Contato")</f>
        <v>Contato</v>
      </c>
    </row>
    <row r="9" spans="1:22" ht="56.25">
      <c r="E9" s="49" t="s">
        <v>247</v>
      </c>
      <c r="F9" s="48" t="s">
        <v>5179</v>
      </c>
      <c r="G9" s="83"/>
    </row>
    <row r="10" spans="1:22" ht="56.25">
      <c r="E10" s="49" t="s">
        <v>248</v>
      </c>
      <c r="F10" s="46" t="s">
        <v>5175</v>
      </c>
      <c r="G10" s="83"/>
    </row>
    <row r="11" spans="1:22" ht="56.25">
      <c r="E11" s="49" t="s">
        <v>249</v>
      </c>
      <c r="F11" s="48" t="s">
        <v>5180</v>
      </c>
      <c r="G11" s="83"/>
    </row>
    <row r="12" spans="1:22" ht="56.25">
      <c r="E12" s="49" t="s">
        <v>250</v>
      </c>
      <c r="F12" s="47" t="s">
        <v>5181</v>
      </c>
      <c r="G12" s="83"/>
    </row>
    <row r="13" spans="1:22" ht="37.5">
      <c r="E13" s="50" t="s">
        <v>251</v>
      </c>
      <c r="F13" s="47" t="s">
        <v>5182</v>
      </c>
      <c r="G13" s="83"/>
    </row>
  </sheetData>
  <mergeCells count="2">
    <mergeCell ref="A2:I2"/>
    <mergeCell ref="C4:I4"/>
  </mergeCells>
  <conditionalFormatting sqref="F6:G6">
    <cfRule type="cellIs" dxfId="13" priority="1" operator="equal">
      <formula>#REF!</formula>
    </cfRule>
    <cfRule type="cellIs" dxfId="12" priority="2" operator="equal">
      <formula>#REF!</formula>
    </cfRule>
  </conditionalFormatting>
  <conditionalFormatting sqref="E6">
    <cfRule type="cellIs" dxfId="11" priority="3" operator="equal">
      <formula>#REF!</formula>
    </cfRule>
    <cfRule type="cellIs" dxfId="10" priority="4" operator="equal">
      <formula>#REF!</formula>
    </cfRule>
  </conditionalFormatting>
  <hyperlinks>
    <hyperlink ref="F7" r:id="rId1"/>
    <hyperlink ref="F8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V12553"/>
  <sheetViews>
    <sheetView showGridLines="0" topLeftCell="A4" workbookViewId="0">
      <selection activeCell="L14" sqref="L14"/>
    </sheetView>
  </sheetViews>
  <sheetFormatPr defaultRowHeight="15"/>
  <cols>
    <col min="1" max="1" width="2.42578125" customWidth="1"/>
    <col min="2" max="2" width="11.5703125" bestFit="1" customWidth="1"/>
    <col min="3" max="3" width="19.28515625" bestFit="1" customWidth="1"/>
    <col min="4" max="4" width="11.42578125" bestFit="1" customWidth="1"/>
    <col min="5" max="5" width="56.5703125" bestFit="1" customWidth="1"/>
    <col min="6" max="7" width="6" bestFit="1" customWidth="1"/>
    <col min="8" max="8" width="4.5703125" customWidth="1"/>
    <col min="9" max="9" width="18" customWidth="1"/>
    <col min="10" max="10" width="13.28515625" bestFit="1" customWidth="1"/>
    <col min="11" max="11" width="12.85546875" bestFit="1" customWidth="1"/>
    <col min="12" max="12" width="23.140625" customWidth="1"/>
    <col min="13" max="13" width="11.140625" bestFit="1" customWidth="1"/>
    <col min="14" max="14" width="7.7109375" customWidth="1"/>
    <col min="15" max="15" width="12.5703125" bestFit="1" customWidth="1"/>
    <col min="16" max="16" width="9" customWidth="1"/>
    <col min="17" max="17" width="7.7109375" customWidth="1"/>
    <col min="18" max="18" width="6.85546875" customWidth="1"/>
    <col min="19" max="19" width="7.5703125" customWidth="1"/>
    <col min="20" max="20" width="15.42578125" bestFit="1" customWidth="1"/>
    <col min="21" max="21" width="16.7109375" bestFit="1" customWidth="1"/>
    <col min="22" max="22" width="14.28515625" bestFit="1" customWidth="1"/>
    <col min="23" max="23" width="22.28515625" bestFit="1" customWidth="1"/>
    <col min="24" max="24" width="12.85546875" bestFit="1" customWidth="1"/>
    <col min="25" max="25" width="13.5703125" bestFit="1" customWidth="1"/>
    <col min="26" max="26" width="9" customWidth="1"/>
    <col min="27" max="27" width="12" bestFit="1" customWidth="1"/>
    <col min="28" max="28" width="10.85546875" bestFit="1" customWidth="1"/>
    <col min="29" max="29" width="7.140625" customWidth="1"/>
    <col min="30" max="30" width="9.28515625" bestFit="1" customWidth="1"/>
    <col min="31" max="31" width="8.5703125" customWidth="1"/>
    <col min="32" max="32" width="6.42578125" customWidth="1"/>
    <col min="33" max="33" width="7.42578125" customWidth="1"/>
    <col min="34" max="34" width="8.5703125" customWidth="1"/>
    <col min="35" max="35" width="10.28515625" bestFit="1" customWidth="1"/>
    <col min="36" max="37" width="9.7109375" bestFit="1" customWidth="1"/>
    <col min="38" max="38" width="13.85546875" bestFit="1" customWidth="1"/>
    <col min="39" max="39" width="11.28515625" bestFit="1" customWidth="1"/>
    <col min="40" max="40" width="33.140625" bestFit="1" customWidth="1"/>
    <col min="41" max="41" width="8.28515625" customWidth="1"/>
    <col min="42" max="42" width="14.5703125" bestFit="1" customWidth="1"/>
    <col min="43" max="43" width="10.28515625" bestFit="1" customWidth="1"/>
    <col min="44" max="44" width="24.7109375" bestFit="1" customWidth="1"/>
    <col min="45" max="45" width="16.85546875" bestFit="1" customWidth="1"/>
    <col min="46" max="46" width="17.28515625" bestFit="1" customWidth="1"/>
    <col min="48" max="48" width="11.140625" bestFit="1" customWidth="1"/>
    <col min="49" max="49" width="14.85546875" bestFit="1" customWidth="1"/>
    <col min="50" max="50" width="13.140625" bestFit="1" customWidth="1"/>
    <col min="51" max="51" width="10.7109375" bestFit="1" customWidth="1"/>
    <col min="52" max="52" width="14.42578125" bestFit="1" customWidth="1"/>
    <col min="53" max="53" width="12.5703125" bestFit="1" customWidth="1"/>
    <col min="54" max="54" width="11.7109375" bestFit="1" customWidth="1"/>
    <col min="55" max="55" width="21.7109375" bestFit="1" customWidth="1"/>
    <col min="56" max="56" width="10.85546875" bestFit="1" customWidth="1"/>
    <col min="57" max="57" width="12.28515625" bestFit="1" customWidth="1"/>
    <col min="58" max="58" width="12.42578125" bestFit="1" customWidth="1"/>
    <col min="59" max="59" width="12.85546875" bestFit="1" customWidth="1"/>
    <col min="60" max="60" width="7" customWidth="1"/>
    <col min="61" max="61" width="9.28515625" bestFit="1" customWidth="1"/>
    <col min="62" max="62" width="13.28515625" bestFit="1" customWidth="1"/>
    <col min="63" max="63" width="24.5703125" bestFit="1" customWidth="1"/>
    <col min="64" max="64" width="16.85546875" bestFit="1" customWidth="1"/>
    <col min="65" max="65" width="19.28515625" bestFit="1" customWidth="1"/>
    <col min="66" max="66" width="18.28515625" bestFit="1" customWidth="1"/>
    <col min="67" max="67" width="26" bestFit="1" customWidth="1"/>
    <col min="68" max="68" width="21" bestFit="1" customWidth="1"/>
    <col min="69" max="69" width="18.28515625" bestFit="1" customWidth="1"/>
    <col min="70" max="70" width="23.5703125" bestFit="1" customWidth="1"/>
    <col min="71" max="71" width="16.140625" bestFit="1" customWidth="1"/>
    <col min="72" max="72" width="18.85546875" bestFit="1" customWidth="1"/>
    <col min="73" max="73" width="7.85546875" customWidth="1"/>
    <col min="74" max="74" width="8.85546875" customWidth="1"/>
    <col min="75" max="75" width="15.85546875" bestFit="1" customWidth="1"/>
    <col min="76" max="76" width="15" bestFit="1" customWidth="1"/>
    <col min="77" max="77" width="8.140625" customWidth="1"/>
    <col min="78" max="78" width="9.28515625" bestFit="1" customWidth="1"/>
    <col min="79" max="79" width="8" customWidth="1"/>
    <col min="80" max="80" width="19.140625" bestFit="1" customWidth="1"/>
    <col min="81" max="81" width="10.7109375" bestFit="1" customWidth="1"/>
    <col min="82" max="82" width="17.5703125" bestFit="1" customWidth="1"/>
    <col min="83" max="83" width="11" bestFit="1" customWidth="1"/>
    <col min="84" max="84" width="8.5703125" customWidth="1"/>
    <col min="85" max="85" width="16.7109375" bestFit="1" customWidth="1"/>
    <col min="86" max="86" width="14.5703125" bestFit="1" customWidth="1"/>
    <col min="87" max="87" width="11.85546875" bestFit="1" customWidth="1"/>
    <col min="88" max="88" width="12.85546875" bestFit="1" customWidth="1"/>
    <col min="89" max="89" width="10.42578125" bestFit="1" customWidth="1"/>
    <col min="90" max="90" width="10.7109375" bestFit="1" customWidth="1"/>
    <col min="91" max="92" width="12.7109375" bestFit="1" customWidth="1"/>
    <col min="93" max="93" width="8.85546875" customWidth="1"/>
    <col min="94" max="94" width="7.7109375" customWidth="1"/>
    <col min="95" max="95" width="9.7109375" bestFit="1" customWidth="1"/>
    <col min="96" max="96" width="8.5703125" customWidth="1"/>
    <col min="97" max="97" width="14.42578125" bestFit="1" customWidth="1"/>
    <col min="98" max="98" width="10.5703125" bestFit="1" customWidth="1"/>
    <col min="99" max="99" width="12.28515625" bestFit="1" customWidth="1"/>
    <col min="100" max="100" width="9.85546875" bestFit="1" customWidth="1"/>
    <col min="101" max="101" width="8.85546875" customWidth="1"/>
    <col min="102" max="102" width="16.5703125" bestFit="1" customWidth="1"/>
    <col min="103" max="103" width="21.42578125" bestFit="1" customWidth="1"/>
    <col min="104" max="104" width="18" bestFit="1" customWidth="1"/>
    <col min="105" max="105" width="10.85546875" bestFit="1" customWidth="1"/>
    <col min="106" max="106" width="8.85546875" customWidth="1"/>
    <col min="107" max="107" width="10.85546875" bestFit="1" customWidth="1"/>
    <col min="108" max="108" width="10.140625" bestFit="1" customWidth="1"/>
    <col min="109" max="109" width="11.140625" bestFit="1" customWidth="1"/>
    <col min="110" max="110" width="16.5703125" bestFit="1" customWidth="1"/>
    <col min="111" max="111" width="23.85546875" bestFit="1" customWidth="1"/>
    <col min="112" max="112" width="11.140625" bestFit="1" customWidth="1"/>
    <col min="113" max="113" width="9.42578125" bestFit="1" customWidth="1"/>
    <col min="114" max="114" width="12.7109375" bestFit="1" customWidth="1"/>
    <col min="115" max="115" width="14.7109375" bestFit="1" customWidth="1"/>
    <col min="116" max="116" width="22.140625" bestFit="1" customWidth="1"/>
    <col min="117" max="117" width="7.140625" customWidth="1"/>
    <col min="118" max="118" width="10.28515625" bestFit="1" customWidth="1"/>
    <col min="119" max="119" width="25.28515625" bestFit="1" customWidth="1"/>
    <col min="120" max="120" width="21.85546875" bestFit="1" customWidth="1"/>
    <col min="121" max="121" width="10.85546875" bestFit="1" customWidth="1"/>
    <col min="122" max="122" width="27.42578125" bestFit="1" customWidth="1"/>
    <col min="123" max="123" width="10" bestFit="1" customWidth="1"/>
    <col min="124" max="124" width="8.85546875" customWidth="1"/>
    <col min="125" max="125" width="12.5703125" bestFit="1" customWidth="1"/>
    <col min="126" max="126" width="12.7109375" bestFit="1" customWidth="1"/>
    <col min="127" max="127" width="25" bestFit="1" customWidth="1"/>
    <col min="128" max="128" width="27.85546875" bestFit="1" customWidth="1"/>
    <col min="129" max="129" width="15.85546875" bestFit="1" customWidth="1"/>
    <col min="130" max="130" width="16" bestFit="1" customWidth="1"/>
    <col min="131" max="131" width="15.5703125" bestFit="1" customWidth="1"/>
    <col min="132" max="132" width="14.85546875" bestFit="1" customWidth="1"/>
    <col min="133" max="133" width="19.85546875" bestFit="1" customWidth="1"/>
    <col min="134" max="134" width="10.42578125" bestFit="1" customWidth="1"/>
    <col min="135" max="135" width="13.42578125" bestFit="1" customWidth="1"/>
    <col min="136" max="136" width="16.42578125" bestFit="1" customWidth="1"/>
    <col min="137" max="137" width="15.28515625" bestFit="1" customWidth="1"/>
    <col min="138" max="138" width="12.42578125" bestFit="1" customWidth="1"/>
    <col min="139" max="139" width="15.7109375" bestFit="1" customWidth="1"/>
    <col min="140" max="140" width="23.140625" bestFit="1" customWidth="1"/>
    <col min="141" max="141" width="13.7109375" bestFit="1" customWidth="1"/>
    <col min="142" max="142" width="12.85546875" bestFit="1" customWidth="1"/>
    <col min="143" max="143" width="14.5703125" bestFit="1" customWidth="1"/>
    <col min="144" max="144" width="15.28515625" bestFit="1" customWidth="1"/>
    <col min="145" max="145" width="12.140625" bestFit="1" customWidth="1"/>
    <col min="146" max="146" width="14.28515625" bestFit="1" customWidth="1"/>
    <col min="147" max="147" width="8.85546875" customWidth="1"/>
    <col min="148" max="148" width="6.5703125" customWidth="1"/>
    <col min="149" max="149" width="10.42578125" bestFit="1" customWidth="1"/>
    <col min="150" max="150" width="10.140625" bestFit="1" customWidth="1"/>
    <col min="151" max="151" width="18.5703125" bestFit="1" customWidth="1"/>
    <col min="152" max="152" width="19.140625" bestFit="1" customWidth="1"/>
    <col min="153" max="153" width="21.5703125" bestFit="1" customWidth="1"/>
    <col min="154" max="154" width="13.28515625" bestFit="1" customWidth="1"/>
    <col min="155" max="155" width="12.85546875" bestFit="1" customWidth="1"/>
    <col min="156" max="156" width="10.85546875" bestFit="1" customWidth="1"/>
    <col min="157" max="157" width="18.7109375" bestFit="1" customWidth="1"/>
    <col min="158" max="158" width="24.5703125" bestFit="1" customWidth="1"/>
    <col min="159" max="159" width="20.7109375" bestFit="1" customWidth="1"/>
    <col min="160" max="160" width="18" bestFit="1" customWidth="1"/>
    <col min="161" max="161" width="10.28515625" bestFit="1" customWidth="1"/>
    <col min="162" max="162" width="23.140625" bestFit="1" customWidth="1"/>
    <col min="163" max="163" width="10.42578125" bestFit="1" customWidth="1"/>
    <col min="165" max="165" width="18.85546875" bestFit="1" customWidth="1"/>
    <col min="166" max="166" width="12" bestFit="1" customWidth="1"/>
    <col min="167" max="167" width="11.28515625" bestFit="1" customWidth="1"/>
    <col min="168" max="168" width="26.42578125" bestFit="1" customWidth="1"/>
    <col min="169" max="169" width="27.5703125" bestFit="1" customWidth="1"/>
    <col min="170" max="170" width="11.7109375" bestFit="1" customWidth="1"/>
    <col min="171" max="171" width="19" bestFit="1" customWidth="1"/>
    <col min="172" max="172" width="19.140625" bestFit="1" customWidth="1"/>
    <col min="173" max="173" width="12" bestFit="1" customWidth="1"/>
    <col min="174" max="174" width="22.140625" bestFit="1" customWidth="1"/>
    <col min="175" max="175" width="21.140625" bestFit="1" customWidth="1"/>
    <col min="176" max="176" width="20.7109375" bestFit="1" customWidth="1"/>
    <col min="177" max="177" width="17" bestFit="1" customWidth="1"/>
    <col min="178" max="178" width="11.85546875" bestFit="1" customWidth="1"/>
    <col min="179" max="179" width="15.28515625" bestFit="1" customWidth="1"/>
    <col min="181" max="181" width="18.42578125" bestFit="1" customWidth="1"/>
    <col min="182" max="182" width="27.140625" bestFit="1" customWidth="1"/>
    <col min="183" max="183" width="8.42578125" customWidth="1"/>
    <col min="184" max="184" width="8.140625" customWidth="1"/>
    <col min="185" max="186" width="7.42578125" customWidth="1"/>
    <col min="187" max="187" width="8" customWidth="1"/>
    <col min="188" max="188" width="11.85546875" bestFit="1" customWidth="1"/>
    <col min="189" max="189" width="11.7109375" bestFit="1" customWidth="1"/>
    <col min="190" max="190" width="13.5703125" bestFit="1" customWidth="1"/>
    <col min="191" max="191" width="10" bestFit="1" customWidth="1"/>
    <col min="192" max="192" width="11.140625" bestFit="1" customWidth="1"/>
    <col min="193" max="193" width="11.42578125" bestFit="1" customWidth="1"/>
    <col min="194" max="194" width="15" bestFit="1" customWidth="1"/>
    <col min="195" max="195" width="10" bestFit="1" customWidth="1"/>
    <col min="196" max="196" width="9.28515625" bestFit="1" customWidth="1"/>
    <col min="197" max="197" width="8" customWidth="1"/>
    <col min="198" max="198" width="12.140625" bestFit="1" customWidth="1"/>
    <col min="199" max="199" width="11" bestFit="1" customWidth="1"/>
    <col min="200" max="200" width="12" bestFit="1" customWidth="1"/>
    <col min="201" max="201" width="14" bestFit="1" customWidth="1"/>
    <col min="202" max="202" width="11.28515625" bestFit="1" customWidth="1"/>
    <col min="203" max="203" width="12.85546875" bestFit="1" customWidth="1"/>
    <col min="204" max="204" width="10" bestFit="1" customWidth="1"/>
    <col min="205" max="205" width="10.28515625" bestFit="1" customWidth="1"/>
    <col min="206" max="206" width="9" customWidth="1"/>
    <col min="207" max="207" width="17.85546875" bestFit="1" customWidth="1"/>
    <col min="208" max="208" width="9.28515625" bestFit="1" customWidth="1"/>
    <col min="209" max="209" width="16" bestFit="1" customWidth="1"/>
    <col min="210" max="210" width="10" bestFit="1" customWidth="1"/>
    <col min="211" max="211" width="8.85546875" customWidth="1"/>
    <col min="212" max="212" width="14.140625" bestFit="1" customWidth="1"/>
    <col min="213" max="213" width="9.5703125" bestFit="1" customWidth="1"/>
    <col min="214" max="214" width="10.5703125" bestFit="1" customWidth="1"/>
    <col min="215" max="215" width="9.28515625" bestFit="1" customWidth="1"/>
    <col min="216" max="216" width="16.5703125" bestFit="1" customWidth="1"/>
    <col min="217" max="217" width="16.7109375" bestFit="1" customWidth="1"/>
    <col min="218" max="218" width="11.5703125" bestFit="1" customWidth="1"/>
    <col min="219" max="219" width="13.140625" bestFit="1" customWidth="1"/>
    <col min="220" max="220" width="7" customWidth="1"/>
    <col min="221" max="221" width="10.85546875" bestFit="1" customWidth="1"/>
    <col min="222" max="222" width="20.7109375" bestFit="1" customWidth="1"/>
    <col min="223" max="223" width="18.42578125" bestFit="1" customWidth="1"/>
    <col min="224" max="224" width="37.5703125" bestFit="1" customWidth="1"/>
    <col min="225" max="225" width="19" bestFit="1" customWidth="1"/>
    <col min="226" max="226" width="17" bestFit="1" customWidth="1"/>
    <col min="227" max="227" width="14.28515625" bestFit="1" customWidth="1"/>
    <col min="228" max="228" width="21.140625" bestFit="1" customWidth="1"/>
    <col min="229" max="229" width="15" bestFit="1" customWidth="1"/>
    <col min="230" max="230" width="18.5703125" bestFit="1" customWidth="1"/>
    <col min="231" max="231" width="16.85546875" bestFit="1" customWidth="1"/>
    <col min="232" max="232" width="31.42578125" bestFit="1" customWidth="1"/>
    <col min="233" max="233" width="16.42578125" bestFit="1" customWidth="1"/>
    <col min="234" max="234" width="26.140625" bestFit="1" customWidth="1"/>
    <col min="235" max="235" width="11.140625" bestFit="1" customWidth="1"/>
    <col min="236" max="236" width="19" bestFit="1" customWidth="1"/>
    <col min="237" max="237" width="22.7109375" bestFit="1" customWidth="1"/>
    <col min="238" max="238" width="29.7109375" bestFit="1" customWidth="1"/>
    <col min="239" max="239" width="40.5703125" bestFit="1" customWidth="1"/>
    <col min="240" max="240" width="41.140625" bestFit="1" customWidth="1"/>
    <col min="241" max="241" width="23.5703125" bestFit="1" customWidth="1"/>
    <col min="242" max="242" width="24" bestFit="1" customWidth="1"/>
    <col min="243" max="243" width="8.28515625" customWidth="1"/>
    <col min="244" max="244" width="7.7109375" customWidth="1"/>
    <col min="245" max="245" width="5.85546875" customWidth="1"/>
    <col min="246" max="246" width="13.140625" bestFit="1" customWidth="1"/>
    <col min="247" max="247" width="8.140625" customWidth="1"/>
    <col min="248" max="248" width="6.7109375" customWidth="1"/>
    <col min="249" max="249" width="7.28515625" customWidth="1"/>
    <col min="250" max="250" width="7" customWidth="1"/>
    <col min="251" max="251" width="19.5703125" bestFit="1" customWidth="1"/>
    <col min="252" max="252" width="11.42578125" bestFit="1" customWidth="1"/>
    <col min="253" max="253" width="12.42578125" bestFit="1" customWidth="1"/>
    <col min="254" max="254" width="5.42578125" customWidth="1"/>
    <col min="255" max="255" width="9.85546875" bestFit="1" customWidth="1"/>
    <col min="256" max="256" width="10.7109375" bestFit="1" customWidth="1"/>
    <col min="257" max="257" width="24" bestFit="1" customWidth="1"/>
    <col min="258" max="258" width="13.85546875" bestFit="1" customWidth="1"/>
    <col min="260" max="260" width="9.5703125" bestFit="1" customWidth="1"/>
    <col min="262" max="262" width="9.28515625" bestFit="1" customWidth="1"/>
    <col min="263" max="263" width="16.28515625" bestFit="1" customWidth="1"/>
    <col min="264" max="264" width="8.140625" customWidth="1"/>
    <col min="265" max="265" width="8.7109375" customWidth="1"/>
    <col min="266" max="266" width="9.5703125" bestFit="1" customWidth="1"/>
    <col min="267" max="267" width="12" bestFit="1" customWidth="1"/>
    <col min="268" max="268" width="28.42578125" bestFit="1" customWidth="1"/>
    <col min="269" max="269" width="6.42578125" customWidth="1"/>
    <col min="270" max="270" width="11.5703125" bestFit="1" customWidth="1"/>
    <col min="271" max="271" width="20.85546875" bestFit="1" customWidth="1"/>
    <col min="272" max="272" width="9.42578125" bestFit="1" customWidth="1"/>
    <col min="273" max="273" width="7.28515625" customWidth="1"/>
    <col min="275" max="275" width="12" bestFit="1" customWidth="1"/>
    <col min="276" max="276" width="12.7109375" bestFit="1" customWidth="1"/>
    <col min="277" max="277" width="12.140625" bestFit="1" customWidth="1"/>
    <col min="278" max="278" width="12.28515625" bestFit="1" customWidth="1"/>
    <col min="279" max="279" width="10.5703125" bestFit="1" customWidth="1"/>
    <col min="280" max="280" width="12.85546875" bestFit="1" customWidth="1"/>
    <col min="281" max="281" width="9.7109375" bestFit="1" customWidth="1"/>
    <col min="282" max="282" width="14.5703125" bestFit="1" customWidth="1"/>
    <col min="283" max="283" width="9.5703125" bestFit="1" customWidth="1"/>
    <col min="284" max="284" width="11.140625" bestFit="1" customWidth="1"/>
    <col min="285" max="285" width="7.5703125" customWidth="1"/>
    <col min="286" max="286" width="9.85546875" bestFit="1" customWidth="1"/>
    <col min="287" max="287" width="8.85546875" customWidth="1"/>
    <col min="288" max="288" width="10.42578125" bestFit="1" customWidth="1"/>
    <col min="289" max="289" width="7.42578125" customWidth="1"/>
    <col min="290" max="290" width="11.28515625" bestFit="1" customWidth="1"/>
    <col min="291" max="291" width="11.42578125" bestFit="1" customWidth="1"/>
    <col min="292" max="292" width="12.42578125" bestFit="1" customWidth="1"/>
    <col min="293" max="293" width="9.7109375" bestFit="1" customWidth="1"/>
    <col min="294" max="294" width="8.85546875" customWidth="1"/>
    <col min="295" max="295" width="8.5703125" customWidth="1"/>
    <col min="296" max="296" width="13.85546875" bestFit="1" customWidth="1"/>
    <col min="297" max="297" width="10.5703125" bestFit="1" customWidth="1"/>
    <col min="298" max="298" width="7.140625" customWidth="1"/>
    <col min="299" max="299" width="12.7109375" bestFit="1" customWidth="1"/>
    <col min="300" max="300" width="13.85546875" bestFit="1" customWidth="1"/>
    <col min="301" max="301" width="8.140625" customWidth="1"/>
    <col min="302" max="302" width="10.85546875" bestFit="1" customWidth="1"/>
    <col min="303" max="303" width="6.42578125" customWidth="1"/>
    <col min="304" max="304" width="8.85546875" customWidth="1"/>
    <col min="305" max="305" width="8.5703125" customWidth="1"/>
    <col min="306" max="306" width="10.85546875" bestFit="1" customWidth="1"/>
    <col min="307" max="307" width="11.7109375" bestFit="1" customWidth="1"/>
    <col min="308" max="308" width="10" bestFit="1" customWidth="1"/>
    <col min="309" max="309" width="9.42578125" bestFit="1" customWidth="1"/>
    <col min="310" max="310" width="8.7109375" customWidth="1"/>
    <col min="311" max="311" width="9.5703125" bestFit="1" customWidth="1"/>
    <col min="312" max="312" width="9.85546875" bestFit="1" customWidth="1"/>
    <col min="313" max="313" width="7.42578125" customWidth="1"/>
    <col min="314" max="314" width="11.5703125" bestFit="1" customWidth="1"/>
    <col min="315" max="315" width="9.28515625" bestFit="1" customWidth="1"/>
    <col min="316" max="316" width="7.140625" customWidth="1"/>
    <col min="317" max="317" width="12.140625" bestFit="1" customWidth="1"/>
    <col min="318" max="318" width="10" bestFit="1" customWidth="1"/>
    <col min="319" max="319" width="7" customWidth="1"/>
    <col min="320" max="320" width="11.7109375" bestFit="1" customWidth="1"/>
    <col min="321" max="321" width="8.42578125" customWidth="1"/>
    <col min="323" max="323" width="14.28515625" bestFit="1" customWidth="1"/>
    <col min="324" max="324" width="7.140625" customWidth="1"/>
    <col min="325" max="325" width="7.28515625" customWidth="1"/>
    <col min="326" max="326" width="11.42578125" bestFit="1" customWidth="1"/>
    <col min="327" max="327" width="22.5703125" bestFit="1" customWidth="1"/>
    <col min="328" max="328" width="12.140625" bestFit="1" customWidth="1"/>
    <col min="329" max="329" width="12.28515625" bestFit="1" customWidth="1"/>
    <col min="330" max="330" width="5.42578125" customWidth="1"/>
    <col min="331" max="331" width="9.42578125" bestFit="1" customWidth="1"/>
    <col min="332" max="332" width="13.28515625" bestFit="1" customWidth="1"/>
    <col min="333" max="333" width="7.85546875" customWidth="1"/>
    <col min="334" max="334" width="10.5703125" bestFit="1" customWidth="1"/>
    <col min="335" max="335" width="11.7109375" bestFit="1" customWidth="1"/>
    <col min="336" max="336" width="10.42578125" bestFit="1" customWidth="1"/>
    <col min="337" max="337" width="18" bestFit="1" customWidth="1"/>
    <col min="338" max="338" width="22" bestFit="1" customWidth="1"/>
    <col min="339" max="339" width="10.42578125" bestFit="1" customWidth="1"/>
    <col min="340" max="340" width="10" bestFit="1" customWidth="1"/>
    <col min="342" max="342" width="9.85546875" bestFit="1" customWidth="1"/>
    <col min="343" max="343" width="33.28515625" bestFit="1" customWidth="1"/>
    <col min="344" max="344" width="17.42578125" bestFit="1" customWidth="1"/>
    <col min="345" max="345" width="8.7109375" customWidth="1"/>
    <col min="346" max="346" width="16.5703125" bestFit="1" customWidth="1"/>
    <col min="347" max="347" width="17.7109375" bestFit="1" customWidth="1"/>
    <col min="348" max="348" width="14.85546875" bestFit="1" customWidth="1"/>
    <col min="349" max="349" width="16.85546875" bestFit="1" customWidth="1"/>
    <col min="350" max="350" width="18.7109375" bestFit="1" customWidth="1"/>
    <col min="351" max="351" width="16.140625" bestFit="1" customWidth="1"/>
    <col min="352" max="352" width="15" bestFit="1" customWidth="1"/>
    <col min="353" max="353" width="17.42578125" bestFit="1" customWidth="1"/>
    <col min="354" max="354" width="25.140625" bestFit="1" customWidth="1"/>
    <col min="355" max="355" width="6.85546875" customWidth="1"/>
    <col min="356" max="356" width="11" bestFit="1" customWidth="1"/>
    <col min="357" max="357" width="14" bestFit="1" customWidth="1"/>
    <col min="358" max="358" width="9.42578125" bestFit="1" customWidth="1"/>
    <col min="359" max="359" width="6.140625" customWidth="1"/>
    <col min="360" max="360" width="7.7109375" customWidth="1"/>
    <col min="361" max="361" width="5.85546875" customWidth="1"/>
    <col min="362" max="362" width="22" bestFit="1" customWidth="1"/>
    <col min="363" max="363" width="5.7109375" customWidth="1"/>
    <col min="364" max="364" width="11" bestFit="1" customWidth="1"/>
    <col min="365" max="365" width="15.7109375" bestFit="1" customWidth="1"/>
    <col min="366" max="366" width="9.5703125" bestFit="1" customWidth="1"/>
    <col min="367" max="367" width="8.5703125" customWidth="1"/>
    <col min="368" max="368" width="10.42578125" bestFit="1" customWidth="1"/>
    <col min="369" max="369" width="8.28515625" customWidth="1"/>
    <col min="370" max="370" width="8.140625" customWidth="1"/>
    <col min="371" max="371" width="17" bestFit="1" customWidth="1"/>
    <col min="372" max="372" width="17.28515625" bestFit="1" customWidth="1"/>
    <col min="373" max="373" width="17.85546875" bestFit="1" customWidth="1"/>
    <col min="374" max="374" width="18" bestFit="1" customWidth="1"/>
    <col min="375" max="375" width="18.85546875" bestFit="1" customWidth="1"/>
    <col min="376" max="376" width="7.140625" customWidth="1"/>
    <col min="377" max="377" width="14.7109375" bestFit="1" customWidth="1"/>
    <col min="378" max="378" width="11.7109375" bestFit="1" customWidth="1"/>
    <col min="379" max="379" width="12.140625" bestFit="1" customWidth="1"/>
    <col min="380" max="380" width="8.7109375" customWidth="1"/>
    <col min="381" max="381" width="17.42578125" bestFit="1" customWidth="1"/>
    <col min="382" max="382" width="9" customWidth="1"/>
    <col min="383" max="383" width="5.42578125" customWidth="1"/>
    <col min="384" max="384" width="15.5703125" bestFit="1" customWidth="1"/>
    <col min="385" max="385" width="7" customWidth="1"/>
    <col min="386" max="386" width="14.85546875" bestFit="1" customWidth="1"/>
    <col min="387" max="387" width="14" bestFit="1" customWidth="1"/>
    <col min="388" max="388" width="20.5703125" bestFit="1" customWidth="1"/>
    <col min="389" max="389" width="23.7109375" bestFit="1" customWidth="1"/>
    <col min="391" max="391" width="11" bestFit="1" customWidth="1"/>
    <col min="392" max="392" width="22.28515625" bestFit="1" customWidth="1"/>
    <col min="393" max="393" width="13.42578125" bestFit="1" customWidth="1"/>
    <col min="394" max="394" width="9.85546875" bestFit="1" customWidth="1"/>
    <col min="395" max="395" width="5.85546875" customWidth="1"/>
    <col min="396" max="396" width="7" customWidth="1"/>
    <col min="397" max="397" width="20" bestFit="1" customWidth="1"/>
    <col min="398" max="398" width="35.7109375" bestFit="1" customWidth="1"/>
    <col min="399" max="399" width="15" bestFit="1" customWidth="1"/>
    <col min="400" max="400" width="13.28515625" bestFit="1" customWidth="1"/>
    <col min="401" max="401" width="6.7109375" customWidth="1"/>
    <col min="402" max="402" width="18.28515625" bestFit="1" customWidth="1"/>
    <col min="403" max="403" width="14.5703125" bestFit="1" customWidth="1"/>
    <col min="404" max="404" width="25.5703125" bestFit="1" customWidth="1"/>
    <col min="405" max="405" width="7.140625" customWidth="1"/>
    <col min="406" max="406" width="15.42578125" bestFit="1" customWidth="1"/>
    <col min="407" max="407" width="9.85546875" bestFit="1" customWidth="1"/>
    <col min="408" max="408" width="27.7109375" bestFit="1" customWidth="1"/>
    <col min="409" max="409" width="24.85546875" bestFit="1" customWidth="1"/>
    <col min="410" max="410" width="22" bestFit="1" customWidth="1"/>
    <col min="411" max="411" width="20.140625" bestFit="1" customWidth="1"/>
    <col min="412" max="412" width="20.5703125" bestFit="1" customWidth="1"/>
    <col min="413" max="413" width="18.42578125" bestFit="1" customWidth="1"/>
    <col min="414" max="414" width="18.85546875" bestFit="1" customWidth="1"/>
    <col min="415" max="415" width="12.42578125" bestFit="1" customWidth="1"/>
    <col min="416" max="416" width="9.85546875" bestFit="1" customWidth="1"/>
    <col min="417" max="417" width="7.5703125" customWidth="1"/>
    <col min="418" max="418" width="8.42578125" customWidth="1"/>
    <col min="419" max="419" width="10.7109375" bestFit="1" customWidth="1"/>
    <col min="420" max="420" width="9.7109375" bestFit="1" customWidth="1"/>
    <col min="421" max="421" width="12.5703125" bestFit="1" customWidth="1"/>
    <col min="422" max="422" width="25.140625" bestFit="1" customWidth="1"/>
    <col min="423" max="423" width="17.28515625" bestFit="1" customWidth="1"/>
    <col min="424" max="424" width="14.7109375" bestFit="1" customWidth="1"/>
    <col min="425" max="425" width="24.7109375" bestFit="1" customWidth="1"/>
    <col min="426" max="426" width="8.140625" customWidth="1"/>
    <col min="427" max="427" width="7.28515625" customWidth="1"/>
    <col min="428" max="428" width="17.28515625" bestFit="1" customWidth="1"/>
    <col min="429" max="429" width="19.42578125" bestFit="1" customWidth="1"/>
    <col min="430" max="430" width="18" bestFit="1" customWidth="1"/>
    <col min="431" max="431" width="19.7109375" bestFit="1" customWidth="1"/>
    <col min="432" max="432" width="22.5703125" bestFit="1" customWidth="1"/>
    <col min="433" max="433" width="19.140625" bestFit="1" customWidth="1"/>
    <col min="434" max="434" width="10" bestFit="1" customWidth="1"/>
    <col min="435" max="435" width="11.85546875" bestFit="1" customWidth="1"/>
    <col min="436" max="436" width="10.42578125" bestFit="1" customWidth="1"/>
    <col min="437" max="437" width="9.42578125" bestFit="1" customWidth="1"/>
    <col min="438" max="438" width="16.5703125" bestFit="1" customWidth="1"/>
    <col min="439" max="439" width="11.85546875" bestFit="1" customWidth="1"/>
    <col min="440" max="440" width="11.7109375" bestFit="1" customWidth="1"/>
    <col min="441" max="441" width="10" bestFit="1" customWidth="1"/>
    <col min="442" max="442" width="6.85546875" customWidth="1"/>
    <col min="443" max="443" width="7" customWidth="1"/>
    <col min="444" max="444" width="14.42578125" bestFit="1" customWidth="1"/>
    <col min="445" max="445" width="20.140625" bestFit="1" customWidth="1"/>
    <col min="446" max="446" width="16.7109375" bestFit="1" customWidth="1"/>
    <col min="447" max="447" width="21.140625" bestFit="1" customWidth="1"/>
    <col min="448" max="448" width="21.85546875" bestFit="1" customWidth="1"/>
    <col min="449" max="449" width="19.140625" bestFit="1" customWidth="1"/>
    <col min="450" max="450" width="25.85546875" bestFit="1" customWidth="1"/>
    <col min="451" max="451" width="24.85546875" bestFit="1" customWidth="1"/>
    <col min="452" max="452" width="40.140625" bestFit="1" customWidth="1"/>
    <col min="453" max="453" width="21.85546875" bestFit="1" customWidth="1"/>
    <col min="454" max="454" width="18" bestFit="1" customWidth="1"/>
    <col min="455" max="455" width="18.140625" bestFit="1" customWidth="1"/>
    <col min="456" max="457" width="17" bestFit="1" customWidth="1"/>
    <col min="458" max="458" width="18.140625" bestFit="1" customWidth="1"/>
    <col min="459" max="459" width="19" bestFit="1" customWidth="1"/>
    <col min="460" max="460" width="17.42578125" bestFit="1" customWidth="1"/>
    <col min="461" max="461" width="30.140625" bestFit="1" customWidth="1"/>
    <col min="462" max="462" width="18.42578125" bestFit="1" customWidth="1"/>
    <col min="463" max="463" width="15.42578125" bestFit="1" customWidth="1"/>
    <col min="464" max="464" width="30" bestFit="1" customWidth="1"/>
    <col min="465" max="465" width="17.85546875" bestFit="1" customWidth="1"/>
    <col min="466" max="466" width="19" bestFit="1" customWidth="1"/>
    <col min="467" max="468" width="17" bestFit="1" customWidth="1"/>
    <col min="469" max="469" width="22.5703125" bestFit="1" customWidth="1"/>
    <col min="470" max="471" width="14" bestFit="1" customWidth="1"/>
    <col min="472" max="472" width="14.42578125" bestFit="1" customWidth="1"/>
    <col min="473" max="473" width="13.28515625" bestFit="1" customWidth="1"/>
    <col min="474" max="474" width="10.85546875" bestFit="1" customWidth="1"/>
    <col min="475" max="475" width="8" customWidth="1"/>
    <col min="476" max="476" width="9.7109375" bestFit="1" customWidth="1"/>
    <col min="477" max="477" width="10.7109375" bestFit="1" customWidth="1"/>
    <col min="478" max="478" width="13.140625" bestFit="1" customWidth="1"/>
    <col min="479" max="479" width="14.140625" bestFit="1" customWidth="1"/>
    <col min="480" max="480" width="10.85546875" bestFit="1" customWidth="1"/>
    <col min="481" max="481" width="10.140625" bestFit="1" customWidth="1"/>
    <col min="482" max="482" width="10.28515625" bestFit="1" customWidth="1"/>
    <col min="483" max="483" width="7.140625" customWidth="1"/>
    <col min="484" max="484" width="12.140625" bestFit="1" customWidth="1"/>
    <col min="485" max="485" width="12.85546875" bestFit="1" customWidth="1"/>
    <col min="486" max="486" width="10.5703125" bestFit="1" customWidth="1"/>
    <col min="487" max="487" width="14.7109375" bestFit="1" customWidth="1"/>
    <col min="488" max="488" width="15.28515625" bestFit="1" customWidth="1"/>
    <col min="489" max="489" width="9.5703125" bestFit="1" customWidth="1"/>
    <col min="490" max="490" width="8.7109375" customWidth="1"/>
    <col min="491" max="491" width="7.85546875" customWidth="1"/>
    <col min="492" max="492" width="13.42578125" bestFit="1" customWidth="1"/>
    <col min="494" max="494" width="9.5703125" bestFit="1" customWidth="1"/>
    <col min="495" max="495" width="11.85546875" bestFit="1" customWidth="1"/>
    <col min="496" max="496" width="24" bestFit="1" customWidth="1"/>
    <col min="497" max="497" width="22.7109375" bestFit="1" customWidth="1"/>
    <col min="498" max="498" width="9.5703125" bestFit="1" customWidth="1"/>
    <col min="499" max="499" width="7.42578125" customWidth="1"/>
    <col min="500" max="500" width="8.140625" customWidth="1"/>
    <col min="501" max="501" width="12" bestFit="1" customWidth="1"/>
    <col min="503" max="503" width="10.42578125" bestFit="1" customWidth="1"/>
    <col min="504" max="504" width="10.85546875" bestFit="1" customWidth="1"/>
    <col min="505" max="505" width="20" bestFit="1" customWidth="1"/>
    <col min="506" max="506" width="20.42578125" bestFit="1" customWidth="1"/>
    <col min="507" max="507" width="22.28515625" bestFit="1" customWidth="1"/>
    <col min="508" max="508" width="26" bestFit="1" customWidth="1"/>
    <col min="509" max="509" width="22.7109375" bestFit="1" customWidth="1"/>
    <col min="510" max="510" width="20.7109375" bestFit="1" customWidth="1"/>
    <col min="511" max="511" width="6.85546875" customWidth="1"/>
    <col min="512" max="512" width="16.28515625" bestFit="1" customWidth="1"/>
    <col min="513" max="513" width="24.5703125" bestFit="1" customWidth="1"/>
    <col min="514" max="514" width="15.5703125" bestFit="1" customWidth="1"/>
    <col min="515" max="515" width="25.140625" bestFit="1" customWidth="1"/>
    <col min="516" max="516" width="14.5703125" bestFit="1" customWidth="1"/>
    <col min="517" max="517" width="19.42578125" bestFit="1" customWidth="1"/>
    <col min="518" max="518" width="10.7109375" bestFit="1" customWidth="1"/>
    <col min="519" max="519" width="12.7109375" bestFit="1" customWidth="1"/>
    <col min="520" max="520" width="16.28515625" bestFit="1" customWidth="1"/>
    <col min="521" max="521" width="12.7109375" bestFit="1" customWidth="1"/>
    <col min="522" max="522" width="13.5703125" bestFit="1" customWidth="1"/>
    <col min="523" max="523" width="10.28515625" bestFit="1" customWidth="1"/>
    <col min="524" max="524" width="9.5703125" bestFit="1" customWidth="1"/>
    <col min="525" max="525" width="33.140625" bestFit="1" customWidth="1"/>
    <col min="526" max="526" width="23" bestFit="1" customWidth="1"/>
    <col min="527" max="527" width="21.85546875" bestFit="1" customWidth="1"/>
    <col min="528" max="528" width="12.85546875" bestFit="1" customWidth="1"/>
    <col min="529" max="529" width="16" bestFit="1" customWidth="1"/>
    <col min="530" max="530" width="10.7109375" bestFit="1" customWidth="1"/>
    <col min="531" max="531" width="20.42578125" bestFit="1" customWidth="1"/>
    <col min="532" max="532" width="20.85546875" bestFit="1" customWidth="1"/>
    <col min="533" max="533" width="16.28515625" bestFit="1" customWidth="1"/>
    <col min="534" max="534" width="18.5703125" bestFit="1" customWidth="1"/>
    <col min="535" max="535" width="7.140625" customWidth="1"/>
    <col min="536" max="536" width="24.28515625" bestFit="1" customWidth="1"/>
    <col min="537" max="537" width="10" bestFit="1" customWidth="1"/>
    <col min="538" max="538" width="8.7109375" customWidth="1"/>
    <col min="539" max="539" width="17.5703125" bestFit="1" customWidth="1"/>
    <col min="540" max="540" width="6.5703125" customWidth="1"/>
    <col min="541" max="541" width="9.85546875" bestFit="1" customWidth="1"/>
    <col min="542" max="542" width="12" bestFit="1" customWidth="1"/>
    <col min="543" max="543" width="6.140625" customWidth="1"/>
    <col min="544" max="544" width="9.42578125" bestFit="1" customWidth="1"/>
    <col min="545" max="545" width="6" customWidth="1"/>
    <col min="546" max="546" width="11.140625" bestFit="1" customWidth="1"/>
    <col min="547" max="547" width="7.85546875" customWidth="1"/>
    <col min="548" max="548" width="15.28515625" bestFit="1" customWidth="1"/>
    <col min="549" max="549" width="10.140625" bestFit="1" customWidth="1"/>
    <col min="550" max="550" width="10.42578125" bestFit="1" customWidth="1"/>
    <col min="551" max="551" width="11.42578125" bestFit="1" customWidth="1"/>
    <col min="552" max="552" width="15.85546875" bestFit="1" customWidth="1"/>
    <col min="553" max="553" width="27.140625" bestFit="1" customWidth="1"/>
    <col min="554" max="554" width="23" bestFit="1" customWidth="1"/>
    <col min="555" max="555" width="10.7109375" bestFit="1" customWidth="1"/>
    <col min="556" max="556" width="26.5703125" bestFit="1" customWidth="1"/>
    <col min="557" max="557" width="28.140625" bestFit="1" customWidth="1"/>
    <col min="558" max="558" width="12.7109375" bestFit="1" customWidth="1"/>
    <col min="559" max="559" width="10.42578125" bestFit="1" customWidth="1"/>
    <col min="560" max="560" width="24.42578125" bestFit="1" customWidth="1"/>
    <col min="561" max="561" width="23.140625" bestFit="1" customWidth="1"/>
    <col min="562" max="562" width="21" bestFit="1" customWidth="1"/>
    <col min="563" max="563" width="19.85546875" bestFit="1" customWidth="1"/>
    <col min="564" max="564" width="21" bestFit="1" customWidth="1"/>
    <col min="565" max="565" width="20.28515625" bestFit="1" customWidth="1"/>
    <col min="566" max="566" width="15" bestFit="1" customWidth="1"/>
    <col min="567" max="567" width="14.28515625" bestFit="1" customWidth="1"/>
    <col min="568" max="568" width="9.28515625" bestFit="1" customWidth="1"/>
    <col min="569" max="569" width="18.85546875" bestFit="1" customWidth="1"/>
    <col min="570" max="570" width="10.5703125" bestFit="1" customWidth="1"/>
    <col min="571" max="571" width="17.7109375" bestFit="1" customWidth="1"/>
    <col min="572" max="572" width="8.85546875" customWidth="1"/>
    <col min="573" max="573" width="12.85546875" bestFit="1" customWidth="1"/>
    <col min="574" max="574" width="7.5703125" customWidth="1"/>
    <col min="576" max="577" width="15.5703125" bestFit="1" customWidth="1"/>
    <col min="578" max="578" width="12.7109375" bestFit="1" customWidth="1"/>
    <col min="579" max="579" width="22.140625" bestFit="1" customWidth="1"/>
    <col min="580" max="580" width="22" bestFit="1" customWidth="1"/>
    <col min="581" max="581" width="22.42578125" bestFit="1" customWidth="1"/>
    <col min="582" max="582" width="11" bestFit="1" customWidth="1"/>
    <col min="583" max="583" width="19.28515625" bestFit="1" customWidth="1"/>
    <col min="584" max="584" width="20.85546875" bestFit="1" customWidth="1"/>
    <col min="585" max="585" width="20.28515625" bestFit="1" customWidth="1"/>
    <col min="586" max="586" width="20.140625" bestFit="1" customWidth="1"/>
    <col min="587" max="587" width="23.140625" bestFit="1" customWidth="1"/>
    <col min="588" max="588" width="24.7109375" bestFit="1" customWidth="1"/>
    <col min="589" max="589" width="30.28515625" bestFit="1" customWidth="1"/>
    <col min="590" max="590" width="21.140625" bestFit="1" customWidth="1"/>
    <col min="591" max="591" width="27" bestFit="1" customWidth="1"/>
    <col min="592" max="592" width="20.85546875" bestFit="1" customWidth="1"/>
    <col min="593" max="593" width="20.28515625" bestFit="1" customWidth="1"/>
    <col min="594" max="594" width="18.140625" bestFit="1" customWidth="1"/>
    <col min="595" max="595" width="25.28515625" bestFit="1" customWidth="1"/>
    <col min="596" max="596" width="24" bestFit="1" customWidth="1"/>
    <col min="597" max="597" width="35.85546875" bestFit="1" customWidth="1"/>
    <col min="598" max="598" width="15.140625" bestFit="1" customWidth="1"/>
    <col min="599" max="599" width="16.7109375" bestFit="1" customWidth="1"/>
    <col min="600" max="600" width="14.5703125" bestFit="1" customWidth="1"/>
    <col min="601" max="601" width="12.140625" bestFit="1" customWidth="1"/>
    <col min="602" max="602" width="19.28515625" bestFit="1" customWidth="1"/>
    <col min="603" max="603" width="14" bestFit="1" customWidth="1"/>
    <col min="604" max="604" width="24.85546875" bestFit="1" customWidth="1"/>
    <col min="605" max="605" width="21" bestFit="1" customWidth="1"/>
    <col min="606" max="606" width="12.140625" bestFit="1" customWidth="1"/>
    <col min="607" max="607" width="8.42578125" customWidth="1"/>
    <col min="608" max="608" width="34.5703125" bestFit="1" customWidth="1"/>
    <col min="609" max="609" width="14.5703125" bestFit="1" customWidth="1"/>
    <col min="610" max="610" width="24.140625" bestFit="1" customWidth="1"/>
    <col min="612" max="612" width="8" customWidth="1"/>
    <col min="613" max="613" width="17.5703125" bestFit="1" customWidth="1"/>
    <col min="614" max="614" width="19.85546875" bestFit="1" customWidth="1"/>
    <col min="615" max="615" width="11.42578125" bestFit="1" customWidth="1"/>
    <col min="616" max="616" width="11.85546875" bestFit="1" customWidth="1"/>
    <col min="617" max="617" width="20.28515625" bestFit="1" customWidth="1"/>
    <col min="618" max="618" width="8.85546875" customWidth="1"/>
    <col min="619" max="619" width="9.42578125" bestFit="1" customWidth="1"/>
    <col min="620" max="620" width="10" bestFit="1" customWidth="1"/>
    <col min="621" max="621" width="7.140625" customWidth="1"/>
    <col min="622" max="622" width="12.5703125" bestFit="1" customWidth="1"/>
    <col min="623" max="623" width="16.28515625" bestFit="1" customWidth="1"/>
    <col min="624" max="624" width="7.42578125" customWidth="1"/>
    <col min="625" max="625" width="14.7109375" bestFit="1" customWidth="1"/>
    <col min="626" max="626" width="12" bestFit="1" customWidth="1"/>
    <col min="627" max="627" width="24.140625" bestFit="1" customWidth="1"/>
    <col min="628" max="628" width="10.140625" bestFit="1" customWidth="1"/>
    <col min="629" max="629" width="10.85546875" bestFit="1" customWidth="1"/>
    <col min="630" max="630" width="11" bestFit="1" customWidth="1"/>
    <col min="631" max="631" width="10.7109375" bestFit="1" customWidth="1"/>
    <col min="632" max="632" width="16.85546875" bestFit="1" customWidth="1"/>
    <col min="633" max="633" width="36.5703125" bestFit="1" customWidth="1"/>
    <col min="634" max="634" width="21.85546875" bestFit="1" customWidth="1"/>
    <col min="635" max="635" width="7.28515625" customWidth="1"/>
    <col min="636" max="636" width="11.140625" bestFit="1" customWidth="1"/>
    <col min="637" max="637" width="20.42578125" bestFit="1" customWidth="1"/>
    <col min="638" max="638" width="10.85546875" bestFit="1" customWidth="1"/>
    <col min="639" max="639" width="36.28515625" bestFit="1" customWidth="1"/>
    <col min="640" max="640" width="10.85546875" bestFit="1" customWidth="1"/>
    <col min="641" max="641" width="13.140625" bestFit="1" customWidth="1"/>
    <col min="642" max="642" width="12.85546875" bestFit="1" customWidth="1"/>
    <col min="643" max="643" width="22.5703125" bestFit="1" customWidth="1"/>
    <col min="644" max="644" width="11" bestFit="1" customWidth="1"/>
    <col min="645" max="645" width="8.85546875" customWidth="1"/>
    <col min="646" max="646" width="18.42578125" bestFit="1" customWidth="1"/>
    <col min="647" max="647" width="29.140625" bestFit="1" customWidth="1"/>
    <col min="648" max="648" width="11.5703125" bestFit="1" customWidth="1"/>
    <col min="649" max="649" width="12" bestFit="1" customWidth="1"/>
    <col min="650" max="650" width="8.7109375" customWidth="1"/>
    <col min="651" max="651" width="9.7109375" bestFit="1" customWidth="1"/>
    <col min="652" max="652" width="15" bestFit="1" customWidth="1"/>
    <col min="653" max="653" width="12.28515625" bestFit="1" customWidth="1"/>
    <col min="654" max="654" width="7.7109375" customWidth="1"/>
    <col min="655" max="655" width="10.85546875" bestFit="1" customWidth="1"/>
    <col min="656" max="656" width="9.7109375" bestFit="1" customWidth="1"/>
    <col min="657" max="657" width="6.42578125" customWidth="1"/>
    <col min="658" max="658" width="13.7109375" bestFit="1" customWidth="1"/>
    <col min="659" max="659" width="39" bestFit="1" customWidth="1"/>
    <col min="660" max="660" width="24.7109375" bestFit="1" customWidth="1"/>
    <col min="661" max="661" width="14.85546875" bestFit="1" customWidth="1"/>
    <col min="662" max="662" width="18.42578125" bestFit="1" customWidth="1"/>
    <col min="663" max="663" width="14.5703125" bestFit="1" customWidth="1"/>
    <col min="664" max="664" width="28.28515625" bestFit="1" customWidth="1"/>
    <col min="665" max="665" width="13.140625" bestFit="1" customWidth="1"/>
    <col min="666" max="666" width="8.42578125" customWidth="1"/>
    <col min="667" max="667" width="13.28515625" bestFit="1" customWidth="1"/>
    <col min="668" max="668" width="13.85546875" bestFit="1" customWidth="1"/>
    <col min="669" max="669" width="7.5703125" customWidth="1"/>
    <col min="670" max="670" width="9.42578125" bestFit="1" customWidth="1"/>
    <col min="671" max="671" width="9.85546875" bestFit="1" customWidth="1"/>
    <col min="672" max="672" width="12.140625" bestFit="1" customWidth="1"/>
    <col min="673" max="673" width="8" customWidth="1"/>
    <col min="674" max="674" width="22" bestFit="1" customWidth="1"/>
    <col min="675" max="675" width="14" bestFit="1" customWidth="1"/>
    <col min="676" max="676" width="10.5703125" bestFit="1" customWidth="1"/>
    <col min="677" max="677" width="12.5703125" bestFit="1" customWidth="1"/>
    <col min="678" max="678" width="9.5703125" bestFit="1" customWidth="1"/>
    <col min="679" max="679" width="17" bestFit="1" customWidth="1"/>
    <col min="680" max="680" width="12.42578125" bestFit="1" customWidth="1"/>
    <col min="681" max="681" width="14" bestFit="1" customWidth="1"/>
    <col min="682" max="682" width="12.28515625" bestFit="1" customWidth="1"/>
    <col min="683" max="683" width="7.140625" customWidth="1"/>
    <col min="684" max="684" width="8" customWidth="1"/>
    <col min="685" max="685" width="8.140625" customWidth="1"/>
    <col min="686" max="686" width="39" bestFit="1" customWidth="1"/>
    <col min="687" max="687" width="5.28515625" customWidth="1"/>
    <col min="688" max="688" width="31" bestFit="1" customWidth="1"/>
    <col min="689" max="689" width="10.7109375" bestFit="1" customWidth="1"/>
    <col min="690" max="690" width="6.85546875" customWidth="1"/>
    <col min="691" max="691" width="14.140625" bestFit="1" customWidth="1"/>
    <col min="692" max="692" width="13.7109375" bestFit="1" customWidth="1"/>
    <col min="693" max="693" width="15.85546875" bestFit="1" customWidth="1"/>
    <col min="694" max="694" width="17" bestFit="1" customWidth="1"/>
    <col min="695" max="695" width="12" bestFit="1" customWidth="1"/>
    <col min="696" max="696" width="12.42578125" bestFit="1" customWidth="1"/>
    <col min="697" max="697" width="12" bestFit="1" customWidth="1"/>
    <col min="698" max="698" width="7.85546875" customWidth="1"/>
    <col min="699" max="699" width="10" bestFit="1" customWidth="1"/>
    <col min="700" max="700" width="12" bestFit="1" customWidth="1"/>
    <col min="701" max="701" width="6.42578125" customWidth="1"/>
    <col min="702" max="703" width="9.7109375" bestFit="1" customWidth="1"/>
    <col min="704" max="704" width="8.7109375" customWidth="1"/>
    <col min="705" max="705" width="12" bestFit="1" customWidth="1"/>
    <col min="706" max="706" width="27.7109375" bestFit="1" customWidth="1"/>
    <col min="707" max="707" width="19" bestFit="1" customWidth="1"/>
    <col min="708" max="708" width="11.7109375" bestFit="1" customWidth="1"/>
    <col min="709" max="709" width="10.140625" bestFit="1" customWidth="1"/>
    <col min="710" max="710" width="27.140625" bestFit="1" customWidth="1"/>
    <col min="711" max="711" width="10.5703125" bestFit="1" customWidth="1"/>
    <col min="712" max="712" width="12.140625" bestFit="1" customWidth="1"/>
    <col min="713" max="713" width="19" bestFit="1" customWidth="1"/>
    <col min="714" max="714" width="10.7109375" bestFit="1" customWidth="1"/>
    <col min="715" max="716" width="9.7109375" bestFit="1" customWidth="1"/>
    <col min="717" max="717" width="10.85546875" bestFit="1" customWidth="1"/>
    <col min="718" max="718" width="18" bestFit="1" customWidth="1"/>
    <col min="719" max="719" width="9" customWidth="1"/>
    <col min="720" max="720" width="8.7109375" customWidth="1"/>
    <col min="721" max="721" width="11.28515625" bestFit="1" customWidth="1"/>
    <col min="722" max="722" width="16.28515625" bestFit="1" customWidth="1"/>
    <col min="723" max="723" width="20.42578125" bestFit="1" customWidth="1"/>
    <col min="724" max="724" width="20.85546875" bestFit="1" customWidth="1"/>
    <col min="725" max="725" width="20.28515625" bestFit="1" customWidth="1"/>
    <col min="726" max="726" width="20.5703125" bestFit="1" customWidth="1"/>
    <col min="727" max="727" width="36" bestFit="1" customWidth="1"/>
    <col min="728" max="728" width="41.140625" bestFit="1" customWidth="1"/>
    <col min="729" max="729" width="18.42578125" bestFit="1" customWidth="1"/>
    <col min="730" max="730" width="22.5703125" bestFit="1" customWidth="1"/>
    <col min="731" max="731" width="21.140625" bestFit="1" customWidth="1"/>
    <col min="732" max="732" width="20.5703125" bestFit="1" customWidth="1"/>
    <col min="733" max="733" width="24" bestFit="1" customWidth="1"/>
    <col min="734" max="734" width="14.7109375" bestFit="1" customWidth="1"/>
    <col min="735" max="735" width="26.140625" bestFit="1" customWidth="1"/>
    <col min="736" max="736" width="18.140625" bestFit="1" customWidth="1"/>
    <col min="737" max="737" width="20.140625" bestFit="1" customWidth="1"/>
    <col min="738" max="738" width="10.42578125" bestFit="1" customWidth="1"/>
    <col min="739" max="739" width="13.85546875" bestFit="1" customWidth="1"/>
    <col min="740" max="740" width="15.28515625" bestFit="1" customWidth="1"/>
    <col min="741" max="741" width="8.140625" customWidth="1"/>
    <col min="742" max="742" width="9.7109375" bestFit="1" customWidth="1"/>
    <col min="743" max="743" width="6" customWidth="1"/>
    <col min="744" max="744" width="7.85546875" customWidth="1"/>
    <col min="745" max="745" width="6.28515625" customWidth="1"/>
    <col min="746" max="746" width="14.7109375" bestFit="1" customWidth="1"/>
    <col min="747" max="747" width="10.5703125" bestFit="1" customWidth="1"/>
    <col min="748" max="748" width="6.42578125" customWidth="1"/>
    <col min="749" max="749" width="7.42578125" customWidth="1"/>
    <col min="750" max="750" width="8" customWidth="1"/>
    <col min="751" max="751" width="12.85546875" bestFit="1" customWidth="1"/>
    <col min="752" max="752" width="14.140625" bestFit="1" customWidth="1"/>
    <col min="754" max="754" width="12.140625" bestFit="1" customWidth="1"/>
    <col min="755" max="755" width="15.5703125" bestFit="1" customWidth="1"/>
    <col min="756" max="756" width="7.85546875" customWidth="1"/>
    <col min="757" max="757" width="8" customWidth="1"/>
    <col min="758" max="758" width="11.140625" bestFit="1" customWidth="1"/>
    <col min="759" max="759" width="8.42578125" customWidth="1"/>
    <col min="760" max="760" width="5.7109375" customWidth="1"/>
    <col min="761" max="761" width="8.85546875" customWidth="1"/>
    <col min="762" max="762" width="6.5703125" customWidth="1"/>
    <col min="763" max="763" width="9" customWidth="1"/>
    <col min="764" max="764" width="6.5703125" customWidth="1"/>
    <col min="765" max="765" width="6.7109375" customWidth="1"/>
    <col min="766" max="766" width="9.7109375" bestFit="1" customWidth="1"/>
    <col min="767" max="767" width="8.5703125" customWidth="1"/>
    <col min="768" max="768" width="7" customWidth="1"/>
    <col min="769" max="769" width="11.42578125" bestFit="1" customWidth="1"/>
    <col min="770" max="770" width="7.28515625" customWidth="1"/>
    <col min="771" max="771" width="9.7109375" bestFit="1" customWidth="1"/>
    <col min="772" max="772" width="7.28515625" customWidth="1"/>
    <col min="773" max="773" width="8.140625" customWidth="1"/>
    <col min="774" max="774" width="7.85546875" customWidth="1"/>
    <col min="775" max="775" width="17.5703125" bestFit="1" customWidth="1"/>
    <col min="776" max="776" width="14.85546875" bestFit="1" customWidth="1"/>
    <col min="777" max="777" width="19.28515625" bestFit="1" customWidth="1"/>
    <col min="778" max="778" width="11.7109375" bestFit="1" customWidth="1"/>
    <col min="779" max="779" width="22.140625" bestFit="1" customWidth="1"/>
    <col min="780" max="780" width="9" customWidth="1"/>
    <col min="781" max="781" width="10.42578125" bestFit="1" customWidth="1"/>
    <col min="782" max="782" width="10.7109375" bestFit="1" customWidth="1"/>
    <col min="783" max="783" width="10.42578125" bestFit="1" customWidth="1"/>
    <col min="784" max="784" width="10.140625" bestFit="1" customWidth="1"/>
    <col min="785" max="785" width="9.85546875" bestFit="1" customWidth="1"/>
    <col min="786" max="786" width="15.140625" bestFit="1" customWidth="1"/>
    <col min="787" max="787" width="10.42578125" bestFit="1" customWidth="1"/>
    <col min="788" max="788" width="10.7109375" bestFit="1" customWidth="1"/>
    <col min="789" max="789" width="13.28515625" bestFit="1" customWidth="1"/>
    <col min="790" max="790" width="10.5703125" bestFit="1" customWidth="1"/>
    <col min="791" max="791" width="10.140625" bestFit="1" customWidth="1"/>
    <col min="792" max="792" width="17.28515625" bestFit="1" customWidth="1"/>
    <col min="793" max="793" width="7.42578125" customWidth="1"/>
    <col min="794" max="794" width="9.42578125" bestFit="1" customWidth="1"/>
    <col min="795" max="795" width="11" bestFit="1" customWidth="1"/>
    <col min="796" max="796" width="9.5703125" bestFit="1" customWidth="1"/>
    <col min="797" max="797" width="8.42578125" customWidth="1"/>
    <col min="798" max="798" width="13.85546875" bestFit="1" customWidth="1"/>
    <col min="799" max="799" width="8.5703125" customWidth="1"/>
    <col min="800" max="800" width="10.28515625" bestFit="1" customWidth="1"/>
    <col min="801" max="801" width="22.5703125" bestFit="1" customWidth="1"/>
    <col min="802" max="802" width="13.7109375" bestFit="1" customWidth="1"/>
    <col min="803" max="803" width="11.7109375" bestFit="1" customWidth="1"/>
    <col min="804" max="804" width="11.5703125" bestFit="1" customWidth="1"/>
    <col min="805" max="805" width="20.85546875" bestFit="1" customWidth="1"/>
    <col min="806" max="806" width="20.7109375" bestFit="1" customWidth="1"/>
    <col min="807" max="807" width="26.7109375" bestFit="1" customWidth="1"/>
    <col min="808" max="808" width="19.7109375" bestFit="1" customWidth="1"/>
    <col min="809" max="809" width="22.42578125" bestFit="1" customWidth="1"/>
    <col min="810" max="810" width="27.7109375" bestFit="1" customWidth="1"/>
    <col min="811" max="811" width="19.7109375" bestFit="1" customWidth="1"/>
    <col min="812" max="812" width="18" bestFit="1" customWidth="1"/>
    <col min="813" max="813" width="25" bestFit="1" customWidth="1"/>
    <col min="814" max="814" width="16" bestFit="1" customWidth="1"/>
    <col min="815" max="815" width="12.28515625" bestFit="1" customWidth="1"/>
    <col min="816" max="816" width="14.85546875" bestFit="1" customWidth="1"/>
    <col min="817" max="817" width="10.7109375" bestFit="1" customWidth="1"/>
    <col min="818" max="818" width="19.5703125" bestFit="1" customWidth="1"/>
    <col min="819" max="819" width="17.85546875" bestFit="1" customWidth="1"/>
    <col min="820" max="820" width="13.140625" bestFit="1" customWidth="1"/>
    <col min="821" max="821" width="15.140625" bestFit="1" customWidth="1"/>
    <col min="822" max="822" width="24.28515625" bestFit="1" customWidth="1"/>
    <col min="823" max="823" width="26.85546875" bestFit="1" customWidth="1"/>
    <col min="824" max="824" width="27" bestFit="1" customWidth="1"/>
    <col min="825" max="825" width="12.7109375" bestFit="1" customWidth="1"/>
    <col min="826" max="826" width="19.85546875" bestFit="1" customWidth="1"/>
    <col min="827" max="827" width="12.7109375" bestFit="1" customWidth="1"/>
    <col min="828" max="828" width="16.85546875" bestFit="1" customWidth="1"/>
    <col min="829" max="829" width="16.42578125" bestFit="1" customWidth="1"/>
    <col min="830" max="830" width="19.5703125" bestFit="1" customWidth="1"/>
    <col min="831" max="831" width="11.42578125" bestFit="1" customWidth="1"/>
    <col min="832" max="832" width="16.140625" bestFit="1" customWidth="1"/>
    <col min="833" max="833" width="17.85546875" bestFit="1" customWidth="1"/>
    <col min="834" max="834" width="16" bestFit="1" customWidth="1"/>
    <col min="835" max="835" width="24.85546875" bestFit="1" customWidth="1"/>
    <col min="836" max="836" width="14.5703125" bestFit="1" customWidth="1"/>
    <col min="837" max="837" width="23.5703125" bestFit="1" customWidth="1"/>
    <col min="838" max="838" width="15.5703125" bestFit="1" customWidth="1"/>
    <col min="839" max="839" width="14.7109375" bestFit="1" customWidth="1"/>
    <col min="840" max="840" width="17" bestFit="1" customWidth="1"/>
    <col min="841" max="841" width="14" bestFit="1" customWidth="1"/>
    <col min="842" max="842" width="25.140625" bestFit="1" customWidth="1"/>
    <col min="843" max="843" width="14.140625" bestFit="1" customWidth="1"/>
    <col min="844" max="844" width="15" bestFit="1" customWidth="1"/>
    <col min="845" max="845" width="14.85546875" bestFit="1" customWidth="1"/>
    <col min="846" max="846" width="16.5703125" bestFit="1" customWidth="1"/>
    <col min="847" max="847" width="27.5703125" bestFit="1" customWidth="1"/>
    <col min="848" max="848" width="17.28515625" bestFit="1" customWidth="1"/>
    <col min="849" max="849" width="20" bestFit="1" customWidth="1"/>
    <col min="850" max="850" width="25.7109375" bestFit="1" customWidth="1"/>
    <col min="851" max="851" width="15.85546875" bestFit="1" customWidth="1"/>
    <col min="852" max="852" width="16" bestFit="1" customWidth="1"/>
    <col min="853" max="853" width="25.28515625" bestFit="1" customWidth="1"/>
    <col min="854" max="854" width="14.5703125" bestFit="1" customWidth="1"/>
    <col min="855" max="855" width="16.140625" bestFit="1" customWidth="1"/>
    <col min="856" max="856" width="13.28515625" bestFit="1" customWidth="1"/>
    <col min="857" max="857" width="12.28515625" bestFit="1" customWidth="1"/>
    <col min="858" max="858" width="7.42578125" customWidth="1"/>
    <col min="859" max="859" width="20.140625" bestFit="1" customWidth="1"/>
    <col min="860" max="860" width="28.5703125" bestFit="1" customWidth="1"/>
    <col min="861" max="861" width="10.42578125" bestFit="1" customWidth="1"/>
    <col min="862" max="862" width="7.85546875" customWidth="1"/>
    <col min="863" max="863" width="11.140625" bestFit="1" customWidth="1"/>
    <col min="864" max="864" width="11.28515625" bestFit="1" customWidth="1"/>
    <col min="865" max="865" width="7.140625" customWidth="1"/>
    <col min="866" max="866" width="12" bestFit="1" customWidth="1"/>
    <col min="867" max="867" width="13.140625" bestFit="1" customWidth="1"/>
    <col min="868" max="868" width="9.28515625" bestFit="1" customWidth="1"/>
    <col min="869" max="869" width="10" bestFit="1" customWidth="1"/>
    <col min="870" max="870" width="12.28515625" bestFit="1" customWidth="1"/>
    <col min="872" max="872" width="18.85546875" bestFit="1" customWidth="1"/>
    <col min="873" max="873" width="16.140625" bestFit="1" customWidth="1"/>
    <col min="874" max="874" width="17.7109375" bestFit="1" customWidth="1"/>
    <col min="875" max="875" width="15.5703125" bestFit="1" customWidth="1"/>
    <col min="876" max="876" width="20.5703125" bestFit="1" customWidth="1"/>
    <col min="877" max="877" width="15.140625" bestFit="1" customWidth="1"/>
    <col min="878" max="878" width="10.42578125" bestFit="1" customWidth="1"/>
    <col min="879" max="879" width="8.140625" customWidth="1"/>
    <col min="880" max="880" width="8" customWidth="1"/>
    <col min="881" max="881" width="11.28515625" bestFit="1" customWidth="1"/>
    <col min="882" max="882" width="16.7109375" bestFit="1" customWidth="1"/>
    <col min="883" max="883" width="10.28515625" bestFit="1" customWidth="1"/>
    <col min="884" max="884" width="13.42578125" bestFit="1" customWidth="1"/>
    <col min="886" max="886" width="27.140625" bestFit="1" customWidth="1"/>
    <col min="887" max="887" width="8.85546875" customWidth="1"/>
    <col min="888" max="888" width="8.5703125" customWidth="1"/>
    <col min="889" max="889" width="11.85546875" bestFit="1" customWidth="1"/>
    <col min="890" max="890" width="12.42578125" bestFit="1" customWidth="1"/>
    <col min="891" max="891" width="12.140625" bestFit="1" customWidth="1"/>
    <col min="892" max="892" width="13.28515625" bestFit="1" customWidth="1"/>
    <col min="893" max="893" width="16.85546875" bestFit="1" customWidth="1"/>
    <col min="894" max="894" width="10" bestFit="1" customWidth="1"/>
    <col min="895" max="895" width="18.28515625" bestFit="1" customWidth="1"/>
    <col min="896" max="896" width="11.42578125" bestFit="1" customWidth="1"/>
    <col min="897" max="897" width="12.28515625" bestFit="1" customWidth="1"/>
    <col min="898" max="898" width="14.85546875" bestFit="1" customWidth="1"/>
    <col min="899" max="899" width="22" bestFit="1" customWidth="1"/>
    <col min="900" max="900" width="17.5703125" bestFit="1" customWidth="1"/>
    <col min="901" max="901" width="15.28515625" bestFit="1" customWidth="1"/>
    <col min="902" max="902" width="15.5703125" bestFit="1" customWidth="1"/>
    <col min="903" max="903" width="9.7109375" bestFit="1" customWidth="1"/>
    <col min="904" max="904" width="7.7109375" customWidth="1"/>
    <col min="905" max="905" width="19.85546875" bestFit="1" customWidth="1"/>
    <col min="906" max="906" width="16" bestFit="1" customWidth="1"/>
    <col min="907" max="907" width="23.42578125" bestFit="1" customWidth="1"/>
    <col min="908" max="908" width="13.7109375" bestFit="1" customWidth="1"/>
    <col min="909" max="909" width="11" bestFit="1" customWidth="1"/>
    <col min="910" max="910" width="11.28515625" bestFit="1" customWidth="1"/>
    <col min="911" max="911" width="15.140625" bestFit="1" customWidth="1"/>
    <col min="912" max="912" width="15" bestFit="1" customWidth="1"/>
    <col min="913" max="913" width="13.140625" bestFit="1" customWidth="1"/>
    <col min="914" max="914" width="9.7109375" bestFit="1" customWidth="1"/>
    <col min="915" max="915" width="19.5703125" bestFit="1" customWidth="1"/>
    <col min="916" max="916" width="12.42578125" bestFit="1" customWidth="1"/>
    <col min="917" max="917" width="8.85546875" customWidth="1"/>
    <col min="918" max="918" width="18.28515625" bestFit="1" customWidth="1"/>
    <col min="919" max="919" width="20.140625" bestFit="1" customWidth="1"/>
    <col min="920" max="920" width="15.140625" bestFit="1" customWidth="1"/>
    <col min="921" max="921" width="28.28515625" bestFit="1" customWidth="1"/>
    <col min="922" max="922" width="14.5703125" bestFit="1" customWidth="1"/>
    <col min="923" max="923" width="10.42578125" bestFit="1" customWidth="1"/>
    <col min="924" max="924" width="9.42578125" bestFit="1" customWidth="1"/>
    <col min="925" max="925" width="18.42578125" bestFit="1" customWidth="1"/>
    <col min="926" max="926" width="16.42578125" bestFit="1" customWidth="1"/>
    <col min="927" max="927" width="31.28515625" bestFit="1" customWidth="1"/>
    <col min="928" max="928" width="11" bestFit="1" customWidth="1"/>
    <col min="929" max="929" width="10" bestFit="1" customWidth="1"/>
    <col min="930" max="930" width="7.140625" customWidth="1"/>
    <col min="931" max="931" width="9.28515625" bestFit="1" customWidth="1"/>
    <col min="932" max="932" width="17.42578125" bestFit="1" customWidth="1"/>
    <col min="933" max="933" width="6.42578125" customWidth="1"/>
    <col min="934" max="934" width="9.85546875" bestFit="1" customWidth="1"/>
    <col min="935" max="935" width="24.42578125" bestFit="1" customWidth="1"/>
    <col min="936" max="936" width="24.28515625" bestFit="1" customWidth="1"/>
    <col min="937" max="937" width="10.42578125" bestFit="1" customWidth="1"/>
    <col min="938" max="938" width="11.5703125" bestFit="1" customWidth="1"/>
    <col min="939" max="939" width="10.42578125" bestFit="1" customWidth="1"/>
    <col min="940" max="940" width="12.28515625" bestFit="1" customWidth="1"/>
    <col min="941" max="941" width="11.5703125" bestFit="1" customWidth="1"/>
    <col min="942" max="942" width="13.28515625" bestFit="1" customWidth="1"/>
    <col min="943" max="943" width="11.5703125" bestFit="1" customWidth="1"/>
    <col min="944" max="944" width="10.28515625" bestFit="1" customWidth="1"/>
    <col min="945" max="945" width="10.7109375" bestFit="1" customWidth="1"/>
    <col min="946" max="946" width="19.5703125" bestFit="1" customWidth="1"/>
    <col min="947" max="947" width="11.28515625" bestFit="1" customWidth="1"/>
    <col min="948" max="948" width="11.5703125" bestFit="1" customWidth="1"/>
    <col min="949" max="949" width="11.42578125" bestFit="1" customWidth="1"/>
    <col min="950" max="950" width="17.7109375" bestFit="1" customWidth="1"/>
    <col min="951" max="951" width="9.7109375" bestFit="1" customWidth="1"/>
    <col min="952" max="952" width="18.85546875" bestFit="1" customWidth="1"/>
    <col min="953" max="953" width="9.42578125" bestFit="1" customWidth="1"/>
    <col min="954" max="954" width="8.7109375" customWidth="1"/>
    <col min="955" max="955" width="10.5703125" bestFit="1" customWidth="1"/>
    <col min="956" max="956" width="10" bestFit="1" customWidth="1"/>
    <col min="957" max="957" width="13.28515625" bestFit="1" customWidth="1"/>
    <col min="958" max="958" width="7.5703125" customWidth="1"/>
    <col min="959" max="959" width="7.28515625" customWidth="1"/>
    <col min="960" max="960" width="10.7109375" bestFit="1" customWidth="1"/>
    <col min="961" max="961" width="7.5703125" customWidth="1"/>
    <col min="962" max="962" width="10" bestFit="1" customWidth="1"/>
    <col min="963" max="963" width="11.85546875" bestFit="1" customWidth="1"/>
    <col min="964" max="964" width="16.85546875" bestFit="1" customWidth="1"/>
    <col min="965" max="965" width="15.85546875" bestFit="1" customWidth="1"/>
    <col min="966" max="966" width="10.28515625" bestFit="1" customWidth="1"/>
    <col min="967" max="967" width="7.85546875" customWidth="1"/>
    <col min="968" max="968" width="22" bestFit="1" customWidth="1"/>
    <col min="969" max="969" width="16.85546875" bestFit="1" customWidth="1"/>
    <col min="970" max="970" width="17.42578125" bestFit="1" customWidth="1"/>
    <col min="971" max="971" width="18.85546875" bestFit="1" customWidth="1"/>
    <col min="972" max="972" width="22.42578125" bestFit="1" customWidth="1"/>
    <col min="973" max="973" width="21.140625" bestFit="1" customWidth="1"/>
    <col min="974" max="974" width="21" bestFit="1" customWidth="1"/>
    <col min="975" max="975" width="12.85546875" bestFit="1" customWidth="1"/>
    <col min="976" max="976" width="22.5703125" bestFit="1" customWidth="1"/>
    <col min="977" max="977" width="10.28515625" bestFit="1" customWidth="1"/>
    <col min="978" max="978" width="31.85546875" bestFit="1" customWidth="1"/>
    <col min="979" max="979" width="23.42578125" bestFit="1" customWidth="1"/>
    <col min="980" max="980" width="12.7109375" bestFit="1" customWidth="1"/>
    <col min="981" max="981" width="12" bestFit="1" customWidth="1"/>
    <col min="982" max="982" width="23.85546875" bestFit="1" customWidth="1"/>
    <col min="983" max="983" width="10.140625" bestFit="1" customWidth="1"/>
    <col min="984" max="984" width="9" customWidth="1"/>
    <col min="985" max="985" width="11.85546875" bestFit="1" customWidth="1"/>
    <col min="986" max="986" width="9.85546875" bestFit="1" customWidth="1"/>
    <col min="987" max="987" width="15.85546875" bestFit="1" customWidth="1"/>
    <col min="988" max="988" width="11.7109375" bestFit="1" customWidth="1"/>
    <col min="989" max="989" width="13.7109375" bestFit="1" customWidth="1"/>
    <col min="990" max="990" width="13.85546875" bestFit="1" customWidth="1"/>
    <col min="991" max="991" width="11.5703125" bestFit="1" customWidth="1"/>
    <col min="992" max="992" width="6.85546875" customWidth="1"/>
    <col min="993" max="993" width="10" bestFit="1" customWidth="1"/>
    <col min="994" max="994" width="9.5703125" bestFit="1" customWidth="1"/>
    <col min="995" max="995" width="19.42578125" bestFit="1" customWidth="1"/>
    <col min="996" max="996" width="7.28515625" customWidth="1"/>
    <col min="997" max="997" width="22.85546875" bestFit="1" customWidth="1"/>
    <col min="998" max="998" width="12.7109375" bestFit="1" customWidth="1"/>
    <col min="999" max="999" width="11.5703125" bestFit="1" customWidth="1"/>
    <col min="1000" max="1000" width="13.28515625" bestFit="1" customWidth="1"/>
    <col min="1001" max="1001" width="8.7109375" customWidth="1"/>
    <col min="1002" max="1002" width="17.5703125" bestFit="1" customWidth="1"/>
    <col min="1003" max="1003" width="32.7109375" bestFit="1" customWidth="1"/>
    <col min="1004" max="1004" width="9.5703125" bestFit="1" customWidth="1"/>
    <col min="1005" max="1005" width="8" customWidth="1"/>
    <col min="1006" max="1006" width="14" bestFit="1" customWidth="1"/>
    <col min="1007" max="1007" width="12.85546875" bestFit="1" customWidth="1"/>
    <col min="1008" max="1008" width="9.28515625" bestFit="1" customWidth="1"/>
    <col min="1009" max="1009" width="12.42578125" bestFit="1" customWidth="1"/>
    <col min="1010" max="1010" width="13.5703125" bestFit="1" customWidth="1"/>
    <col min="1011" max="1011" width="10.140625" bestFit="1" customWidth="1"/>
    <col min="1012" max="1012" width="12.5703125" bestFit="1" customWidth="1"/>
    <col min="1013" max="1013" width="25.7109375" bestFit="1" customWidth="1"/>
    <col min="1016" max="1016" width="12.5703125" bestFit="1" customWidth="1"/>
    <col min="1017" max="1017" width="17.85546875" bestFit="1" customWidth="1"/>
    <col min="1018" max="1018" width="22.5703125" bestFit="1" customWidth="1"/>
    <col min="1019" max="1019" width="5.85546875" customWidth="1"/>
    <col min="1020" max="1020" width="30.5703125" bestFit="1" customWidth="1"/>
    <col min="1021" max="1021" width="8.5703125" customWidth="1"/>
    <col min="1022" max="1022" width="7.140625" customWidth="1"/>
    <col min="1023" max="1023" width="9.85546875" bestFit="1" customWidth="1"/>
    <col min="1024" max="1024" width="8.85546875" customWidth="1"/>
    <col min="1025" max="1025" width="11.42578125" bestFit="1" customWidth="1"/>
    <col min="1026" max="1026" width="9.5703125" bestFit="1" customWidth="1"/>
    <col min="1028" max="1028" width="12.7109375" bestFit="1" customWidth="1"/>
    <col min="1029" max="1029" width="10.28515625" bestFit="1" customWidth="1"/>
    <col min="1030" max="1030" width="17.42578125" bestFit="1" customWidth="1"/>
    <col min="1031" max="1031" width="7.42578125" customWidth="1"/>
    <col min="1032" max="1032" width="14.42578125" bestFit="1" customWidth="1"/>
    <col min="1033" max="1033" width="13.7109375" bestFit="1" customWidth="1"/>
    <col min="1034" max="1034" width="7.7109375" customWidth="1"/>
    <col min="1035" max="1035" width="7" customWidth="1"/>
    <col min="1036" max="1036" width="19.42578125" bestFit="1" customWidth="1"/>
    <col min="1037" max="1037" width="10.42578125" bestFit="1" customWidth="1"/>
    <col min="1038" max="1038" width="16" bestFit="1" customWidth="1"/>
    <col min="1039" max="1039" width="13.7109375" bestFit="1" customWidth="1"/>
    <col min="1040" max="1040" width="12.42578125" bestFit="1" customWidth="1"/>
    <col min="1041" max="1041" width="19.5703125" bestFit="1" customWidth="1"/>
    <col min="1042" max="1042" width="8.85546875" customWidth="1"/>
    <col min="1043" max="1043" width="18.42578125" bestFit="1" customWidth="1"/>
    <col min="1044" max="1044" width="51.28515625" bestFit="1" customWidth="1"/>
    <col min="1045" max="1045" width="12.140625" bestFit="1" customWidth="1"/>
    <col min="1046" max="1046" width="23.140625" bestFit="1" customWidth="1"/>
    <col min="1047" max="1047" width="11" bestFit="1" customWidth="1"/>
    <col min="1048" max="1048" width="6.28515625" customWidth="1"/>
    <col min="1049" max="1049" width="17.42578125" bestFit="1" customWidth="1"/>
    <col min="1050" max="1050" width="11.28515625" bestFit="1" customWidth="1"/>
    <col min="1051" max="1051" width="8.42578125" customWidth="1"/>
    <col min="1052" max="1052" width="11.85546875" bestFit="1" customWidth="1"/>
    <col min="1053" max="1053" width="15" bestFit="1" customWidth="1"/>
    <col min="1054" max="1054" width="12.28515625" bestFit="1" customWidth="1"/>
    <col min="1055" max="1055" width="15" bestFit="1" customWidth="1"/>
    <col min="1056" max="1056" width="22.140625" bestFit="1" customWidth="1"/>
    <col min="1057" max="1057" width="13.5703125" bestFit="1" customWidth="1"/>
    <col min="1058" max="1058" width="13.85546875" bestFit="1" customWidth="1"/>
    <col min="1059" max="1059" width="24.42578125" bestFit="1" customWidth="1"/>
    <col min="1060" max="1060" width="15.140625" bestFit="1" customWidth="1"/>
    <col min="1061" max="1061" width="9.5703125" bestFit="1" customWidth="1"/>
    <col min="1062" max="1062" width="9.85546875" bestFit="1" customWidth="1"/>
    <col min="1063" max="1063" width="15.5703125" bestFit="1" customWidth="1"/>
    <col min="1064" max="1064" width="12.7109375" bestFit="1" customWidth="1"/>
    <col min="1065" max="1065" width="9.5703125" bestFit="1" customWidth="1"/>
    <col min="1066" max="1066" width="6.5703125" customWidth="1"/>
    <col min="1067" max="1067" width="9.7109375" bestFit="1" customWidth="1"/>
    <col min="1068" max="1068" width="19.5703125" bestFit="1" customWidth="1"/>
    <col min="1069" max="1069" width="25.85546875" bestFit="1" customWidth="1"/>
    <col min="1070" max="1070" width="18.28515625" bestFit="1" customWidth="1"/>
    <col min="1071" max="1071" width="18.5703125" bestFit="1" customWidth="1"/>
    <col min="1072" max="1072" width="23.7109375" bestFit="1" customWidth="1"/>
    <col min="1073" max="1073" width="18.28515625" bestFit="1" customWidth="1"/>
    <col min="1074" max="1074" width="13.140625" bestFit="1" customWidth="1"/>
    <col min="1075" max="1075" width="9.42578125" bestFit="1" customWidth="1"/>
    <col min="1076" max="1076" width="13.7109375" bestFit="1" customWidth="1"/>
    <col min="1077" max="1077" width="14.7109375" bestFit="1" customWidth="1"/>
    <col min="1078" max="1078" width="8.140625" customWidth="1"/>
    <col min="1079" max="1079" width="11.7109375" bestFit="1" customWidth="1"/>
    <col min="1080" max="1080" width="10.7109375" bestFit="1" customWidth="1"/>
    <col min="1081" max="1081" width="13.85546875" bestFit="1" customWidth="1"/>
    <col min="1082" max="1082" width="7.42578125" customWidth="1"/>
    <col min="1083" max="1083" width="13.28515625" bestFit="1" customWidth="1"/>
    <col min="1084" max="1084" width="12.42578125" bestFit="1" customWidth="1"/>
    <col min="1085" max="1085" width="5.42578125" customWidth="1"/>
    <col min="1086" max="1086" width="10.140625" bestFit="1" customWidth="1"/>
    <col min="1087" max="1087" width="10" bestFit="1" customWidth="1"/>
    <col min="1088" max="1088" width="15.28515625" bestFit="1" customWidth="1"/>
    <col min="1089" max="1089" width="16" bestFit="1" customWidth="1"/>
    <col min="1090" max="1090" width="18.28515625" bestFit="1" customWidth="1"/>
    <col min="1091" max="1091" width="11.7109375" bestFit="1" customWidth="1"/>
    <col min="1093" max="1093" width="5.28515625" customWidth="1"/>
    <col min="1094" max="1094" width="11.28515625" bestFit="1" customWidth="1"/>
    <col min="1095" max="1095" width="8.28515625" customWidth="1"/>
    <col min="1096" max="1096" width="10.140625" bestFit="1" customWidth="1"/>
    <col min="1097" max="1097" width="18.85546875" bestFit="1" customWidth="1"/>
    <col min="1098" max="1098" width="8.85546875" customWidth="1"/>
    <col min="1099" max="1099" width="9" customWidth="1"/>
    <col min="1100" max="1100" width="12.5703125" bestFit="1" customWidth="1"/>
    <col min="1101" max="1101" width="13.140625" bestFit="1" customWidth="1"/>
    <col min="1102" max="1102" width="9" customWidth="1"/>
    <col min="1103" max="1103" width="6.5703125" customWidth="1"/>
    <col min="1104" max="1104" width="6.85546875" customWidth="1"/>
    <col min="1105" max="1105" width="15.5703125" bestFit="1" customWidth="1"/>
    <col min="1106" max="1106" width="13.85546875" bestFit="1" customWidth="1"/>
    <col min="1107" max="1107" width="17" bestFit="1" customWidth="1"/>
    <col min="1108" max="1108" width="11.5703125" bestFit="1" customWidth="1"/>
    <col min="1109" max="1109" width="7.140625" customWidth="1"/>
    <col min="1111" max="1111" width="6.28515625" customWidth="1"/>
    <col min="1112" max="1112" width="13.5703125" bestFit="1" customWidth="1"/>
    <col min="1113" max="1113" width="9.5703125" bestFit="1" customWidth="1"/>
    <col min="1114" max="1114" width="14.5703125" bestFit="1" customWidth="1"/>
    <col min="1115" max="1115" width="8.85546875" customWidth="1"/>
    <col min="1116" max="1116" width="10" bestFit="1" customWidth="1"/>
    <col min="1117" max="1117" width="8.42578125" customWidth="1"/>
    <col min="1118" max="1118" width="7.7109375" customWidth="1"/>
    <col min="1119" max="1119" width="8.7109375" customWidth="1"/>
    <col min="1120" max="1120" width="15.7109375" bestFit="1" customWidth="1"/>
    <col min="1121" max="1121" width="23" bestFit="1" customWidth="1"/>
    <col min="1123" max="1123" width="8.7109375" customWidth="1"/>
    <col min="1124" max="1124" width="10.7109375" bestFit="1" customWidth="1"/>
    <col min="1125" max="1125" width="10.28515625" bestFit="1" customWidth="1"/>
    <col min="1126" max="1126" width="18" bestFit="1" customWidth="1"/>
    <col min="1127" max="1127" width="21.140625" bestFit="1" customWidth="1"/>
    <col min="1128" max="1128" width="11" bestFit="1" customWidth="1"/>
    <col min="1129" max="1129" width="20.28515625" bestFit="1" customWidth="1"/>
    <col min="1130" max="1130" width="8.5703125" customWidth="1"/>
    <col min="1131" max="1131" width="21.85546875" bestFit="1" customWidth="1"/>
    <col min="1132" max="1132" width="30.7109375" bestFit="1" customWidth="1"/>
    <col min="1133" max="1133" width="37.28515625" bestFit="1" customWidth="1"/>
    <col min="1134" max="1134" width="13.5703125" bestFit="1" customWidth="1"/>
    <col min="1135" max="1135" width="12.140625" bestFit="1" customWidth="1"/>
    <col min="1136" max="1136" width="11.5703125" bestFit="1" customWidth="1"/>
    <col min="1137" max="1137" width="25.7109375" bestFit="1" customWidth="1"/>
    <col min="1138" max="1138" width="21.42578125" bestFit="1" customWidth="1"/>
    <col min="1139" max="1139" width="31" bestFit="1" customWidth="1"/>
    <col min="1140" max="1140" width="20.28515625" bestFit="1" customWidth="1"/>
    <col min="1141" max="1141" width="25" bestFit="1" customWidth="1"/>
    <col min="1142" max="1142" width="23.28515625" bestFit="1" customWidth="1"/>
    <col min="1143" max="1143" width="23.7109375" bestFit="1" customWidth="1"/>
    <col min="1144" max="1144" width="38.42578125" bestFit="1" customWidth="1"/>
    <col min="1145" max="1145" width="23.28515625" bestFit="1" customWidth="1"/>
    <col min="1146" max="1146" width="23.7109375" bestFit="1" customWidth="1"/>
    <col min="1147" max="1147" width="25.28515625" bestFit="1" customWidth="1"/>
    <col min="1148" max="1148" width="23.28515625" bestFit="1" customWidth="1"/>
    <col min="1149" max="1149" width="20.5703125" bestFit="1" customWidth="1"/>
    <col min="1150" max="1150" width="22.85546875" bestFit="1" customWidth="1"/>
    <col min="1151" max="1151" width="25.140625" bestFit="1" customWidth="1"/>
    <col min="1152" max="1152" width="29" bestFit="1" customWidth="1"/>
    <col min="1153" max="1153" width="20.28515625" bestFit="1" customWidth="1"/>
    <col min="1154" max="1154" width="24.85546875" bestFit="1" customWidth="1"/>
    <col min="1155" max="1155" width="23" bestFit="1" customWidth="1"/>
    <col min="1156" max="1156" width="9.5703125" bestFit="1" customWidth="1"/>
    <col min="1157" max="1157" width="9.7109375" bestFit="1" customWidth="1"/>
    <col min="1158" max="1158" width="11.85546875" bestFit="1" customWidth="1"/>
    <col min="1159" max="1159" width="34.5703125" bestFit="1" customWidth="1"/>
    <col min="1160" max="1160" width="20.5703125" bestFit="1" customWidth="1"/>
    <col min="1161" max="1161" width="10.28515625" bestFit="1" customWidth="1"/>
    <col min="1162" max="1162" width="7.28515625" customWidth="1"/>
    <col min="1163" max="1163" width="11.140625" bestFit="1" customWidth="1"/>
    <col min="1164" max="1164" width="8.85546875" customWidth="1"/>
    <col min="1165" max="1165" width="9" customWidth="1"/>
    <col min="1166" max="1166" width="10.42578125" bestFit="1" customWidth="1"/>
    <col min="1167" max="1167" width="7.85546875" customWidth="1"/>
    <col min="1168" max="1168" width="12.7109375" bestFit="1" customWidth="1"/>
    <col min="1169" max="1169" width="12.85546875" bestFit="1" customWidth="1"/>
    <col min="1170" max="1170" width="16.28515625" bestFit="1" customWidth="1"/>
    <col min="1171" max="1171" width="11.7109375" bestFit="1" customWidth="1"/>
    <col min="1172" max="1172" width="19.5703125" bestFit="1" customWidth="1"/>
    <col min="1173" max="1173" width="22.140625" bestFit="1" customWidth="1"/>
    <col min="1174" max="1174" width="23.28515625" bestFit="1" customWidth="1"/>
    <col min="1175" max="1175" width="18.85546875" bestFit="1" customWidth="1"/>
    <col min="1176" max="1176" width="26.85546875" bestFit="1" customWidth="1"/>
    <col min="1177" max="1177" width="13.5703125" bestFit="1" customWidth="1"/>
    <col min="1178" max="1178" width="14.140625" bestFit="1" customWidth="1"/>
    <col min="1179" max="1179" width="11.5703125" bestFit="1" customWidth="1"/>
    <col min="1180" max="1180" width="11" bestFit="1" customWidth="1"/>
    <col min="1181" max="1181" width="24" bestFit="1" customWidth="1"/>
    <col min="1182" max="1182" width="11.28515625" bestFit="1" customWidth="1"/>
    <col min="1183" max="1183" width="16.7109375" bestFit="1" customWidth="1"/>
    <col min="1184" max="1184" width="18.7109375" bestFit="1" customWidth="1"/>
    <col min="1185" max="1185" width="18.42578125" bestFit="1" customWidth="1"/>
    <col min="1186" max="1186" width="19.42578125" bestFit="1" customWidth="1"/>
    <col min="1187" max="1187" width="9.5703125" bestFit="1" customWidth="1"/>
    <col min="1188" max="1188" width="10.140625" bestFit="1" customWidth="1"/>
    <col min="1189" max="1189" width="15.28515625" bestFit="1" customWidth="1"/>
    <col min="1190" max="1190" width="11.140625" bestFit="1" customWidth="1"/>
    <col min="1191" max="1191" width="14.28515625" bestFit="1" customWidth="1"/>
    <col min="1192" max="1192" width="14.42578125" bestFit="1" customWidth="1"/>
    <col min="1193" max="1193" width="8.42578125" customWidth="1"/>
    <col min="1194" max="1194" width="9.85546875" bestFit="1" customWidth="1"/>
    <col min="1195" max="1195" width="7.42578125" customWidth="1"/>
    <col min="1197" max="1197" width="20.140625" bestFit="1" customWidth="1"/>
    <col min="1199" max="1199" width="11.140625" bestFit="1" customWidth="1"/>
    <col min="1200" max="1200" width="9.7109375" bestFit="1" customWidth="1"/>
    <col min="1201" max="1201" width="14" bestFit="1" customWidth="1"/>
    <col min="1202" max="1202" width="17.28515625" bestFit="1" customWidth="1"/>
    <col min="1203" max="1203" width="16.7109375" bestFit="1" customWidth="1"/>
    <col min="1204" max="1204" width="28.140625" bestFit="1" customWidth="1"/>
    <col min="1205" max="1205" width="21.140625" bestFit="1" customWidth="1"/>
    <col min="1206" max="1206" width="17" bestFit="1" customWidth="1"/>
    <col min="1207" max="1207" width="17.7109375" bestFit="1" customWidth="1"/>
    <col min="1208" max="1208" width="18.140625" bestFit="1" customWidth="1"/>
    <col min="1209" max="1209" width="18.42578125" bestFit="1" customWidth="1"/>
    <col min="1210" max="1210" width="16.7109375" bestFit="1" customWidth="1"/>
    <col min="1211" max="1211" width="18.5703125" bestFit="1" customWidth="1"/>
    <col min="1212" max="1212" width="15" bestFit="1" customWidth="1"/>
    <col min="1213" max="1213" width="19.28515625" bestFit="1" customWidth="1"/>
    <col min="1214" max="1214" width="16.28515625" bestFit="1" customWidth="1"/>
    <col min="1215" max="1215" width="24.140625" bestFit="1" customWidth="1"/>
    <col min="1216" max="1216" width="16.5703125" bestFit="1" customWidth="1"/>
    <col min="1217" max="1217" width="23.7109375" bestFit="1" customWidth="1"/>
    <col min="1218" max="1218" width="19" bestFit="1" customWidth="1"/>
    <col min="1219" max="1219" width="36.140625" bestFit="1" customWidth="1"/>
    <col min="1220" max="1220" width="27.7109375" bestFit="1" customWidth="1"/>
    <col min="1221" max="1221" width="16.85546875" bestFit="1" customWidth="1"/>
    <col min="1222" max="1222" width="15.85546875" bestFit="1" customWidth="1"/>
    <col min="1223" max="1223" width="33.42578125" bestFit="1" customWidth="1"/>
    <col min="1224" max="1224" width="14.85546875" bestFit="1" customWidth="1"/>
    <col min="1225" max="1225" width="10.28515625" bestFit="1" customWidth="1"/>
    <col min="1226" max="1226" width="11.28515625" bestFit="1" customWidth="1"/>
    <col min="1227" max="1227" width="12.5703125" bestFit="1" customWidth="1"/>
    <col min="1228" max="1228" width="7.7109375" customWidth="1"/>
    <col min="1229" max="1229" width="10.42578125" bestFit="1" customWidth="1"/>
    <col min="1230" max="1230" width="19.5703125" bestFit="1" customWidth="1"/>
    <col min="1231" max="1231" width="13.5703125" bestFit="1" customWidth="1"/>
    <col min="1232" max="1232" width="13.42578125" bestFit="1" customWidth="1"/>
    <col min="1233" max="1233" width="20.42578125" bestFit="1" customWidth="1"/>
    <col min="1234" max="1234" width="13.5703125" bestFit="1" customWidth="1"/>
    <col min="1235" max="1235" width="8.5703125" customWidth="1"/>
    <col min="1236" max="1236" width="10" bestFit="1" customWidth="1"/>
    <col min="1237" max="1237" width="12.85546875" bestFit="1" customWidth="1"/>
    <col min="1238" max="1238" width="13.5703125" bestFit="1" customWidth="1"/>
    <col min="1239" max="1239" width="47.42578125" bestFit="1" customWidth="1"/>
    <col min="1240" max="1240" width="11.42578125" bestFit="1" customWidth="1"/>
    <col min="1241" max="1241" width="9.7109375" bestFit="1" customWidth="1"/>
    <col min="1242" max="1242" width="6.42578125" customWidth="1"/>
    <col min="1243" max="1243" width="10.140625" bestFit="1" customWidth="1"/>
    <col min="1244" max="1244" width="13.140625" bestFit="1" customWidth="1"/>
    <col min="1245" max="1245" width="31.85546875" bestFit="1" customWidth="1"/>
    <col min="1246" max="1246" width="8.7109375" customWidth="1"/>
    <col min="1247" max="1247" width="7.140625" customWidth="1"/>
    <col min="1248" max="1248" width="8.5703125" customWidth="1"/>
    <col min="1249" max="1249" width="9" customWidth="1"/>
    <col min="1250" max="1250" width="7" customWidth="1"/>
    <col min="1251" max="1251" width="11.5703125" bestFit="1" customWidth="1"/>
    <col min="1252" max="1252" width="14.140625" bestFit="1" customWidth="1"/>
    <col min="1253" max="1253" width="10.140625" bestFit="1" customWidth="1"/>
    <col min="1254" max="1254" width="11.28515625" bestFit="1" customWidth="1"/>
    <col min="1255" max="1255" width="11.85546875" bestFit="1" customWidth="1"/>
    <col min="1256" max="1256" width="8.7109375" customWidth="1"/>
    <col min="1257" max="1257" width="18" bestFit="1" customWidth="1"/>
    <col min="1258" max="1258" width="8" customWidth="1"/>
    <col min="1259" max="1259" width="15" bestFit="1" customWidth="1"/>
    <col min="1260" max="1260" width="9.85546875" bestFit="1" customWidth="1"/>
    <col min="1261" max="1261" width="11.28515625" bestFit="1" customWidth="1"/>
    <col min="1262" max="1262" width="17" bestFit="1" customWidth="1"/>
    <col min="1263" max="1263" width="15.7109375" bestFit="1" customWidth="1"/>
    <col min="1265" max="1265" width="14.28515625" bestFit="1" customWidth="1"/>
    <col min="1266" max="1266" width="16.85546875" bestFit="1" customWidth="1"/>
    <col min="1267" max="1267" width="12.28515625" bestFit="1" customWidth="1"/>
    <col min="1268" max="1268" width="7.28515625" customWidth="1"/>
    <col min="1269" max="1269" width="8.28515625" customWidth="1"/>
    <col min="1270" max="1270" width="10.42578125" bestFit="1" customWidth="1"/>
    <col min="1271" max="1271" width="13.28515625" bestFit="1" customWidth="1"/>
    <col min="1272" max="1272" width="5.7109375" customWidth="1"/>
    <col min="1273" max="1273" width="14.7109375" bestFit="1" customWidth="1"/>
    <col min="1274" max="1274" width="10.5703125" bestFit="1" customWidth="1"/>
    <col min="1275" max="1275" width="16.5703125" bestFit="1" customWidth="1"/>
    <col min="1276" max="1276" width="15.85546875" bestFit="1" customWidth="1"/>
    <col min="1277" max="1277" width="9.7109375" bestFit="1" customWidth="1"/>
    <col min="1278" max="1278" width="13.42578125" bestFit="1" customWidth="1"/>
    <col min="1279" max="1279" width="9.85546875" bestFit="1" customWidth="1"/>
    <col min="1280" max="1280" width="23.7109375" bestFit="1" customWidth="1"/>
    <col min="1281" max="1281" width="21" bestFit="1" customWidth="1"/>
    <col min="1282" max="1282" width="19.140625" bestFit="1" customWidth="1"/>
    <col min="1283" max="1283" width="16.85546875" bestFit="1" customWidth="1"/>
    <col min="1284" max="1284" width="37.28515625" bestFit="1" customWidth="1"/>
    <col min="1285" max="1286" width="9" customWidth="1"/>
    <col min="1287" max="1287" width="14.140625" bestFit="1" customWidth="1"/>
    <col min="1288" max="1288" width="9.7109375" bestFit="1" customWidth="1"/>
    <col min="1289" max="1289" width="7.5703125" customWidth="1"/>
    <col min="1290" max="1290" width="7.85546875" customWidth="1"/>
    <col min="1291" max="1291" width="6.140625" customWidth="1"/>
    <col min="1292" max="1292" width="23.7109375" bestFit="1" customWidth="1"/>
    <col min="1293" max="1293" width="28.7109375" bestFit="1" customWidth="1"/>
    <col min="1294" max="1294" width="8.42578125" customWidth="1"/>
    <col min="1295" max="1295" width="9.28515625" bestFit="1" customWidth="1"/>
    <col min="1296" max="1296" width="19.140625" bestFit="1" customWidth="1"/>
    <col min="1297" max="1297" width="7.5703125" customWidth="1"/>
    <col min="1298" max="1298" width="24.42578125" bestFit="1" customWidth="1"/>
    <col min="1299" max="1299" width="7.5703125" customWidth="1"/>
    <col min="1300" max="1300" width="13.140625" bestFit="1" customWidth="1"/>
    <col min="1301" max="1301" width="12.28515625" bestFit="1" customWidth="1"/>
    <col min="1302" max="1302" width="7.7109375" customWidth="1"/>
    <col min="1303" max="1303" width="8.42578125" customWidth="1"/>
    <col min="1304" max="1304" width="10.7109375" bestFit="1" customWidth="1"/>
    <col min="1305" max="1305" width="14.7109375" bestFit="1" customWidth="1"/>
    <col min="1306" max="1306" width="9.28515625" bestFit="1" customWidth="1"/>
    <col min="1307" max="1307" width="13.28515625" bestFit="1" customWidth="1"/>
    <col min="1308" max="1308" width="9.28515625" bestFit="1" customWidth="1"/>
    <col min="1309" max="1309" width="15.85546875" bestFit="1" customWidth="1"/>
    <col min="1310" max="1310" width="16.140625" bestFit="1" customWidth="1"/>
    <col min="1311" max="1311" width="18.7109375" bestFit="1" customWidth="1"/>
    <col min="1312" max="1312" width="12.7109375" bestFit="1" customWidth="1"/>
    <col min="1313" max="1313" width="8.5703125" customWidth="1"/>
    <col min="1314" max="1314" width="29.140625" bestFit="1" customWidth="1"/>
    <col min="1315" max="1315" width="13.85546875" bestFit="1" customWidth="1"/>
    <col min="1316" max="1316" width="9.28515625" bestFit="1" customWidth="1"/>
    <col min="1317" max="1317" width="10.140625" bestFit="1" customWidth="1"/>
    <col min="1318" max="1318" width="15.28515625" bestFit="1" customWidth="1"/>
    <col min="1319" max="1319" width="8.7109375" customWidth="1"/>
    <col min="1320" max="1320" width="13.7109375" bestFit="1" customWidth="1"/>
    <col min="1321" max="1321" width="29.42578125" bestFit="1" customWidth="1"/>
    <col min="1322" max="1322" width="13.140625" bestFit="1" customWidth="1"/>
    <col min="1323" max="1323" width="6.85546875" customWidth="1"/>
    <col min="1324" max="1324" width="18.7109375" bestFit="1" customWidth="1"/>
    <col min="1325" max="1325" width="13.42578125" bestFit="1" customWidth="1"/>
    <col min="1326" max="1326" width="16.5703125" bestFit="1" customWidth="1"/>
    <col min="1327" max="1327" width="13.7109375" bestFit="1" customWidth="1"/>
    <col min="1328" max="1328" width="18.28515625" bestFit="1" customWidth="1"/>
    <col min="1329" max="1329" width="6.42578125" customWidth="1"/>
    <col min="1330" max="1330" width="17.5703125" bestFit="1" customWidth="1"/>
    <col min="1331" max="1331" width="7.28515625" customWidth="1"/>
    <col min="1332" max="1332" width="12.28515625" bestFit="1" customWidth="1"/>
    <col min="1333" max="1333" width="29.140625" bestFit="1" customWidth="1"/>
    <col min="1334" max="1334" width="12.85546875" bestFit="1" customWidth="1"/>
    <col min="1335" max="1335" width="10.5703125" bestFit="1" customWidth="1"/>
    <col min="1336" max="1336" width="12.5703125" bestFit="1" customWidth="1"/>
    <col min="1337" max="1337" width="10" bestFit="1" customWidth="1"/>
    <col min="1338" max="1338" width="23.7109375" bestFit="1" customWidth="1"/>
    <col min="1339" max="1339" width="19" bestFit="1" customWidth="1"/>
    <col min="1340" max="1340" width="9.5703125" bestFit="1" customWidth="1"/>
    <col min="1341" max="1341" width="10.7109375" bestFit="1" customWidth="1"/>
    <col min="1342" max="1342" width="18.5703125" bestFit="1" customWidth="1"/>
    <col min="1343" max="1343" width="20.5703125" bestFit="1" customWidth="1"/>
    <col min="1344" max="1344" width="17.85546875" bestFit="1" customWidth="1"/>
    <col min="1345" max="1345" width="13.140625" bestFit="1" customWidth="1"/>
    <col min="1346" max="1346" width="13.28515625" bestFit="1" customWidth="1"/>
    <col min="1347" max="1347" width="12" bestFit="1" customWidth="1"/>
    <col min="1348" max="1348" width="12.5703125" bestFit="1" customWidth="1"/>
    <col min="1349" max="1349" width="23.85546875" bestFit="1" customWidth="1"/>
    <col min="1350" max="1350" width="23.7109375" bestFit="1" customWidth="1"/>
    <col min="1351" max="1351" width="9.28515625" bestFit="1" customWidth="1"/>
    <col min="1352" max="1352" width="20.140625" bestFit="1" customWidth="1"/>
    <col min="1353" max="1353" width="9.85546875" bestFit="1" customWidth="1"/>
    <col min="1354" max="1354" width="10.28515625" bestFit="1" customWidth="1"/>
    <col min="1355" max="1355" width="10" bestFit="1" customWidth="1"/>
    <col min="1356" max="1356" width="7.5703125" customWidth="1"/>
    <col min="1357" max="1357" width="24.140625" bestFit="1" customWidth="1"/>
    <col min="1358" max="1358" width="14.42578125" bestFit="1" customWidth="1"/>
    <col min="1359" max="1359" width="24" bestFit="1" customWidth="1"/>
    <col min="1360" max="1360" width="12.5703125" bestFit="1" customWidth="1"/>
    <col min="1361" max="1361" width="21.85546875" bestFit="1" customWidth="1"/>
    <col min="1362" max="1362" width="14.28515625" bestFit="1" customWidth="1"/>
    <col min="1363" max="1363" width="12.85546875" bestFit="1" customWidth="1"/>
    <col min="1364" max="1364" width="9.85546875" bestFit="1" customWidth="1"/>
    <col min="1365" max="1365" width="15.5703125" bestFit="1" customWidth="1"/>
    <col min="1366" max="1366" width="13.140625" bestFit="1" customWidth="1"/>
    <col min="1367" max="1367" width="25.85546875" bestFit="1" customWidth="1"/>
    <col min="1368" max="1368" width="22.85546875" bestFit="1" customWidth="1"/>
    <col min="1369" max="1369" width="14.7109375" bestFit="1" customWidth="1"/>
    <col min="1370" max="1370" width="13.7109375" bestFit="1" customWidth="1"/>
    <col min="1371" max="1371" width="14.42578125" bestFit="1" customWidth="1"/>
    <col min="1372" max="1372" width="14.28515625" bestFit="1" customWidth="1"/>
    <col min="1373" max="1373" width="13.7109375" bestFit="1" customWidth="1"/>
    <col min="1374" max="1374" width="12.85546875" bestFit="1" customWidth="1"/>
    <col min="1375" max="1375" width="12.5703125" bestFit="1" customWidth="1"/>
    <col min="1376" max="1376" width="11.85546875" bestFit="1" customWidth="1"/>
    <col min="1377" max="1377" width="20.7109375" bestFit="1" customWidth="1"/>
    <col min="1378" max="1378" width="15.42578125" bestFit="1" customWidth="1"/>
    <col min="1379" max="1379" width="16.28515625" bestFit="1" customWidth="1"/>
    <col min="1380" max="1380" width="14.85546875" bestFit="1" customWidth="1"/>
    <col min="1381" max="1381" width="20.5703125" bestFit="1" customWidth="1"/>
    <col min="1382" max="1382" width="13.7109375" bestFit="1" customWidth="1"/>
    <col min="1383" max="1383" width="12" bestFit="1" customWidth="1"/>
    <col min="1384" max="1384" width="26.42578125" bestFit="1" customWidth="1"/>
    <col min="1385" max="1385" width="14" bestFit="1" customWidth="1"/>
    <col min="1386" max="1386" width="20.42578125" bestFit="1" customWidth="1"/>
    <col min="1387" max="1387" width="12.85546875" bestFit="1" customWidth="1"/>
    <col min="1388" max="1388" width="14.42578125" bestFit="1" customWidth="1"/>
    <col min="1389" max="1389" width="17" bestFit="1" customWidth="1"/>
    <col min="1390" max="1390" width="10.85546875" bestFit="1" customWidth="1"/>
    <col min="1391" max="1391" width="18.140625" bestFit="1" customWidth="1"/>
    <col min="1392" max="1392" width="20.42578125" bestFit="1" customWidth="1"/>
    <col min="1393" max="1393" width="45.28515625" bestFit="1" customWidth="1"/>
    <col min="1394" max="1394" width="17" bestFit="1" customWidth="1"/>
    <col min="1395" max="1395" width="20" bestFit="1" customWidth="1"/>
    <col min="1396" max="1396" width="16.85546875" bestFit="1" customWidth="1"/>
    <col min="1397" max="1398" width="12.140625" bestFit="1" customWidth="1"/>
    <col min="1399" max="1399" width="10.28515625" bestFit="1" customWidth="1"/>
    <col min="1400" max="1400" width="17" bestFit="1" customWidth="1"/>
    <col min="1401" max="1401" width="11.28515625" bestFit="1" customWidth="1"/>
    <col min="1402" max="1402" width="19" bestFit="1" customWidth="1"/>
    <col min="1403" max="1403" width="28.28515625" bestFit="1" customWidth="1"/>
    <col min="1404" max="1404" width="18.7109375" bestFit="1" customWidth="1"/>
    <col min="1405" max="1405" width="17.42578125" bestFit="1" customWidth="1"/>
    <col min="1406" max="1406" width="19.5703125" bestFit="1" customWidth="1"/>
    <col min="1407" max="1407" width="16.7109375" bestFit="1" customWidth="1"/>
    <col min="1408" max="1408" width="14" bestFit="1" customWidth="1"/>
    <col min="1409" max="1409" width="9.5703125" bestFit="1" customWidth="1"/>
    <col min="1410" max="1410" width="10.42578125" bestFit="1" customWidth="1"/>
    <col min="1411" max="1411" width="13.5703125" bestFit="1" customWidth="1"/>
    <col min="1412" max="1412" width="9.42578125" bestFit="1" customWidth="1"/>
    <col min="1413" max="1413" width="17.42578125" bestFit="1" customWidth="1"/>
    <col min="1414" max="1414" width="9.85546875" bestFit="1" customWidth="1"/>
    <col min="1415" max="1415" width="10.7109375" bestFit="1" customWidth="1"/>
    <col min="1416" max="1416" width="13.85546875" bestFit="1" customWidth="1"/>
    <col min="1417" max="1417" width="9.7109375" bestFit="1" customWidth="1"/>
    <col min="1418" max="1418" width="6.140625" customWidth="1"/>
    <col min="1419" max="1419" width="9.7109375" bestFit="1" customWidth="1"/>
    <col min="1420" max="1420" width="10.7109375" bestFit="1" customWidth="1"/>
    <col min="1421" max="1421" width="17.85546875" bestFit="1" customWidth="1"/>
    <col min="1422" max="1422" width="23.5703125" bestFit="1" customWidth="1"/>
    <col min="1423" max="1423" width="16.28515625" bestFit="1" customWidth="1"/>
    <col min="1424" max="1424" width="13.42578125" bestFit="1" customWidth="1"/>
    <col min="1425" max="1425" width="15.7109375" bestFit="1" customWidth="1"/>
    <col min="1426" max="1426" width="9.42578125" bestFit="1" customWidth="1"/>
    <col min="1427" max="1427" width="16.28515625" bestFit="1" customWidth="1"/>
    <col min="1428" max="1428" width="12.85546875" bestFit="1" customWidth="1"/>
    <col min="1429" max="1429" width="10.140625" bestFit="1" customWidth="1"/>
    <col min="1430" max="1430" width="6.42578125" customWidth="1"/>
    <col min="1431" max="1431" width="16.42578125" bestFit="1" customWidth="1"/>
    <col min="1432" max="1432" width="14" bestFit="1" customWidth="1"/>
    <col min="1433" max="1433" width="15.140625" bestFit="1" customWidth="1"/>
    <col min="1434" max="1434" width="12.28515625" bestFit="1" customWidth="1"/>
    <col min="1435" max="1435" width="14.85546875" bestFit="1" customWidth="1"/>
    <col min="1436" max="1436" width="22" bestFit="1" customWidth="1"/>
    <col min="1437" max="1437" width="16.42578125" bestFit="1" customWidth="1"/>
    <col min="1438" max="1438" width="21.42578125" bestFit="1" customWidth="1"/>
    <col min="1439" max="1439" width="20.28515625" bestFit="1" customWidth="1"/>
    <col min="1440" max="1440" width="20.5703125" bestFit="1" customWidth="1"/>
    <col min="1441" max="1441" width="22.5703125" bestFit="1" customWidth="1"/>
    <col min="1442" max="1442" width="30.42578125" bestFit="1" customWidth="1"/>
    <col min="1443" max="1443" width="31.140625" bestFit="1" customWidth="1"/>
    <col min="1444" max="1444" width="16.42578125" bestFit="1" customWidth="1"/>
    <col min="1445" max="1445" width="14" bestFit="1" customWidth="1"/>
    <col min="1446" max="1446" width="11.140625" bestFit="1" customWidth="1"/>
    <col min="1447" max="1447" width="20.7109375" bestFit="1" customWidth="1"/>
    <col min="1448" max="1448" width="20.42578125" bestFit="1" customWidth="1"/>
    <col min="1449" max="1449" width="18.28515625" bestFit="1" customWidth="1"/>
    <col min="1450" max="1450" width="11.5703125" bestFit="1" customWidth="1"/>
    <col min="1451" max="1451" width="7.7109375" customWidth="1"/>
    <col min="1452" max="1452" width="10" bestFit="1" customWidth="1"/>
    <col min="1453" max="1453" width="10.85546875" bestFit="1" customWidth="1"/>
    <col min="1454" max="1454" width="9" customWidth="1"/>
    <col min="1455" max="1455" width="15.5703125" bestFit="1" customWidth="1"/>
    <col min="1456" max="1456" width="28.85546875" bestFit="1" customWidth="1"/>
    <col min="1457" max="1457" width="6.42578125" customWidth="1"/>
    <col min="1458" max="1458" width="10.85546875" bestFit="1" customWidth="1"/>
    <col min="1459" max="1459" width="14.7109375" bestFit="1" customWidth="1"/>
    <col min="1460" max="1460" width="11.5703125" bestFit="1" customWidth="1"/>
    <col min="1461" max="1461" width="12.85546875" bestFit="1" customWidth="1"/>
    <col min="1462" max="1462" width="8.42578125" customWidth="1"/>
    <col min="1463" max="1463" width="8" customWidth="1"/>
    <col min="1464" max="1464" width="11.7109375" bestFit="1" customWidth="1"/>
    <col min="1465" max="1465" width="12.7109375" bestFit="1" customWidth="1"/>
    <col min="1466" max="1466" width="12.42578125" bestFit="1" customWidth="1"/>
    <col min="1467" max="1467" width="11.42578125" bestFit="1" customWidth="1"/>
    <col min="1468" max="1468" width="18.5703125" bestFit="1" customWidth="1"/>
    <col min="1469" max="1469" width="13.42578125" bestFit="1" customWidth="1"/>
    <col min="1470" max="1470" width="18.7109375" bestFit="1" customWidth="1"/>
    <col min="1471" max="1471" width="25.140625" bestFit="1" customWidth="1"/>
    <col min="1472" max="1472" width="18.140625" bestFit="1" customWidth="1"/>
    <col min="1473" max="1473" width="9.85546875" bestFit="1" customWidth="1"/>
    <col min="1474" max="1474" width="15.5703125" bestFit="1" customWidth="1"/>
    <col min="1475" max="1475" width="28.85546875" bestFit="1" customWidth="1"/>
    <col min="1476" max="1476" width="26.140625" bestFit="1" customWidth="1"/>
    <col min="1477" max="1477" width="25.85546875" bestFit="1" customWidth="1"/>
    <col min="1478" max="1478" width="11.5703125" bestFit="1" customWidth="1"/>
    <col min="1479" max="1479" width="11.28515625" bestFit="1" customWidth="1"/>
    <col min="1481" max="1481" width="9.7109375" bestFit="1" customWidth="1"/>
    <col min="1482" max="1482" width="16" bestFit="1" customWidth="1"/>
    <col min="1483" max="1483" width="7" customWidth="1"/>
    <col min="1484" max="1484" width="7.140625" customWidth="1"/>
    <col min="1485" max="1485" width="12.85546875" bestFit="1" customWidth="1"/>
    <col min="1487" max="1487" width="29.42578125" bestFit="1" customWidth="1"/>
    <col min="1488" max="1488" width="8.28515625" customWidth="1"/>
    <col min="1489" max="1489" width="16" bestFit="1" customWidth="1"/>
    <col min="1490" max="1490" width="20.28515625" bestFit="1" customWidth="1"/>
    <col min="1491" max="1491" width="18.5703125" bestFit="1" customWidth="1"/>
    <col min="1492" max="1492" width="18.140625" bestFit="1" customWidth="1"/>
    <col min="1493" max="1493" width="15.28515625" bestFit="1" customWidth="1"/>
    <col min="1494" max="1494" width="14.5703125" bestFit="1" customWidth="1"/>
    <col min="1495" max="1495" width="19.5703125" bestFit="1" customWidth="1"/>
    <col min="1496" max="1496" width="28.85546875" bestFit="1" customWidth="1"/>
    <col min="1497" max="1497" width="19.7109375" bestFit="1" customWidth="1"/>
    <col min="1498" max="1498" width="13.85546875" bestFit="1" customWidth="1"/>
    <col min="1499" max="1499" width="11.140625" bestFit="1" customWidth="1"/>
    <col min="1500" max="1500" width="8.5703125" customWidth="1"/>
    <col min="1501" max="1501" width="20.7109375" bestFit="1" customWidth="1"/>
    <col min="1502" max="1502" width="9.42578125" bestFit="1" customWidth="1"/>
    <col min="1503" max="1503" width="24.140625" bestFit="1" customWidth="1"/>
    <col min="1504" max="1504" width="10.5703125" bestFit="1" customWidth="1"/>
    <col min="1505" max="1505" width="4.5703125" customWidth="1"/>
    <col min="1506" max="1506" width="18.42578125" bestFit="1" customWidth="1"/>
    <col min="1507" max="1507" width="6.5703125" customWidth="1"/>
    <col min="1508" max="1508" width="6.42578125" customWidth="1"/>
    <col min="1509" max="1509" width="12.85546875" bestFit="1" customWidth="1"/>
    <col min="1510" max="1510" width="13.140625" bestFit="1" customWidth="1"/>
    <col min="1511" max="1511" width="6.7109375" customWidth="1"/>
    <col min="1512" max="1512" width="13.7109375" bestFit="1" customWidth="1"/>
    <col min="1513" max="1513" width="9.28515625" bestFit="1" customWidth="1"/>
    <col min="1514" max="1514" width="8" customWidth="1"/>
    <col min="1515" max="1515" width="15" bestFit="1" customWidth="1"/>
    <col min="1516" max="1516" width="8.5703125" customWidth="1"/>
    <col min="1517" max="1517" width="21.42578125" bestFit="1" customWidth="1"/>
    <col min="1518" max="1518" width="20.5703125" bestFit="1" customWidth="1"/>
    <col min="1519" max="1519" width="15.28515625" bestFit="1" customWidth="1"/>
    <col min="1520" max="1520" width="21.140625" bestFit="1" customWidth="1"/>
    <col min="1521" max="1521" width="19.42578125" bestFit="1" customWidth="1"/>
    <col min="1522" max="1522" width="15" bestFit="1" customWidth="1"/>
    <col min="1523" max="1523" width="18.140625" bestFit="1" customWidth="1"/>
    <col min="1524" max="1524" width="14.140625" bestFit="1" customWidth="1"/>
    <col min="1525" max="1525" width="11.85546875" bestFit="1" customWidth="1"/>
    <col min="1526" max="1526" width="27" bestFit="1" customWidth="1"/>
    <col min="1527" max="1527" width="19.5703125" bestFit="1" customWidth="1"/>
    <col min="1528" max="1528" width="14.5703125" bestFit="1" customWidth="1"/>
    <col min="1529" max="1529" width="12" bestFit="1" customWidth="1"/>
    <col min="1530" max="1530" width="12.28515625" bestFit="1" customWidth="1"/>
    <col min="1531" max="1531" width="5.42578125" customWidth="1"/>
    <col min="1532" max="1532" width="11.7109375" bestFit="1" customWidth="1"/>
    <col min="1533" max="1533" width="6.140625" customWidth="1"/>
    <col min="1534" max="1534" width="22.140625" bestFit="1" customWidth="1"/>
    <col min="1535" max="1535" width="19" bestFit="1" customWidth="1"/>
    <col min="1536" max="1536" width="16.140625" bestFit="1" customWidth="1"/>
    <col min="1537" max="1537" width="24.140625" bestFit="1" customWidth="1"/>
    <col min="1538" max="1538" width="16.5703125" bestFit="1" customWidth="1"/>
    <col min="1539" max="1539" width="10.42578125" bestFit="1" customWidth="1"/>
    <col min="1540" max="1540" width="7.7109375" customWidth="1"/>
    <col min="1541" max="1541" width="32.85546875" bestFit="1" customWidth="1"/>
    <col min="1542" max="1542" width="13.28515625" bestFit="1" customWidth="1"/>
    <col min="1543" max="1543" width="9.42578125" bestFit="1" customWidth="1"/>
    <col min="1544" max="1544" width="10.85546875" bestFit="1" customWidth="1"/>
    <col min="1545" max="1545" width="22.5703125" bestFit="1" customWidth="1"/>
    <col min="1546" max="1546" width="10.7109375" bestFit="1" customWidth="1"/>
    <col min="1547" max="1547" width="15" bestFit="1" customWidth="1"/>
    <col min="1548" max="1548" width="14.140625" bestFit="1" customWidth="1"/>
    <col min="1549" max="1549" width="21.7109375" bestFit="1" customWidth="1"/>
    <col min="1550" max="1550" width="11.28515625" bestFit="1" customWidth="1"/>
    <col min="1551" max="1551" width="7.28515625" customWidth="1"/>
    <col min="1552" max="1552" width="10" bestFit="1" customWidth="1"/>
    <col min="1553" max="1553" width="8.5703125" customWidth="1"/>
    <col min="1554" max="1554" width="7.42578125" customWidth="1"/>
    <col min="1555" max="1555" width="16.28515625" bestFit="1" customWidth="1"/>
    <col min="1556" max="1556" width="17.7109375" bestFit="1" customWidth="1"/>
    <col min="1557" max="1557" width="16.42578125" bestFit="1" customWidth="1"/>
    <col min="1558" max="1558" width="9.7109375" bestFit="1" customWidth="1"/>
    <col min="1559" max="1559" width="14.85546875" bestFit="1" customWidth="1"/>
    <col min="1560" max="1560" width="23.42578125" bestFit="1" customWidth="1"/>
    <col min="1561" max="1561" width="10.5703125" bestFit="1" customWidth="1"/>
    <col min="1562" max="1562" width="15" bestFit="1" customWidth="1"/>
    <col min="1563" max="1563" width="10.140625" bestFit="1" customWidth="1"/>
    <col min="1564" max="1564" width="18.5703125" bestFit="1" customWidth="1"/>
    <col min="1565" max="1565" width="15.28515625" bestFit="1" customWidth="1"/>
    <col min="1566" max="1566" width="8.5703125" customWidth="1"/>
    <col min="1567" max="1567" width="17.85546875" bestFit="1" customWidth="1"/>
    <col min="1568" max="1568" width="9.28515625" bestFit="1" customWidth="1"/>
    <col min="1569" max="1569" width="11.140625" bestFit="1" customWidth="1"/>
    <col min="1570" max="1570" width="18.28515625" bestFit="1" customWidth="1"/>
    <col min="1571" max="1571" width="9.7109375" bestFit="1" customWidth="1"/>
    <col min="1572" max="1572" width="14.140625" bestFit="1" customWidth="1"/>
    <col min="1573" max="1573" width="10.140625" bestFit="1" customWidth="1"/>
    <col min="1574" max="1574" width="26.42578125" bestFit="1" customWidth="1"/>
    <col min="1575" max="1575" width="19.42578125" bestFit="1" customWidth="1"/>
    <col min="1576" max="1576" width="23.42578125" bestFit="1" customWidth="1"/>
    <col min="1577" max="1577" width="10.28515625" bestFit="1" customWidth="1"/>
    <col min="1578" max="1578" width="24" bestFit="1" customWidth="1"/>
    <col min="1579" max="1579" width="14.140625" bestFit="1" customWidth="1"/>
    <col min="1580" max="1580" width="11.42578125" bestFit="1" customWidth="1"/>
    <col min="1581" max="1581" width="14.85546875" bestFit="1" customWidth="1"/>
    <col min="1582" max="1582" width="11" bestFit="1" customWidth="1"/>
    <col min="1583" max="1583" width="20.5703125" bestFit="1" customWidth="1"/>
    <col min="1584" max="1584" width="26.85546875" bestFit="1" customWidth="1"/>
    <col min="1585" max="1585" width="21.85546875" bestFit="1" customWidth="1"/>
    <col min="1586" max="1586" width="8" customWidth="1"/>
    <col min="1587" max="1587" width="9.7109375" bestFit="1" customWidth="1"/>
    <col min="1588" max="1588" width="19.28515625" bestFit="1" customWidth="1"/>
    <col min="1589" max="1589" width="15.42578125" bestFit="1" customWidth="1"/>
    <col min="1590" max="1590" width="11.5703125" bestFit="1" customWidth="1"/>
    <col min="1591" max="1591" width="8.28515625" customWidth="1"/>
    <col min="1592" max="1592" width="17.28515625" bestFit="1" customWidth="1"/>
    <col min="1593" max="1593" width="19.42578125" bestFit="1" customWidth="1"/>
    <col min="1594" max="1594" width="19.7109375" bestFit="1" customWidth="1"/>
    <col min="1595" max="1595" width="19.140625" bestFit="1" customWidth="1"/>
    <col min="1596" max="1596" width="20.28515625" bestFit="1" customWidth="1"/>
    <col min="1597" max="1597" width="19.85546875" bestFit="1" customWidth="1"/>
    <col min="1598" max="1598" width="20" bestFit="1" customWidth="1"/>
    <col min="1599" max="1599" width="14" bestFit="1" customWidth="1"/>
    <col min="1600" max="1600" width="16.28515625" bestFit="1" customWidth="1"/>
    <col min="1601" max="1601" width="18.42578125" bestFit="1" customWidth="1"/>
    <col min="1602" max="1602" width="14" bestFit="1" customWidth="1"/>
    <col min="1603" max="1603" width="23.5703125" bestFit="1" customWidth="1"/>
    <col min="1604" max="1604" width="12.42578125" bestFit="1" customWidth="1"/>
    <col min="1605" max="1605" width="15.42578125" bestFit="1" customWidth="1"/>
    <col min="1606" max="1606" width="16.7109375" bestFit="1" customWidth="1"/>
    <col min="1607" max="1607" width="15.28515625" bestFit="1" customWidth="1"/>
    <col min="1608" max="1608" width="17.28515625" bestFit="1" customWidth="1"/>
    <col min="1609" max="1609" width="11.28515625" bestFit="1" customWidth="1"/>
    <col min="1610" max="1610" width="11" bestFit="1" customWidth="1"/>
    <col min="1611" max="1611" width="12" bestFit="1" customWidth="1"/>
    <col min="1612" max="1612" width="14.5703125" bestFit="1" customWidth="1"/>
    <col min="1613" max="1613" width="7.7109375" customWidth="1"/>
    <col min="1614" max="1614" width="18.28515625" bestFit="1" customWidth="1"/>
    <col min="1615" max="1615" width="8.85546875" customWidth="1"/>
    <col min="1616" max="1616" width="19" bestFit="1" customWidth="1"/>
    <col min="1617" max="1617" width="13.28515625" bestFit="1" customWidth="1"/>
    <col min="1618" max="1618" width="6.42578125" customWidth="1"/>
    <col min="1619" max="1619" width="8.85546875" customWidth="1"/>
    <col min="1620" max="1620" width="10.28515625" bestFit="1" customWidth="1"/>
    <col min="1621" max="1621" width="8.5703125" customWidth="1"/>
    <col min="1622" max="1622" width="6.85546875" customWidth="1"/>
    <col min="1623" max="1623" width="11.42578125" bestFit="1" customWidth="1"/>
    <col min="1624" max="1624" width="12.42578125" bestFit="1" customWidth="1"/>
    <col min="1625" max="1625" width="7.85546875" customWidth="1"/>
    <col min="1626" max="1626" width="12.7109375" bestFit="1" customWidth="1"/>
    <col min="1627" max="1627" width="8.7109375" customWidth="1"/>
    <col min="1628" max="1628" width="7.28515625" customWidth="1"/>
    <col min="1629" max="1629" width="10.5703125" bestFit="1" customWidth="1"/>
    <col min="1630" max="1630" width="11.140625" bestFit="1" customWidth="1"/>
    <col min="1631" max="1631" width="20.85546875" bestFit="1" customWidth="1"/>
    <col min="1632" max="1632" width="12.28515625" bestFit="1" customWidth="1"/>
    <col min="1633" max="1633" width="8.85546875" customWidth="1"/>
    <col min="1634" max="1634" width="8.28515625" customWidth="1"/>
    <col min="1635" max="1635" width="16.28515625" bestFit="1" customWidth="1"/>
    <col min="1636" max="1636" width="18.7109375" bestFit="1" customWidth="1"/>
    <col min="1637" max="1637" width="10.7109375" bestFit="1" customWidth="1"/>
    <col min="1638" max="1638" width="8.28515625" customWidth="1"/>
    <col min="1639" max="1639" width="16.5703125" bestFit="1" customWidth="1"/>
    <col min="1640" max="1640" width="17.85546875" bestFit="1" customWidth="1"/>
    <col min="1641" max="1641" width="19" bestFit="1" customWidth="1"/>
    <col min="1642" max="1643" width="18.42578125" bestFit="1" customWidth="1"/>
    <col min="1644" max="1644" width="7.28515625" customWidth="1"/>
    <col min="1645" max="1645" width="17" bestFit="1" customWidth="1"/>
    <col min="1646" max="1646" width="10" bestFit="1" customWidth="1"/>
    <col min="1647" max="1647" width="16.7109375" bestFit="1" customWidth="1"/>
    <col min="1648" max="1648" width="8.42578125" customWidth="1"/>
    <col min="1649" max="1649" width="32.7109375" bestFit="1" customWidth="1"/>
    <col min="1650" max="1650" width="20.5703125" bestFit="1" customWidth="1"/>
    <col min="1651" max="1651" width="6.85546875" customWidth="1"/>
    <col min="1653" max="1653" width="7.7109375" customWidth="1"/>
    <col min="1654" max="1654" width="21.5703125" bestFit="1" customWidth="1"/>
    <col min="1655" max="1655" width="17.28515625" bestFit="1" customWidth="1"/>
    <col min="1656" max="1656" width="10.42578125" bestFit="1" customWidth="1"/>
    <col min="1657" max="1657" width="16.7109375" bestFit="1" customWidth="1"/>
    <col min="1658" max="1658" width="10.85546875" bestFit="1" customWidth="1"/>
    <col min="1659" max="1659" width="23.7109375" bestFit="1" customWidth="1"/>
    <col min="1660" max="1660" width="8.42578125" customWidth="1"/>
    <col min="1661" max="1661" width="13.5703125" bestFit="1" customWidth="1"/>
    <col min="1662" max="1662" width="11.42578125" bestFit="1" customWidth="1"/>
    <col min="1663" max="1663" width="11" bestFit="1" customWidth="1"/>
    <col min="1664" max="1664" width="19.7109375" bestFit="1" customWidth="1"/>
    <col min="1665" max="1665" width="9" customWidth="1"/>
    <col min="1666" max="1666" width="11.7109375" bestFit="1" customWidth="1"/>
    <col min="1667" max="1667" width="10.140625" bestFit="1" customWidth="1"/>
    <col min="1668" max="1668" width="11.7109375" bestFit="1" customWidth="1"/>
    <col min="1669" max="1669" width="6.7109375" customWidth="1"/>
    <col min="1670" max="1670" width="10.5703125" bestFit="1" customWidth="1"/>
    <col min="1671" max="1671" width="9" customWidth="1"/>
    <col min="1672" max="1672" width="9.42578125" bestFit="1" customWidth="1"/>
    <col min="1673" max="1673" width="39.140625" bestFit="1" customWidth="1"/>
    <col min="1674" max="1674" width="11.85546875" bestFit="1" customWidth="1"/>
    <col min="1675" max="1675" width="16.5703125" bestFit="1" customWidth="1"/>
    <col min="1676" max="1676" width="10.140625" bestFit="1" customWidth="1"/>
    <col min="1677" max="1677" width="10.28515625" bestFit="1" customWidth="1"/>
    <col min="1678" max="1678" width="9.42578125" bestFit="1" customWidth="1"/>
    <col min="1679" max="1679" width="14.42578125" bestFit="1" customWidth="1"/>
    <col min="1680" max="1680" width="27.42578125" bestFit="1" customWidth="1"/>
    <col min="1681" max="1681" width="30.85546875" bestFit="1" customWidth="1"/>
    <col min="1682" max="1682" width="26.140625" bestFit="1" customWidth="1"/>
    <col min="1683" max="1683" width="25.28515625" bestFit="1" customWidth="1"/>
    <col min="1684" max="1684" width="27.28515625" bestFit="1" customWidth="1"/>
    <col min="1685" max="1685" width="27.42578125" bestFit="1" customWidth="1"/>
    <col min="1686" max="1686" width="39.85546875" bestFit="1" customWidth="1"/>
    <col min="1687" max="1687" width="25.140625" bestFit="1" customWidth="1"/>
    <col min="1688" max="1688" width="7.28515625" customWidth="1"/>
    <col min="1689" max="1689" width="19.28515625" bestFit="1" customWidth="1"/>
    <col min="1690" max="1690" width="23.28515625" bestFit="1" customWidth="1"/>
    <col min="1691" max="1691" width="8.28515625" customWidth="1"/>
    <col min="1692" max="1692" width="29.140625" bestFit="1" customWidth="1"/>
    <col min="1693" max="1693" width="10.7109375" bestFit="1" customWidth="1"/>
    <col min="1694" max="1694" width="25.85546875" bestFit="1" customWidth="1"/>
    <col min="1695" max="1695" width="17.85546875" bestFit="1" customWidth="1"/>
    <col min="1696" max="1696" width="14.28515625" bestFit="1" customWidth="1"/>
    <col min="1697" max="1697" width="9.28515625" bestFit="1" customWidth="1"/>
    <col min="1698" max="1698" width="8.28515625" customWidth="1"/>
    <col min="1699" max="1699" width="11.140625" bestFit="1" customWidth="1"/>
    <col min="1700" max="1700" width="13.85546875" bestFit="1" customWidth="1"/>
    <col min="1701" max="1701" width="11.5703125" bestFit="1" customWidth="1"/>
    <col min="1702" max="1702" width="9.7109375" bestFit="1" customWidth="1"/>
    <col min="1703" max="1703" width="10.28515625" bestFit="1" customWidth="1"/>
    <col min="1704" max="1704" width="10.5703125" bestFit="1" customWidth="1"/>
    <col min="1705" max="1705" width="10.28515625" bestFit="1" customWidth="1"/>
    <col min="1706" max="1706" width="16.5703125" bestFit="1" customWidth="1"/>
    <col min="1707" max="1707" width="9" customWidth="1"/>
    <col min="1708" max="1708" width="11.85546875" bestFit="1" customWidth="1"/>
    <col min="1709" max="1709" width="8.28515625" customWidth="1"/>
    <col min="1710" max="1710" width="12.140625" bestFit="1" customWidth="1"/>
    <col min="1711" max="1711" width="8.140625" customWidth="1"/>
    <col min="1712" max="1712" width="10.5703125" bestFit="1" customWidth="1"/>
    <col min="1713" max="1713" width="28.140625" bestFit="1" customWidth="1"/>
    <col min="1714" max="1714" width="9.7109375" bestFit="1" customWidth="1"/>
    <col min="1715" max="1715" width="8.140625" customWidth="1"/>
    <col min="1716" max="1716" width="10.5703125" bestFit="1" customWidth="1"/>
    <col min="1717" max="1717" width="9.5703125" bestFit="1" customWidth="1"/>
    <col min="1718" max="1718" width="16.42578125" bestFit="1" customWidth="1"/>
    <col min="1719" max="1719" width="9.42578125" bestFit="1" customWidth="1"/>
    <col min="1720" max="1720" width="10.42578125" bestFit="1" customWidth="1"/>
    <col min="1721" max="1721" width="14.28515625" bestFit="1" customWidth="1"/>
    <col min="1722" max="1722" width="11.42578125" bestFit="1" customWidth="1"/>
    <col min="1723" max="1723" width="11.140625" bestFit="1" customWidth="1"/>
    <col min="1724" max="1724" width="7.28515625" customWidth="1"/>
    <col min="1725" max="1725" width="10.7109375" bestFit="1" customWidth="1"/>
    <col min="1726" max="1726" width="10.5703125" bestFit="1" customWidth="1"/>
    <col min="1727" max="1727" width="12.85546875" bestFit="1" customWidth="1"/>
    <col min="1728" max="1728" width="7.7109375" customWidth="1"/>
    <col min="1729" max="1729" width="9.85546875" bestFit="1" customWidth="1"/>
    <col min="1730" max="1730" width="13.140625" bestFit="1" customWidth="1"/>
    <col min="1731" max="1731" width="7.5703125" customWidth="1"/>
    <col min="1732" max="1732" width="11.7109375" bestFit="1" customWidth="1"/>
    <col min="1733" max="1733" width="10.5703125" bestFit="1" customWidth="1"/>
    <col min="1734" max="1734" width="9.28515625" bestFit="1" customWidth="1"/>
    <col min="1735" max="1735" width="13.140625" bestFit="1" customWidth="1"/>
    <col min="1736" max="1736" width="23" bestFit="1" customWidth="1"/>
    <col min="1737" max="1737" width="13.85546875" bestFit="1" customWidth="1"/>
    <col min="1738" max="1738" width="8.140625" customWidth="1"/>
    <col min="1739" max="1739" width="10.42578125" bestFit="1" customWidth="1"/>
    <col min="1740" max="1740" width="24.140625" bestFit="1" customWidth="1"/>
    <col min="1741" max="1741" width="16.7109375" bestFit="1" customWidth="1"/>
    <col min="1742" max="1742" width="13.7109375" bestFit="1" customWidth="1"/>
    <col min="1743" max="1743" width="12.85546875" bestFit="1" customWidth="1"/>
    <col min="1744" max="1744" width="9.5703125" bestFit="1" customWidth="1"/>
    <col min="1745" max="1745" width="17.42578125" bestFit="1" customWidth="1"/>
    <col min="1746" max="1746" width="22.28515625" bestFit="1" customWidth="1"/>
    <col min="1747" max="1747" width="18.7109375" bestFit="1" customWidth="1"/>
    <col min="1748" max="1748" width="13.5703125" bestFit="1" customWidth="1"/>
    <col min="1749" max="1749" width="11.28515625" bestFit="1" customWidth="1"/>
    <col min="1750" max="1750" width="21.140625" bestFit="1" customWidth="1"/>
    <col min="1751" max="1751" width="11.7109375" bestFit="1" customWidth="1"/>
    <col min="1752" max="1752" width="28.28515625" bestFit="1" customWidth="1"/>
    <col min="1753" max="1753" width="14.140625" bestFit="1" customWidth="1"/>
    <col min="1754" max="1754" width="16.42578125" bestFit="1" customWidth="1"/>
    <col min="1755" max="1755" width="10" bestFit="1" customWidth="1"/>
    <col min="1756" max="1756" width="13.28515625" bestFit="1" customWidth="1"/>
    <col min="1757" max="1757" width="12.85546875" bestFit="1" customWidth="1"/>
    <col min="1758" max="1758" width="13.42578125" bestFit="1" customWidth="1"/>
    <col min="1759" max="1759" width="16.85546875" bestFit="1" customWidth="1"/>
    <col min="1760" max="1760" width="12.42578125" bestFit="1" customWidth="1"/>
    <col min="1761" max="1761" width="24" bestFit="1" customWidth="1"/>
    <col min="1762" max="1762" width="14.140625" bestFit="1" customWidth="1"/>
    <col min="1763" max="1763" width="7.85546875" customWidth="1"/>
    <col min="1764" max="1764" width="9.28515625" bestFit="1" customWidth="1"/>
    <col min="1765" max="1765" width="10.28515625" bestFit="1" customWidth="1"/>
    <col min="1766" max="1766" width="10.7109375" bestFit="1" customWidth="1"/>
    <col min="1767" max="1767" width="22.42578125" bestFit="1" customWidth="1"/>
    <col min="1768" max="1768" width="9.7109375" bestFit="1" customWidth="1"/>
    <col min="1769" max="1769" width="16.7109375" bestFit="1" customWidth="1"/>
    <col min="1770" max="1770" width="12.28515625" bestFit="1" customWidth="1"/>
    <col min="1771" max="1771" width="11.85546875" bestFit="1" customWidth="1"/>
    <col min="1772" max="1772" width="12.28515625" bestFit="1" customWidth="1"/>
    <col min="1773" max="1773" width="9.85546875" bestFit="1" customWidth="1"/>
    <col min="1774" max="1774" width="23.140625" bestFit="1" customWidth="1"/>
    <col min="1775" max="1775" width="10.5703125" bestFit="1" customWidth="1"/>
    <col min="1776" max="1776" width="13.42578125" bestFit="1" customWidth="1"/>
    <col min="1777" max="1777" width="12.5703125" bestFit="1" customWidth="1"/>
    <col min="1778" max="1778" width="11.42578125" bestFit="1" customWidth="1"/>
    <col min="1779" max="1779" width="11.85546875" bestFit="1" customWidth="1"/>
    <col min="1780" max="1780" width="11.140625" bestFit="1" customWidth="1"/>
    <col min="1781" max="1781" width="8.42578125" customWidth="1"/>
    <col min="1782" max="1782" width="8.85546875" customWidth="1"/>
    <col min="1783" max="1783" width="8.140625" customWidth="1"/>
    <col min="1784" max="1784" width="13.140625" bestFit="1" customWidth="1"/>
    <col min="1785" max="1785" width="11.28515625" bestFit="1" customWidth="1"/>
    <col min="1786" max="1786" width="9.28515625" bestFit="1" customWidth="1"/>
    <col min="1787" max="1787" width="11.28515625" bestFit="1" customWidth="1"/>
    <col min="1788" max="1788" width="11.140625" bestFit="1" customWidth="1"/>
    <col min="1789" max="1789" width="13.85546875" bestFit="1" customWidth="1"/>
    <col min="1790" max="1790" width="7.85546875" customWidth="1"/>
    <col min="1791" max="1791" width="15.5703125" bestFit="1" customWidth="1"/>
    <col min="1792" max="1792" width="32.5703125" bestFit="1" customWidth="1"/>
    <col min="1793" max="1793" width="13.5703125" bestFit="1" customWidth="1"/>
    <col min="1794" max="1794" width="10.85546875" bestFit="1" customWidth="1"/>
    <col min="1795" max="1795" width="11.28515625" bestFit="1" customWidth="1"/>
    <col min="1796" max="1796" width="15.85546875" bestFit="1" customWidth="1"/>
    <col min="1797" max="1797" width="31.5703125" bestFit="1" customWidth="1"/>
    <col min="1798" max="1798" width="11.28515625" bestFit="1" customWidth="1"/>
    <col min="1799" max="1799" width="13.7109375" bestFit="1" customWidth="1"/>
    <col min="1800" max="1800" width="14.140625" bestFit="1" customWidth="1"/>
    <col min="1801" max="1801" width="14" bestFit="1" customWidth="1"/>
    <col min="1802" max="1802" width="9.7109375" bestFit="1" customWidth="1"/>
    <col min="1803" max="1803" width="29.7109375" bestFit="1" customWidth="1"/>
    <col min="1804" max="1804" width="9.42578125" bestFit="1" customWidth="1"/>
    <col min="1805" max="1805" width="8.28515625" customWidth="1"/>
    <col min="1806" max="1806" width="5.7109375" customWidth="1"/>
    <col min="1807" max="1808" width="5.42578125" customWidth="1"/>
    <col min="1809" max="1809" width="6.28515625" customWidth="1"/>
    <col min="1810" max="1810" width="4.42578125" customWidth="1"/>
    <col min="1811" max="1811" width="6.140625" customWidth="1"/>
    <col min="1812" max="1812" width="6" customWidth="1"/>
    <col min="1813" max="1813" width="8" customWidth="1"/>
    <col min="1814" max="1814" width="6.85546875" customWidth="1"/>
    <col min="1815" max="1815" width="10.5703125" bestFit="1" customWidth="1"/>
    <col min="1816" max="1816" width="4.5703125" customWidth="1"/>
    <col min="1817" max="1817" width="7" customWidth="1"/>
    <col min="1818" max="1818" width="5.140625" customWidth="1"/>
    <col min="1819" max="1819" width="22.85546875" bestFit="1" customWidth="1"/>
    <col min="1820" max="1820" width="6.42578125" customWidth="1"/>
    <col min="1821" max="1821" width="9" customWidth="1"/>
    <col min="1822" max="1822" width="25.28515625" bestFit="1" customWidth="1"/>
    <col min="1823" max="1823" width="7" customWidth="1"/>
    <col min="1824" max="1824" width="10.140625" bestFit="1" customWidth="1"/>
    <col min="1825" max="1825" width="8.7109375" customWidth="1"/>
    <col min="1826" max="1826" width="7.85546875" customWidth="1"/>
    <col min="1827" max="1827" width="9.5703125" bestFit="1" customWidth="1"/>
    <col min="1828" max="1828" width="6.42578125" customWidth="1"/>
    <col min="1829" max="1829" width="12.140625" bestFit="1" customWidth="1"/>
    <col min="1830" max="1830" width="9.28515625" bestFit="1" customWidth="1"/>
    <col min="1831" max="1831" width="7.85546875" customWidth="1"/>
    <col min="1832" max="1832" width="11.42578125" bestFit="1" customWidth="1"/>
    <col min="1833" max="1833" width="8.28515625" customWidth="1"/>
    <col min="1834" max="1834" width="5.7109375" customWidth="1"/>
    <col min="1835" max="1835" width="7.42578125" customWidth="1"/>
    <col min="1836" max="1836" width="8.28515625" customWidth="1"/>
    <col min="1837" max="1837" width="11" bestFit="1" customWidth="1"/>
    <col min="1838" max="1838" width="8.85546875" customWidth="1"/>
    <col min="1839" max="1839" width="14" bestFit="1" customWidth="1"/>
    <col min="1840" max="1840" width="9.5703125" bestFit="1" customWidth="1"/>
    <col min="1841" max="1841" width="11.140625" bestFit="1" customWidth="1"/>
    <col min="1842" max="1842" width="11" bestFit="1" customWidth="1"/>
    <col min="1843" max="1843" width="9.85546875" bestFit="1" customWidth="1"/>
    <col min="1844" max="1844" width="7" customWidth="1"/>
    <col min="1845" max="1845" width="8.28515625" customWidth="1"/>
    <col min="1846" max="1846" width="8.5703125" customWidth="1"/>
    <col min="1847" max="1847" width="9" customWidth="1"/>
    <col min="1848" max="1848" width="7.140625" customWidth="1"/>
    <col min="1849" max="1849" width="18.28515625" bestFit="1" customWidth="1"/>
    <col min="1850" max="1850" width="11" bestFit="1" customWidth="1"/>
    <col min="1851" max="1851" width="7.42578125" customWidth="1"/>
    <col min="1852" max="1852" width="11.85546875" bestFit="1" customWidth="1"/>
    <col min="1853" max="1853" width="11.28515625" bestFit="1" customWidth="1"/>
    <col min="1854" max="1854" width="7.140625" customWidth="1"/>
    <col min="1855" max="1855" width="6.42578125" customWidth="1"/>
    <col min="1856" max="1856" width="10.140625" bestFit="1" customWidth="1"/>
    <col min="1857" max="1857" width="5.5703125" customWidth="1"/>
    <col min="1858" max="1858" width="5.42578125" customWidth="1"/>
    <col min="1859" max="1859" width="4.140625" customWidth="1"/>
    <col min="1860" max="1860" width="9.5703125" bestFit="1" customWidth="1"/>
    <col min="1861" max="1861" width="8.140625" customWidth="1"/>
    <col min="1862" max="1862" width="26.5703125" bestFit="1" customWidth="1"/>
    <col min="1863" max="1863" width="16.28515625" bestFit="1" customWidth="1"/>
    <col min="1864" max="1864" width="4.7109375" customWidth="1"/>
    <col min="1865" max="1865" width="6" customWidth="1"/>
    <col min="1866" max="1866" width="9.28515625" bestFit="1" customWidth="1"/>
    <col min="1867" max="1868" width="17.7109375" bestFit="1" customWidth="1"/>
    <col min="1869" max="1869" width="11.7109375" bestFit="1" customWidth="1"/>
    <col min="1870" max="1870" width="8.85546875" customWidth="1"/>
    <col min="1871" max="1871" width="17.5703125" bestFit="1" customWidth="1"/>
    <col min="1872" max="1872" width="17" bestFit="1" customWidth="1"/>
    <col min="1873" max="1873" width="13.5703125" bestFit="1" customWidth="1"/>
    <col min="1874" max="1874" width="13.85546875" bestFit="1" customWidth="1"/>
    <col min="1875" max="1875" width="10.140625" bestFit="1" customWidth="1"/>
    <col min="1876" max="1876" width="9" customWidth="1"/>
    <col min="1877" max="1877" width="12.42578125" bestFit="1" customWidth="1"/>
    <col min="1878" max="1878" width="14.42578125" bestFit="1" customWidth="1"/>
    <col min="1879" max="1879" width="13.140625" bestFit="1" customWidth="1"/>
    <col min="1880" max="1880" width="10.42578125" bestFit="1" customWidth="1"/>
    <col min="1881" max="1881" width="16.28515625" bestFit="1" customWidth="1"/>
    <col min="1882" max="1882" width="6.28515625" customWidth="1"/>
    <col min="1883" max="1883" width="7.85546875" customWidth="1"/>
    <col min="1884" max="1884" width="9.85546875" bestFit="1" customWidth="1"/>
    <col min="1885" max="1885" width="10.7109375" bestFit="1" customWidth="1"/>
    <col min="1886" max="1886" width="11.140625" bestFit="1" customWidth="1"/>
    <col min="1887" max="1887" width="10.140625" bestFit="1" customWidth="1"/>
    <col min="1888" max="1888" width="8.140625" customWidth="1"/>
    <col min="1889" max="1889" width="5.28515625" customWidth="1"/>
    <col min="1890" max="1890" width="4.28515625" customWidth="1"/>
    <col min="1891" max="1891" width="15.42578125" bestFit="1" customWidth="1"/>
    <col min="1892" max="1892" width="19.28515625" bestFit="1" customWidth="1"/>
    <col min="1893" max="1893" width="34.42578125" bestFit="1" customWidth="1"/>
    <col min="1894" max="1894" width="13.140625" bestFit="1" customWidth="1"/>
    <col min="1895" max="1895" width="30.42578125" bestFit="1" customWidth="1"/>
    <col min="1896" max="1896" width="13.85546875" bestFit="1" customWidth="1"/>
    <col min="1897" max="1897" width="9.28515625" bestFit="1" customWidth="1"/>
    <col min="1898" max="1898" width="7.140625" customWidth="1"/>
    <col min="1899" max="1899" width="7.42578125" customWidth="1"/>
    <col min="1900" max="1900" width="8.42578125" customWidth="1"/>
    <col min="1901" max="1901" width="8.85546875" customWidth="1"/>
    <col min="1902" max="1902" width="12" bestFit="1" customWidth="1"/>
    <col min="1903" max="1903" width="7.85546875" customWidth="1"/>
    <col min="1904" max="1904" width="7.28515625" customWidth="1"/>
    <col min="1905" max="1905" width="5.5703125" customWidth="1"/>
    <col min="1906" max="1906" width="15" bestFit="1" customWidth="1"/>
    <col min="1907" max="1907" width="10" bestFit="1" customWidth="1"/>
    <col min="1908" max="1908" width="10.140625" bestFit="1" customWidth="1"/>
    <col min="1909" max="1909" width="7.85546875" customWidth="1"/>
    <col min="1910" max="1910" width="11.28515625" bestFit="1" customWidth="1"/>
    <col min="1911" max="1911" width="11.7109375" bestFit="1" customWidth="1"/>
    <col min="1912" max="1912" width="10.42578125" bestFit="1" customWidth="1"/>
    <col min="1913" max="1913" width="16.28515625" bestFit="1" customWidth="1"/>
    <col min="1914" max="1914" width="14.28515625" bestFit="1" customWidth="1"/>
    <col min="1915" max="1915" width="6.28515625" customWidth="1"/>
    <col min="1916" max="1916" width="15.42578125" bestFit="1" customWidth="1"/>
    <col min="1917" max="1917" width="11.5703125" bestFit="1" customWidth="1"/>
    <col min="1918" max="1918" width="8.28515625" customWidth="1"/>
    <col min="1919" max="1919" width="12.28515625" bestFit="1" customWidth="1"/>
    <col min="1920" max="1920" width="23.140625" bestFit="1" customWidth="1"/>
    <col min="1921" max="1921" width="15.7109375" bestFit="1" customWidth="1"/>
    <col min="1922" max="1922" width="8.85546875" customWidth="1"/>
    <col min="1923" max="1923" width="14.140625" bestFit="1" customWidth="1"/>
    <col min="1924" max="1924" width="11.140625" bestFit="1" customWidth="1"/>
    <col min="1925" max="1925" width="8.5703125" customWidth="1"/>
    <col min="1926" max="1926" width="11.140625" bestFit="1" customWidth="1"/>
    <col min="1927" max="1927" width="9.28515625" bestFit="1" customWidth="1"/>
    <col min="1928" max="1928" width="6.28515625" customWidth="1"/>
    <col min="1929" max="1929" width="10.7109375" bestFit="1" customWidth="1"/>
    <col min="1930" max="1930" width="10.5703125" bestFit="1" customWidth="1"/>
    <col min="1931" max="1931" width="12.140625" bestFit="1" customWidth="1"/>
    <col min="1932" max="1932" width="11.42578125" bestFit="1" customWidth="1"/>
    <col min="1933" max="1933" width="7.28515625" customWidth="1"/>
    <col min="1935" max="1935" width="10.140625" bestFit="1" customWidth="1"/>
    <col min="1936" max="1936" width="33.28515625" bestFit="1" customWidth="1"/>
    <col min="1937" max="1937" width="8.85546875" customWidth="1"/>
    <col min="1938" max="1938" width="9.85546875" bestFit="1" customWidth="1"/>
    <col min="1939" max="1939" width="11.5703125" bestFit="1" customWidth="1"/>
    <col min="1940" max="1940" width="11" bestFit="1" customWidth="1"/>
    <col min="1941" max="1941" width="16.5703125" bestFit="1" customWidth="1"/>
    <col min="1942" max="1942" width="6.42578125" customWidth="1"/>
    <col min="1943" max="1943" width="8.5703125" customWidth="1"/>
    <col min="1944" max="1944" width="9.5703125" bestFit="1" customWidth="1"/>
    <col min="1945" max="1945" width="12.140625" bestFit="1" customWidth="1"/>
    <col min="1946" max="1946" width="9.7109375" bestFit="1" customWidth="1"/>
    <col min="1947" max="1947" width="11.42578125" bestFit="1" customWidth="1"/>
    <col min="1948" max="1948" width="8.85546875" customWidth="1"/>
    <col min="1949" max="1949" width="3.7109375" customWidth="1"/>
    <col min="1950" max="1950" width="9.42578125" bestFit="1" customWidth="1"/>
    <col min="1951" max="1951" width="6.28515625" customWidth="1"/>
    <col min="1952" max="1952" width="7.85546875" customWidth="1"/>
    <col min="1953" max="1953" width="24.5703125" bestFit="1" customWidth="1"/>
    <col min="1954" max="1954" width="7.140625" customWidth="1"/>
    <col min="1955" max="1955" width="6" customWidth="1"/>
    <col min="1956" max="1956" width="7.42578125" customWidth="1"/>
    <col min="1957" max="1957" width="5.7109375" customWidth="1"/>
    <col min="1958" max="1958" width="9.85546875" bestFit="1" customWidth="1"/>
    <col min="1959" max="1959" width="19" bestFit="1" customWidth="1"/>
    <col min="1960" max="1960" width="19.7109375" bestFit="1" customWidth="1"/>
    <col min="1961" max="1961" width="18.7109375" bestFit="1" customWidth="1"/>
    <col min="1962" max="1962" width="16.85546875" bestFit="1" customWidth="1"/>
    <col min="1963" max="1963" width="17.28515625" bestFit="1" customWidth="1"/>
    <col min="1964" max="1964" width="8.7109375" customWidth="1"/>
    <col min="1965" max="1965" width="6.5703125" customWidth="1"/>
    <col min="1966" max="1966" width="15.7109375" bestFit="1" customWidth="1"/>
    <col min="1967" max="1967" width="10.7109375" bestFit="1" customWidth="1"/>
    <col min="1968" max="1968" width="4.140625" customWidth="1"/>
    <col min="1969" max="1969" width="5.42578125" customWidth="1"/>
    <col min="1970" max="1970" width="8" customWidth="1"/>
    <col min="1971" max="1971" width="5.85546875" customWidth="1"/>
    <col min="1973" max="1973" width="8.85546875" customWidth="1"/>
    <col min="1974" max="1974" width="10.140625" bestFit="1" customWidth="1"/>
    <col min="1975" max="1975" width="9.5703125" bestFit="1" customWidth="1"/>
    <col min="1976" max="1976" width="9.28515625" bestFit="1" customWidth="1"/>
    <col min="1977" max="1977" width="18.5703125" bestFit="1" customWidth="1"/>
    <col min="1978" max="1978" width="14.42578125" bestFit="1" customWidth="1"/>
    <col min="1979" max="1979" width="12.5703125" bestFit="1" customWidth="1"/>
    <col min="1980" max="1980" width="4.5703125" customWidth="1"/>
    <col min="1981" max="1981" width="14" bestFit="1" customWidth="1"/>
    <col min="1982" max="1982" width="8.5703125" customWidth="1"/>
    <col min="1983" max="1983" width="9" customWidth="1"/>
    <col min="1984" max="1984" width="10.5703125" bestFit="1" customWidth="1"/>
    <col min="1985" max="1985" width="6" customWidth="1"/>
    <col min="1986" max="1986" width="7.85546875" customWidth="1"/>
    <col min="1988" max="1988" width="10.5703125" bestFit="1" customWidth="1"/>
    <col min="1989" max="1989" width="6.42578125" customWidth="1"/>
    <col min="1990" max="1990" width="5.5703125" customWidth="1"/>
    <col min="1991" max="1991" width="10.42578125" bestFit="1" customWidth="1"/>
    <col min="1992" max="1992" width="5.85546875" customWidth="1"/>
    <col min="1994" max="1994" width="12.140625" bestFit="1" customWidth="1"/>
    <col min="1995" max="1995" width="7.5703125" customWidth="1"/>
    <col min="1996" max="1996" width="5.85546875" customWidth="1"/>
    <col min="1997" max="1997" width="14.42578125" bestFit="1" customWidth="1"/>
    <col min="1998" max="1998" width="3.85546875" customWidth="1"/>
    <col min="1999" max="1999" width="7.5703125" customWidth="1"/>
    <col min="2000" max="2000" width="10.85546875" bestFit="1" customWidth="1"/>
    <col min="2001" max="2001" width="14.28515625" bestFit="1" customWidth="1"/>
    <col min="2002" max="2002" width="19.7109375" bestFit="1" customWidth="1"/>
    <col min="2003" max="2003" width="8.140625" customWidth="1"/>
    <col min="2004" max="2004" width="8.42578125" customWidth="1"/>
    <col min="2005" max="2005" width="10.85546875" bestFit="1" customWidth="1"/>
    <col min="2006" max="2006" width="9" customWidth="1"/>
    <col min="2007" max="2007" width="5.5703125" customWidth="1"/>
    <col min="2008" max="2008" width="8" customWidth="1"/>
    <col min="2009" max="2009" width="11.28515625" bestFit="1" customWidth="1"/>
    <col min="2010" max="2010" width="9.7109375" bestFit="1" customWidth="1"/>
    <col min="2011" max="2011" width="9.42578125" bestFit="1" customWidth="1"/>
    <col min="2013" max="2014" width="12.28515625" bestFit="1" customWidth="1"/>
    <col min="2015" max="2015" width="8.42578125" customWidth="1"/>
    <col min="2016" max="2016" width="13.140625" bestFit="1" customWidth="1"/>
    <col min="2017" max="2017" width="11.42578125" bestFit="1" customWidth="1"/>
    <col min="2018" max="2018" width="10.7109375" bestFit="1" customWidth="1"/>
    <col min="2019" max="2019" width="6.85546875" customWidth="1"/>
    <col min="2020" max="2020" width="5.85546875" customWidth="1"/>
    <col min="2021" max="2021" width="8.28515625" customWidth="1"/>
    <col min="2022" max="2022" width="11.85546875" bestFit="1" customWidth="1"/>
    <col min="2023" max="2023" width="10.5703125" bestFit="1" customWidth="1"/>
    <col min="2024" max="2024" width="23.140625" bestFit="1" customWidth="1"/>
    <col min="2025" max="2025" width="19.85546875" bestFit="1" customWidth="1"/>
    <col min="2026" max="2026" width="8.5703125" customWidth="1"/>
    <col min="2027" max="2027" width="9.7109375" bestFit="1" customWidth="1"/>
    <col min="2028" max="2028" width="10.42578125" bestFit="1" customWidth="1"/>
    <col min="2029" max="2029" width="9.7109375" bestFit="1" customWidth="1"/>
    <col min="2030" max="2030" width="10.5703125" bestFit="1" customWidth="1"/>
    <col min="2031" max="2031" width="4.42578125" customWidth="1"/>
    <col min="2032" max="2032" width="6.85546875" customWidth="1"/>
    <col min="2033" max="2033" width="12.28515625" bestFit="1" customWidth="1"/>
    <col min="2034" max="2034" width="10.85546875" bestFit="1" customWidth="1"/>
    <col min="2035" max="2035" width="22.7109375" bestFit="1" customWidth="1"/>
    <col min="2036" max="2036" width="6.5703125" customWidth="1"/>
    <col min="2037" max="2037" width="13.85546875" bestFit="1" customWidth="1"/>
    <col min="2038" max="2038" width="10.140625" bestFit="1" customWidth="1"/>
    <col min="2039" max="2039" width="9.28515625" bestFit="1" customWidth="1"/>
    <col min="2040" max="2040" width="5.85546875" customWidth="1"/>
    <col min="2041" max="2041" width="6.42578125" customWidth="1"/>
    <col min="2042" max="2042" width="20.85546875" bestFit="1" customWidth="1"/>
    <col min="2043" max="2043" width="7.7109375" customWidth="1"/>
    <col min="2044" max="2044" width="6" customWidth="1"/>
    <col min="2045" max="2045" width="18" bestFit="1" customWidth="1"/>
    <col min="2046" max="2046" width="8.42578125" customWidth="1"/>
    <col min="2047" max="2047" width="8.7109375" customWidth="1"/>
    <col min="2048" max="2048" width="7.28515625" customWidth="1"/>
    <col min="2049" max="2049" width="11.5703125" bestFit="1" customWidth="1"/>
    <col min="2050" max="2050" width="15.28515625" bestFit="1" customWidth="1"/>
    <col min="2051" max="2051" width="20.5703125" bestFit="1" customWidth="1"/>
    <col min="2052" max="2052" width="8.7109375" customWidth="1"/>
    <col min="2053" max="2053" width="12.42578125" bestFit="1" customWidth="1"/>
    <col min="2054" max="2054" width="13.140625" bestFit="1" customWidth="1"/>
    <col min="2055" max="2055" width="7.85546875" customWidth="1"/>
    <col min="2056" max="2056" width="25.140625" bestFit="1" customWidth="1"/>
    <col min="2057" max="2057" width="17" bestFit="1" customWidth="1"/>
    <col min="2059" max="2059" width="10.5703125" bestFit="1" customWidth="1"/>
    <col min="2060" max="2060" width="23.7109375" bestFit="1" customWidth="1"/>
    <col min="2061" max="2061" width="42.140625" bestFit="1" customWidth="1"/>
    <col min="2062" max="2062" width="10.42578125" bestFit="1" customWidth="1"/>
    <col min="2063" max="2063" width="10.7109375" bestFit="1" customWidth="1"/>
    <col min="2064" max="2065" width="12" bestFit="1" customWidth="1"/>
    <col min="2066" max="2066" width="9.42578125" bestFit="1" customWidth="1"/>
    <col min="2067" max="2067" width="10.42578125" bestFit="1" customWidth="1"/>
    <col min="2068" max="2068" width="13.5703125" bestFit="1" customWidth="1"/>
    <col min="2069" max="2069" width="8.85546875" customWidth="1"/>
    <col min="2070" max="2070" width="7.7109375" customWidth="1"/>
    <col min="2071" max="2071" width="35" bestFit="1" customWidth="1"/>
    <col min="2072" max="2072" width="10.140625" bestFit="1" customWidth="1"/>
    <col min="2073" max="2073" width="8" customWidth="1"/>
    <col min="2074" max="2074" width="10.42578125" bestFit="1" customWidth="1"/>
    <col min="2075" max="2075" width="8" customWidth="1"/>
    <col min="2076" max="2076" width="10.42578125" bestFit="1" customWidth="1"/>
    <col min="2077" max="2077" width="6" customWidth="1"/>
    <col min="2078" max="2078" width="7.7109375" customWidth="1"/>
    <col min="2079" max="2079" width="12.28515625" bestFit="1" customWidth="1"/>
    <col min="2080" max="2080" width="21.7109375" bestFit="1" customWidth="1"/>
    <col min="2081" max="2081" width="17.85546875" bestFit="1" customWidth="1"/>
    <col min="2082" max="2082" width="18.28515625" bestFit="1" customWidth="1"/>
    <col min="2084" max="2084" width="12" bestFit="1" customWidth="1"/>
    <col min="2085" max="2085" width="11.140625" bestFit="1" customWidth="1"/>
    <col min="2086" max="2086" width="11.28515625" bestFit="1" customWidth="1"/>
    <col min="2087" max="2087" width="9.42578125" bestFit="1" customWidth="1"/>
    <col min="2088" max="2088" width="11.7109375" bestFit="1" customWidth="1"/>
    <col min="2089" max="2089" width="13.85546875" bestFit="1" customWidth="1"/>
    <col min="2090" max="2090" width="8.5703125" customWidth="1"/>
    <col min="2091" max="2091" width="7.85546875" customWidth="1"/>
    <col min="2092" max="2092" width="10.7109375" bestFit="1" customWidth="1"/>
    <col min="2093" max="2093" width="10.5703125" bestFit="1" customWidth="1"/>
    <col min="2094" max="2094" width="8" customWidth="1"/>
    <col min="2095" max="2095" width="12.140625" bestFit="1" customWidth="1"/>
    <col min="2096" max="2096" width="11.85546875" bestFit="1" customWidth="1"/>
    <col min="2097" max="2097" width="21.140625" bestFit="1" customWidth="1"/>
    <col min="2098" max="2098" width="12.140625" bestFit="1" customWidth="1"/>
    <col min="2099" max="2099" width="12" bestFit="1" customWidth="1"/>
    <col min="2100" max="2100" width="9.7109375" bestFit="1" customWidth="1"/>
    <col min="2101" max="2101" width="7.7109375" customWidth="1"/>
    <col min="2102" max="2103" width="8.85546875" customWidth="1"/>
    <col min="2104" max="2104" width="13.140625" bestFit="1" customWidth="1"/>
    <col min="2105" max="2105" width="21.5703125" bestFit="1" customWidth="1"/>
    <col min="2106" max="2106" width="14.140625" bestFit="1" customWidth="1"/>
    <col min="2107" max="2107" width="17.5703125" bestFit="1" customWidth="1"/>
    <col min="2108" max="2108" width="8.85546875" customWidth="1"/>
    <col min="2109" max="2109" width="7" customWidth="1"/>
    <col min="2110" max="2110" width="8.85546875" customWidth="1"/>
    <col min="2111" max="2111" width="13.140625" bestFit="1" customWidth="1"/>
    <col min="2112" max="2112" width="19.140625" bestFit="1" customWidth="1"/>
    <col min="2113" max="2113" width="10.42578125" bestFit="1" customWidth="1"/>
    <col min="2114" max="2114" width="7.28515625" customWidth="1"/>
    <col min="2115" max="2115" width="10.28515625" bestFit="1" customWidth="1"/>
    <col min="2116" max="2116" width="13.140625" bestFit="1" customWidth="1"/>
    <col min="2117" max="2117" width="9" customWidth="1"/>
    <col min="2118" max="2118" width="11.140625" bestFit="1" customWidth="1"/>
    <col min="2119" max="2119" width="8.42578125" customWidth="1"/>
    <col min="2121" max="2121" width="7.28515625" customWidth="1"/>
    <col min="2122" max="2122" width="9.5703125" bestFit="1" customWidth="1"/>
    <col min="2123" max="2123" width="8.5703125" customWidth="1"/>
    <col min="2124" max="2124" width="11.28515625" bestFit="1" customWidth="1"/>
    <col min="2125" max="2125" width="7.85546875" customWidth="1"/>
    <col min="2126" max="2126" width="14.85546875" bestFit="1" customWidth="1"/>
    <col min="2127" max="2127" width="7.28515625" customWidth="1"/>
    <col min="2128" max="2128" width="9.5703125" bestFit="1" customWidth="1"/>
    <col min="2129" max="2129" width="7.85546875" customWidth="1"/>
    <col min="2130" max="2130" width="8.7109375" customWidth="1"/>
    <col min="2131" max="2131" width="5.28515625" customWidth="1"/>
    <col min="2132" max="2132" width="14.7109375" bestFit="1" customWidth="1"/>
    <col min="2133" max="2133" width="7.7109375" customWidth="1"/>
    <col min="2134" max="2134" width="7.85546875" customWidth="1"/>
    <col min="2135" max="2135" width="9.28515625" bestFit="1" customWidth="1"/>
    <col min="2136" max="2136" width="8" customWidth="1"/>
    <col min="2137" max="2137" width="15" bestFit="1" customWidth="1"/>
    <col min="2138" max="2138" width="11.140625" bestFit="1" customWidth="1"/>
    <col min="2139" max="2139" width="7.28515625" customWidth="1"/>
    <col min="2140" max="2140" width="22.28515625" bestFit="1" customWidth="1"/>
    <col min="2141" max="2141" width="10" bestFit="1" customWidth="1"/>
    <col min="2142" max="2142" width="9.42578125" bestFit="1" customWidth="1"/>
    <col min="2143" max="2143" width="8.28515625" customWidth="1"/>
    <col min="2144" max="2144" width="7" customWidth="1"/>
    <col min="2145" max="2145" width="5.7109375" customWidth="1"/>
    <col min="2147" max="2147" width="5" customWidth="1"/>
    <col min="2148" max="2148" width="7.85546875" customWidth="1"/>
    <col min="2149" max="2149" width="8.5703125" customWidth="1"/>
    <col min="2150" max="2150" width="7.28515625" customWidth="1"/>
    <col min="2151" max="2151" width="10.7109375" bestFit="1" customWidth="1"/>
    <col min="2152" max="2152" width="11.28515625" bestFit="1" customWidth="1"/>
    <col min="2153" max="2153" width="10" bestFit="1" customWidth="1"/>
    <col min="2154" max="2154" width="8.7109375" customWidth="1"/>
    <col min="2155" max="2155" width="12.28515625" bestFit="1" customWidth="1"/>
    <col min="2156" max="2156" width="13.28515625" bestFit="1" customWidth="1"/>
    <col min="2157" max="2157" width="9.5703125" bestFit="1" customWidth="1"/>
    <col min="2158" max="2158" width="9.7109375" bestFit="1" customWidth="1"/>
    <col min="2159" max="2159" width="11.28515625" bestFit="1" customWidth="1"/>
    <col min="2160" max="2160" width="5" customWidth="1"/>
    <col min="2161" max="2161" width="5.7109375" customWidth="1"/>
    <col min="2162" max="2162" width="4.7109375" customWidth="1"/>
    <col min="2163" max="2163" width="9.7109375" bestFit="1" customWidth="1"/>
    <col min="2164" max="2164" width="6.140625" customWidth="1"/>
    <col min="2165" max="2165" width="9" customWidth="1"/>
    <col min="2166" max="2166" width="10.28515625" bestFit="1" customWidth="1"/>
    <col min="2167" max="2167" width="11" bestFit="1" customWidth="1"/>
    <col min="2168" max="2168" width="6.7109375" customWidth="1"/>
    <col min="2169" max="2169" width="5.85546875" customWidth="1"/>
    <col min="2170" max="2170" width="27.85546875" bestFit="1" customWidth="1"/>
    <col min="2171" max="2171" width="8" customWidth="1"/>
    <col min="2172" max="2172" width="11.28515625" bestFit="1" customWidth="1"/>
    <col min="2173" max="2173" width="7.140625" customWidth="1"/>
    <col min="2174" max="2174" width="12" bestFit="1" customWidth="1"/>
    <col min="2175" max="2175" width="12.85546875" bestFit="1" customWidth="1"/>
    <col min="2176" max="2176" width="15.5703125" bestFit="1" customWidth="1"/>
    <col min="2177" max="2177" width="9.5703125" bestFit="1" customWidth="1"/>
    <col min="2178" max="2178" width="9.28515625" bestFit="1" customWidth="1"/>
    <col min="2179" max="2179" width="19.42578125" bestFit="1" customWidth="1"/>
    <col min="2180" max="2180" width="15.5703125" bestFit="1" customWidth="1"/>
    <col min="2181" max="2181" width="8.140625" customWidth="1"/>
    <col min="2182" max="2182" width="13.42578125" bestFit="1" customWidth="1"/>
    <col min="2183" max="2183" width="4.7109375" customWidth="1"/>
    <col min="2184" max="2184" width="27.5703125" bestFit="1" customWidth="1"/>
    <col min="2185" max="2185" width="8.42578125" customWidth="1"/>
    <col min="2186" max="2186" width="24" bestFit="1" customWidth="1"/>
    <col min="2187" max="2187" width="18.85546875" bestFit="1" customWidth="1"/>
    <col min="2188" max="2188" width="10" bestFit="1" customWidth="1"/>
    <col min="2189" max="2189" width="6.140625" customWidth="1"/>
    <col min="2190" max="2190" width="11.85546875" bestFit="1" customWidth="1"/>
    <col min="2191" max="2191" width="9.5703125" bestFit="1" customWidth="1"/>
    <col min="2192" max="2192" width="14" bestFit="1" customWidth="1"/>
    <col min="2193" max="2193" width="11.28515625" bestFit="1" customWidth="1"/>
    <col min="2194" max="2194" width="11.140625" bestFit="1" customWidth="1"/>
    <col min="2195" max="2195" width="13.85546875" bestFit="1" customWidth="1"/>
    <col min="2196" max="2196" width="12.140625" bestFit="1" customWidth="1"/>
    <col min="2197" max="2197" width="11" bestFit="1" customWidth="1"/>
    <col min="2198" max="2198" width="11.28515625" bestFit="1" customWidth="1"/>
    <col min="2199" max="2199" width="9.28515625" bestFit="1" customWidth="1"/>
    <col min="2200" max="2200" width="14.85546875" bestFit="1" customWidth="1"/>
    <col min="2201" max="2201" width="8.85546875" customWidth="1"/>
    <col min="2202" max="2202" width="13.42578125" bestFit="1" customWidth="1"/>
    <col min="2203" max="2203" width="13.85546875" bestFit="1" customWidth="1"/>
    <col min="2204" max="2204" width="11" bestFit="1" customWidth="1"/>
    <col min="2205" max="2205" width="13.140625" bestFit="1" customWidth="1"/>
    <col min="2206" max="2206" width="13.85546875" bestFit="1" customWidth="1"/>
    <col min="2207" max="2207" width="12.42578125" bestFit="1" customWidth="1"/>
    <col min="2208" max="2208" width="6" customWidth="1"/>
    <col min="2209" max="2209" width="18.42578125" bestFit="1" customWidth="1"/>
    <col min="2210" max="2210" width="7.140625" customWidth="1"/>
    <col min="2211" max="2211" width="5.85546875" customWidth="1"/>
    <col min="2212" max="2212" width="26.85546875" bestFit="1" customWidth="1"/>
    <col min="2213" max="2213" width="10.140625" bestFit="1" customWidth="1"/>
    <col min="2214" max="2214" width="11" bestFit="1" customWidth="1"/>
    <col min="2215" max="2215" width="9.5703125" bestFit="1" customWidth="1"/>
    <col min="2216" max="2216" width="8.85546875" customWidth="1"/>
    <col min="2217" max="2217" width="15.85546875" bestFit="1" customWidth="1"/>
    <col min="2218" max="2218" width="10" bestFit="1" customWidth="1"/>
    <col min="2219" max="2219" width="8.7109375" customWidth="1"/>
    <col min="2220" max="2220" width="9.7109375" bestFit="1" customWidth="1"/>
    <col min="2221" max="2221" width="11.42578125" bestFit="1" customWidth="1"/>
    <col min="2222" max="2222" width="10.140625" bestFit="1" customWidth="1"/>
    <col min="2223" max="2223" width="10.85546875" bestFit="1" customWidth="1"/>
    <col min="2224" max="2224" width="13.7109375" bestFit="1" customWidth="1"/>
    <col min="2225" max="2225" width="12.7109375" bestFit="1" customWidth="1"/>
    <col min="2226" max="2226" width="6.85546875" customWidth="1"/>
    <col min="2227" max="2227" width="7.140625" customWidth="1"/>
    <col min="2229" max="2229" width="10.7109375" bestFit="1" customWidth="1"/>
    <col min="2230" max="2230" width="33.85546875" bestFit="1" customWidth="1"/>
    <col min="2231" max="2231" width="8" customWidth="1"/>
    <col min="2232" max="2232" width="9.85546875" bestFit="1" customWidth="1"/>
    <col min="2233" max="2233" width="11.5703125" bestFit="1" customWidth="1"/>
    <col min="2234" max="2234" width="9.5703125" bestFit="1" customWidth="1"/>
    <col min="2235" max="2235" width="16.5703125" bestFit="1" customWidth="1"/>
    <col min="2236" max="2236" width="11.28515625" bestFit="1" customWidth="1"/>
    <col min="2237" max="2237" width="12.7109375" bestFit="1" customWidth="1"/>
    <col min="2238" max="2238" width="7.85546875" customWidth="1"/>
    <col min="2239" max="2239" width="15.140625" bestFit="1" customWidth="1"/>
    <col min="2240" max="2240" width="20.42578125" bestFit="1" customWidth="1"/>
    <col min="2241" max="2241" width="18.140625" bestFit="1" customWidth="1"/>
    <col min="2242" max="2242" width="17" bestFit="1" customWidth="1"/>
    <col min="2243" max="2243" width="14" bestFit="1" customWidth="1"/>
    <col min="2244" max="2244" width="4.7109375" customWidth="1"/>
    <col min="2245" max="2245" width="7.5703125" customWidth="1"/>
    <col min="2246" max="2246" width="5.5703125" customWidth="1"/>
    <col min="2247" max="2247" width="5.85546875" customWidth="1"/>
    <col min="2248" max="2248" width="11.5703125" bestFit="1" customWidth="1"/>
    <col min="2250" max="2250" width="5.5703125" customWidth="1"/>
    <col min="2251" max="2251" width="4.5703125" customWidth="1"/>
    <col min="2252" max="2252" width="7.85546875" customWidth="1"/>
    <col min="2253" max="2253" width="5" customWidth="1"/>
    <col min="2254" max="2254" width="8.5703125" customWidth="1"/>
    <col min="2255" max="2255" width="7" customWidth="1"/>
    <col min="2256" max="2256" width="8.5703125" customWidth="1"/>
    <col min="2257" max="2257" width="19.28515625" bestFit="1" customWidth="1"/>
    <col min="2258" max="2258" width="8.28515625" customWidth="1"/>
    <col min="2259" max="2259" width="16.42578125" bestFit="1" customWidth="1"/>
    <col min="2260" max="2260" width="7.140625" customWidth="1"/>
    <col min="2261" max="2261" width="9" customWidth="1"/>
    <col min="2262" max="2262" width="10.140625" bestFit="1" customWidth="1"/>
    <col min="2263" max="2263" width="16" bestFit="1" customWidth="1"/>
    <col min="2264" max="2264" width="12" bestFit="1" customWidth="1"/>
    <col min="2265" max="2265" width="7" customWidth="1"/>
    <col min="2266" max="2266" width="11" bestFit="1" customWidth="1"/>
    <col min="2267" max="2267" width="21.140625" bestFit="1" customWidth="1"/>
    <col min="2268" max="2268" width="9" customWidth="1"/>
    <col min="2269" max="2269" width="24" bestFit="1" customWidth="1"/>
    <col min="2270" max="2270" width="10.5703125" bestFit="1" customWidth="1"/>
    <col min="2271" max="2271" width="9.85546875" bestFit="1" customWidth="1"/>
    <col min="2272" max="2272" width="8.7109375" customWidth="1"/>
    <col min="2273" max="2273" width="9.28515625" bestFit="1" customWidth="1"/>
    <col min="2274" max="2274" width="8.140625" customWidth="1"/>
    <col min="2275" max="2275" width="9.7109375" bestFit="1" customWidth="1"/>
    <col min="2276" max="2276" width="12.28515625" bestFit="1" customWidth="1"/>
    <col min="2277" max="2278" width="14.42578125" bestFit="1" customWidth="1"/>
    <col min="2279" max="2279" width="15.7109375" bestFit="1" customWidth="1"/>
    <col min="2280" max="2280" width="12.5703125" bestFit="1" customWidth="1"/>
    <col min="2281" max="2281" width="18" bestFit="1" customWidth="1"/>
    <col min="2282" max="2282" width="11.85546875" bestFit="1" customWidth="1"/>
    <col min="2283" max="2283" width="13.28515625" bestFit="1" customWidth="1"/>
    <col min="2284" max="2284" width="15" bestFit="1" customWidth="1"/>
    <col min="2285" max="2285" width="15.5703125" bestFit="1" customWidth="1"/>
    <col min="2286" max="2286" width="17" bestFit="1" customWidth="1"/>
    <col min="2287" max="2287" width="18.28515625" bestFit="1" customWidth="1"/>
    <col min="2288" max="2288" width="17.85546875" bestFit="1" customWidth="1"/>
    <col min="2289" max="2289" width="5" customWidth="1"/>
    <col min="2290" max="2290" width="9.7109375" bestFit="1" customWidth="1"/>
    <col min="2291" max="2291" width="23.140625" bestFit="1" customWidth="1"/>
    <col min="2292" max="2292" width="10.140625" bestFit="1" customWidth="1"/>
    <col min="2293" max="2293" width="13.42578125" bestFit="1" customWidth="1"/>
    <col min="2294" max="2294" width="15.7109375" bestFit="1" customWidth="1"/>
    <col min="2295" max="2295" width="15.42578125" bestFit="1" customWidth="1"/>
    <col min="2296" max="2296" width="40.7109375" bestFit="1" customWidth="1"/>
    <col min="2297" max="2297" width="26.28515625" bestFit="1" customWidth="1"/>
    <col min="2298" max="2298" width="12.28515625" bestFit="1" customWidth="1"/>
    <col min="2299" max="2299" width="13.28515625" bestFit="1" customWidth="1"/>
    <col min="2300" max="2300" width="11.85546875" bestFit="1" customWidth="1"/>
    <col min="2301" max="2301" width="13.140625" bestFit="1" customWidth="1"/>
    <col min="2302" max="2302" width="9.5703125" bestFit="1" customWidth="1"/>
    <col min="2303" max="2303" width="6.85546875" customWidth="1"/>
    <col min="2304" max="2304" width="15.5703125" bestFit="1" customWidth="1"/>
    <col min="2305" max="2305" width="9.28515625" bestFit="1" customWidth="1"/>
    <col min="2306" max="2306" width="12.85546875" bestFit="1" customWidth="1"/>
    <col min="2307" max="2307" width="9.5703125" bestFit="1" customWidth="1"/>
    <col min="2308" max="2308" width="19.42578125" bestFit="1" customWidth="1"/>
    <col min="2309" max="2309" width="18.42578125" bestFit="1" customWidth="1"/>
    <col min="2310" max="2310" width="6.5703125" customWidth="1"/>
    <col min="2311" max="2311" width="7.140625" customWidth="1"/>
    <col min="2312" max="2312" width="10.7109375" bestFit="1" customWidth="1"/>
    <col min="2313" max="2313" width="6.42578125" customWidth="1"/>
    <col min="2314" max="2314" width="12.7109375" bestFit="1" customWidth="1"/>
    <col min="2315" max="2315" width="13.7109375" bestFit="1" customWidth="1"/>
    <col min="2316" max="2316" width="19" bestFit="1" customWidth="1"/>
    <col min="2317" max="2317" width="16.140625" bestFit="1" customWidth="1"/>
    <col min="2319" max="2319" width="22.140625" bestFit="1" customWidth="1"/>
    <col min="2320" max="2320" width="17.42578125" bestFit="1" customWidth="1"/>
    <col min="2321" max="2321" width="8.28515625" customWidth="1"/>
    <col min="2322" max="2322" width="15.28515625" bestFit="1" customWidth="1"/>
    <col min="2323" max="2323" width="11.5703125" bestFit="1" customWidth="1"/>
    <col min="2324" max="2324" width="16.7109375" bestFit="1" customWidth="1"/>
    <col min="2325" max="2325" width="4.85546875" customWidth="1"/>
    <col min="2326" max="2326" width="6.140625" customWidth="1"/>
    <col min="2327" max="2327" width="7.85546875" customWidth="1"/>
    <col min="2328" max="2328" width="24" bestFit="1" customWidth="1"/>
    <col min="2329" max="2329" width="10.5703125" bestFit="1" customWidth="1"/>
    <col min="2330" max="2330" width="12.28515625" bestFit="1" customWidth="1"/>
    <col min="2331" max="2331" width="9.5703125" bestFit="1" customWidth="1"/>
    <col min="2332" max="2332" width="8.42578125" customWidth="1"/>
    <col min="2333" max="2333" width="13.28515625" bestFit="1" customWidth="1"/>
    <col min="2334" max="2334" width="17.7109375" bestFit="1" customWidth="1"/>
    <col min="2335" max="2335" width="5.7109375" customWidth="1"/>
    <col min="2336" max="2336" width="8.85546875" customWidth="1"/>
    <col min="2337" max="2337" width="23" bestFit="1" customWidth="1"/>
    <col min="2338" max="2338" width="7.28515625" customWidth="1"/>
    <col min="2339" max="2339" width="11.7109375" bestFit="1" customWidth="1"/>
    <col min="2340" max="2340" width="8.85546875" customWidth="1"/>
    <col min="2341" max="2341" width="8.140625" customWidth="1"/>
    <col min="2343" max="2343" width="6" customWidth="1"/>
    <col min="2344" max="2344" width="4.7109375" customWidth="1"/>
    <col min="2345" max="2345" width="7.85546875" customWidth="1"/>
    <col min="2346" max="2346" width="7.7109375" customWidth="1"/>
    <col min="2347" max="2347" width="14.28515625" bestFit="1" customWidth="1"/>
    <col min="2348" max="2348" width="10.28515625" bestFit="1" customWidth="1"/>
    <col min="2349" max="2349" width="8.85546875" customWidth="1"/>
    <col min="2350" max="2350" width="10.140625" bestFit="1" customWidth="1"/>
    <col min="2351" max="2351" width="9.42578125" bestFit="1" customWidth="1"/>
    <col min="2352" max="2352" width="6.5703125" customWidth="1"/>
    <col min="2353" max="2353" width="15.42578125" bestFit="1" customWidth="1"/>
    <col min="2354" max="2354" width="21.42578125" bestFit="1" customWidth="1"/>
    <col min="2355" max="2355" width="12.42578125" bestFit="1" customWidth="1"/>
    <col min="2356" max="2356" width="9.7109375" bestFit="1" customWidth="1"/>
    <col min="2357" max="2357" width="12.140625" bestFit="1" customWidth="1"/>
    <col min="2358" max="2359" width="14.5703125" bestFit="1" customWidth="1"/>
    <col min="2360" max="2360" width="17.5703125" bestFit="1" customWidth="1"/>
    <col min="2361" max="2361" width="16.7109375" bestFit="1" customWidth="1"/>
    <col min="2362" max="2362" width="18" bestFit="1" customWidth="1"/>
    <col min="2363" max="2363" width="17.5703125" bestFit="1" customWidth="1"/>
    <col min="2364" max="2364" width="25.140625" bestFit="1" customWidth="1"/>
    <col min="2365" max="2365" width="26.140625" bestFit="1" customWidth="1"/>
    <col min="2366" max="2366" width="19.140625" bestFit="1" customWidth="1"/>
    <col min="2367" max="2367" width="16.42578125" bestFit="1" customWidth="1"/>
    <col min="2368" max="2368" width="15.5703125" bestFit="1" customWidth="1"/>
    <col min="2369" max="2369" width="18.28515625" bestFit="1" customWidth="1"/>
    <col min="2370" max="2370" width="18" bestFit="1" customWidth="1"/>
    <col min="2371" max="2371" width="24.140625" bestFit="1" customWidth="1"/>
    <col min="2372" max="2373" width="17" bestFit="1" customWidth="1"/>
    <col min="2374" max="2374" width="15.42578125" bestFit="1" customWidth="1"/>
    <col min="2375" max="2375" width="13.28515625" bestFit="1" customWidth="1"/>
    <col min="2376" max="2376" width="25" bestFit="1" customWidth="1"/>
    <col min="2377" max="2377" width="12" bestFit="1" customWidth="1"/>
    <col min="2378" max="2378" width="16.28515625" bestFit="1" customWidth="1"/>
    <col min="2379" max="2379" width="13.85546875" bestFit="1" customWidth="1"/>
    <col min="2380" max="2380" width="12.140625" bestFit="1" customWidth="1"/>
    <col min="2381" max="2381" width="17.7109375" bestFit="1" customWidth="1"/>
    <col min="2382" max="2382" width="8.7109375" customWidth="1"/>
    <col min="2383" max="2383" width="10.5703125" bestFit="1" customWidth="1"/>
    <col min="2384" max="2384" width="8.7109375" customWidth="1"/>
    <col min="2385" max="2385" width="16.5703125" bestFit="1" customWidth="1"/>
    <col min="2386" max="2386" width="4.85546875" customWidth="1"/>
    <col min="2387" max="2387" width="15.85546875" bestFit="1" customWidth="1"/>
    <col min="2388" max="2388" width="8.85546875" customWidth="1"/>
    <col min="2389" max="2389" width="18.85546875" bestFit="1" customWidth="1"/>
    <col min="2390" max="2390" width="15" bestFit="1" customWidth="1"/>
    <col min="2391" max="2391" width="8.85546875" customWidth="1"/>
    <col min="2392" max="2392" width="7.5703125" customWidth="1"/>
    <col min="2393" max="2393" width="19.5703125" bestFit="1" customWidth="1"/>
    <col min="2394" max="2394" width="5.85546875" customWidth="1"/>
    <col min="2395" max="2395" width="8.42578125" customWidth="1"/>
    <col min="2396" max="2396" width="17.85546875" bestFit="1" customWidth="1"/>
    <col min="2397" max="2397" width="10.140625" bestFit="1" customWidth="1"/>
    <col min="2399" max="2399" width="7.42578125" customWidth="1"/>
    <col min="2400" max="2400" width="13.28515625" bestFit="1" customWidth="1"/>
    <col min="2401" max="2401" width="5.5703125" customWidth="1"/>
    <col min="2402" max="2402" width="7" customWidth="1"/>
    <col min="2403" max="2403" width="18.28515625" bestFit="1" customWidth="1"/>
    <col min="2404" max="2404" width="22" bestFit="1" customWidth="1"/>
    <col min="2405" max="2405" width="9.85546875" bestFit="1" customWidth="1"/>
    <col min="2406" max="2406" width="17.42578125" bestFit="1" customWidth="1"/>
    <col min="2407" max="2407" width="19.140625" bestFit="1" customWidth="1"/>
    <col min="2408" max="2408" width="12.7109375" bestFit="1" customWidth="1"/>
    <col min="2409" max="2409" width="19.85546875" bestFit="1" customWidth="1"/>
    <col min="2410" max="2410" width="10" bestFit="1" customWidth="1"/>
    <col min="2411" max="2411" width="12.5703125" bestFit="1" customWidth="1"/>
    <col min="2412" max="2412" width="17.5703125" bestFit="1" customWidth="1"/>
    <col min="2413" max="2413" width="14.85546875" bestFit="1" customWidth="1"/>
    <col min="2414" max="2414" width="8.28515625" customWidth="1"/>
    <col min="2415" max="2415" width="7.85546875" customWidth="1"/>
    <col min="2416" max="2416" width="24.140625" bestFit="1" customWidth="1"/>
    <col min="2417" max="2417" width="14.85546875" bestFit="1" customWidth="1"/>
    <col min="2418" max="2418" width="21.7109375" bestFit="1" customWidth="1"/>
    <col min="2419" max="2419" width="18.42578125" bestFit="1" customWidth="1"/>
    <col min="2420" max="2420" width="12.42578125" bestFit="1" customWidth="1"/>
    <col min="2421" max="2421" width="5.7109375" customWidth="1"/>
    <col min="2422" max="2422" width="15.7109375" bestFit="1" customWidth="1"/>
    <col min="2423" max="2423" width="8.42578125" customWidth="1"/>
    <col min="2424" max="2424" width="17.7109375" bestFit="1" customWidth="1"/>
    <col min="2425" max="2425" width="14.5703125" bestFit="1" customWidth="1"/>
    <col min="2426" max="2426" width="12.28515625" bestFit="1" customWidth="1"/>
    <col min="2427" max="2427" width="22.140625" bestFit="1" customWidth="1"/>
    <col min="2428" max="2428" width="9.28515625" bestFit="1" customWidth="1"/>
    <col min="2429" max="2429" width="18.42578125" bestFit="1" customWidth="1"/>
    <col min="2430" max="2430" width="10.5703125" bestFit="1" customWidth="1"/>
    <col min="2431" max="2431" width="19.140625" bestFit="1" customWidth="1"/>
    <col min="2432" max="2432" width="13.5703125" bestFit="1" customWidth="1"/>
    <col min="2433" max="2433" width="18" bestFit="1" customWidth="1"/>
    <col min="2434" max="2434" width="14" bestFit="1" customWidth="1"/>
    <col min="2435" max="2435" width="13.28515625" bestFit="1" customWidth="1"/>
    <col min="2436" max="2436" width="8.28515625" customWidth="1"/>
    <col min="2437" max="2437" width="17.5703125" bestFit="1" customWidth="1"/>
    <col min="2438" max="2438" width="9.85546875" bestFit="1" customWidth="1"/>
    <col min="2439" max="2439" width="20.42578125" bestFit="1" customWidth="1"/>
    <col min="2440" max="2441" width="19.7109375" bestFit="1" customWidth="1"/>
    <col min="2442" max="2442" width="10.5703125" bestFit="1" customWidth="1"/>
    <col min="2443" max="2443" width="8.42578125" customWidth="1"/>
    <col min="2444" max="2444" width="15.42578125" bestFit="1" customWidth="1"/>
    <col min="2445" max="2445" width="17.42578125" bestFit="1" customWidth="1"/>
    <col min="2446" max="2446" width="12.28515625" bestFit="1" customWidth="1"/>
    <col min="2447" max="2447" width="9.5703125" bestFit="1" customWidth="1"/>
    <col min="2448" max="2448" width="5" customWidth="1"/>
    <col min="2449" max="2449" width="12.85546875" bestFit="1" customWidth="1"/>
    <col min="2450" max="2450" width="31.85546875" bestFit="1" customWidth="1"/>
    <col min="2451" max="2451" width="8.5703125" customWidth="1"/>
    <col min="2452" max="2452" width="8.140625" customWidth="1"/>
    <col min="2453" max="2453" width="10.42578125" bestFit="1" customWidth="1"/>
    <col min="2454" max="2454" width="8.140625" customWidth="1"/>
    <col min="2456" max="2456" width="8.140625" customWidth="1"/>
    <col min="2458" max="2458" width="10" bestFit="1" customWidth="1"/>
    <col min="2459" max="2459" width="19" bestFit="1" customWidth="1"/>
    <col min="2460" max="2460" width="19.85546875" bestFit="1" customWidth="1"/>
    <col min="2461" max="2462" width="8.140625" customWidth="1"/>
    <col min="2463" max="2463" width="14.28515625" bestFit="1" customWidth="1"/>
    <col min="2464" max="2464" width="14" bestFit="1" customWidth="1"/>
    <col min="2465" max="2465" width="13.140625" bestFit="1" customWidth="1"/>
    <col min="2466" max="2466" width="26.42578125" bestFit="1" customWidth="1"/>
    <col min="2467" max="2467" width="12" bestFit="1" customWidth="1"/>
    <col min="2468" max="2468" width="11.42578125" bestFit="1" customWidth="1"/>
    <col min="2469" max="2469" width="10.7109375" bestFit="1" customWidth="1"/>
    <col min="2470" max="2470" width="9.42578125" bestFit="1" customWidth="1"/>
    <col min="2471" max="2471" width="10" bestFit="1" customWidth="1"/>
    <col min="2472" max="2472" width="37.140625" bestFit="1" customWidth="1"/>
    <col min="2473" max="2473" width="12.42578125" bestFit="1" customWidth="1"/>
    <col min="2474" max="2474" width="11.7109375" bestFit="1" customWidth="1"/>
    <col min="2475" max="2475" width="9.7109375" bestFit="1" customWidth="1"/>
    <col min="2476" max="2476" width="14.42578125" bestFit="1" customWidth="1"/>
    <col min="2477" max="2477" width="8.28515625" customWidth="1"/>
    <col min="2478" max="2478" width="4.28515625" customWidth="1"/>
    <col min="2480" max="2480" width="9.42578125" bestFit="1" customWidth="1"/>
    <col min="2481" max="2481" width="11.5703125" bestFit="1" customWidth="1"/>
    <col min="2482" max="2482" width="12.7109375" bestFit="1" customWidth="1"/>
    <col min="2483" max="2483" width="7.5703125" customWidth="1"/>
    <col min="2484" max="2484" width="9.5703125" bestFit="1" customWidth="1"/>
    <col min="2485" max="2485" width="11.140625" bestFit="1" customWidth="1"/>
    <col min="2486" max="2486" width="13.42578125" bestFit="1" customWidth="1"/>
    <col min="2487" max="2487" width="12.5703125" bestFit="1" customWidth="1"/>
    <col min="2488" max="2488" width="9" customWidth="1"/>
    <col min="2489" max="2489" width="14.28515625" bestFit="1" customWidth="1"/>
    <col min="2490" max="2490" width="11" bestFit="1" customWidth="1"/>
    <col min="2491" max="2491" width="11.42578125" bestFit="1" customWidth="1"/>
    <col min="2492" max="2492" width="8" customWidth="1"/>
    <col min="2493" max="2493" width="11.28515625" bestFit="1" customWidth="1"/>
    <col min="2494" max="2494" width="11.42578125" bestFit="1" customWidth="1"/>
    <col min="2495" max="2495" width="12.28515625" bestFit="1" customWidth="1"/>
    <col min="2496" max="2496" width="8.28515625" customWidth="1"/>
    <col min="2497" max="2497" width="12.7109375" bestFit="1" customWidth="1"/>
    <col min="2498" max="2498" width="14" bestFit="1" customWidth="1"/>
    <col min="2499" max="2499" width="21.42578125" bestFit="1" customWidth="1"/>
    <col min="2500" max="2500" width="10.5703125" bestFit="1" customWidth="1"/>
    <col min="2501" max="2501" width="11.5703125" bestFit="1" customWidth="1"/>
    <col min="2502" max="2502" width="9.85546875" bestFit="1" customWidth="1"/>
    <col min="2503" max="2503" width="9.28515625" bestFit="1" customWidth="1"/>
    <col min="2504" max="2504" width="21.5703125" bestFit="1" customWidth="1"/>
    <col min="2505" max="2505" width="11.42578125" bestFit="1" customWidth="1"/>
    <col min="2506" max="2506" width="11.28515625" bestFit="1" customWidth="1"/>
    <col min="2507" max="2507" width="9.5703125" bestFit="1" customWidth="1"/>
    <col min="2508" max="2508" width="15.5703125" bestFit="1" customWidth="1"/>
    <col min="2509" max="2509" width="25.140625" bestFit="1" customWidth="1"/>
    <col min="2510" max="2510" width="11.85546875" bestFit="1" customWidth="1"/>
    <col min="2511" max="2511" width="10.85546875" bestFit="1" customWidth="1"/>
    <col min="2512" max="2512" width="7.5703125" customWidth="1"/>
    <col min="2513" max="2513" width="24" bestFit="1" customWidth="1"/>
    <col min="2514" max="2514" width="8.140625" customWidth="1"/>
    <col min="2515" max="2515" width="6.5703125" customWidth="1"/>
    <col min="2516" max="2516" width="26.140625" bestFit="1" customWidth="1"/>
    <col min="2517" max="2517" width="26.7109375" bestFit="1" customWidth="1"/>
    <col min="2518" max="2518" width="14.140625" bestFit="1" customWidth="1"/>
    <col min="2519" max="2519" width="6.42578125" customWidth="1"/>
    <col min="2520" max="2520" width="11.7109375" bestFit="1" customWidth="1"/>
    <col min="2521" max="2521" width="11.42578125" bestFit="1" customWidth="1"/>
    <col min="2522" max="2522" width="16.140625" bestFit="1" customWidth="1"/>
    <col min="2523" max="2523" width="15.42578125" bestFit="1" customWidth="1"/>
    <col min="2524" max="2524" width="13.85546875" bestFit="1" customWidth="1"/>
    <col min="2525" max="2525" width="14.5703125" bestFit="1" customWidth="1"/>
    <col min="2526" max="2526" width="10.140625" bestFit="1" customWidth="1"/>
    <col min="2527" max="2527" width="20.42578125" bestFit="1" customWidth="1"/>
    <col min="2528" max="2528" width="19.140625" bestFit="1" customWidth="1"/>
    <col min="2529" max="2529" width="11.42578125" bestFit="1" customWidth="1"/>
    <col min="2530" max="2530" width="7.85546875" customWidth="1"/>
    <col min="2531" max="2531" width="15.140625" bestFit="1" customWidth="1"/>
    <col min="2532" max="2532" width="9" customWidth="1"/>
    <col min="2533" max="2533" width="10.7109375" bestFit="1" customWidth="1"/>
    <col min="2534" max="2534" width="11.140625" bestFit="1" customWidth="1"/>
    <col min="2535" max="2535" width="12.5703125" bestFit="1" customWidth="1"/>
    <col min="2536" max="2536" width="14.5703125" bestFit="1" customWidth="1"/>
    <col min="2537" max="2537" width="9.85546875" bestFit="1" customWidth="1"/>
    <col min="2538" max="2538" width="12" bestFit="1" customWidth="1"/>
    <col min="2539" max="2539" width="8.5703125" customWidth="1"/>
    <col min="2540" max="2540" width="9.28515625" bestFit="1" customWidth="1"/>
    <col min="2541" max="2541" width="15" bestFit="1" customWidth="1"/>
    <col min="2542" max="2543" width="14.140625" bestFit="1" customWidth="1"/>
    <col min="2544" max="2544" width="10" bestFit="1" customWidth="1"/>
    <col min="2545" max="2545" width="16.28515625" bestFit="1" customWidth="1"/>
    <col min="2546" max="2546" width="8.28515625" customWidth="1"/>
    <col min="2547" max="2547" width="14.85546875" bestFit="1" customWidth="1"/>
    <col min="2548" max="2548" width="15.85546875" bestFit="1" customWidth="1"/>
    <col min="2549" max="2549" width="12.140625" bestFit="1" customWidth="1"/>
    <col min="2550" max="2550" width="14.42578125" bestFit="1" customWidth="1"/>
    <col min="2551" max="2551" width="10.85546875" bestFit="1" customWidth="1"/>
    <col min="2552" max="2552" width="16.140625" bestFit="1" customWidth="1"/>
    <col min="2553" max="2553" width="14.5703125" bestFit="1" customWidth="1"/>
    <col min="2554" max="2554" width="15.28515625" bestFit="1" customWidth="1"/>
    <col min="2555" max="2555" width="18.42578125" bestFit="1" customWidth="1"/>
    <col min="2556" max="2556" width="11.140625" bestFit="1" customWidth="1"/>
    <col min="2557" max="2557" width="10.28515625" bestFit="1" customWidth="1"/>
    <col min="2558" max="2558" width="15.5703125" bestFit="1" customWidth="1"/>
    <col min="2559" max="2559" width="33" bestFit="1" customWidth="1"/>
    <col min="2560" max="2560" width="10" bestFit="1" customWidth="1"/>
    <col min="2561" max="2561" width="17" bestFit="1" customWidth="1"/>
    <col min="2562" max="2562" width="11.85546875" bestFit="1" customWidth="1"/>
    <col min="2563" max="2563" width="9" customWidth="1"/>
    <col min="2564" max="2564" width="18.28515625" bestFit="1" customWidth="1"/>
    <col min="2565" max="2565" width="9.5703125" bestFit="1" customWidth="1"/>
    <col min="2566" max="2566" width="11" bestFit="1" customWidth="1"/>
    <col min="2567" max="2567" width="11.140625" bestFit="1" customWidth="1"/>
    <col min="2568" max="2568" width="11.7109375" bestFit="1" customWidth="1"/>
    <col min="2569" max="2569" width="13.28515625" bestFit="1" customWidth="1"/>
    <col min="2570" max="2570" width="10" bestFit="1" customWidth="1"/>
    <col min="2571" max="2571" width="11.42578125" bestFit="1" customWidth="1"/>
    <col min="2572" max="2572" width="13.7109375" bestFit="1" customWidth="1"/>
    <col min="2573" max="2573" width="9.28515625" bestFit="1" customWidth="1"/>
    <col min="2574" max="2574" width="14.42578125" bestFit="1" customWidth="1"/>
    <col min="2575" max="2575" width="12.85546875" bestFit="1" customWidth="1"/>
    <col min="2576" max="2576" width="13.7109375" bestFit="1" customWidth="1"/>
    <col min="2577" max="2577" width="8.85546875" customWidth="1"/>
    <col min="2578" max="2578" width="12.42578125" bestFit="1" customWidth="1"/>
    <col min="2579" max="2579" width="8" customWidth="1"/>
    <col min="2580" max="2580" width="11.85546875" bestFit="1" customWidth="1"/>
    <col min="2581" max="2581" width="12.85546875" bestFit="1" customWidth="1"/>
    <col min="2582" max="2582" width="14.28515625" bestFit="1" customWidth="1"/>
    <col min="2583" max="2583" width="19.140625" bestFit="1" customWidth="1"/>
    <col min="2584" max="2584" width="18.28515625" bestFit="1" customWidth="1"/>
    <col min="2585" max="2585" width="20.140625" bestFit="1" customWidth="1"/>
    <col min="2586" max="2586" width="7.85546875" customWidth="1"/>
    <col min="2587" max="2587" width="14.7109375" bestFit="1" customWidth="1"/>
    <col min="2588" max="2588" width="17.5703125" bestFit="1" customWidth="1"/>
    <col min="2589" max="2589" width="28.85546875" bestFit="1" customWidth="1"/>
    <col min="2590" max="2590" width="20.5703125" bestFit="1" customWidth="1"/>
    <col min="2591" max="2591" width="20.7109375" bestFit="1" customWidth="1"/>
    <col min="2592" max="2592" width="9.42578125" bestFit="1" customWidth="1"/>
    <col min="2593" max="2593" width="12.5703125" bestFit="1" customWidth="1"/>
    <col min="2594" max="2594" width="14.5703125" bestFit="1" customWidth="1"/>
    <col min="2595" max="2595" width="10.5703125" bestFit="1" customWidth="1"/>
    <col min="2596" max="2596" width="9.85546875" bestFit="1" customWidth="1"/>
    <col min="2597" max="2597" width="19.42578125" bestFit="1" customWidth="1"/>
    <col min="2598" max="2598" width="16.42578125" bestFit="1" customWidth="1"/>
    <col min="2599" max="2599" width="12.140625" bestFit="1" customWidth="1"/>
    <col min="2600" max="2600" width="12.5703125" bestFit="1" customWidth="1"/>
    <col min="2601" max="2601" width="8.28515625" customWidth="1"/>
    <col min="2602" max="2602" width="12.5703125" bestFit="1" customWidth="1"/>
    <col min="2603" max="2603" width="19.7109375" bestFit="1" customWidth="1"/>
    <col min="2604" max="2604" width="10.42578125" bestFit="1" customWidth="1"/>
    <col min="2605" max="2605" width="8.5703125" customWidth="1"/>
    <col min="2607" max="2607" width="10" bestFit="1" customWidth="1"/>
    <col min="2608" max="2608" width="13.85546875" bestFit="1" customWidth="1"/>
    <col min="2609" max="2609" width="15.7109375" bestFit="1" customWidth="1"/>
    <col min="2610" max="2610" width="12.28515625" bestFit="1" customWidth="1"/>
    <col min="2611" max="2611" width="8.28515625" customWidth="1"/>
    <col min="2612" max="2612" width="17.85546875" bestFit="1" customWidth="1"/>
    <col min="2613" max="2613" width="26" bestFit="1" customWidth="1"/>
    <col min="2614" max="2614" width="10.7109375" bestFit="1" customWidth="1"/>
    <col min="2615" max="2615" width="13.42578125" bestFit="1" customWidth="1"/>
    <col min="2616" max="2616" width="10.7109375" bestFit="1" customWidth="1"/>
    <col min="2617" max="2617" width="13.28515625" bestFit="1" customWidth="1"/>
    <col min="2618" max="2618" width="15.5703125" bestFit="1" customWidth="1"/>
    <col min="2619" max="2619" width="19.7109375" bestFit="1" customWidth="1"/>
    <col min="2620" max="2620" width="12.85546875" bestFit="1" customWidth="1"/>
    <col min="2621" max="2621" width="19.5703125" bestFit="1" customWidth="1"/>
    <col min="2622" max="2622" width="14.28515625" bestFit="1" customWidth="1"/>
    <col min="2623" max="2623" width="14.85546875" bestFit="1" customWidth="1"/>
    <col min="2624" max="2624" width="9.28515625" bestFit="1" customWidth="1"/>
    <col min="2625" max="2625" width="16.7109375" bestFit="1" customWidth="1"/>
    <col min="2627" max="2627" width="10.28515625" bestFit="1" customWidth="1"/>
    <col min="2628" max="2628" width="11.7109375" bestFit="1" customWidth="1"/>
    <col min="2629" max="2629" width="9.7109375" bestFit="1" customWidth="1"/>
    <col min="2630" max="2630" width="9.5703125" bestFit="1" customWidth="1"/>
    <col min="2631" max="2631" width="16.5703125" bestFit="1" customWidth="1"/>
    <col min="2632" max="2632" width="23.28515625" bestFit="1" customWidth="1"/>
    <col min="2633" max="2633" width="6.42578125" customWidth="1"/>
    <col min="2634" max="2634" width="18.85546875" bestFit="1" customWidth="1"/>
    <col min="2635" max="2635" width="14.5703125" bestFit="1" customWidth="1"/>
    <col min="2636" max="2637" width="12.5703125" bestFit="1" customWidth="1"/>
    <col min="2638" max="2638" width="7.85546875" customWidth="1"/>
    <col min="2639" max="2639" width="11.28515625" bestFit="1" customWidth="1"/>
    <col min="2640" max="2640" width="12.85546875" bestFit="1" customWidth="1"/>
    <col min="2641" max="2641" width="13.85546875" bestFit="1" customWidth="1"/>
    <col min="2642" max="2642" width="17" bestFit="1" customWidth="1"/>
    <col min="2643" max="2643" width="16.42578125" bestFit="1" customWidth="1"/>
    <col min="2644" max="2644" width="8.42578125" customWidth="1"/>
    <col min="2645" max="2645" width="9.7109375" bestFit="1" customWidth="1"/>
    <col min="2646" max="2646" width="29" bestFit="1" customWidth="1"/>
    <col min="2647" max="2647" width="10.7109375" bestFit="1" customWidth="1"/>
    <col min="2648" max="2648" width="10.85546875" bestFit="1" customWidth="1"/>
    <col min="2649" max="2649" width="8.28515625" customWidth="1"/>
    <col min="2650" max="2650" width="19" bestFit="1" customWidth="1"/>
    <col min="2651" max="2651" width="14.5703125" bestFit="1" customWidth="1"/>
    <col min="2652" max="2652" width="13.28515625" bestFit="1" customWidth="1"/>
    <col min="2653" max="2653" width="11.28515625" bestFit="1" customWidth="1"/>
    <col min="2654" max="2654" width="12.7109375" bestFit="1" customWidth="1"/>
    <col min="2655" max="2655" width="8.5703125" customWidth="1"/>
    <col min="2656" max="2656" width="13.42578125" bestFit="1" customWidth="1"/>
    <col min="2657" max="2657" width="12" bestFit="1" customWidth="1"/>
    <col min="2658" max="2658" width="23.5703125" bestFit="1" customWidth="1"/>
    <col min="2659" max="2659" width="9" customWidth="1"/>
    <col min="2660" max="2660" width="10.85546875" bestFit="1" customWidth="1"/>
    <col min="2661" max="2661" width="6.85546875" customWidth="1"/>
    <col min="2662" max="2662" width="16" bestFit="1" customWidth="1"/>
    <col min="2663" max="2663" width="7.5703125" customWidth="1"/>
    <col min="2664" max="2664" width="14.140625" bestFit="1" customWidth="1"/>
    <col min="2665" max="2665" width="8.85546875" customWidth="1"/>
    <col min="2666" max="2666" width="25.7109375" bestFit="1" customWidth="1"/>
    <col min="2667" max="2667" width="10.5703125" bestFit="1" customWidth="1"/>
    <col min="2668" max="2668" width="10.28515625" bestFit="1" customWidth="1"/>
    <col min="2669" max="2669" width="15.7109375" bestFit="1" customWidth="1"/>
    <col min="2670" max="2670" width="12.42578125" bestFit="1" customWidth="1"/>
    <col min="2671" max="2671" width="14.28515625" bestFit="1" customWidth="1"/>
    <col min="2672" max="2672" width="8.42578125" customWidth="1"/>
    <col min="2673" max="2673" width="8.85546875" customWidth="1"/>
    <col min="2674" max="2674" width="10" bestFit="1" customWidth="1"/>
    <col min="2675" max="2675" width="8.5703125" customWidth="1"/>
    <col min="2676" max="2676" width="18.140625" bestFit="1" customWidth="1"/>
    <col min="2677" max="2677" width="11.85546875" bestFit="1" customWidth="1"/>
    <col min="2678" max="2678" width="10.42578125" bestFit="1" customWidth="1"/>
    <col min="2679" max="2679" width="8.140625" customWidth="1"/>
    <col min="2680" max="2680" width="11.5703125" bestFit="1" customWidth="1"/>
    <col min="2681" max="2681" width="10.28515625" bestFit="1" customWidth="1"/>
    <col min="2682" max="2682" width="11.28515625" bestFit="1" customWidth="1"/>
    <col min="2683" max="2683" width="10.5703125" bestFit="1" customWidth="1"/>
    <col min="2684" max="2684" width="8.7109375" customWidth="1"/>
    <col min="2685" max="2685" width="17.7109375" bestFit="1" customWidth="1"/>
    <col min="2686" max="2686" width="14.140625" bestFit="1" customWidth="1"/>
    <col min="2687" max="2687" width="16.7109375" bestFit="1" customWidth="1"/>
    <col min="2688" max="2688" width="16" bestFit="1" customWidth="1"/>
    <col min="2689" max="2689" width="14.7109375" bestFit="1" customWidth="1"/>
    <col min="2690" max="2690" width="34.42578125" bestFit="1" customWidth="1"/>
    <col min="2691" max="2691" width="10.140625" bestFit="1" customWidth="1"/>
    <col min="2692" max="2692" width="6.85546875" customWidth="1"/>
    <col min="2693" max="2693" width="17.85546875" bestFit="1" customWidth="1"/>
    <col min="2694" max="2694" width="18.28515625" bestFit="1" customWidth="1"/>
    <col min="2695" max="2695" width="16.140625" bestFit="1" customWidth="1"/>
    <col min="2696" max="2696" width="8.7109375" customWidth="1"/>
    <col min="2697" max="2697" width="15.42578125" bestFit="1" customWidth="1"/>
    <col min="2698" max="2698" width="14.140625" bestFit="1" customWidth="1"/>
    <col min="2699" max="2699" width="9.28515625" bestFit="1" customWidth="1"/>
    <col min="2700" max="2700" width="10" bestFit="1" customWidth="1"/>
    <col min="2701" max="2701" width="18.42578125" bestFit="1" customWidth="1"/>
    <col min="2702" max="2702" width="13.7109375" bestFit="1" customWidth="1"/>
    <col min="2703" max="2703" width="10.140625" bestFit="1" customWidth="1"/>
    <col min="2704" max="2704" width="10.7109375" bestFit="1" customWidth="1"/>
    <col min="2705" max="2705" width="11.140625" bestFit="1" customWidth="1"/>
    <col min="2706" max="2706" width="25.5703125" bestFit="1" customWidth="1"/>
    <col min="2707" max="2707" width="9.7109375" bestFit="1" customWidth="1"/>
    <col min="2708" max="2708" width="12.5703125" bestFit="1" customWidth="1"/>
    <col min="2709" max="2709" width="10.5703125" bestFit="1" customWidth="1"/>
    <col min="2710" max="2710" width="6.42578125" customWidth="1"/>
    <col min="2711" max="2711" width="9.85546875" bestFit="1" customWidth="1"/>
    <col min="2712" max="2712" width="11.5703125" bestFit="1" customWidth="1"/>
    <col min="2713" max="2713" width="15.140625" bestFit="1" customWidth="1"/>
    <col min="2714" max="2714" width="12.42578125" bestFit="1" customWidth="1"/>
    <col min="2715" max="2715" width="11.85546875" bestFit="1" customWidth="1"/>
    <col min="2716" max="2716" width="9.28515625" bestFit="1" customWidth="1"/>
    <col min="2717" max="2717" width="29" bestFit="1" customWidth="1"/>
    <col min="2718" max="2718" width="11.28515625" bestFit="1" customWidth="1"/>
    <col min="2719" max="2719" width="10.140625" bestFit="1" customWidth="1"/>
    <col min="2720" max="2720" width="18" bestFit="1" customWidth="1"/>
    <col min="2721" max="2721" width="16.140625" bestFit="1" customWidth="1"/>
    <col min="2722" max="2722" width="34.5703125" bestFit="1" customWidth="1"/>
    <col min="2723" max="2723" width="12.28515625" bestFit="1" customWidth="1"/>
    <col min="2724" max="2724" width="9.7109375" bestFit="1" customWidth="1"/>
    <col min="2725" max="2725" width="7.5703125" customWidth="1"/>
    <col min="2726" max="2726" width="14.42578125" bestFit="1" customWidth="1"/>
    <col min="2727" max="2727" width="11.28515625" bestFit="1" customWidth="1"/>
    <col min="2728" max="2728" width="9.28515625" bestFit="1" customWidth="1"/>
    <col min="2729" max="2729" width="8.85546875" customWidth="1"/>
    <col min="2730" max="2730" width="7.85546875" customWidth="1"/>
    <col min="2731" max="2731" width="8.42578125" customWidth="1"/>
    <col min="2732" max="2732" width="9.85546875" bestFit="1" customWidth="1"/>
    <col min="2733" max="2733" width="17.7109375" bestFit="1" customWidth="1"/>
    <col min="2734" max="2734" width="13.5703125" bestFit="1" customWidth="1"/>
    <col min="2735" max="2735" width="12.7109375" bestFit="1" customWidth="1"/>
    <col min="2736" max="2736" width="14.5703125" bestFit="1" customWidth="1"/>
    <col min="2737" max="2737" width="6.42578125" customWidth="1"/>
    <col min="2738" max="2738" width="11" bestFit="1" customWidth="1"/>
    <col min="2739" max="2739" width="11.140625" bestFit="1" customWidth="1"/>
    <col min="2740" max="2740" width="10.28515625" bestFit="1" customWidth="1"/>
    <col min="2741" max="2741" width="8.85546875" customWidth="1"/>
    <col min="2742" max="2742" width="12.5703125" bestFit="1" customWidth="1"/>
    <col min="2743" max="2743" width="16.42578125" bestFit="1" customWidth="1"/>
    <col min="2744" max="2744" width="22.140625" bestFit="1" customWidth="1"/>
    <col min="2745" max="2745" width="19.85546875" bestFit="1" customWidth="1"/>
    <col min="2746" max="2746" width="20.85546875" bestFit="1" customWidth="1"/>
    <col min="2747" max="2747" width="14.85546875" bestFit="1" customWidth="1"/>
    <col min="2748" max="2748" width="12" bestFit="1" customWidth="1"/>
    <col min="2749" max="2749" width="13.140625" bestFit="1" customWidth="1"/>
    <col min="2750" max="2750" width="11.140625" bestFit="1" customWidth="1"/>
    <col min="2751" max="2751" width="15" bestFit="1" customWidth="1"/>
    <col min="2752" max="2752" width="24.140625" bestFit="1" customWidth="1"/>
    <col min="2753" max="2753" width="24.5703125" bestFit="1" customWidth="1"/>
    <col min="2754" max="2754" width="25.85546875" bestFit="1" customWidth="1"/>
    <col min="2755" max="2755" width="22.140625" bestFit="1" customWidth="1"/>
    <col min="2756" max="2756" width="27.85546875" bestFit="1" customWidth="1"/>
    <col min="2757" max="2757" width="12.7109375" bestFit="1" customWidth="1"/>
    <col min="2758" max="2758" width="36.85546875" bestFit="1" customWidth="1"/>
    <col min="2759" max="2759" width="18" bestFit="1" customWidth="1"/>
    <col min="2760" max="2760" width="12.7109375" bestFit="1" customWidth="1"/>
    <col min="2761" max="2761" width="22.140625" bestFit="1" customWidth="1"/>
    <col min="2762" max="2762" width="12.5703125" bestFit="1" customWidth="1"/>
    <col min="2763" max="2763" width="19.7109375" bestFit="1" customWidth="1"/>
    <col min="2764" max="2764" width="14.140625" bestFit="1" customWidth="1"/>
    <col min="2765" max="2765" width="17" bestFit="1" customWidth="1"/>
    <col min="2766" max="2766" width="16" bestFit="1" customWidth="1"/>
    <col min="2767" max="2767" width="18.42578125" bestFit="1" customWidth="1"/>
    <col min="2768" max="2768" width="29" bestFit="1" customWidth="1"/>
    <col min="2769" max="2769" width="27" bestFit="1" customWidth="1"/>
    <col min="2770" max="2770" width="12.5703125" bestFit="1" customWidth="1"/>
    <col min="2771" max="2771" width="14.7109375" bestFit="1" customWidth="1"/>
    <col min="2772" max="2772" width="14.42578125" bestFit="1" customWidth="1"/>
    <col min="2773" max="2773" width="24" bestFit="1" customWidth="1"/>
    <col min="2774" max="2774" width="12.42578125" bestFit="1" customWidth="1"/>
    <col min="2775" max="2775" width="30.42578125" bestFit="1" customWidth="1"/>
    <col min="2776" max="2776" width="31.7109375" bestFit="1" customWidth="1"/>
    <col min="2777" max="2777" width="10.85546875" bestFit="1" customWidth="1"/>
    <col min="2778" max="2778" width="18.7109375" bestFit="1" customWidth="1"/>
    <col min="2779" max="2779" width="16" bestFit="1" customWidth="1"/>
    <col min="2780" max="2780" width="14.28515625" bestFit="1" customWidth="1"/>
    <col min="2781" max="2781" width="16.140625" bestFit="1" customWidth="1"/>
    <col min="2782" max="2782" width="25.28515625" bestFit="1" customWidth="1"/>
    <col min="2783" max="2783" width="13.42578125" bestFit="1" customWidth="1"/>
    <col min="2784" max="2784" width="12.42578125" bestFit="1" customWidth="1"/>
    <col min="2785" max="2785" width="15.28515625" bestFit="1" customWidth="1"/>
    <col min="2786" max="2786" width="24.85546875" bestFit="1" customWidth="1"/>
    <col min="2787" max="2787" width="13.85546875" bestFit="1" customWidth="1"/>
    <col min="2788" max="2788" width="15.140625" bestFit="1" customWidth="1"/>
    <col min="2789" max="2789" width="9.28515625" bestFit="1" customWidth="1"/>
    <col min="2790" max="2790" width="11.140625" bestFit="1" customWidth="1"/>
    <col min="2791" max="2791" width="10.28515625" bestFit="1" customWidth="1"/>
    <col min="2792" max="2792" width="10.5703125" bestFit="1" customWidth="1"/>
    <col min="2793" max="2793" width="12.28515625" bestFit="1" customWidth="1"/>
    <col min="2794" max="2794" width="19.42578125" bestFit="1" customWidth="1"/>
    <col min="2795" max="2795" width="15.42578125" bestFit="1" customWidth="1"/>
    <col min="2796" max="2796" width="24.5703125" bestFit="1" customWidth="1"/>
    <col min="2797" max="2797" width="19.7109375" bestFit="1" customWidth="1"/>
    <col min="2798" max="2798" width="18" bestFit="1" customWidth="1"/>
    <col min="2799" max="2799" width="19.140625" bestFit="1" customWidth="1"/>
    <col min="2800" max="2800" width="27.85546875" bestFit="1" customWidth="1"/>
    <col min="2801" max="2801" width="16.140625" bestFit="1" customWidth="1"/>
    <col min="2802" max="2802" width="17.7109375" bestFit="1" customWidth="1"/>
    <col min="2803" max="2803" width="15.28515625" bestFit="1" customWidth="1"/>
    <col min="2804" max="2804" width="13.140625" bestFit="1" customWidth="1"/>
    <col min="2805" max="2805" width="13.5703125" bestFit="1" customWidth="1"/>
    <col min="2806" max="2806" width="13.85546875" bestFit="1" customWidth="1"/>
    <col min="2807" max="2807" width="10.28515625" bestFit="1" customWidth="1"/>
    <col min="2808" max="2808" width="12.28515625" bestFit="1" customWidth="1"/>
    <col min="2810" max="2810" width="14.5703125" bestFit="1" customWidth="1"/>
    <col min="2811" max="2811" width="8.28515625" customWidth="1"/>
    <col min="2812" max="2812" width="11.140625" bestFit="1" customWidth="1"/>
    <col min="2813" max="2813" width="9.28515625" bestFit="1" customWidth="1"/>
    <col min="2814" max="2814" width="8.7109375" customWidth="1"/>
    <col min="2815" max="2815" width="8.5703125" customWidth="1"/>
    <col min="2816" max="2816" width="10.28515625" bestFit="1" customWidth="1"/>
    <col min="2817" max="2817" width="15.85546875" bestFit="1" customWidth="1"/>
    <col min="2818" max="2818" width="11.7109375" bestFit="1" customWidth="1"/>
    <col min="2819" max="2819" width="10.85546875" bestFit="1" customWidth="1"/>
    <col min="2820" max="2820" width="21.85546875" bestFit="1" customWidth="1"/>
    <col min="2821" max="2821" width="14.5703125" bestFit="1" customWidth="1"/>
    <col min="2822" max="2822" width="9.42578125" bestFit="1" customWidth="1"/>
    <col min="2823" max="2823" width="18" bestFit="1" customWidth="1"/>
    <col min="2824" max="2824" width="16.140625" bestFit="1" customWidth="1"/>
    <col min="2825" max="2825" width="13.7109375" bestFit="1" customWidth="1"/>
    <col min="2826" max="2826" width="7.7109375" customWidth="1"/>
    <col min="2827" max="2827" width="8.28515625" customWidth="1"/>
    <col min="2828" max="2828" width="10.5703125" bestFit="1" customWidth="1"/>
    <col min="2829" max="2829" width="7.7109375" customWidth="1"/>
    <col min="2830" max="2830" width="10" bestFit="1" customWidth="1"/>
    <col min="2831" max="2831" width="24.28515625" bestFit="1" customWidth="1"/>
    <col min="2832" max="2832" width="19.7109375" bestFit="1" customWidth="1"/>
    <col min="2833" max="2833" width="39" bestFit="1" customWidth="1"/>
    <col min="2834" max="2834" width="9.42578125" bestFit="1" customWidth="1"/>
    <col min="2835" max="2835" width="8.5703125" customWidth="1"/>
    <col min="2836" max="2836" width="14.7109375" bestFit="1" customWidth="1"/>
    <col min="2837" max="2837" width="14.42578125" bestFit="1" customWidth="1"/>
    <col min="2838" max="2838" width="4.5703125" customWidth="1"/>
    <col min="2839" max="2839" width="14.7109375" bestFit="1" customWidth="1"/>
    <col min="2840" max="2840" width="8.140625" customWidth="1"/>
    <col min="2841" max="2841" width="10.42578125" bestFit="1" customWidth="1"/>
    <col min="2842" max="2842" width="15.85546875" bestFit="1" customWidth="1"/>
    <col min="2843" max="2843" width="7.5703125" customWidth="1"/>
    <col min="2844" max="2844" width="11.85546875" bestFit="1" customWidth="1"/>
    <col min="2845" max="2845" width="6.85546875" customWidth="1"/>
    <col min="2846" max="2846" width="12.7109375" bestFit="1" customWidth="1"/>
    <col min="2847" max="2847" width="9.85546875" bestFit="1" customWidth="1"/>
    <col min="2848" max="2848" width="12" bestFit="1" customWidth="1"/>
    <col min="2849" max="2849" width="21.42578125" bestFit="1" customWidth="1"/>
    <col min="2850" max="2850" width="8.5703125" customWidth="1"/>
    <col min="2851" max="2851" width="13.28515625" bestFit="1" customWidth="1"/>
    <col min="2852" max="2852" width="8.5703125" customWidth="1"/>
    <col min="2853" max="2853" width="8.140625" customWidth="1"/>
    <col min="2854" max="2854" width="17.28515625" bestFit="1" customWidth="1"/>
    <col min="2855" max="2855" width="16.85546875" bestFit="1" customWidth="1"/>
    <col min="2856" max="2856" width="17.42578125" bestFit="1" customWidth="1"/>
    <col min="2857" max="2857" width="11" bestFit="1" customWidth="1"/>
    <col min="2858" max="2858" width="14" bestFit="1" customWidth="1"/>
    <col min="2860" max="2860" width="9.85546875" bestFit="1" customWidth="1"/>
    <col min="2861" max="2861" width="14.42578125" bestFit="1" customWidth="1"/>
    <col min="2862" max="2862" width="11" bestFit="1" customWidth="1"/>
    <col min="2863" max="2863" width="15.85546875" bestFit="1" customWidth="1"/>
    <col min="2864" max="2864" width="12.28515625" bestFit="1" customWidth="1"/>
    <col min="2865" max="2865" width="12.42578125" bestFit="1" customWidth="1"/>
    <col min="2866" max="2866" width="20.28515625" bestFit="1" customWidth="1"/>
    <col min="2867" max="2867" width="14.42578125" bestFit="1" customWidth="1"/>
    <col min="2868" max="2868" width="10.28515625" bestFit="1" customWidth="1"/>
    <col min="2869" max="2869" width="9.7109375" bestFit="1" customWidth="1"/>
    <col min="2870" max="2870" width="9.5703125" bestFit="1" customWidth="1"/>
    <col min="2871" max="2871" width="6.85546875" customWidth="1"/>
    <col min="2872" max="2872" width="13.7109375" bestFit="1" customWidth="1"/>
    <col min="2873" max="2874" width="8.140625" customWidth="1"/>
    <col min="2875" max="2875" width="8.5703125" customWidth="1"/>
    <col min="2876" max="2876" width="12.5703125" bestFit="1" customWidth="1"/>
    <col min="2877" max="2877" width="13.85546875" bestFit="1" customWidth="1"/>
    <col min="2878" max="2878" width="27.28515625" bestFit="1" customWidth="1"/>
    <col min="2879" max="2879" width="26.85546875" bestFit="1" customWidth="1"/>
    <col min="2880" max="2880" width="38.85546875" bestFit="1" customWidth="1"/>
    <col min="2881" max="2881" width="27" bestFit="1" customWidth="1"/>
    <col min="2882" max="2882" width="28.42578125" bestFit="1" customWidth="1"/>
    <col min="2883" max="2883" width="28" bestFit="1" customWidth="1"/>
    <col min="2884" max="2884" width="32.28515625" bestFit="1" customWidth="1"/>
    <col min="2885" max="2885" width="31.42578125" bestFit="1" customWidth="1"/>
    <col min="2886" max="2886" width="29" bestFit="1" customWidth="1"/>
    <col min="2887" max="2887" width="30.7109375" bestFit="1" customWidth="1"/>
    <col min="2888" max="2888" width="14.85546875" bestFit="1" customWidth="1"/>
    <col min="2889" max="2889" width="22.42578125" bestFit="1" customWidth="1"/>
    <col min="2890" max="2890" width="16.85546875" bestFit="1" customWidth="1"/>
    <col min="2891" max="2891" width="24" bestFit="1" customWidth="1"/>
    <col min="2892" max="2892" width="15.28515625" bestFit="1" customWidth="1"/>
    <col min="2893" max="2893" width="25.85546875" bestFit="1" customWidth="1"/>
    <col min="2894" max="2894" width="18.140625" bestFit="1" customWidth="1"/>
    <col min="2895" max="2895" width="13.140625" bestFit="1" customWidth="1"/>
    <col min="2896" max="2896" width="14.7109375" bestFit="1" customWidth="1"/>
    <col min="2897" max="2897" width="20.7109375" bestFit="1" customWidth="1"/>
    <col min="2898" max="2898" width="15.5703125" bestFit="1" customWidth="1"/>
    <col min="2899" max="2899" width="16.42578125" bestFit="1" customWidth="1"/>
    <col min="2900" max="2900" width="19" bestFit="1" customWidth="1"/>
    <col min="2901" max="2901" width="14.28515625" bestFit="1" customWidth="1"/>
    <col min="2902" max="2902" width="15.7109375" bestFit="1" customWidth="1"/>
    <col min="2903" max="2903" width="13.42578125" bestFit="1" customWidth="1"/>
    <col min="2904" max="2904" width="23.28515625" bestFit="1" customWidth="1"/>
    <col min="2905" max="2905" width="22.7109375" bestFit="1" customWidth="1"/>
    <col min="2906" max="2906" width="18.42578125" bestFit="1" customWidth="1"/>
    <col min="2907" max="2908" width="13.28515625" bestFit="1" customWidth="1"/>
    <col min="2909" max="2909" width="11.5703125" bestFit="1" customWidth="1"/>
    <col min="2910" max="2910" width="10.28515625" bestFit="1" customWidth="1"/>
    <col min="2911" max="2911" width="15" bestFit="1" customWidth="1"/>
    <col min="2912" max="2912" width="17.5703125" bestFit="1" customWidth="1"/>
    <col min="2913" max="2913" width="26.140625" bestFit="1" customWidth="1"/>
    <col min="2914" max="2914" width="30.7109375" bestFit="1" customWidth="1"/>
    <col min="2915" max="2915" width="24.5703125" bestFit="1" customWidth="1"/>
    <col min="2916" max="2916" width="14.42578125" bestFit="1" customWidth="1"/>
    <col min="2917" max="2917" width="14" bestFit="1" customWidth="1"/>
    <col min="2918" max="2918" width="15.7109375" bestFit="1" customWidth="1"/>
    <col min="2919" max="2919" width="16.28515625" bestFit="1" customWidth="1"/>
    <col min="2920" max="2920" width="16.140625" bestFit="1" customWidth="1"/>
    <col min="2921" max="2921" width="15.140625" bestFit="1" customWidth="1"/>
    <col min="2922" max="2922" width="22.85546875" bestFit="1" customWidth="1"/>
    <col min="2923" max="2923" width="12.5703125" bestFit="1" customWidth="1"/>
    <col min="2924" max="2924" width="10.42578125" bestFit="1" customWidth="1"/>
    <col min="2925" max="2925" width="14.28515625" bestFit="1" customWidth="1"/>
    <col min="2926" max="2926" width="21.85546875" bestFit="1" customWidth="1"/>
    <col min="2927" max="2927" width="14.5703125" bestFit="1" customWidth="1"/>
    <col min="2928" max="2928" width="16.85546875" bestFit="1" customWidth="1"/>
    <col min="2929" max="2929" width="33" bestFit="1" customWidth="1"/>
    <col min="2930" max="2930" width="15" bestFit="1" customWidth="1"/>
    <col min="2931" max="2931" width="18.85546875" bestFit="1" customWidth="1"/>
    <col min="2932" max="2932" width="11.42578125" bestFit="1" customWidth="1"/>
    <col min="2933" max="2934" width="16.42578125" bestFit="1" customWidth="1"/>
    <col min="2935" max="2935" width="15.5703125" bestFit="1" customWidth="1"/>
    <col min="2936" max="2936" width="14.5703125" bestFit="1" customWidth="1"/>
    <col min="2937" max="2937" width="20" bestFit="1" customWidth="1"/>
    <col min="2938" max="2938" width="14.5703125" bestFit="1" customWidth="1"/>
    <col min="2939" max="2939" width="14" bestFit="1" customWidth="1"/>
    <col min="2940" max="2940" width="14.7109375" bestFit="1" customWidth="1"/>
    <col min="2941" max="2941" width="13.85546875" bestFit="1" customWidth="1"/>
    <col min="2942" max="2942" width="23.7109375" bestFit="1" customWidth="1"/>
    <col min="2943" max="2944" width="13.42578125" bestFit="1" customWidth="1"/>
    <col min="2945" max="2945" width="17.85546875" bestFit="1" customWidth="1"/>
    <col min="2946" max="2946" width="12.85546875" bestFit="1" customWidth="1"/>
    <col min="2947" max="2947" width="19.140625" bestFit="1" customWidth="1"/>
    <col min="2948" max="2948" width="12.7109375" bestFit="1" customWidth="1"/>
    <col min="2949" max="2949" width="24" bestFit="1" customWidth="1"/>
    <col min="2950" max="2950" width="15.140625" bestFit="1" customWidth="1"/>
    <col min="2951" max="2951" width="16.7109375" bestFit="1" customWidth="1"/>
    <col min="2952" max="2952" width="14.85546875" bestFit="1" customWidth="1"/>
    <col min="2953" max="2953" width="19.7109375" bestFit="1" customWidth="1"/>
    <col min="2954" max="2954" width="13.85546875" bestFit="1" customWidth="1"/>
    <col min="2955" max="2955" width="22.140625" bestFit="1" customWidth="1"/>
    <col min="2956" max="2956" width="17.5703125" bestFit="1" customWidth="1"/>
    <col min="2957" max="2957" width="18.42578125" bestFit="1" customWidth="1"/>
    <col min="2958" max="2958" width="15.28515625" bestFit="1" customWidth="1"/>
    <col min="2959" max="2959" width="12.85546875" bestFit="1" customWidth="1"/>
    <col min="2960" max="2960" width="12.28515625" bestFit="1" customWidth="1"/>
    <col min="2961" max="2961" width="17.85546875" bestFit="1" customWidth="1"/>
    <col min="2962" max="2962" width="14" bestFit="1" customWidth="1"/>
    <col min="2963" max="2963" width="13.140625" bestFit="1" customWidth="1"/>
    <col min="2964" max="2964" width="14.7109375" bestFit="1" customWidth="1"/>
    <col min="2965" max="2965" width="14" bestFit="1" customWidth="1"/>
    <col min="2966" max="2966" width="13.7109375" bestFit="1" customWidth="1"/>
    <col min="2967" max="2967" width="17.85546875" bestFit="1" customWidth="1"/>
    <col min="2968" max="2968" width="8" customWidth="1"/>
    <col min="2969" max="2969" width="14.85546875" bestFit="1" customWidth="1"/>
    <col min="2970" max="2970" width="13.85546875" bestFit="1" customWidth="1"/>
    <col min="2971" max="2971" width="16" bestFit="1" customWidth="1"/>
    <col min="2972" max="2972" width="13.140625" bestFit="1" customWidth="1"/>
    <col min="2973" max="2973" width="14.7109375" bestFit="1" customWidth="1"/>
    <col min="2974" max="2974" width="16" bestFit="1" customWidth="1"/>
    <col min="2975" max="2975" width="12.85546875" bestFit="1" customWidth="1"/>
    <col min="2976" max="2976" width="18.28515625" bestFit="1" customWidth="1"/>
    <col min="2977" max="2977" width="17.5703125" bestFit="1" customWidth="1"/>
    <col min="2978" max="2978" width="47.7109375" bestFit="1" customWidth="1"/>
    <col min="2979" max="2979" width="27.42578125" bestFit="1" customWidth="1"/>
    <col min="2980" max="2980" width="26.85546875" bestFit="1" customWidth="1"/>
    <col min="2981" max="2981" width="24.5703125" bestFit="1" customWidth="1"/>
    <col min="2982" max="2982" width="11.28515625" bestFit="1" customWidth="1"/>
    <col min="2983" max="2983" width="16.7109375" bestFit="1" customWidth="1"/>
    <col min="2984" max="2984" width="14.5703125" bestFit="1" customWidth="1"/>
    <col min="2985" max="2985" width="14.7109375" bestFit="1" customWidth="1"/>
    <col min="2986" max="2986" width="24.28515625" bestFit="1" customWidth="1"/>
    <col min="2987" max="2987" width="23.5703125" bestFit="1" customWidth="1"/>
    <col min="2988" max="2988" width="16.42578125" bestFit="1" customWidth="1"/>
    <col min="2989" max="2989" width="18" bestFit="1" customWidth="1"/>
    <col min="2990" max="2990" width="21.42578125" bestFit="1" customWidth="1"/>
    <col min="2991" max="2991" width="20.140625" bestFit="1" customWidth="1"/>
    <col min="2992" max="2992" width="24.28515625" bestFit="1" customWidth="1"/>
    <col min="2993" max="2993" width="18" bestFit="1" customWidth="1"/>
    <col min="2994" max="2994" width="15.140625" bestFit="1" customWidth="1"/>
    <col min="2995" max="2995" width="13.140625" bestFit="1" customWidth="1"/>
    <col min="2996" max="2996" width="14.28515625" bestFit="1" customWidth="1"/>
    <col min="2997" max="2997" width="21.7109375" bestFit="1" customWidth="1"/>
    <col min="2998" max="2998" width="13.140625" bestFit="1" customWidth="1"/>
    <col min="2999" max="2999" width="7.85546875" customWidth="1"/>
    <col min="3000" max="3000" width="7.28515625" customWidth="1"/>
    <col min="3001" max="3001" width="8.85546875" customWidth="1"/>
    <col min="3002" max="3002" width="7.42578125" customWidth="1"/>
    <col min="3003" max="3003" width="16" bestFit="1" customWidth="1"/>
    <col min="3004" max="3004" width="10.7109375" bestFit="1" customWidth="1"/>
    <col min="3005" max="3005" width="7.5703125" customWidth="1"/>
    <col min="3006" max="3006" width="5.7109375" customWidth="1"/>
    <col min="3007" max="3008" width="25" bestFit="1" customWidth="1"/>
    <col min="3009" max="3009" width="14.7109375" bestFit="1" customWidth="1"/>
    <col min="3010" max="3010" width="8.7109375" customWidth="1"/>
    <col min="3011" max="3011" width="19" bestFit="1" customWidth="1"/>
    <col min="3012" max="3012" width="7.85546875" customWidth="1"/>
    <col min="3013" max="3013" width="9.85546875" bestFit="1" customWidth="1"/>
    <col min="3015" max="3015" width="19.5703125" bestFit="1" customWidth="1"/>
    <col min="3016" max="3016" width="23.85546875" bestFit="1" customWidth="1"/>
    <col min="3017" max="3017" width="16.28515625" bestFit="1" customWidth="1"/>
    <col min="3018" max="3018" width="10" bestFit="1" customWidth="1"/>
    <col min="3019" max="3019" width="12.5703125" bestFit="1" customWidth="1"/>
    <col min="3020" max="3020" width="11.42578125" bestFit="1" customWidth="1"/>
    <col min="3021" max="3021" width="8.5703125" customWidth="1"/>
    <col min="3022" max="3022" width="11.42578125" bestFit="1" customWidth="1"/>
    <col min="3023" max="3023" width="11" bestFit="1" customWidth="1"/>
    <col min="3024" max="3024" width="9.7109375" bestFit="1" customWidth="1"/>
    <col min="3025" max="3025" width="9.28515625" bestFit="1" customWidth="1"/>
    <col min="3026" max="3026" width="10.28515625" bestFit="1" customWidth="1"/>
    <col min="3028" max="3029" width="7.5703125" customWidth="1"/>
    <col min="3030" max="3030" width="6" customWidth="1"/>
    <col min="3031" max="3031" width="12" bestFit="1" customWidth="1"/>
    <col min="3032" max="3032" width="8.28515625" customWidth="1"/>
    <col min="3033" max="3033" width="16.5703125" bestFit="1" customWidth="1"/>
    <col min="3034" max="3034" width="8" customWidth="1"/>
    <col min="3035" max="3035" width="14.85546875" bestFit="1" customWidth="1"/>
    <col min="3036" max="3036" width="15.7109375" bestFit="1" customWidth="1"/>
    <col min="3037" max="3037" width="7.85546875" customWidth="1"/>
    <col min="3038" max="3038" width="13.28515625" bestFit="1" customWidth="1"/>
    <col min="3039" max="3039" width="9.85546875" bestFit="1" customWidth="1"/>
    <col min="3040" max="3040" width="22.28515625" bestFit="1" customWidth="1"/>
    <col min="3041" max="3042" width="10.7109375" bestFit="1" customWidth="1"/>
    <col min="3043" max="3043" width="6.42578125" customWidth="1"/>
    <col min="3044" max="3044" width="14.5703125" bestFit="1" customWidth="1"/>
    <col min="3045" max="3045" width="11.28515625" bestFit="1" customWidth="1"/>
    <col min="3046" max="3046" width="12.5703125" bestFit="1" customWidth="1"/>
    <col min="3047" max="3047" width="22" bestFit="1" customWidth="1"/>
    <col min="3048" max="3048" width="12.7109375" bestFit="1" customWidth="1"/>
    <col min="3049" max="3049" width="12.5703125" bestFit="1" customWidth="1"/>
    <col min="3050" max="3050" width="21.85546875" bestFit="1" customWidth="1"/>
    <col min="3051" max="3051" width="22.28515625" bestFit="1" customWidth="1"/>
    <col min="3052" max="3053" width="22" bestFit="1" customWidth="1"/>
    <col min="3054" max="3054" width="10.42578125" bestFit="1" customWidth="1"/>
    <col min="3055" max="3055" width="13.28515625" bestFit="1" customWidth="1"/>
    <col min="3056" max="3056" width="9.5703125" bestFit="1" customWidth="1"/>
    <col min="3057" max="3057" width="11.28515625" bestFit="1" customWidth="1"/>
    <col min="3058" max="3058" width="9" customWidth="1"/>
    <col min="3059" max="3059" width="10.7109375" bestFit="1" customWidth="1"/>
    <col min="3060" max="3060" width="16.85546875" bestFit="1" customWidth="1"/>
    <col min="3061" max="3061" width="7.5703125" customWidth="1"/>
    <col min="3062" max="3062" width="38.28515625" bestFit="1" customWidth="1"/>
    <col min="3063" max="3063" width="17.42578125" bestFit="1" customWidth="1"/>
    <col min="3064" max="3064" width="17.28515625" bestFit="1" customWidth="1"/>
    <col min="3065" max="3066" width="15.28515625" bestFit="1" customWidth="1"/>
    <col min="3067" max="3067" width="13.28515625" bestFit="1" customWidth="1"/>
    <col min="3068" max="3068" width="10.42578125" bestFit="1" customWidth="1"/>
    <col min="3069" max="3069" width="10.5703125" bestFit="1" customWidth="1"/>
    <col min="3070" max="3070" width="11.42578125" bestFit="1" customWidth="1"/>
    <col min="3071" max="3071" width="10.42578125" bestFit="1" customWidth="1"/>
    <col min="3072" max="3072" width="7.28515625" customWidth="1"/>
    <col min="3073" max="3073" width="6.42578125" customWidth="1"/>
    <col min="3074" max="3074" width="21.7109375" bestFit="1" customWidth="1"/>
    <col min="3075" max="3075" width="10.5703125" bestFit="1" customWidth="1"/>
    <col min="3076" max="3076" width="9.7109375" bestFit="1" customWidth="1"/>
    <col min="3077" max="3077" width="9.42578125" bestFit="1" customWidth="1"/>
    <col min="3078" max="3078" width="7.42578125" customWidth="1"/>
    <col min="3079" max="3079" width="12.42578125" bestFit="1" customWidth="1"/>
    <col min="3080" max="3080" width="10.42578125" bestFit="1" customWidth="1"/>
    <col min="3081" max="3081" width="10.5703125" bestFit="1" customWidth="1"/>
    <col min="3082" max="3082" width="17.7109375" bestFit="1" customWidth="1"/>
    <col min="3083" max="3083" width="19.85546875" bestFit="1" customWidth="1"/>
    <col min="3084" max="3084" width="8.42578125" customWidth="1"/>
    <col min="3085" max="3085" width="23.7109375" bestFit="1" customWidth="1"/>
    <col min="3086" max="3086" width="10.140625" bestFit="1" customWidth="1"/>
    <col min="3087" max="3087" width="18" bestFit="1" customWidth="1"/>
    <col min="3088" max="3088" width="22.85546875" bestFit="1" customWidth="1"/>
    <col min="3089" max="3089" width="19" bestFit="1" customWidth="1"/>
    <col min="3090" max="3090" width="21.42578125" bestFit="1" customWidth="1"/>
    <col min="3091" max="3091" width="11.7109375" bestFit="1" customWidth="1"/>
    <col min="3092" max="3092" width="22.42578125" bestFit="1" customWidth="1"/>
    <col min="3093" max="3093" width="14.85546875" bestFit="1" customWidth="1"/>
    <col min="3094" max="3094" width="11.140625" bestFit="1" customWidth="1"/>
    <col min="3095" max="3095" width="20.28515625" bestFit="1" customWidth="1"/>
    <col min="3096" max="3096" width="12.140625" bestFit="1" customWidth="1"/>
    <col min="3097" max="3097" width="28.85546875" bestFit="1" customWidth="1"/>
    <col min="3098" max="3098" width="15.42578125" bestFit="1" customWidth="1"/>
    <col min="3099" max="3099" width="9.42578125" bestFit="1" customWidth="1"/>
    <col min="3100" max="3100" width="14.7109375" bestFit="1" customWidth="1"/>
    <col min="3101" max="3101" width="9.85546875" bestFit="1" customWidth="1"/>
    <col min="3102" max="3102" width="50.85546875" bestFit="1" customWidth="1"/>
    <col min="3103" max="3103" width="12.42578125" bestFit="1" customWidth="1"/>
    <col min="3104" max="3104" width="10.140625" bestFit="1" customWidth="1"/>
    <col min="3105" max="3105" width="10" bestFit="1" customWidth="1"/>
    <col min="3106" max="3106" width="9.28515625" bestFit="1" customWidth="1"/>
    <col min="3107" max="3107" width="9.7109375" bestFit="1" customWidth="1"/>
    <col min="3108" max="3108" width="8.28515625" customWidth="1"/>
    <col min="3109" max="3109" width="9" customWidth="1"/>
    <col min="3110" max="3110" width="11.85546875" bestFit="1" customWidth="1"/>
    <col min="3111" max="3111" width="18.28515625" bestFit="1" customWidth="1"/>
    <col min="3112" max="3112" width="15.5703125" bestFit="1" customWidth="1"/>
    <col min="3113" max="3113" width="11.5703125" bestFit="1" customWidth="1"/>
    <col min="3114" max="3114" width="12.5703125" bestFit="1" customWidth="1"/>
    <col min="3115" max="3115" width="35.5703125" bestFit="1" customWidth="1"/>
    <col min="3116" max="3116" width="15.28515625" bestFit="1" customWidth="1"/>
    <col min="3117" max="3117" width="11.85546875" bestFit="1" customWidth="1"/>
    <col min="3118" max="3118" width="10.7109375" bestFit="1" customWidth="1"/>
    <col min="3119" max="3119" width="11" bestFit="1" customWidth="1"/>
    <col min="3120" max="3120" width="15" bestFit="1" customWidth="1"/>
    <col min="3121" max="3121" width="12.5703125" bestFit="1" customWidth="1"/>
    <col min="3122" max="3122" width="22" bestFit="1" customWidth="1"/>
    <col min="3123" max="3123" width="6.42578125" customWidth="1"/>
    <col min="3124" max="3124" width="15.85546875" bestFit="1" customWidth="1"/>
    <col min="3125" max="3126" width="11.7109375" bestFit="1" customWidth="1"/>
    <col min="3127" max="3127" width="11.28515625" bestFit="1" customWidth="1"/>
    <col min="3128" max="3128" width="8.85546875" customWidth="1"/>
    <col min="3129" max="3129" width="18.7109375" bestFit="1" customWidth="1"/>
    <col min="3130" max="3130" width="15.85546875" bestFit="1" customWidth="1"/>
    <col min="3131" max="3131" width="23.140625" bestFit="1" customWidth="1"/>
    <col min="3132" max="3132" width="14" bestFit="1" customWidth="1"/>
    <col min="3133" max="3133" width="29.7109375" bestFit="1" customWidth="1"/>
    <col min="3134" max="3134" width="10.28515625" bestFit="1" customWidth="1"/>
    <col min="3135" max="3135" width="11.85546875" bestFit="1" customWidth="1"/>
    <col min="3136" max="3136" width="10.7109375" bestFit="1" customWidth="1"/>
    <col min="3137" max="3137" width="8.5703125" customWidth="1"/>
    <col min="3138" max="3138" width="12.42578125" bestFit="1" customWidth="1"/>
    <col min="3139" max="3139" width="12.7109375" bestFit="1" customWidth="1"/>
    <col min="3140" max="3140" width="11.5703125" bestFit="1" customWidth="1"/>
    <col min="3141" max="3141" width="15.85546875" bestFit="1" customWidth="1"/>
    <col min="3142" max="3142" width="11.42578125" bestFit="1" customWidth="1"/>
    <col min="3143" max="3143" width="16.7109375" bestFit="1" customWidth="1"/>
    <col min="3144" max="3144" width="15.42578125" bestFit="1" customWidth="1"/>
    <col min="3145" max="3145" width="12.42578125" bestFit="1" customWidth="1"/>
    <col min="3146" max="3146" width="14.140625" bestFit="1" customWidth="1"/>
    <col min="3147" max="3147" width="14.42578125" bestFit="1" customWidth="1"/>
    <col min="3148" max="3148" width="11.7109375" bestFit="1" customWidth="1"/>
    <col min="3149" max="3149" width="11.85546875" bestFit="1" customWidth="1"/>
    <col min="3150" max="3150" width="9.7109375" bestFit="1" customWidth="1"/>
    <col min="3151" max="3151" width="7.42578125" customWidth="1"/>
    <col min="3152" max="3152" width="11.5703125" bestFit="1" customWidth="1"/>
    <col min="3153" max="3153" width="14.28515625" bestFit="1" customWidth="1"/>
    <col min="3154" max="3154" width="10" bestFit="1" customWidth="1"/>
    <col min="3155" max="3155" width="11.5703125" bestFit="1" customWidth="1"/>
    <col min="3156" max="3156" width="10.5703125" bestFit="1" customWidth="1"/>
    <col min="3157" max="3157" width="13.42578125" bestFit="1" customWidth="1"/>
    <col min="3158" max="3158" width="10" bestFit="1" customWidth="1"/>
    <col min="3159" max="3159" width="10.5703125" bestFit="1" customWidth="1"/>
    <col min="3160" max="3160" width="13.5703125" bestFit="1" customWidth="1"/>
    <col min="3161" max="3161" width="11.7109375" bestFit="1" customWidth="1"/>
    <col min="3162" max="3162" width="16.140625" bestFit="1" customWidth="1"/>
    <col min="3163" max="3163" width="11.42578125" bestFit="1" customWidth="1"/>
    <col min="3164" max="3164" width="10.28515625" bestFit="1" customWidth="1"/>
    <col min="3165" max="3165" width="13.42578125" bestFit="1" customWidth="1"/>
    <col min="3166" max="3166" width="12.85546875" bestFit="1" customWidth="1"/>
    <col min="3167" max="3167" width="8.140625" customWidth="1"/>
    <col min="3168" max="3168" width="15" bestFit="1" customWidth="1"/>
    <col min="3169" max="3169" width="11.140625" bestFit="1" customWidth="1"/>
    <col min="3170" max="3170" width="13.7109375" bestFit="1" customWidth="1"/>
    <col min="3171" max="3171" width="10.7109375" bestFit="1" customWidth="1"/>
    <col min="3172" max="3172" width="36" bestFit="1" customWidth="1"/>
    <col min="3173" max="3173" width="19" bestFit="1" customWidth="1"/>
    <col min="3174" max="3174" width="8.42578125" customWidth="1"/>
    <col min="3175" max="3175" width="22.5703125" bestFit="1" customWidth="1"/>
    <col min="3176" max="3176" width="16.85546875" bestFit="1" customWidth="1"/>
    <col min="3177" max="3177" width="19.42578125" bestFit="1" customWidth="1"/>
    <col min="3178" max="3178" width="14" bestFit="1" customWidth="1"/>
    <col min="3179" max="3179" width="7.85546875" customWidth="1"/>
    <col min="3180" max="3181" width="13.42578125" bestFit="1" customWidth="1"/>
    <col min="3182" max="3182" width="15.42578125" bestFit="1" customWidth="1"/>
    <col min="3183" max="3183" width="14" bestFit="1" customWidth="1"/>
    <col min="3184" max="3184" width="6.85546875" customWidth="1"/>
    <col min="3185" max="3185" width="16.28515625" bestFit="1" customWidth="1"/>
    <col min="3186" max="3186" width="12.140625" bestFit="1" customWidth="1"/>
    <col min="3187" max="3187" width="23.42578125" bestFit="1" customWidth="1"/>
    <col min="3188" max="3188" width="21.5703125" bestFit="1" customWidth="1"/>
    <col min="3189" max="3189" width="5.85546875" customWidth="1"/>
    <col min="3190" max="3190" width="16.5703125" bestFit="1" customWidth="1"/>
    <col min="3191" max="3191" width="11.28515625" bestFit="1" customWidth="1"/>
    <col min="3192" max="3192" width="16.28515625" bestFit="1" customWidth="1"/>
    <col min="3193" max="3193" width="11" bestFit="1" customWidth="1"/>
    <col min="3194" max="3194" width="16" bestFit="1" customWidth="1"/>
    <col min="3195" max="3195" width="14.5703125" bestFit="1" customWidth="1"/>
    <col min="3196" max="3196" width="10.28515625" bestFit="1" customWidth="1"/>
    <col min="3197" max="3198" width="9.5703125" bestFit="1" customWidth="1"/>
    <col min="3199" max="3199" width="12.28515625" bestFit="1" customWidth="1"/>
    <col min="3200" max="3200" width="12.85546875" bestFit="1" customWidth="1"/>
    <col min="3201" max="3201" width="27.140625" bestFit="1" customWidth="1"/>
    <col min="3202" max="3202" width="10.5703125" bestFit="1" customWidth="1"/>
    <col min="3203" max="3203" width="15.28515625" bestFit="1" customWidth="1"/>
    <col min="3204" max="3204" width="13.7109375" bestFit="1" customWidth="1"/>
    <col min="3205" max="3206" width="15.7109375" bestFit="1" customWidth="1"/>
    <col min="3207" max="3207" width="15.28515625" bestFit="1" customWidth="1"/>
    <col min="3208" max="3208" width="13.140625" bestFit="1" customWidth="1"/>
    <col min="3209" max="3209" width="11.28515625" bestFit="1" customWidth="1"/>
    <col min="3210" max="3210" width="9.5703125" bestFit="1" customWidth="1"/>
    <col min="3211" max="3211" width="11.85546875" bestFit="1" customWidth="1"/>
    <col min="3212" max="3212" width="8.7109375" customWidth="1"/>
    <col min="3213" max="3213" width="9.5703125" bestFit="1" customWidth="1"/>
    <col min="3214" max="3214" width="13.140625" bestFit="1" customWidth="1"/>
    <col min="3215" max="3215" width="6.85546875" customWidth="1"/>
    <col min="3216" max="3216" width="11.85546875" bestFit="1" customWidth="1"/>
    <col min="3217" max="3217" width="11.5703125" bestFit="1" customWidth="1"/>
    <col min="3218" max="3218" width="14.28515625" bestFit="1" customWidth="1"/>
    <col min="3219" max="3219" width="14.85546875" bestFit="1" customWidth="1"/>
    <col min="3220" max="3220" width="27.42578125" bestFit="1" customWidth="1"/>
    <col min="3221" max="3221" width="15.5703125" bestFit="1" customWidth="1"/>
    <col min="3222" max="3222" width="17" bestFit="1" customWidth="1"/>
    <col min="3223" max="3223" width="26.7109375" bestFit="1" customWidth="1"/>
    <col min="3224" max="3224" width="16.5703125" bestFit="1" customWidth="1"/>
    <col min="3225" max="3225" width="15.85546875" bestFit="1" customWidth="1"/>
    <col min="3226" max="3226" width="12.85546875" bestFit="1" customWidth="1"/>
    <col min="3227" max="3227" width="10.28515625" bestFit="1" customWidth="1"/>
    <col min="3228" max="3228" width="14.85546875" bestFit="1" customWidth="1"/>
    <col min="3229" max="3229" width="8.28515625" customWidth="1"/>
    <col min="3230" max="3230" width="13.85546875" bestFit="1" customWidth="1"/>
    <col min="3231" max="3231" width="16.42578125" bestFit="1" customWidth="1"/>
    <col min="3232" max="3232" width="25.85546875" bestFit="1" customWidth="1"/>
    <col min="3233" max="3233" width="17" bestFit="1" customWidth="1"/>
    <col min="3234" max="3234" width="13.140625" bestFit="1" customWidth="1"/>
    <col min="3235" max="3235" width="9.5703125" bestFit="1" customWidth="1"/>
    <col min="3236" max="3236" width="10.5703125" bestFit="1" customWidth="1"/>
    <col min="3237" max="3237" width="11.140625" bestFit="1" customWidth="1"/>
    <col min="3238" max="3238" width="20.42578125" bestFit="1" customWidth="1"/>
    <col min="3239" max="3239" width="14.140625" bestFit="1" customWidth="1"/>
    <col min="3240" max="3240" width="15.140625" bestFit="1" customWidth="1"/>
    <col min="3241" max="3241" width="18.140625" bestFit="1" customWidth="1"/>
    <col min="3242" max="3242" width="15.42578125" bestFit="1" customWidth="1"/>
    <col min="3243" max="3243" width="15.85546875" bestFit="1" customWidth="1"/>
    <col min="3244" max="3244" width="17.42578125" bestFit="1" customWidth="1"/>
    <col min="3245" max="3245" width="14.28515625" bestFit="1" customWidth="1"/>
    <col min="3246" max="3246" width="8.5703125" customWidth="1"/>
    <col min="3247" max="3247" width="17" bestFit="1" customWidth="1"/>
    <col min="3248" max="3248" width="14.5703125" bestFit="1" customWidth="1"/>
    <col min="3249" max="3249" width="12.5703125" bestFit="1" customWidth="1"/>
    <col min="3250" max="3250" width="13.42578125" bestFit="1" customWidth="1"/>
    <col min="3251" max="3251" width="5.85546875" customWidth="1"/>
    <col min="3252" max="3252" width="9.7109375" bestFit="1" customWidth="1"/>
    <col min="3253" max="3253" width="20.42578125" bestFit="1" customWidth="1"/>
    <col min="3254" max="3254" width="10.140625" bestFit="1" customWidth="1"/>
    <col min="3255" max="3255" width="8.7109375" customWidth="1"/>
    <col min="3256" max="3256" width="11.42578125" bestFit="1" customWidth="1"/>
    <col min="3257" max="3257" width="10.85546875" bestFit="1" customWidth="1"/>
    <col min="3258" max="3258" width="8.28515625" customWidth="1"/>
    <col min="3259" max="3259" width="7.140625" customWidth="1"/>
    <col min="3260" max="3260" width="12.140625" bestFit="1" customWidth="1"/>
    <col min="3261" max="3261" width="8.7109375" customWidth="1"/>
    <col min="3262" max="3262" width="6.5703125" customWidth="1"/>
    <col min="3263" max="3263" width="10.28515625" bestFit="1" customWidth="1"/>
    <col min="3265" max="3265" width="9" customWidth="1"/>
    <col min="3266" max="3266" width="17" bestFit="1" customWidth="1"/>
    <col min="3267" max="3267" width="9.28515625" bestFit="1" customWidth="1"/>
    <col min="3268" max="3268" width="8.42578125" customWidth="1"/>
    <col min="3269" max="3269" width="10.7109375" bestFit="1" customWidth="1"/>
    <col min="3270" max="3270" width="8.85546875" customWidth="1"/>
    <col min="3271" max="3271" width="9.85546875" bestFit="1" customWidth="1"/>
    <col min="3272" max="3272" width="9" customWidth="1"/>
    <col min="3273" max="3273" width="7.85546875" customWidth="1"/>
    <col min="3274" max="3274" width="15.5703125" bestFit="1" customWidth="1"/>
    <col min="3275" max="3275" width="8.42578125" customWidth="1"/>
    <col min="3276" max="3276" width="10.42578125" bestFit="1" customWidth="1"/>
    <col min="3277" max="3277" width="11" bestFit="1" customWidth="1"/>
    <col min="3278" max="3278" width="13.5703125" bestFit="1" customWidth="1"/>
    <col min="3279" max="3279" width="10.85546875" bestFit="1" customWidth="1"/>
    <col min="3280" max="3280" width="20" bestFit="1" customWidth="1"/>
    <col min="3281" max="3281" width="11.7109375" bestFit="1" customWidth="1"/>
    <col min="3282" max="3282" width="11.5703125" bestFit="1" customWidth="1"/>
    <col min="3283" max="3283" width="8.85546875" customWidth="1"/>
    <col min="3284" max="3284" width="21.42578125" bestFit="1" customWidth="1"/>
    <col min="3285" max="3285" width="8" customWidth="1"/>
    <col min="3286" max="3286" width="6.28515625" customWidth="1"/>
    <col min="3287" max="3287" width="5.42578125" customWidth="1"/>
    <col min="3288" max="3288" width="12.5703125" bestFit="1" customWidth="1"/>
    <col min="3289" max="3289" width="6.28515625" customWidth="1"/>
    <col min="3290" max="3290" width="5.85546875" customWidth="1"/>
    <col min="3291" max="3291" width="8.5703125" customWidth="1"/>
    <col min="3292" max="3292" width="22.7109375" bestFit="1" customWidth="1"/>
    <col min="3293" max="3293" width="24" bestFit="1" customWidth="1"/>
    <col min="3294" max="3294" width="23.7109375" bestFit="1" customWidth="1"/>
    <col min="3295" max="3295" width="19.85546875" bestFit="1" customWidth="1"/>
    <col min="3296" max="3296" width="5.140625" customWidth="1"/>
    <col min="3297" max="3297" width="14.42578125" bestFit="1" customWidth="1"/>
    <col min="3298" max="3298" width="6" customWidth="1"/>
    <col min="3299" max="3299" width="15" bestFit="1" customWidth="1"/>
    <col min="3300" max="3300" width="12.85546875" bestFit="1" customWidth="1"/>
    <col min="3301" max="3301" width="7" customWidth="1"/>
    <col min="3302" max="3302" width="9.28515625" bestFit="1" customWidth="1"/>
    <col min="3303" max="3303" width="16.28515625" bestFit="1" customWidth="1"/>
    <col min="3304" max="3304" width="13.140625" bestFit="1" customWidth="1"/>
    <col min="3305" max="3305" width="7.28515625" customWidth="1"/>
    <col min="3306" max="3306" width="20.85546875" bestFit="1" customWidth="1"/>
    <col min="3307" max="3307" width="15.42578125" bestFit="1" customWidth="1"/>
    <col min="3308" max="3308" width="11.85546875" bestFit="1" customWidth="1"/>
    <col min="3309" max="3309" width="12.42578125" bestFit="1" customWidth="1"/>
    <col min="3310" max="3310" width="26.85546875" bestFit="1" customWidth="1"/>
    <col min="3311" max="3311" width="14.5703125" bestFit="1" customWidth="1"/>
    <col min="3312" max="3312" width="15" bestFit="1" customWidth="1"/>
    <col min="3313" max="3313" width="8.28515625" customWidth="1"/>
    <col min="3314" max="3314" width="7.5703125" customWidth="1"/>
    <col min="3315" max="3315" width="16.7109375" bestFit="1" customWidth="1"/>
    <col min="3316" max="3316" width="21.140625" bestFit="1" customWidth="1"/>
    <col min="3317" max="3317" width="15.7109375" bestFit="1" customWidth="1"/>
    <col min="3318" max="3318" width="10.28515625" bestFit="1" customWidth="1"/>
    <col min="3319" max="3319" width="13.42578125" bestFit="1" customWidth="1"/>
    <col min="3320" max="3320" width="8.140625" customWidth="1"/>
    <col min="3321" max="3321" width="10.28515625" bestFit="1" customWidth="1"/>
    <col min="3322" max="3322" width="21.140625" bestFit="1" customWidth="1"/>
    <col min="3323" max="3323" width="9.5703125" bestFit="1" customWidth="1"/>
    <col min="3324" max="3324" width="19.85546875" bestFit="1" customWidth="1"/>
    <col min="3325" max="3325" width="10.5703125" bestFit="1" customWidth="1"/>
    <col min="3326" max="3326" width="10" bestFit="1" customWidth="1"/>
    <col min="3327" max="3327" width="11.5703125" bestFit="1" customWidth="1"/>
    <col min="3328" max="3328" width="6.28515625" customWidth="1"/>
    <col min="3329" max="3329" width="6.85546875" customWidth="1"/>
    <col min="3330" max="3330" width="10.85546875" bestFit="1" customWidth="1"/>
    <col min="3331" max="3331" width="17.42578125" bestFit="1" customWidth="1"/>
    <col min="3332" max="3332" width="8.5703125" customWidth="1"/>
    <col min="3333" max="3333" width="9.42578125" bestFit="1" customWidth="1"/>
    <col min="3334" max="3334" width="13.7109375" bestFit="1" customWidth="1"/>
    <col min="3335" max="3335" width="10.42578125" bestFit="1" customWidth="1"/>
    <col min="3336" max="3336" width="11.7109375" bestFit="1" customWidth="1"/>
    <col min="3337" max="3337" width="12.7109375" bestFit="1" customWidth="1"/>
    <col min="3338" max="3338" width="5.7109375" customWidth="1"/>
    <col min="3339" max="3339" width="15.42578125" bestFit="1" customWidth="1"/>
    <col min="3340" max="3340" width="12.5703125" bestFit="1" customWidth="1"/>
    <col min="3341" max="3341" width="7.28515625" customWidth="1"/>
    <col min="3342" max="3342" width="9.7109375" bestFit="1" customWidth="1"/>
    <col min="3343" max="3343" width="7.85546875" customWidth="1"/>
    <col min="3344" max="3344" width="9.28515625" bestFit="1" customWidth="1"/>
    <col min="3345" max="3345" width="8.5703125" customWidth="1"/>
    <col min="3346" max="3346" width="12" bestFit="1" customWidth="1"/>
    <col min="3347" max="3347" width="14.28515625" bestFit="1" customWidth="1"/>
    <col min="3348" max="3348" width="10.140625" bestFit="1" customWidth="1"/>
    <col min="3349" max="3349" width="13.140625" bestFit="1" customWidth="1"/>
    <col min="3350" max="3350" width="7.7109375" customWidth="1"/>
    <col min="3351" max="3351" width="21.42578125" bestFit="1" customWidth="1"/>
    <col min="3352" max="3352" width="10.140625" bestFit="1" customWidth="1"/>
    <col min="3353" max="3353" width="24.140625" bestFit="1" customWidth="1"/>
    <col min="3354" max="3354" width="13.5703125" bestFit="1" customWidth="1"/>
    <col min="3355" max="3355" width="11.7109375" bestFit="1" customWidth="1"/>
    <col min="3356" max="3356" width="15.7109375" bestFit="1" customWidth="1"/>
    <col min="3357" max="3357" width="8.7109375" customWidth="1"/>
    <col min="3358" max="3358" width="12.85546875" bestFit="1" customWidth="1"/>
    <col min="3359" max="3359" width="10" bestFit="1" customWidth="1"/>
    <col min="3360" max="3360" width="9" customWidth="1"/>
    <col min="3361" max="3361" width="12.7109375" bestFit="1" customWidth="1"/>
    <col min="3362" max="3362" width="12.5703125" bestFit="1" customWidth="1"/>
    <col min="3363" max="3363" width="14.7109375" bestFit="1" customWidth="1"/>
    <col min="3364" max="3364" width="6.85546875" customWidth="1"/>
    <col min="3365" max="3365" width="7.85546875" customWidth="1"/>
    <col min="3366" max="3366" width="8.42578125" customWidth="1"/>
    <col min="3367" max="3367" width="12.140625" bestFit="1" customWidth="1"/>
    <col min="3369" max="3369" width="14.42578125" bestFit="1" customWidth="1"/>
    <col min="3370" max="3370" width="9.85546875" bestFit="1" customWidth="1"/>
    <col min="3371" max="3371" width="8.7109375" customWidth="1"/>
    <col min="3372" max="3372" width="7.28515625" customWidth="1"/>
    <col min="3373" max="3373" width="7.85546875" customWidth="1"/>
    <col min="3374" max="3374" width="12.140625" bestFit="1" customWidth="1"/>
    <col min="3375" max="3375" width="21.42578125" bestFit="1" customWidth="1"/>
    <col min="3376" max="3376" width="23.7109375" bestFit="1" customWidth="1"/>
    <col min="3377" max="3377" width="12.28515625" bestFit="1" customWidth="1"/>
    <col min="3378" max="3378" width="10.28515625" bestFit="1" customWidth="1"/>
    <col min="3379" max="3379" width="17.7109375" bestFit="1" customWidth="1"/>
    <col min="3380" max="3380" width="9.5703125" bestFit="1" customWidth="1"/>
    <col min="3381" max="3381" width="8.5703125" customWidth="1"/>
    <col min="3382" max="3382" width="4.85546875" customWidth="1"/>
    <col min="3383" max="3383" width="7.42578125" customWidth="1"/>
    <col min="3384" max="3384" width="17.7109375" bestFit="1" customWidth="1"/>
    <col min="3385" max="3385" width="10.42578125" bestFit="1" customWidth="1"/>
    <col min="3386" max="3386" width="14.28515625" bestFit="1" customWidth="1"/>
    <col min="3387" max="3387" width="14" bestFit="1" customWidth="1"/>
    <col min="3388" max="3388" width="16.7109375" bestFit="1" customWidth="1"/>
    <col min="3389" max="3389" width="22.5703125" bestFit="1" customWidth="1"/>
    <col min="3390" max="3390" width="13.28515625" bestFit="1" customWidth="1"/>
    <col min="3391" max="3391" width="15.7109375" bestFit="1" customWidth="1"/>
    <col min="3392" max="3392" width="12.28515625" bestFit="1" customWidth="1"/>
    <col min="3393" max="3393" width="8.140625" customWidth="1"/>
    <col min="3394" max="3394" width="8.5703125" customWidth="1"/>
    <col min="3395" max="3395" width="17.42578125" bestFit="1" customWidth="1"/>
    <col min="3396" max="3396" width="9.5703125" bestFit="1" customWidth="1"/>
    <col min="3397" max="3397" width="8.140625" customWidth="1"/>
    <col min="3398" max="3398" width="42.5703125" bestFit="1" customWidth="1"/>
    <col min="3399" max="3399" width="7.85546875" customWidth="1"/>
    <col min="3400" max="3400" width="20.7109375" bestFit="1" customWidth="1"/>
    <col min="3401" max="3401" width="8.7109375" customWidth="1"/>
    <col min="3402" max="3402" width="9" customWidth="1"/>
    <col min="3403" max="3403" width="11.28515625" bestFit="1" customWidth="1"/>
    <col min="3404" max="3404" width="9.42578125" bestFit="1" customWidth="1"/>
    <col min="3405" max="3405" width="9" customWidth="1"/>
    <col min="3406" max="3406" width="8.28515625" customWidth="1"/>
    <col min="3407" max="3407" width="17.5703125" bestFit="1" customWidth="1"/>
    <col min="3408" max="3408" width="15.140625" bestFit="1" customWidth="1"/>
    <col min="3409" max="3409" width="12.7109375" bestFit="1" customWidth="1"/>
    <col min="3410" max="3410" width="8.140625" customWidth="1"/>
    <col min="3411" max="3411" width="21.85546875" bestFit="1" customWidth="1"/>
    <col min="3412" max="3412" width="19.5703125" bestFit="1" customWidth="1"/>
    <col min="3413" max="3413" width="11.42578125" bestFit="1" customWidth="1"/>
    <col min="3414" max="3414" width="12.7109375" bestFit="1" customWidth="1"/>
    <col min="3415" max="3415" width="8.7109375" customWidth="1"/>
    <col min="3416" max="3416" width="11.85546875" bestFit="1" customWidth="1"/>
    <col min="3417" max="3417" width="22.5703125" bestFit="1" customWidth="1"/>
    <col min="3418" max="3418" width="26" bestFit="1" customWidth="1"/>
    <col min="3419" max="3419" width="39.85546875" bestFit="1" customWidth="1"/>
    <col min="3420" max="3420" width="12.85546875" bestFit="1" customWidth="1"/>
    <col min="3421" max="3421" width="13.140625" bestFit="1" customWidth="1"/>
    <col min="3422" max="3422" width="15.7109375" bestFit="1" customWidth="1"/>
    <col min="3423" max="3423" width="18.140625" bestFit="1" customWidth="1"/>
    <col min="3424" max="3424" width="15.140625" bestFit="1" customWidth="1"/>
    <col min="3425" max="3425" width="12.28515625" bestFit="1" customWidth="1"/>
    <col min="3426" max="3426" width="14.85546875" bestFit="1" customWidth="1"/>
    <col min="3427" max="3427" width="21.7109375" bestFit="1" customWidth="1"/>
    <col min="3428" max="3428" width="13.5703125" bestFit="1" customWidth="1"/>
    <col min="3429" max="3429" width="10.28515625" bestFit="1" customWidth="1"/>
    <col min="3430" max="3430" width="10.140625" bestFit="1" customWidth="1"/>
    <col min="3431" max="3432" width="12.5703125" bestFit="1" customWidth="1"/>
    <col min="3433" max="3433" width="14.140625" bestFit="1" customWidth="1"/>
    <col min="3434" max="3434" width="10.5703125" bestFit="1" customWidth="1"/>
    <col min="3435" max="3435" width="12.42578125" bestFit="1" customWidth="1"/>
    <col min="3436" max="3436" width="8.42578125" customWidth="1"/>
    <col min="3437" max="3437" width="11.140625" bestFit="1" customWidth="1"/>
    <col min="3438" max="3438" width="10.7109375" bestFit="1" customWidth="1"/>
    <col min="3439" max="3439" width="13.140625" bestFit="1" customWidth="1"/>
    <col min="3440" max="3440" width="7.5703125" customWidth="1"/>
    <col min="3441" max="3441" width="20.140625" bestFit="1" customWidth="1"/>
    <col min="3442" max="3442" width="13.5703125" bestFit="1" customWidth="1"/>
    <col min="3443" max="3443" width="7.140625" customWidth="1"/>
    <col min="3444" max="3444" width="14.42578125" bestFit="1" customWidth="1"/>
    <col min="3445" max="3445" width="24.28515625" bestFit="1" customWidth="1"/>
    <col min="3446" max="3446" width="28.7109375" bestFit="1" customWidth="1"/>
    <col min="3447" max="3447" width="18.42578125" bestFit="1" customWidth="1"/>
    <col min="3448" max="3448" width="12" bestFit="1" customWidth="1"/>
    <col min="3449" max="3449" width="13.7109375" bestFit="1" customWidth="1"/>
    <col min="3450" max="3450" width="16.5703125" bestFit="1" customWidth="1"/>
    <col min="3451" max="3451" width="17.42578125" bestFit="1" customWidth="1"/>
    <col min="3452" max="3452" width="21" bestFit="1" customWidth="1"/>
    <col min="3453" max="3453" width="17.85546875" bestFit="1" customWidth="1"/>
    <col min="3454" max="3454" width="12" bestFit="1" customWidth="1"/>
    <col min="3455" max="3455" width="16" bestFit="1" customWidth="1"/>
    <col min="3456" max="3456" width="13.28515625" bestFit="1" customWidth="1"/>
    <col min="3457" max="3457" width="15.140625" bestFit="1" customWidth="1"/>
    <col min="3458" max="3458" width="15.28515625" bestFit="1" customWidth="1"/>
    <col min="3459" max="3459" width="14.85546875" bestFit="1" customWidth="1"/>
    <col min="3460" max="3460" width="18" bestFit="1" customWidth="1"/>
    <col min="3461" max="3461" width="17.28515625" bestFit="1" customWidth="1"/>
    <col min="3462" max="3462" width="11.85546875" bestFit="1" customWidth="1"/>
    <col min="3463" max="3463" width="23.7109375" bestFit="1" customWidth="1"/>
    <col min="3464" max="3464" width="15.140625" bestFit="1" customWidth="1"/>
    <col min="3465" max="3465" width="13.85546875" bestFit="1" customWidth="1"/>
    <col min="3466" max="3466" width="13.5703125" bestFit="1" customWidth="1"/>
    <col min="3467" max="3467" width="17.7109375" bestFit="1" customWidth="1"/>
    <col min="3468" max="3468" width="15" bestFit="1" customWidth="1"/>
    <col min="3469" max="3469" width="14.140625" bestFit="1" customWidth="1"/>
    <col min="3470" max="3470" width="6.5703125" customWidth="1"/>
    <col min="3471" max="3471" width="31" bestFit="1" customWidth="1"/>
    <col min="3472" max="3472" width="9" customWidth="1"/>
    <col min="3473" max="3473" width="7" customWidth="1"/>
    <col min="3474" max="3474" width="11.7109375" bestFit="1" customWidth="1"/>
    <col min="3475" max="3475" width="13.85546875" bestFit="1" customWidth="1"/>
    <col min="3476" max="3476" width="12.7109375" bestFit="1" customWidth="1"/>
    <col min="3477" max="3477" width="14.7109375" bestFit="1" customWidth="1"/>
    <col min="3478" max="3478" width="12.42578125" bestFit="1" customWidth="1"/>
    <col min="3479" max="3479" width="13.5703125" bestFit="1" customWidth="1"/>
    <col min="3480" max="3480" width="17" bestFit="1" customWidth="1"/>
    <col min="3481" max="3481" width="25.85546875" bestFit="1" customWidth="1"/>
    <col min="3482" max="3482" width="9.7109375" bestFit="1" customWidth="1"/>
    <col min="3483" max="3483" width="7.28515625" customWidth="1"/>
    <col min="3484" max="3484" width="12.28515625" bestFit="1" customWidth="1"/>
    <col min="3485" max="3485" width="8.28515625" customWidth="1"/>
    <col min="3486" max="3486" width="14.5703125" bestFit="1" customWidth="1"/>
    <col min="3487" max="3487" width="24.5703125" bestFit="1" customWidth="1"/>
    <col min="3489" max="3489" width="11.28515625" bestFit="1" customWidth="1"/>
    <col min="3490" max="3490" width="6.85546875" customWidth="1"/>
    <col min="3491" max="3491" width="10.140625" bestFit="1" customWidth="1"/>
    <col min="3492" max="3492" width="11.85546875" bestFit="1" customWidth="1"/>
    <col min="3493" max="3493" width="10.140625" bestFit="1" customWidth="1"/>
    <col min="3494" max="3494" width="17.7109375" bestFit="1" customWidth="1"/>
    <col min="3495" max="3495" width="22.85546875" bestFit="1" customWidth="1"/>
    <col min="3496" max="3496" width="28.28515625" bestFit="1" customWidth="1"/>
    <col min="3497" max="3497" width="18.42578125" bestFit="1" customWidth="1"/>
    <col min="3498" max="3498" width="20.42578125" bestFit="1" customWidth="1"/>
    <col min="3499" max="3499" width="23.28515625" bestFit="1" customWidth="1"/>
    <col min="3500" max="3500" width="20" bestFit="1" customWidth="1"/>
    <col min="3501" max="3501" width="27.42578125" bestFit="1" customWidth="1"/>
    <col min="3502" max="3502" width="20.7109375" bestFit="1" customWidth="1"/>
    <col min="3503" max="3503" width="19.42578125" bestFit="1" customWidth="1"/>
    <col min="3504" max="3504" width="18.7109375" bestFit="1" customWidth="1"/>
    <col min="3505" max="3505" width="18.28515625" bestFit="1" customWidth="1"/>
    <col min="3506" max="3506" width="21.5703125" bestFit="1" customWidth="1"/>
    <col min="3507" max="3507" width="21.85546875" bestFit="1" customWidth="1"/>
    <col min="3508" max="3508" width="28.42578125" bestFit="1" customWidth="1"/>
    <col min="3509" max="3509" width="22.85546875" bestFit="1" customWidth="1"/>
    <col min="3510" max="3510" width="11.7109375" bestFit="1" customWidth="1"/>
    <col min="3511" max="3511" width="21.5703125" bestFit="1" customWidth="1"/>
    <col min="3512" max="3512" width="20.42578125" bestFit="1" customWidth="1"/>
    <col min="3513" max="3513" width="15" bestFit="1" customWidth="1"/>
    <col min="3514" max="3514" width="18.42578125" bestFit="1" customWidth="1"/>
    <col min="3515" max="3515" width="9.7109375" bestFit="1" customWidth="1"/>
    <col min="3516" max="3516" width="16.140625" bestFit="1" customWidth="1"/>
    <col min="3517" max="3517" width="17.28515625" bestFit="1" customWidth="1"/>
    <col min="3518" max="3518" width="11.7109375" bestFit="1" customWidth="1"/>
    <col min="3519" max="3519" width="28.85546875" bestFit="1" customWidth="1"/>
    <col min="3520" max="3520" width="11.85546875" bestFit="1" customWidth="1"/>
    <col min="3521" max="3521" width="8.85546875" customWidth="1"/>
    <col min="3522" max="3522" width="16" bestFit="1" customWidth="1"/>
    <col min="3523" max="3523" width="21.140625" bestFit="1" customWidth="1"/>
    <col min="3524" max="3524" width="16" bestFit="1" customWidth="1"/>
    <col min="3525" max="3525" width="9.28515625" bestFit="1" customWidth="1"/>
    <col min="3526" max="3526" width="10.7109375" bestFit="1" customWidth="1"/>
    <col min="3527" max="3527" width="8.85546875" customWidth="1"/>
    <col min="3528" max="3528" width="8.140625" customWidth="1"/>
    <col min="3529" max="3529" width="15.42578125" bestFit="1" customWidth="1"/>
    <col min="3530" max="3530" width="7.42578125" customWidth="1"/>
    <col min="3531" max="3531" width="10.85546875" bestFit="1" customWidth="1"/>
    <col min="3532" max="3532" width="11.85546875" bestFit="1" customWidth="1"/>
    <col min="3533" max="3533" width="7.7109375" customWidth="1"/>
    <col min="3534" max="3534" width="20" bestFit="1" customWidth="1"/>
    <col min="3535" max="3535" width="16.28515625" bestFit="1" customWidth="1"/>
    <col min="3536" max="3536" width="27.42578125" bestFit="1" customWidth="1"/>
    <col min="3537" max="3537" width="16.28515625" bestFit="1" customWidth="1"/>
    <col min="3538" max="3538" width="15.140625" bestFit="1" customWidth="1"/>
    <col min="3539" max="3539" width="19.5703125" bestFit="1" customWidth="1"/>
    <col min="3540" max="3540" width="12.140625" bestFit="1" customWidth="1"/>
    <col min="3541" max="3541" width="12.28515625" bestFit="1" customWidth="1"/>
    <col min="3542" max="3542" width="9" customWidth="1"/>
    <col min="3543" max="3543" width="8.140625" customWidth="1"/>
    <col min="3544" max="3544" width="11.42578125" bestFit="1" customWidth="1"/>
    <col min="3545" max="3545" width="21.42578125" bestFit="1" customWidth="1"/>
    <col min="3546" max="3546" width="10.85546875" bestFit="1" customWidth="1"/>
    <col min="3547" max="3547" width="11" bestFit="1" customWidth="1"/>
    <col min="3548" max="3548" width="11.140625" bestFit="1" customWidth="1"/>
    <col min="3549" max="3549" width="21.5703125" bestFit="1" customWidth="1"/>
    <col min="3550" max="3550" width="15.140625" bestFit="1" customWidth="1"/>
    <col min="3551" max="3551" width="10.85546875" bestFit="1" customWidth="1"/>
    <col min="3552" max="3552" width="28.42578125" bestFit="1" customWidth="1"/>
    <col min="3553" max="3553" width="22.140625" bestFit="1" customWidth="1"/>
    <col min="3554" max="3554" width="9.28515625" bestFit="1" customWidth="1"/>
    <col min="3555" max="3555" width="14.140625" bestFit="1" customWidth="1"/>
    <col min="3556" max="3556" width="10.85546875" bestFit="1" customWidth="1"/>
    <col min="3557" max="3557" width="14.140625" bestFit="1" customWidth="1"/>
    <col min="3558" max="3558" width="17.5703125" bestFit="1" customWidth="1"/>
    <col min="3559" max="3559" width="9.28515625" bestFit="1" customWidth="1"/>
    <col min="3560" max="3560" width="12" bestFit="1" customWidth="1"/>
    <col min="3561" max="3561" width="9.42578125" bestFit="1" customWidth="1"/>
    <col min="3562" max="3562" width="8.85546875" customWidth="1"/>
    <col min="3563" max="3563" width="16" bestFit="1" customWidth="1"/>
    <col min="3564" max="3564" width="8.7109375" customWidth="1"/>
    <col min="3565" max="3565" width="18.85546875" bestFit="1" customWidth="1"/>
    <col min="3566" max="3566" width="17.42578125" bestFit="1" customWidth="1"/>
    <col min="3567" max="3567" width="8.140625" customWidth="1"/>
    <col min="3568" max="3568" width="12.5703125" bestFit="1" customWidth="1"/>
    <col min="3569" max="3569" width="11.5703125" bestFit="1" customWidth="1"/>
    <col min="3570" max="3570" width="16" bestFit="1" customWidth="1"/>
    <col min="3571" max="3571" width="23.85546875" bestFit="1" customWidth="1"/>
    <col min="3572" max="3572" width="19.7109375" bestFit="1" customWidth="1"/>
    <col min="3573" max="3573" width="8.28515625" customWidth="1"/>
    <col min="3574" max="3574" width="20.85546875" bestFit="1" customWidth="1"/>
    <col min="3575" max="3575" width="9.42578125" bestFit="1" customWidth="1"/>
    <col min="3576" max="3576" width="13.140625" bestFit="1" customWidth="1"/>
    <col min="3577" max="3577" width="17.7109375" bestFit="1" customWidth="1"/>
    <col min="3578" max="3578" width="8.5703125" customWidth="1"/>
    <col min="3579" max="3579" width="10.5703125" bestFit="1" customWidth="1"/>
    <col min="3580" max="3580" width="19.28515625" bestFit="1" customWidth="1"/>
    <col min="3581" max="3581" width="23.28515625" bestFit="1" customWidth="1"/>
    <col min="3582" max="3582" width="6.85546875" customWidth="1"/>
    <col min="3583" max="3583" width="8.42578125" customWidth="1"/>
    <col min="3584" max="3584" width="10.7109375" bestFit="1" customWidth="1"/>
    <col min="3585" max="3585" width="20" bestFit="1" customWidth="1"/>
    <col min="3586" max="3586" width="24.42578125" bestFit="1" customWidth="1"/>
    <col min="3587" max="3587" width="11.7109375" bestFit="1" customWidth="1"/>
    <col min="3588" max="3588" width="8.28515625" customWidth="1"/>
    <col min="3589" max="3589" width="14.42578125" bestFit="1" customWidth="1"/>
    <col min="3590" max="3590" width="14.28515625" bestFit="1" customWidth="1"/>
    <col min="3591" max="3591" width="13.140625" bestFit="1" customWidth="1"/>
    <col min="3592" max="3592" width="9.7109375" bestFit="1" customWidth="1"/>
    <col min="3593" max="3593" width="9.28515625" bestFit="1" customWidth="1"/>
    <col min="3594" max="3594" width="10.140625" bestFit="1" customWidth="1"/>
    <col min="3595" max="3595" width="12.85546875" bestFit="1" customWidth="1"/>
    <col min="3596" max="3596" width="11" bestFit="1" customWidth="1"/>
    <col min="3597" max="3597" width="8.85546875" customWidth="1"/>
    <col min="3598" max="3598" width="15.28515625" bestFit="1" customWidth="1"/>
    <col min="3599" max="3599" width="8.85546875" customWidth="1"/>
    <col min="3600" max="3600" width="20.85546875" bestFit="1" customWidth="1"/>
    <col min="3601" max="3601" width="20" bestFit="1" customWidth="1"/>
    <col min="3602" max="3602" width="34.140625" bestFit="1" customWidth="1"/>
    <col min="3603" max="3603" width="12.42578125" bestFit="1" customWidth="1"/>
    <col min="3604" max="3604" width="14" bestFit="1" customWidth="1"/>
    <col min="3605" max="3605" width="9.85546875" bestFit="1" customWidth="1"/>
    <col min="3606" max="3606" width="14.85546875" bestFit="1" customWidth="1"/>
    <col min="3607" max="3607" width="14.140625" bestFit="1" customWidth="1"/>
    <col min="3609" max="3609" width="19.5703125" bestFit="1" customWidth="1"/>
    <col min="3610" max="3611" width="20.28515625" bestFit="1" customWidth="1"/>
    <col min="3612" max="3612" width="11.140625" bestFit="1" customWidth="1"/>
    <col min="3613" max="3613" width="30.42578125" bestFit="1" customWidth="1"/>
    <col min="3614" max="3614" width="20" bestFit="1" customWidth="1"/>
    <col min="3615" max="3615" width="21" bestFit="1" customWidth="1"/>
    <col min="3616" max="3616" width="23.42578125" bestFit="1" customWidth="1"/>
    <col min="3617" max="3617" width="15" bestFit="1" customWidth="1"/>
    <col min="3618" max="3618" width="11.140625" bestFit="1" customWidth="1"/>
    <col min="3619" max="3619" width="8" customWidth="1"/>
    <col min="3620" max="3620" width="11.7109375" bestFit="1" customWidth="1"/>
    <col min="3621" max="3621" width="18" bestFit="1" customWidth="1"/>
    <col min="3622" max="3623" width="19.85546875" bestFit="1" customWidth="1"/>
    <col min="3624" max="3624" width="16.5703125" bestFit="1" customWidth="1"/>
    <col min="3625" max="3625" width="19.42578125" bestFit="1" customWidth="1"/>
    <col min="3626" max="3626" width="9.28515625" bestFit="1" customWidth="1"/>
    <col min="3627" max="3627" width="16.85546875" bestFit="1" customWidth="1"/>
    <col min="3628" max="3628" width="17.5703125" bestFit="1" customWidth="1"/>
    <col min="3629" max="3629" width="22.140625" bestFit="1" customWidth="1"/>
    <col min="3630" max="3630" width="15.7109375" bestFit="1" customWidth="1"/>
    <col min="3631" max="3631" width="19.28515625" bestFit="1" customWidth="1"/>
    <col min="3632" max="3632" width="19.7109375" bestFit="1" customWidth="1"/>
    <col min="3633" max="3633" width="19.28515625" bestFit="1" customWidth="1"/>
    <col min="3634" max="3634" width="19.7109375" bestFit="1" customWidth="1"/>
    <col min="3635" max="3635" width="16.28515625" bestFit="1" customWidth="1"/>
    <col min="3636" max="3636" width="20.42578125" bestFit="1" customWidth="1"/>
    <col min="3637" max="3637" width="17.5703125" bestFit="1" customWidth="1"/>
    <col min="3638" max="3638" width="14.7109375" bestFit="1" customWidth="1"/>
    <col min="3639" max="3639" width="15.5703125" bestFit="1" customWidth="1"/>
    <col min="3640" max="3640" width="19.85546875" bestFit="1" customWidth="1"/>
    <col min="3641" max="3641" width="13.140625" bestFit="1" customWidth="1"/>
    <col min="3642" max="3642" width="8.28515625" customWidth="1"/>
    <col min="3643" max="3643" width="8" customWidth="1"/>
    <col min="3644" max="3644" width="10.5703125" bestFit="1" customWidth="1"/>
    <col min="3645" max="3645" width="10.7109375" bestFit="1" customWidth="1"/>
    <col min="3647" max="3647" width="13.42578125" bestFit="1" customWidth="1"/>
    <col min="3648" max="3648" width="11.5703125" bestFit="1" customWidth="1"/>
    <col min="3649" max="3649" width="22.85546875" bestFit="1" customWidth="1"/>
    <col min="3650" max="3650" width="12.140625" bestFit="1" customWidth="1"/>
    <col min="3651" max="3651" width="19.7109375" bestFit="1" customWidth="1"/>
    <col min="3652" max="3652" width="19.28515625" bestFit="1" customWidth="1"/>
    <col min="3653" max="3653" width="14.42578125" bestFit="1" customWidth="1"/>
    <col min="3654" max="3655" width="10.42578125" bestFit="1" customWidth="1"/>
    <col min="3656" max="3656" width="14.7109375" bestFit="1" customWidth="1"/>
    <col min="3657" max="3657" width="15.140625" bestFit="1" customWidth="1"/>
    <col min="3658" max="3658" width="34.42578125" bestFit="1" customWidth="1"/>
    <col min="3659" max="3660" width="15.5703125" bestFit="1" customWidth="1"/>
    <col min="3661" max="3661" width="14.7109375" bestFit="1" customWidth="1"/>
    <col min="3662" max="3662" width="15" bestFit="1" customWidth="1"/>
    <col min="3663" max="3663" width="16.42578125" bestFit="1" customWidth="1"/>
    <col min="3664" max="3664" width="14.7109375" bestFit="1" customWidth="1"/>
    <col min="3665" max="3665" width="13.28515625" bestFit="1" customWidth="1"/>
    <col min="3666" max="3666" width="12.5703125" bestFit="1" customWidth="1"/>
    <col min="3667" max="3667" width="11" bestFit="1" customWidth="1"/>
    <col min="3668" max="3668" width="9.42578125" bestFit="1" customWidth="1"/>
    <col min="3669" max="3669" width="15.85546875" bestFit="1" customWidth="1"/>
    <col min="3670" max="3670" width="15.140625" bestFit="1" customWidth="1"/>
    <col min="3671" max="3671" width="11.140625" bestFit="1" customWidth="1"/>
    <col min="3672" max="3672" width="14" bestFit="1" customWidth="1"/>
    <col min="3673" max="3673" width="13.42578125" bestFit="1" customWidth="1"/>
    <col min="3674" max="3674" width="12.140625" bestFit="1" customWidth="1"/>
    <col min="3675" max="3675" width="21.5703125" bestFit="1" customWidth="1"/>
    <col min="3676" max="3676" width="21" bestFit="1" customWidth="1"/>
    <col min="3677" max="3677" width="10.7109375" bestFit="1" customWidth="1"/>
    <col min="3678" max="3678" width="11.5703125" bestFit="1" customWidth="1"/>
    <col min="3679" max="3679" width="10.7109375" bestFit="1" customWidth="1"/>
    <col min="3680" max="3680" width="14.42578125" bestFit="1" customWidth="1"/>
    <col min="3681" max="3681" width="11" bestFit="1" customWidth="1"/>
    <col min="3682" max="3682" width="10.140625" bestFit="1" customWidth="1"/>
    <col min="3683" max="3683" width="17.28515625" bestFit="1" customWidth="1"/>
    <col min="3684" max="3684" width="15.28515625" bestFit="1" customWidth="1"/>
    <col min="3685" max="3685" width="34.85546875" bestFit="1" customWidth="1"/>
    <col min="3686" max="3686" width="10.85546875" bestFit="1" customWidth="1"/>
    <col min="3687" max="3687" width="20.42578125" bestFit="1" customWidth="1"/>
    <col min="3688" max="3688" width="15.42578125" bestFit="1" customWidth="1"/>
    <col min="3689" max="3689" width="11.42578125" bestFit="1" customWidth="1"/>
    <col min="3690" max="3690" width="10.28515625" bestFit="1" customWidth="1"/>
    <col min="3691" max="3691" width="17.5703125" bestFit="1" customWidth="1"/>
    <col min="3692" max="3692" width="11.85546875" bestFit="1" customWidth="1"/>
    <col min="3693" max="3693" width="8.85546875" customWidth="1"/>
    <col min="3694" max="3694" width="11.5703125" bestFit="1" customWidth="1"/>
    <col min="3695" max="3695" width="10" bestFit="1" customWidth="1"/>
    <col min="3696" max="3696" width="10.28515625" bestFit="1" customWidth="1"/>
    <col min="3697" max="3697" width="27.42578125" bestFit="1" customWidth="1"/>
    <col min="3698" max="3698" width="14.5703125" bestFit="1" customWidth="1"/>
    <col min="3699" max="3699" width="10.85546875" bestFit="1" customWidth="1"/>
    <col min="3700" max="3700" width="9.85546875" bestFit="1" customWidth="1"/>
    <col min="3701" max="3701" width="8.85546875" customWidth="1"/>
    <col min="3702" max="3702" width="10" bestFit="1" customWidth="1"/>
    <col min="3703" max="3703" width="9.42578125" bestFit="1" customWidth="1"/>
    <col min="3704" max="3704" width="23" bestFit="1" customWidth="1"/>
    <col min="3705" max="3705" width="11.5703125" bestFit="1" customWidth="1"/>
    <col min="3706" max="3706" width="7.85546875" customWidth="1"/>
    <col min="3707" max="3707" width="15.42578125" bestFit="1" customWidth="1"/>
    <col min="3708" max="3709" width="9" customWidth="1"/>
    <col min="3710" max="3710" width="20.85546875" bestFit="1" customWidth="1"/>
    <col min="3711" max="3711" width="9.5703125" bestFit="1" customWidth="1"/>
    <col min="3712" max="3712" width="10.28515625" bestFit="1" customWidth="1"/>
    <col min="3714" max="3714" width="14.5703125" bestFit="1" customWidth="1"/>
    <col min="3715" max="3715" width="9.7109375" bestFit="1" customWidth="1"/>
    <col min="3716" max="3716" width="13.28515625" bestFit="1" customWidth="1"/>
    <col min="3717" max="3717" width="11.28515625" bestFit="1" customWidth="1"/>
    <col min="3718" max="3718" width="12.42578125" bestFit="1" customWidth="1"/>
    <col min="3719" max="3719" width="10.85546875" bestFit="1" customWidth="1"/>
    <col min="3721" max="3721" width="17.85546875" bestFit="1" customWidth="1"/>
    <col min="3722" max="3722" width="15.7109375" bestFit="1" customWidth="1"/>
    <col min="3723" max="3723" width="17.5703125" bestFit="1" customWidth="1"/>
    <col min="3724" max="3724" width="14" bestFit="1" customWidth="1"/>
    <col min="3725" max="3725" width="8.5703125" customWidth="1"/>
    <col min="3726" max="3726" width="20" bestFit="1" customWidth="1"/>
    <col min="3727" max="3727" width="19.28515625" bestFit="1" customWidth="1"/>
    <col min="3728" max="3728" width="16" bestFit="1" customWidth="1"/>
    <col min="3729" max="3729" width="15" bestFit="1" customWidth="1"/>
    <col min="3730" max="3730" width="8.5703125" customWidth="1"/>
    <col min="3731" max="3731" width="19.140625" bestFit="1" customWidth="1"/>
    <col min="3732" max="3732" width="8.7109375" customWidth="1"/>
    <col min="3733" max="3733" width="9.42578125" bestFit="1" customWidth="1"/>
    <col min="3734" max="3734" width="10" bestFit="1" customWidth="1"/>
    <col min="3735" max="3735" width="11.28515625" bestFit="1" customWidth="1"/>
    <col min="3736" max="3736" width="7.140625" customWidth="1"/>
    <col min="3737" max="3737" width="9.5703125" bestFit="1" customWidth="1"/>
    <col min="3738" max="3738" width="10.85546875" bestFit="1" customWidth="1"/>
    <col min="3739" max="3739" width="11.140625" bestFit="1" customWidth="1"/>
    <col min="3740" max="3740" width="7.85546875" customWidth="1"/>
    <col min="3741" max="3741" width="13.7109375" bestFit="1" customWidth="1"/>
    <col min="3742" max="3742" width="8.140625" customWidth="1"/>
    <col min="3743" max="3743" width="10.28515625" bestFit="1" customWidth="1"/>
    <col min="3744" max="3744" width="7.85546875" customWidth="1"/>
    <col min="3745" max="3745" width="12.85546875" bestFit="1" customWidth="1"/>
    <col min="3746" max="3746" width="10" bestFit="1" customWidth="1"/>
    <col min="3747" max="3747" width="13.7109375" bestFit="1" customWidth="1"/>
    <col min="3748" max="3748" width="17.85546875" bestFit="1" customWidth="1"/>
    <col min="3749" max="3749" width="6" customWidth="1"/>
    <col min="3750" max="3750" width="20.42578125" bestFit="1" customWidth="1"/>
    <col min="3751" max="3751" width="6.140625" customWidth="1"/>
    <col min="3752" max="3752" width="14.85546875" bestFit="1" customWidth="1"/>
    <col min="3753" max="3753" width="12.5703125" bestFit="1" customWidth="1"/>
    <col min="3754" max="3754" width="7.140625" customWidth="1"/>
    <col min="3755" max="3755" width="34.140625" bestFit="1" customWidth="1"/>
    <col min="3756" max="3756" width="12.85546875" bestFit="1" customWidth="1"/>
    <col min="3757" max="3757" width="9.5703125" bestFit="1" customWidth="1"/>
    <col min="3758" max="3758" width="21.85546875" bestFit="1" customWidth="1"/>
    <col min="3759" max="3759" width="15.28515625" bestFit="1" customWidth="1"/>
    <col min="3760" max="3760" width="11.140625" bestFit="1" customWidth="1"/>
    <col min="3761" max="3761" width="8.42578125" customWidth="1"/>
    <col min="3762" max="3762" width="23.5703125" bestFit="1" customWidth="1"/>
    <col min="3763" max="3763" width="12.5703125" bestFit="1" customWidth="1"/>
    <col min="3764" max="3764" width="12.7109375" bestFit="1" customWidth="1"/>
    <col min="3765" max="3765" width="6.85546875" customWidth="1"/>
    <col min="3766" max="3766" width="21.85546875" bestFit="1" customWidth="1"/>
    <col min="3767" max="3767" width="9.85546875" bestFit="1" customWidth="1"/>
    <col min="3768" max="3768" width="6.5703125" customWidth="1"/>
    <col min="3769" max="3769" width="16.140625" bestFit="1" customWidth="1"/>
    <col min="3770" max="3770" width="19.140625" bestFit="1" customWidth="1"/>
    <col min="3771" max="3771" width="13.85546875" bestFit="1" customWidth="1"/>
    <col min="3772" max="3772" width="17.85546875" bestFit="1" customWidth="1"/>
    <col min="3773" max="3773" width="15.42578125" bestFit="1" customWidth="1"/>
    <col min="3774" max="3774" width="17.5703125" bestFit="1" customWidth="1"/>
    <col min="3775" max="3775" width="14.7109375" bestFit="1" customWidth="1"/>
    <col min="3776" max="3776" width="14.140625" bestFit="1" customWidth="1"/>
    <col min="3777" max="3777" width="10.5703125" bestFit="1" customWidth="1"/>
    <col min="3778" max="3778" width="23.28515625" bestFit="1" customWidth="1"/>
    <col min="3779" max="3779" width="17.7109375" bestFit="1" customWidth="1"/>
    <col min="3780" max="3780" width="12.28515625" bestFit="1" customWidth="1"/>
    <col min="3781" max="3781" width="12.5703125" bestFit="1" customWidth="1"/>
    <col min="3782" max="3782" width="12.7109375" bestFit="1" customWidth="1"/>
    <col min="3783" max="3783" width="15.7109375" bestFit="1" customWidth="1"/>
    <col min="3784" max="3784" width="14.28515625" bestFit="1" customWidth="1"/>
    <col min="3785" max="3785" width="8.85546875" customWidth="1"/>
    <col min="3786" max="3786" width="9.85546875" bestFit="1" customWidth="1"/>
    <col min="3787" max="3787" width="13.85546875" bestFit="1" customWidth="1"/>
    <col min="3788" max="3788" width="17.42578125" bestFit="1" customWidth="1"/>
    <col min="3789" max="3789" width="14.42578125" bestFit="1" customWidth="1"/>
    <col min="3790" max="3790" width="16" bestFit="1" customWidth="1"/>
    <col min="3791" max="3791" width="23.85546875" bestFit="1" customWidth="1"/>
    <col min="3792" max="3792" width="25.140625" bestFit="1" customWidth="1"/>
    <col min="3793" max="3794" width="24.7109375" bestFit="1" customWidth="1"/>
    <col min="3795" max="3795" width="23.140625" bestFit="1" customWidth="1"/>
    <col min="3796" max="3797" width="15" bestFit="1" customWidth="1"/>
    <col min="3798" max="3798" width="15.85546875" bestFit="1" customWidth="1"/>
    <col min="3799" max="3799" width="14.140625" bestFit="1" customWidth="1"/>
    <col min="3800" max="3800" width="24.42578125" bestFit="1" customWidth="1"/>
    <col min="3801" max="3801" width="21.140625" bestFit="1" customWidth="1"/>
    <col min="3802" max="3802" width="28.5703125" bestFit="1" customWidth="1"/>
    <col min="3803" max="3803" width="21" bestFit="1" customWidth="1"/>
    <col min="3804" max="3804" width="20.28515625" bestFit="1" customWidth="1"/>
    <col min="3805" max="3805" width="12.140625" bestFit="1" customWidth="1"/>
    <col min="3806" max="3806" width="21.7109375" bestFit="1" customWidth="1"/>
    <col min="3807" max="3807" width="26.7109375" bestFit="1" customWidth="1"/>
    <col min="3808" max="3808" width="26.5703125" bestFit="1" customWidth="1"/>
    <col min="3809" max="3809" width="27.28515625" bestFit="1" customWidth="1"/>
    <col min="3810" max="3810" width="21.42578125" bestFit="1" customWidth="1"/>
    <col min="3811" max="3811" width="21.85546875" bestFit="1" customWidth="1"/>
    <col min="3812" max="3812" width="30.85546875" bestFit="1" customWidth="1"/>
    <col min="3813" max="3813" width="23.140625" bestFit="1" customWidth="1"/>
    <col min="3814" max="3814" width="26.7109375" bestFit="1" customWidth="1"/>
    <col min="3815" max="3815" width="26.85546875" bestFit="1" customWidth="1"/>
    <col min="3816" max="3816" width="21" bestFit="1" customWidth="1"/>
    <col min="3817" max="3817" width="36.140625" bestFit="1" customWidth="1"/>
    <col min="3818" max="3818" width="26.140625" bestFit="1" customWidth="1"/>
    <col min="3819" max="3819" width="19.28515625" bestFit="1" customWidth="1"/>
    <col min="3820" max="3820" width="37.140625" bestFit="1" customWidth="1"/>
    <col min="3821" max="3821" width="26.42578125" bestFit="1" customWidth="1"/>
    <col min="3822" max="3822" width="25.5703125" bestFit="1" customWidth="1"/>
    <col min="3823" max="3823" width="17.5703125" bestFit="1" customWidth="1"/>
    <col min="3824" max="3824" width="29" bestFit="1" customWidth="1"/>
    <col min="3825" max="3825" width="9.42578125" bestFit="1" customWidth="1"/>
    <col min="3826" max="3826" width="18.5703125" bestFit="1" customWidth="1"/>
    <col min="3827" max="3827" width="19" bestFit="1" customWidth="1"/>
    <col min="3828" max="3828" width="16.42578125" bestFit="1" customWidth="1"/>
    <col min="3829" max="3829" width="18.140625" bestFit="1" customWidth="1"/>
    <col min="3830" max="3830" width="26.140625" bestFit="1" customWidth="1"/>
    <col min="3831" max="3831" width="14.42578125" bestFit="1" customWidth="1"/>
    <col min="3832" max="3832" width="23.5703125" bestFit="1" customWidth="1"/>
    <col min="3833" max="3833" width="24" bestFit="1" customWidth="1"/>
    <col min="3834" max="3834" width="11.42578125" bestFit="1" customWidth="1"/>
    <col min="3835" max="3835" width="13.42578125" bestFit="1" customWidth="1"/>
    <col min="3836" max="3836" width="20.85546875" bestFit="1" customWidth="1"/>
    <col min="3837" max="3837" width="22.140625" bestFit="1" customWidth="1"/>
    <col min="3838" max="3838" width="27.42578125" bestFit="1" customWidth="1"/>
    <col min="3839" max="3839" width="22.7109375" bestFit="1" customWidth="1"/>
    <col min="3840" max="3840" width="15.140625" bestFit="1" customWidth="1"/>
    <col min="3841" max="3841" width="19" bestFit="1" customWidth="1"/>
    <col min="3842" max="3842" width="12.7109375" bestFit="1" customWidth="1"/>
    <col min="3843" max="3843" width="12.5703125" bestFit="1" customWidth="1"/>
    <col min="3844" max="3844" width="20.42578125" bestFit="1" customWidth="1"/>
    <col min="3845" max="3845" width="22.5703125" bestFit="1" customWidth="1"/>
    <col min="3846" max="3846" width="21.42578125" bestFit="1" customWidth="1"/>
    <col min="3847" max="3847" width="22.85546875" bestFit="1" customWidth="1"/>
    <col min="3848" max="3848" width="19" bestFit="1" customWidth="1"/>
    <col min="3849" max="3849" width="43" bestFit="1" customWidth="1"/>
    <col min="3850" max="3850" width="26.140625" bestFit="1" customWidth="1"/>
    <col min="3851" max="3851" width="13.7109375" bestFit="1" customWidth="1"/>
    <col min="3852" max="3852" width="40.5703125" bestFit="1" customWidth="1"/>
    <col min="3853" max="3853" width="27" bestFit="1" customWidth="1"/>
    <col min="3854" max="3854" width="23" bestFit="1" customWidth="1"/>
    <col min="3855" max="3855" width="24.7109375" bestFit="1" customWidth="1"/>
    <col min="3856" max="3856" width="28.28515625" bestFit="1" customWidth="1"/>
    <col min="3857" max="3857" width="24.140625" bestFit="1" customWidth="1"/>
    <col min="3858" max="3858" width="22.85546875" bestFit="1" customWidth="1"/>
    <col min="3859" max="3859" width="27" bestFit="1" customWidth="1"/>
    <col min="3860" max="3860" width="24.42578125" bestFit="1" customWidth="1"/>
    <col min="3861" max="3861" width="23" bestFit="1" customWidth="1"/>
    <col min="3862" max="3862" width="22.42578125" bestFit="1" customWidth="1"/>
    <col min="3863" max="3863" width="24.42578125" bestFit="1" customWidth="1"/>
    <col min="3864" max="3864" width="24.7109375" bestFit="1" customWidth="1"/>
    <col min="3865" max="3865" width="16.42578125" bestFit="1" customWidth="1"/>
    <col min="3866" max="3866" width="25.85546875" bestFit="1" customWidth="1"/>
    <col min="3867" max="3867" width="17" bestFit="1" customWidth="1"/>
    <col min="3868" max="3868" width="15.28515625" bestFit="1" customWidth="1"/>
    <col min="3869" max="3869" width="16" bestFit="1" customWidth="1"/>
    <col min="3870" max="3870" width="31.140625" bestFit="1" customWidth="1"/>
    <col min="3871" max="3871" width="11.42578125" bestFit="1" customWidth="1"/>
    <col min="3872" max="3872" width="19.28515625" bestFit="1" customWidth="1"/>
    <col min="3873" max="3873" width="21.85546875" bestFit="1" customWidth="1"/>
    <col min="3874" max="3874" width="21.140625" bestFit="1" customWidth="1"/>
    <col min="3875" max="3875" width="21" bestFit="1" customWidth="1"/>
    <col min="3876" max="3876" width="40.5703125" bestFit="1" customWidth="1"/>
    <col min="3877" max="3877" width="25.140625" bestFit="1" customWidth="1"/>
    <col min="3878" max="3878" width="24.28515625" bestFit="1" customWidth="1"/>
    <col min="3879" max="3879" width="21.85546875" bestFit="1" customWidth="1"/>
    <col min="3880" max="3880" width="21.5703125" bestFit="1" customWidth="1"/>
    <col min="3881" max="3881" width="29.28515625" bestFit="1" customWidth="1"/>
    <col min="3882" max="3882" width="34.140625" bestFit="1" customWidth="1"/>
    <col min="3883" max="3883" width="21.7109375" bestFit="1" customWidth="1"/>
    <col min="3884" max="3884" width="29.42578125" bestFit="1" customWidth="1"/>
    <col min="3885" max="3885" width="23.28515625" bestFit="1" customWidth="1"/>
    <col min="3886" max="3886" width="29.85546875" bestFit="1" customWidth="1"/>
    <col min="3887" max="3887" width="12.28515625" bestFit="1" customWidth="1"/>
    <col min="3888" max="3888" width="21.7109375" bestFit="1" customWidth="1"/>
    <col min="3889" max="3889" width="21.5703125" bestFit="1" customWidth="1"/>
    <col min="3890" max="3890" width="20.28515625" bestFit="1" customWidth="1"/>
    <col min="3891" max="3891" width="23.42578125" bestFit="1" customWidth="1"/>
    <col min="3892" max="3892" width="21.140625" bestFit="1" customWidth="1"/>
    <col min="3893" max="3893" width="19.42578125" bestFit="1" customWidth="1"/>
    <col min="3894" max="3894" width="26.7109375" bestFit="1" customWidth="1"/>
    <col min="3895" max="3895" width="13.7109375" bestFit="1" customWidth="1"/>
    <col min="3896" max="3896" width="14" bestFit="1" customWidth="1"/>
    <col min="3897" max="3897" width="23.140625" bestFit="1" customWidth="1"/>
    <col min="3898" max="3898" width="23.28515625" bestFit="1" customWidth="1"/>
    <col min="3899" max="3899" width="17.42578125" bestFit="1" customWidth="1"/>
    <col min="3900" max="3900" width="26.5703125" bestFit="1" customWidth="1"/>
    <col min="3901" max="3901" width="26.85546875" bestFit="1" customWidth="1"/>
    <col min="3902" max="3902" width="32.140625" bestFit="1" customWidth="1"/>
    <col min="3903" max="3903" width="14.85546875" bestFit="1" customWidth="1"/>
    <col min="3904" max="3904" width="26.42578125" bestFit="1" customWidth="1"/>
    <col min="3905" max="3905" width="23" bestFit="1" customWidth="1"/>
    <col min="3906" max="3906" width="10.28515625" bestFit="1" customWidth="1"/>
    <col min="3907" max="3907" width="9.7109375" bestFit="1" customWidth="1"/>
    <col min="3908" max="3908" width="23" bestFit="1" customWidth="1"/>
    <col min="3909" max="3909" width="26" bestFit="1" customWidth="1"/>
    <col min="3910" max="3910" width="21.5703125" bestFit="1" customWidth="1"/>
    <col min="3911" max="3911" width="25.140625" bestFit="1" customWidth="1"/>
    <col min="3912" max="3912" width="22.5703125" bestFit="1" customWidth="1"/>
    <col min="3913" max="3913" width="23" bestFit="1" customWidth="1"/>
    <col min="3914" max="3914" width="21.140625" bestFit="1" customWidth="1"/>
    <col min="3915" max="3915" width="23.42578125" bestFit="1" customWidth="1"/>
    <col min="3916" max="3916" width="19.42578125" bestFit="1" customWidth="1"/>
    <col min="3917" max="3917" width="24.28515625" bestFit="1" customWidth="1"/>
    <col min="3918" max="3918" width="22.28515625" bestFit="1" customWidth="1"/>
    <col min="3919" max="3919" width="21" bestFit="1" customWidth="1"/>
    <col min="3920" max="3920" width="20.140625" bestFit="1" customWidth="1"/>
    <col min="3921" max="3921" width="25.7109375" bestFit="1" customWidth="1"/>
    <col min="3922" max="3922" width="24.85546875" bestFit="1" customWidth="1"/>
    <col min="3923" max="3923" width="24.7109375" bestFit="1" customWidth="1"/>
    <col min="3924" max="3924" width="20.140625" bestFit="1" customWidth="1"/>
    <col min="3925" max="3925" width="22.42578125" bestFit="1" customWidth="1"/>
    <col min="3926" max="3926" width="21.5703125" bestFit="1" customWidth="1"/>
    <col min="3927" max="3927" width="18.5703125" bestFit="1" customWidth="1"/>
    <col min="3928" max="3928" width="20.42578125" bestFit="1" customWidth="1"/>
    <col min="3929" max="3929" width="28.140625" bestFit="1" customWidth="1"/>
    <col min="3930" max="3930" width="15" bestFit="1" customWidth="1"/>
    <col min="3931" max="3931" width="11" bestFit="1" customWidth="1"/>
    <col min="3932" max="3932" width="10.42578125" bestFit="1" customWidth="1"/>
    <col min="3933" max="3933" width="47.140625" bestFit="1" customWidth="1"/>
    <col min="3934" max="3934" width="21.7109375" bestFit="1" customWidth="1"/>
    <col min="3935" max="3935" width="14.7109375" bestFit="1" customWidth="1"/>
    <col min="3936" max="3936" width="29.28515625" bestFit="1" customWidth="1"/>
    <col min="3937" max="3937" width="26.5703125" bestFit="1" customWidth="1"/>
    <col min="3938" max="3938" width="53" bestFit="1" customWidth="1"/>
    <col min="3939" max="3939" width="18.28515625" bestFit="1" customWidth="1"/>
    <col min="3940" max="3940" width="13.85546875" bestFit="1" customWidth="1"/>
    <col min="3941" max="3941" width="15.140625" bestFit="1" customWidth="1"/>
    <col min="3942" max="3942" width="16.28515625" bestFit="1" customWidth="1"/>
    <col min="3943" max="3943" width="27.7109375" bestFit="1" customWidth="1"/>
    <col min="3944" max="3944" width="26.140625" bestFit="1" customWidth="1"/>
    <col min="3945" max="3945" width="29.7109375" bestFit="1" customWidth="1"/>
    <col min="3946" max="3946" width="27.7109375" bestFit="1" customWidth="1"/>
    <col min="3947" max="3947" width="29" bestFit="1" customWidth="1"/>
    <col min="3948" max="3948" width="25.5703125" bestFit="1" customWidth="1"/>
    <col min="3949" max="3949" width="24.85546875" bestFit="1" customWidth="1"/>
    <col min="3950" max="3950" width="26.28515625" bestFit="1" customWidth="1"/>
    <col min="3951" max="3951" width="25.28515625" bestFit="1" customWidth="1"/>
    <col min="3952" max="3952" width="28.42578125" bestFit="1" customWidth="1"/>
    <col min="3953" max="3953" width="32.140625" bestFit="1" customWidth="1"/>
    <col min="3954" max="3954" width="33.140625" bestFit="1" customWidth="1"/>
    <col min="3955" max="3955" width="26" bestFit="1" customWidth="1"/>
    <col min="3956" max="3956" width="32" bestFit="1" customWidth="1"/>
    <col min="3957" max="3957" width="36" bestFit="1" customWidth="1"/>
    <col min="3958" max="3958" width="27.28515625" bestFit="1" customWidth="1"/>
    <col min="3959" max="3959" width="27.140625" bestFit="1" customWidth="1"/>
    <col min="3960" max="3960" width="27.85546875" bestFit="1" customWidth="1"/>
    <col min="3961" max="3961" width="27.140625" bestFit="1" customWidth="1"/>
    <col min="3962" max="3962" width="25" bestFit="1" customWidth="1"/>
    <col min="3963" max="3963" width="29.140625" bestFit="1" customWidth="1"/>
    <col min="3964" max="3964" width="44.42578125" bestFit="1" customWidth="1"/>
    <col min="3965" max="3965" width="27" bestFit="1" customWidth="1"/>
    <col min="3966" max="3966" width="26.7109375" bestFit="1" customWidth="1"/>
    <col min="3967" max="3967" width="26.85546875" bestFit="1" customWidth="1"/>
    <col min="3968" max="3968" width="29.7109375" bestFit="1" customWidth="1"/>
    <col min="3969" max="3969" width="26.5703125" bestFit="1" customWidth="1"/>
    <col min="3970" max="3970" width="29.42578125" bestFit="1" customWidth="1"/>
    <col min="3971" max="3971" width="25.140625" bestFit="1" customWidth="1"/>
    <col min="3972" max="3972" width="16.7109375" bestFit="1" customWidth="1"/>
    <col min="3973" max="3973" width="14" bestFit="1" customWidth="1"/>
    <col min="3974" max="3974" width="43.5703125" bestFit="1" customWidth="1"/>
    <col min="3975" max="3975" width="15.7109375" bestFit="1" customWidth="1"/>
    <col min="3976" max="3976" width="23.42578125" bestFit="1" customWidth="1"/>
    <col min="3977" max="3977" width="16" bestFit="1" customWidth="1"/>
    <col min="3978" max="3978" width="14.140625" bestFit="1" customWidth="1"/>
    <col min="3979" max="3979" width="24.28515625" bestFit="1" customWidth="1"/>
    <col min="3980" max="3980" width="8.140625" customWidth="1"/>
    <col min="3981" max="3981" width="17.28515625" bestFit="1" customWidth="1"/>
    <col min="3982" max="3982" width="14.140625" bestFit="1" customWidth="1"/>
    <col min="3983" max="3983" width="35.7109375" bestFit="1" customWidth="1"/>
    <col min="3984" max="3984" width="21.140625" bestFit="1" customWidth="1"/>
    <col min="3985" max="3985" width="14.5703125" bestFit="1" customWidth="1"/>
    <col min="3986" max="3986" width="11.140625" bestFit="1" customWidth="1"/>
    <col min="3987" max="3987" width="17.85546875" bestFit="1" customWidth="1"/>
    <col min="3988" max="3988" width="32.5703125" bestFit="1" customWidth="1"/>
    <col min="3989" max="3989" width="23" bestFit="1" customWidth="1"/>
    <col min="3990" max="3990" width="18.28515625" bestFit="1" customWidth="1"/>
    <col min="3991" max="3991" width="21.140625" bestFit="1" customWidth="1"/>
    <col min="3992" max="3992" width="19.140625" bestFit="1" customWidth="1"/>
    <col min="3993" max="3993" width="17.28515625" bestFit="1" customWidth="1"/>
    <col min="3994" max="3994" width="15.140625" bestFit="1" customWidth="1"/>
    <col min="3995" max="3995" width="26" bestFit="1" customWidth="1"/>
    <col min="3996" max="3996" width="10.85546875" bestFit="1" customWidth="1"/>
    <col min="3997" max="3997" width="20.42578125" bestFit="1" customWidth="1"/>
    <col min="3998" max="3998" width="18.5703125" bestFit="1" customWidth="1"/>
    <col min="3999" max="3999" width="26.140625" bestFit="1" customWidth="1"/>
    <col min="4000" max="4000" width="20.85546875" bestFit="1" customWidth="1"/>
    <col min="4001" max="4001" width="13.42578125" bestFit="1" customWidth="1"/>
    <col min="4002" max="4002" width="12" bestFit="1" customWidth="1"/>
    <col min="4003" max="4003" width="19.5703125" bestFit="1" customWidth="1"/>
    <col min="4004" max="4004" width="30.28515625" bestFit="1" customWidth="1"/>
    <col min="4005" max="4005" width="15.5703125" bestFit="1" customWidth="1"/>
    <col min="4006" max="4006" width="14.5703125" bestFit="1" customWidth="1"/>
    <col min="4007" max="4007" width="15.7109375" bestFit="1" customWidth="1"/>
    <col min="4008" max="4008" width="29.42578125" bestFit="1" customWidth="1"/>
    <col min="4009" max="4009" width="25.7109375" bestFit="1" customWidth="1"/>
    <col min="4010" max="4010" width="30.85546875" bestFit="1" customWidth="1"/>
    <col min="4011" max="4011" width="25.7109375" bestFit="1" customWidth="1"/>
    <col min="4012" max="4012" width="25.5703125" bestFit="1" customWidth="1"/>
    <col min="4013" max="4013" width="22.85546875" bestFit="1" customWidth="1"/>
    <col min="4014" max="4014" width="10.7109375" bestFit="1" customWidth="1"/>
    <col min="4015" max="4015" width="9.7109375" bestFit="1" customWidth="1"/>
    <col min="4016" max="4016" width="19.7109375" bestFit="1" customWidth="1"/>
    <col min="4017" max="4017" width="19.28515625" bestFit="1" customWidth="1"/>
    <col min="4018" max="4018" width="20" bestFit="1" customWidth="1"/>
    <col min="4019" max="4019" width="18.5703125" bestFit="1" customWidth="1"/>
    <col min="4020" max="4020" width="19.5703125" bestFit="1" customWidth="1"/>
    <col min="4021" max="4021" width="11.42578125" bestFit="1" customWidth="1"/>
    <col min="4022" max="4022" width="15.42578125" bestFit="1" customWidth="1"/>
    <col min="4023" max="4023" width="23.7109375" bestFit="1" customWidth="1"/>
    <col min="4024" max="4024" width="24.5703125" bestFit="1" customWidth="1"/>
    <col min="4025" max="4025" width="31" bestFit="1" customWidth="1"/>
    <col min="4026" max="4026" width="24.85546875" bestFit="1" customWidth="1"/>
    <col min="4027" max="4027" width="24" bestFit="1" customWidth="1"/>
    <col min="4028" max="4028" width="25.7109375" bestFit="1" customWidth="1"/>
    <col min="4029" max="4029" width="26.140625" bestFit="1" customWidth="1"/>
    <col min="4030" max="4030" width="28.28515625" bestFit="1" customWidth="1"/>
    <col min="4031" max="4031" width="30.5703125" bestFit="1" customWidth="1"/>
    <col min="4032" max="4032" width="24.7109375" bestFit="1" customWidth="1"/>
    <col min="4033" max="4033" width="24.140625" bestFit="1" customWidth="1"/>
    <col min="4034" max="4034" width="24.28515625" bestFit="1" customWidth="1"/>
    <col min="4035" max="4035" width="22.5703125" bestFit="1" customWidth="1"/>
    <col min="4036" max="4036" width="12.5703125" bestFit="1" customWidth="1"/>
    <col min="4037" max="4037" width="26.85546875" bestFit="1" customWidth="1"/>
    <col min="4038" max="4038" width="22.28515625" bestFit="1" customWidth="1"/>
    <col min="4039" max="4039" width="22" bestFit="1" customWidth="1"/>
    <col min="4040" max="4040" width="13.7109375" bestFit="1" customWidth="1"/>
    <col min="4041" max="4041" width="25" bestFit="1" customWidth="1"/>
    <col min="4042" max="4042" width="44.28515625" bestFit="1" customWidth="1"/>
    <col min="4043" max="4043" width="27.42578125" bestFit="1" customWidth="1"/>
    <col min="4044" max="4044" width="23.7109375" bestFit="1" customWidth="1"/>
    <col min="4045" max="4045" width="14.28515625" bestFit="1" customWidth="1"/>
    <col min="4046" max="4046" width="24.85546875" bestFit="1" customWidth="1"/>
    <col min="4047" max="4047" width="28.5703125" bestFit="1" customWidth="1"/>
    <col min="4048" max="4048" width="23" bestFit="1" customWidth="1"/>
    <col min="4049" max="4049" width="23.140625" bestFit="1" customWidth="1"/>
    <col min="4050" max="4050" width="28.7109375" bestFit="1" customWidth="1"/>
    <col min="4051" max="4051" width="40.7109375" bestFit="1" customWidth="1"/>
    <col min="4052" max="4052" width="27.5703125" bestFit="1" customWidth="1"/>
    <col min="4053" max="4053" width="26.140625" bestFit="1" customWidth="1"/>
    <col min="4054" max="4054" width="27.140625" bestFit="1" customWidth="1"/>
    <col min="4055" max="4055" width="14.28515625" bestFit="1" customWidth="1"/>
    <col min="4056" max="4056" width="14.85546875" bestFit="1" customWidth="1"/>
    <col min="4057" max="4057" width="24.140625" bestFit="1" customWidth="1"/>
    <col min="4058" max="4058" width="10" bestFit="1" customWidth="1"/>
    <col min="4059" max="4059" width="18" bestFit="1" customWidth="1"/>
    <col min="4060" max="4060" width="28.5703125" bestFit="1" customWidth="1"/>
    <col min="4061" max="4061" width="20.28515625" bestFit="1" customWidth="1"/>
    <col min="4062" max="4062" width="29" bestFit="1" customWidth="1"/>
    <col min="4063" max="4063" width="19.85546875" bestFit="1" customWidth="1"/>
    <col min="4064" max="4064" width="19.7109375" bestFit="1" customWidth="1"/>
    <col min="4065" max="4065" width="23.28515625" bestFit="1" customWidth="1"/>
    <col min="4066" max="4066" width="25.140625" bestFit="1" customWidth="1"/>
    <col min="4067" max="4067" width="20" bestFit="1" customWidth="1"/>
    <col min="4068" max="4068" width="19.140625" bestFit="1" customWidth="1"/>
    <col min="4069" max="4069" width="22.85546875" bestFit="1" customWidth="1"/>
    <col min="4070" max="4070" width="19.7109375" bestFit="1" customWidth="1"/>
    <col min="4071" max="4071" width="19.28515625" bestFit="1" customWidth="1"/>
    <col min="4072" max="4072" width="20.5703125" bestFit="1" customWidth="1"/>
    <col min="4073" max="4073" width="45.140625" bestFit="1" customWidth="1"/>
    <col min="4074" max="4074" width="27.42578125" bestFit="1" customWidth="1"/>
    <col min="4075" max="4075" width="22.7109375" bestFit="1" customWidth="1"/>
    <col min="4076" max="4076" width="21.85546875" bestFit="1" customWidth="1"/>
    <col min="4077" max="4077" width="19.5703125" bestFit="1" customWidth="1"/>
    <col min="4078" max="4078" width="21" bestFit="1" customWidth="1"/>
    <col min="4079" max="4079" width="16.85546875" bestFit="1" customWidth="1"/>
    <col min="4080" max="4080" width="21.5703125" bestFit="1" customWidth="1"/>
    <col min="4081" max="4081" width="19.5703125" bestFit="1" customWidth="1"/>
    <col min="4082" max="4082" width="19.7109375" bestFit="1" customWidth="1"/>
    <col min="4083" max="4083" width="18.85546875" bestFit="1" customWidth="1"/>
    <col min="4084" max="4084" width="22.140625" bestFit="1" customWidth="1"/>
    <col min="4085" max="4085" width="17.5703125" bestFit="1" customWidth="1"/>
    <col min="4086" max="4086" width="24" bestFit="1" customWidth="1"/>
    <col min="4087" max="4087" width="25.140625" bestFit="1" customWidth="1"/>
    <col min="4088" max="4088" width="26.7109375" bestFit="1" customWidth="1"/>
    <col min="4089" max="4089" width="19.28515625" bestFit="1" customWidth="1"/>
    <col min="4090" max="4090" width="21.5703125" bestFit="1" customWidth="1"/>
    <col min="4091" max="4091" width="19.42578125" bestFit="1" customWidth="1"/>
    <col min="4092" max="4092" width="21.85546875" bestFit="1" customWidth="1"/>
    <col min="4093" max="4093" width="32.5703125" bestFit="1" customWidth="1"/>
    <col min="4094" max="4094" width="24.85546875" bestFit="1" customWidth="1"/>
    <col min="4095" max="4095" width="18.85546875" bestFit="1" customWidth="1"/>
    <col min="4096" max="4096" width="22.42578125" bestFit="1" customWidth="1"/>
    <col min="4097" max="4097" width="25.7109375" bestFit="1" customWidth="1"/>
    <col min="4098" max="4098" width="20.7109375" bestFit="1" customWidth="1"/>
    <col min="4099" max="4099" width="17" bestFit="1" customWidth="1"/>
    <col min="4100" max="4100" width="19" bestFit="1" customWidth="1"/>
    <col min="4101" max="4101" width="22" bestFit="1" customWidth="1"/>
    <col min="4102" max="4102" width="20.7109375" bestFit="1" customWidth="1"/>
    <col min="4103" max="4103" width="23" bestFit="1" customWidth="1"/>
    <col min="4104" max="4104" width="24.140625" bestFit="1" customWidth="1"/>
    <col min="4105" max="4105" width="14" bestFit="1" customWidth="1"/>
    <col min="4106" max="4106" width="23.7109375" bestFit="1" customWidth="1"/>
    <col min="4107" max="4107" width="22.5703125" bestFit="1" customWidth="1"/>
    <col min="4108" max="4108" width="24.5703125" bestFit="1" customWidth="1"/>
    <col min="4109" max="4109" width="10.85546875" bestFit="1" customWidth="1"/>
    <col min="4110" max="4110" width="18.42578125" bestFit="1" customWidth="1"/>
    <col min="4111" max="4111" width="20.140625" bestFit="1" customWidth="1"/>
    <col min="4112" max="4112" width="26.140625" bestFit="1" customWidth="1"/>
    <col min="4113" max="4113" width="9.28515625" bestFit="1" customWidth="1"/>
    <col min="4114" max="4114" width="19" bestFit="1" customWidth="1"/>
    <col min="4115" max="4115" width="23" bestFit="1" customWidth="1"/>
    <col min="4116" max="4116" width="22.5703125" bestFit="1" customWidth="1"/>
    <col min="4117" max="4117" width="27.7109375" bestFit="1" customWidth="1"/>
    <col min="4118" max="4118" width="27.28515625" bestFit="1" customWidth="1"/>
    <col min="4119" max="4119" width="16.7109375" bestFit="1" customWidth="1"/>
    <col min="4120" max="4120" width="17.5703125" bestFit="1" customWidth="1"/>
    <col min="4121" max="4121" width="37.5703125" bestFit="1" customWidth="1"/>
    <col min="4122" max="4122" width="19.28515625" bestFit="1" customWidth="1"/>
    <col min="4123" max="4123" width="19.85546875" bestFit="1" customWidth="1"/>
    <col min="4124" max="4124" width="22.85546875" bestFit="1" customWidth="1"/>
    <col min="4125" max="4125" width="20.28515625" bestFit="1" customWidth="1"/>
    <col min="4126" max="4126" width="22" bestFit="1" customWidth="1"/>
    <col min="4127" max="4127" width="24.28515625" bestFit="1" customWidth="1"/>
    <col min="4128" max="4128" width="53.5703125" bestFit="1" customWidth="1"/>
    <col min="4129" max="4129" width="19.42578125" bestFit="1" customWidth="1"/>
    <col min="4130" max="4130" width="22" bestFit="1" customWidth="1"/>
    <col min="4131" max="4131" width="21.140625" bestFit="1" customWidth="1"/>
    <col min="4132" max="4132" width="16.42578125" bestFit="1" customWidth="1"/>
    <col min="4133" max="4133" width="19.85546875" bestFit="1" customWidth="1"/>
    <col min="4134" max="4134" width="22.140625" bestFit="1" customWidth="1"/>
    <col min="4135" max="4135" width="23" bestFit="1" customWidth="1"/>
    <col min="4136" max="4136" width="21.7109375" bestFit="1" customWidth="1"/>
    <col min="4137" max="4137" width="23.85546875" bestFit="1" customWidth="1"/>
    <col min="4138" max="4138" width="19.140625" bestFit="1" customWidth="1"/>
    <col min="4139" max="4139" width="20.5703125" bestFit="1" customWidth="1"/>
    <col min="4140" max="4140" width="19.7109375" bestFit="1" customWidth="1"/>
    <col min="4141" max="4141" width="18.5703125" bestFit="1" customWidth="1"/>
    <col min="4142" max="4142" width="21.140625" bestFit="1" customWidth="1"/>
    <col min="4143" max="4143" width="20" bestFit="1" customWidth="1"/>
    <col min="4144" max="4144" width="23.7109375" bestFit="1" customWidth="1"/>
    <col min="4145" max="4145" width="22.85546875" bestFit="1" customWidth="1"/>
    <col min="4146" max="4146" width="20.42578125" bestFit="1" customWidth="1"/>
    <col min="4147" max="4147" width="19.42578125" bestFit="1" customWidth="1"/>
    <col min="4148" max="4148" width="26.28515625" bestFit="1" customWidth="1"/>
    <col min="4149" max="4149" width="19.140625" bestFit="1" customWidth="1"/>
    <col min="4150" max="4150" width="18.5703125" bestFit="1" customWidth="1"/>
    <col min="4151" max="4151" width="18" bestFit="1" customWidth="1"/>
    <col min="4152" max="4152" width="22.7109375" bestFit="1" customWidth="1"/>
    <col min="4153" max="4153" width="33.42578125" bestFit="1" customWidth="1"/>
    <col min="4154" max="4154" width="23.140625" bestFit="1" customWidth="1"/>
    <col min="4155" max="4155" width="22.5703125" bestFit="1" customWidth="1"/>
    <col min="4156" max="4156" width="19.5703125" bestFit="1" customWidth="1"/>
    <col min="4157" max="4157" width="16.28515625" bestFit="1" customWidth="1"/>
    <col min="4158" max="4158" width="30.85546875" bestFit="1" customWidth="1"/>
    <col min="4159" max="4159" width="23.42578125" bestFit="1" customWidth="1"/>
    <col min="4160" max="4160" width="22.140625" bestFit="1" customWidth="1"/>
    <col min="4161" max="4161" width="21.5703125" bestFit="1" customWidth="1"/>
    <col min="4162" max="4162" width="30.5703125" bestFit="1" customWidth="1"/>
    <col min="4163" max="4163" width="20.85546875" bestFit="1" customWidth="1"/>
    <col min="4164" max="4164" width="44" bestFit="1" customWidth="1"/>
    <col min="4165" max="4165" width="11.42578125" bestFit="1" customWidth="1"/>
    <col min="4166" max="4166" width="14.7109375" bestFit="1" customWidth="1"/>
    <col min="4167" max="4167" width="15.140625" bestFit="1" customWidth="1"/>
    <col min="4168" max="4168" width="24.28515625" bestFit="1" customWidth="1"/>
    <col min="4169" max="4170" width="24.42578125" bestFit="1" customWidth="1"/>
    <col min="4171" max="4171" width="24" bestFit="1" customWidth="1"/>
    <col min="4172" max="4172" width="22.28515625" bestFit="1" customWidth="1"/>
    <col min="4173" max="4173" width="13.85546875" bestFit="1" customWidth="1"/>
    <col min="4174" max="4174" width="9" customWidth="1"/>
    <col min="4175" max="4175" width="26.28515625" bestFit="1" customWidth="1"/>
    <col min="4176" max="4176" width="18" bestFit="1" customWidth="1"/>
    <col min="4177" max="4177" width="22.5703125" bestFit="1" customWidth="1"/>
    <col min="4178" max="4178" width="9" customWidth="1"/>
    <col min="4179" max="4179" width="18.85546875" bestFit="1" customWidth="1"/>
    <col min="4180" max="4180" width="24.140625" bestFit="1" customWidth="1"/>
    <col min="4181" max="4181" width="19" bestFit="1" customWidth="1"/>
    <col min="4182" max="4182" width="13.5703125" bestFit="1" customWidth="1"/>
    <col min="4183" max="4184" width="13.140625" bestFit="1" customWidth="1"/>
    <col min="4185" max="4185" width="15.28515625" bestFit="1" customWidth="1"/>
    <col min="4186" max="4186" width="12.7109375" bestFit="1" customWidth="1"/>
    <col min="4187" max="4187" width="27.85546875" bestFit="1" customWidth="1"/>
    <col min="4188" max="4188" width="19.85546875" bestFit="1" customWidth="1"/>
    <col min="4189" max="4189" width="12.28515625" bestFit="1" customWidth="1"/>
    <col min="4190" max="4190" width="21.5703125" bestFit="1" customWidth="1"/>
    <col min="4191" max="4191" width="25.7109375" bestFit="1" customWidth="1"/>
    <col min="4192" max="4192" width="23.5703125" bestFit="1" customWidth="1"/>
    <col min="4193" max="4193" width="25" bestFit="1" customWidth="1"/>
    <col min="4194" max="4194" width="21.140625" bestFit="1" customWidth="1"/>
    <col min="4195" max="4195" width="26.140625" bestFit="1" customWidth="1"/>
    <col min="4196" max="4196" width="25" bestFit="1" customWidth="1"/>
    <col min="4197" max="4197" width="23.5703125" bestFit="1" customWidth="1"/>
    <col min="4198" max="4198" width="25.140625" bestFit="1" customWidth="1"/>
    <col min="4199" max="4199" width="23.5703125" bestFit="1" customWidth="1"/>
    <col min="4200" max="4200" width="21.7109375" bestFit="1" customWidth="1"/>
    <col min="4201" max="4201" width="30.42578125" bestFit="1" customWidth="1"/>
    <col min="4202" max="4202" width="23.140625" bestFit="1" customWidth="1"/>
    <col min="4203" max="4203" width="25.140625" bestFit="1" customWidth="1"/>
    <col min="4204" max="4204" width="26.5703125" bestFit="1" customWidth="1"/>
    <col min="4205" max="4205" width="13.42578125" bestFit="1" customWidth="1"/>
    <col min="4206" max="4206" width="11.28515625" bestFit="1" customWidth="1"/>
    <col min="4207" max="4207" width="24" bestFit="1" customWidth="1"/>
    <col min="4208" max="4208" width="23.85546875" bestFit="1" customWidth="1"/>
    <col min="4209" max="4209" width="23.28515625" bestFit="1" customWidth="1"/>
    <col min="4210" max="4210" width="11.140625" bestFit="1" customWidth="1"/>
    <col min="4211" max="4211" width="28.42578125" bestFit="1" customWidth="1"/>
    <col min="4212" max="4212" width="21.140625" bestFit="1" customWidth="1"/>
    <col min="4213" max="4213" width="19" bestFit="1" customWidth="1"/>
    <col min="4214" max="4214" width="20.42578125" bestFit="1" customWidth="1"/>
    <col min="4215" max="4215" width="21" bestFit="1" customWidth="1"/>
    <col min="4216" max="4216" width="23.85546875" bestFit="1" customWidth="1"/>
    <col min="4217" max="4217" width="25.5703125" bestFit="1" customWidth="1"/>
    <col min="4218" max="4218" width="32.85546875" bestFit="1" customWidth="1"/>
    <col min="4219" max="4219" width="20.42578125" bestFit="1" customWidth="1"/>
    <col min="4220" max="4220" width="22.42578125" bestFit="1" customWidth="1"/>
    <col min="4221" max="4221" width="18.7109375" bestFit="1" customWidth="1"/>
    <col min="4222" max="4222" width="22.7109375" bestFit="1" customWidth="1"/>
    <col min="4223" max="4223" width="20" bestFit="1" customWidth="1"/>
    <col min="4224" max="4224" width="22" bestFit="1" customWidth="1"/>
    <col min="4225" max="4225" width="18.28515625" bestFit="1" customWidth="1"/>
    <col min="4226" max="4226" width="21.42578125" bestFit="1" customWidth="1"/>
    <col min="4227" max="4227" width="23.85546875" bestFit="1" customWidth="1"/>
    <col min="4228" max="4228" width="22.85546875" bestFit="1" customWidth="1"/>
    <col min="4229" max="4229" width="34.28515625" bestFit="1" customWidth="1"/>
    <col min="4230" max="4230" width="24.42578125" bestFit="1" customWidth="1"/>
    <col min="4231" max="4231" width="12.28515625" bestFit="1" customWidth="1"/>
    <col min="4232" max="4232" width="11.5703125" bestFit="1" customWidth="1"/>
    <col min="4233" max="4233" width="21.140625" bestFit="1" customWidth="1"/>
    <col min="4234" max="4234" width="22" bestFit="1" customWidth="1"/>
    <col min="4235" max="4235" width="15" bestFit="1" customWidth="1"/>
    <col min="4236" max="4236" width="39.140625" bestFit="1" customWidth="1"/>
    <col min="4237" max="4237" width="28.5703125" bestFit="1" customWidth="1"/>
    <col min="4238" max="4238" width="28.7109375" bestFit="1" customWidth="1"/>
    <col min="4239" max="4239" width="28.28515625" bestFit="1" customWidth="1"/>
    <col min="4240" max="4240" width="25.85546875" bestFit="1" customWidth="1"/>
    <col min="4241" max="4241" width="44.28515625" bestFit="1" customWidth="1"/>
    <col min="4242" max="4242" width="53.28515625" bestFit="1" customWidth="1"/>
    <col min="4243" max="4243" width="33.140625" bestFit="1" customWidth="1"/>
    <col min="4244" max="4244" width="23.42578125" bestFit="1" customWidth="1"/>
    <col min="4245" max="4245" width="23.85546875" bestFit="1" customWidth="1"/>
    <col min="4246" max="4246" width="21.85546875" bestFit="1" customWidth="1"/>
    <col min="4247" max="4247" width="30.140625" bestFit="1" customWidth="1"/>
    <col min="4248" max="4248" width="24.28515625" bestFit="1" customWidth="1"/>
    <col min="4249" max="4249" width="26.85546875" bestFit="1" customWidth="1"/>
    <col min="4250" max="4250" width="24.28515625" bestFit="1" customWidth="1"/>
    <col min="4251" max="4251" width="40.85546875" bestFit="1" customWidth="1"/>
    <col min="4252" max="4253" width="28.28515625" bestFit="1" customWidth="1"/>
    <col min="4254" max="4254" width="45.140625" bestFit="1" customWidth="1"/>
    <col min="4255" max="4255" width="9.28515625" bestFit="1" customWidth="1"/>
    <col min="4256" max="4256" width="11.28515625" bestFit="1" customWidth="1"/>
    <col min="4257" max="4257" width="10.85546875" bestFit="1" customWidth="1"/>
    <col min="4258" max="4258" width="22.85546875" bestFit="1" customWidth="1"/>
    <col min="4259" max="4259" width="10.42578125" bestFit="1" customWidth="1"/>
    <col min="4260" max="4260" width="21.5703125" bestFit="1" customWidth="1"/>
    <col min="4261" max="4261" width="14.5703125" bestFit="1" customWidth="1"/>
    <col min="4262" max="4262" width="21.7109375" bestFit="1" customWidth="1"/>
    <col min="4263" max="4263" width="15.5703125" bestFit="1" customWidth="1"/>
    <col min="4264" max="4264" width="12.5703125" bestFit="1" customWidth="1"/>
    <col min="4265" max="4265" width="22.28515625" bestFit="1" customWidth="1"/>
    <col min="4266" max="4266" width="35.140625" bestFit="1" customWidth="1"/>
    <col min="4267" max="4268" width="19.7109375" bestFit="1" customWidth="1"/>
    <col min="4269" max="4269" width="5.42578125" customWidth="1"/>
    <col min="4270" max="4270" width="9.28515625" bestFit="1" customWidth="1"/>
    <col min="4271" max="4271" width="8.5703125" customWidth="1"/>
    <col min="4272" max="4272" width="11.5703125" bestFit="1" customWidth="1"/>
    <col min="4273" max="4273" width="11.140625" bestFit="1" customWidth="1"/>
    <col min="4274" max="4274" width="10.140625" bestFit="1" customWidth="1"/>
    <col min="4275" max="4275" width="23" bestFit="1" customWidth="1"/>
    <col min="4276" max="4276" width="24" bestFit="1" customWidth="1"/>
    <col min="4277" max="4277" width="17.28515625" bestFit="1" customWidth="1"/>
    <col min="4278" max="4278" width="15.7109375" bestFit="1" customWidth="1"/>
    <col min="4279" max="4279" width="12.7109375" bestFit="1" customWidth="1"/>
    <col min="4280" max="4280" width="9" customWidth="1"/>
    <col min="4281" max="4281" width="8.85546875" customWidth="1"/>
    <col min="4282" max="4282" width="8.42578125" customWidth="1"/>
    <col min="4283" max="4283" width="10" bestFit="1" customWidth="1"/>
    <col min="4285" max="4285" width="12" bestFit="1" customWidth="1"/>
    <col min="4286" max="4286" width="8.140625" customWidth="1"/>
    <col min="4287" max="4287" width="9.5703125" bestFit="1" customWidth="1"/>
    <col min="4288" max="4288" width="20.7109375" bestFit="1" customWidth="1"/>
    <col min="4289" max="4289" width="10.5703125" bestFit="1" customWidth="1"/>
    <col min="4290" max="4290" width="7" customWidth="1"/>
    <col min="4291" max="4291" width="11.42578125" bestFit="1" customWidth="1"/>
    <col min="4292" max="4292" width="7.85546875" customWidth="1"/>
    <col min="4293" max="4293" width="6.7109375" customWidth="1"/>
    <col min="4294" max="4294" width="24.42578125" bestFit="1" customWidth="1"/>
    <col min="4295" max="4295" width="23.28515625" bestFit="1" customWidth="1"/>
    <col min="4296" max="4296" width="15.28515625" bestFit="1" customWidth="1"/>
    <col min="4297" max="4297" width="6.85546875" customWidth="1"/>
    <col min="4298" max="4298" width="27" bestFit="1" customWidth="1"/>
    <col min="4299" max="4299" width="9.28515625" bestFit="1" customWidth="1"/>
    <col min="4300" max="4301" width="8.7109375" customWidth="1"/>
    <col min="4302" max="4302" width="10.140625" bestFit="1" customWidth="1"/>
    <col min="4303" max="4303" width="18" bestFit="1" customWidth="1"/>
    <col min="4304" max="4304" width="17.85546875" bestFit="1" customWidth="1"/>
    <col min="4305" max="4305" width="18.28515625" bestFit="1" customWidth="1"/>
    <col min="4306" max="4306" width="20.85546875" bestFit="1" customWidth="1"/>
    <col min="4307" max="4307" width="19.28515625" bestFit="1" customWidth="1"/>
    <col min="4308" max="4308" width="33" bestFit="1" customWidth="1"/>
    <col min="4309" max="4309" width="33.140625" bestFit="1" customWidth="1"/>
    <col min="4310" max="4310" width="18.28515625" bestFit="1" customWidth="1"/>
    <col min="4311" max="4311" width="23.140625" bestFit="1" customWidth="1"/>
    <col min="4312" max="4312" width="12.28515625" bestFit="1" customWidth="1"/>
    <col min="4313" max="4313" width="24.5703125" bestFit="1" customWidth="1"/>
    <col min="4314" max="4314" width="7.85546875" customWidth="1"/>
    <col min="4315" max="4315" width="19.5703125" bestFit="1" customWidth="1"/>
    <col min="4316" max="4316" width="21.140625" bestFit="1" customWidth="1"/>
    <col min="4317" max="4317" width="29.42578125" bestFit="1" customWidth="1"/>
    <col min="4318" max="4318" width="23.85546875" bestFit="1" customWidth="1"/>
    <col min="4319" max="4319" width="17.7109375" bestFit="1" customWidth="1"/>
    <col min="4320" max="4320" width="9.28515625" bestFit="1" customWidth="1"/>
    <col min="4321" max="4321" width="17.5703125" bestFit="1" customWidth="1"/>
    <col min="4322" max="4322" width="8.7109375" customWidth="1"/>
    <col min="4323" max="4323" width="14.140625" bestFit="1" customWidth="1"/>
    <col min="4324" max="4324" width="10.42578125" bestFit="1" customWidth="1"/>
    <col min="4325" max="4325" width="12" bestFit="1" customWidth="1"/>
    <col min="4326" max="4326" width="6.5703125" customWidth="1"/>
    <col min="4327" max="4327" width="11.42578125" bestFit="1" customWidth="1"/>
    <col min="4328" max="4328" width="11.5703125" bestFit="1" customWidth="1"/>
    <col min="4329" max="4329" width="21.140625" bestFit="1" customWidth="1"/>
    <col min="4330" max="4330" width="14.5703125" bestFit="1" customWidth="1"/>
    <col min="4331" max="4331" width="14" bestFit="1" customWidth="1"/>
    <col min="4332" max="4332" width="16.28515625" bestFit="1" customWidth="1"/>
    <col min="4333" max="4333" width="19.5703125" bestFit="1" customWidth="1"/>
    <col min="4334" max="4334" width="17.28515625" bestFit="1" customWidth="1"/>
    <col min="4335" max="4335" width="16.28515625" bestFit="1" customWidth="1"/>
    <col min="4336" max="4336" width="13.42578125" bestFit="1" customWidth="1"/>
    <col min="4337" max="4337" width="23.28515625" bestFit="1" customWidth="1"/>
    <col min="4338" max="4338" width="12.5703125" bestFit="1" customWidth="1"/>
    <col min="4339" max="4339" width="15.42578125" bestFit="1" customWidth="1"/>
    <col min="4340" max="4340" width="9.28515625" bestFit="1" customWidth="1"/>
    <col min="4341" max="4341" width="9.85546875" bestFit="1" customWidth="1"/>
    <col min="4342" max="4342" width="14.5703125" bestFit="1" customWidth="1"/>
    <col min="4343" max="4343" width="25.85546875" bestFit="1" customWidth="1"/>
    <col min="4344" max="4344" width="10.42578125" bestFit="1" customWidth="1"/>
    <col min="4345" max="4345" width="9.5703125" bestFit="1" customWidth="1"/>
    <col min="4346" max="4346" width="9.85546875" bestFit="1" customWidth="1"/>
    <col min="4347" max="4347" width="21.42578125" bestFit="1" customWidth="1"/>
    <col min="4348" max="4348" width="8.140625" customWidth="1"/>
    <col min="4349" max="4349" width="6.7109375" customWidth="1"/>
    <col min="4350" max="4350" width="13.5703125" bestFit="1" customWidth="1"/>
    <col min="4351" max="4351" width="10.85546875" bestFit="1" customWidth="1"/>
    <col min="4352" max="4352" width="9.7109375" bestFit="1" customWidth="1"/>
    <col min="4353" max="4353" width="14.42578125" bestFit="1" customWidth="1"/>
    <col min="4354" max="4354" width="7.85546875" customWidth="1"/>
    <col min="4355" max="4355" width="17.28515625" bestFit="1" customWidth="1"/>
    <col min="4356" max="4356" width="13.7109375" bestFit="1" customWidth="1"/>
    <col min="4357" max="4357" width="12.42578125" bestFit="1" customWidth="1"/>
    <col min="4358" max="4358" width="12.7109375" bestFit="1" customWidth="1"/>
    <col min="4359" max="4359" width="12.85546875" bestFit="1" customWidth="1"/>
    <col min="4360" max="4360" width="11.140625" bestFit="1" customWidth="1"/>
    <col min="4361" max="4361" width="22.85546875" bestFit="1" customWidth="1"/>
    <col min="4362" max="4362" width="16.85546875" bestFit="1" customWidth="1"/>
    <col min="4363" max="4363" width="10.28515625" bestFit="1" customWidth="1"/>
    <col min="4364" max="4364" width="12.42578125" bestFit="1" customWidth="1"/>
    <col min="4365" max="4365" width="13.28515625" bestFit="1" customWidth="1"/>
    <col min="4366" max="4366" width="13.42578125" bestFit="1" customWidth="1"/>
    <col min="4367" max="4367" width="32.140625" bestFit="1" customWidth="1"/>
    <col min="4368" max="4368" width="9.28515625" bestFit="1" customWidth="1"/>
    <col min="4369" max="4369" width="17.7109375" bestFit="1" customWidth="1"/>
    <col min="4370" max="4370" width="9.7109375" bestFit="1" customWidth="1"/>
    <col min="4371" max="4371" width="14.5703125" bestFit="1" customWidth="1"/>
    <col min="4372" max="4372" width="11.7109375" bestFit="1" customWidth="1"/>
    <col min="4373" max="4373" width="7.85546875" customWidth="1"/>
    <col min="4374" max="4374" width="13.5703125" bestFit="1" customWidth="1"/>
    <col min="4375" max="4375" width="12.5703125" bestFit="1" customWidth="1"/>
    <col min="4376" max="4376" width="11.140625" bestFit="1" customWidth="1"/>
    <col min="4377" max="4377" width="18.42578125" bestFit="1" customWidth="1"/>
    <col min="4378" max="4378" width="9" customWidth="1"/>
    <col min="4379" max="4379" width="6.5703125" customWidth="1"/>
    <col min="4380" max="4380" width="18" bestFit="1" customWidth="1"/>
    <col min="4381" max="4381" width="11.140625" bestFit="1" customWidth="1"/>
    <col min="4382" max="4382" width="6" customWidth="1"/>
    <col min="4383" max="4383" width="14.7109375" bestFit="1" customWidth="1"/>
    <col min="4384" max="4384" width="14.85546875" bestFit="1" customWidth="1"/>
    <col min="4385" max="4385" width="16.5703125" bestFit="1" customWidth="1"/>
    <col min="4386" max="4386" width="11.5703125" bestFit="1" customWidth="1"/>
    <col min="4387" max="4387" width="13.140625" bestFit="1" customWidth="1"/>
    <col min="4388" max="4388" width="7.85546875" customWidth="1"/>
    <col min="4389" max="4389" width="9.7109375" bestFit="1" customWidth="1"/>
    <col min="4390" max="4390" width="29.28515625" bestFit="1" customWidth="1"/>
    <col min="4391" max="4391" width="19" bestFit="1" customWidth="1"/>
    <col min="4392" max="4392" width="9.7109375" bestFit="1" customWidth="1"/>
    <col min="4393" max="4393" width="18.5703125" bestFit="1" customWidth="1"/>
    <col min="4394" max="4394" width="9.28515625" bestFit="1" customWidth="1"/>
    <col min="4395" max="4395" width="10.140625" bestFit="1" customWidth="1"/>
    <col min="4396" max="4396" width="19.7109375" bestFit="1" customWidth="1"/>
    <col min="4397" max="4397" width="8.85546875" customWidth="1"/>
    <col min="4398" max="4398" width="13.140625" bestFit="1" customWidth="1"/>
    <col min="4399" max="4399" width="9.5703125" bestFit="1" customWidth="1"/>
    <col min="4400" max="4400" width="8.7109375" customWidth="1"/>
    <col min="4401" max="4401" width="12.42578125" bestFit="1" customWidth="1"/>
    <col min="4402" max="4402" width="10.85546875" bestFit="1" customWidth="1"/>
    <col min="4403" max="4403" width="8.7109375" customWidth="1"/>
    <col min="4404" max="4404" width="7" customWidth="1"/>
    <col min="4405" max="4405" width="7.140625" customWidth="1"/>
    <col min="4406" max="4406" width="14.7109375" bestFit="1" customWidth="1"/>
    <col min="4407" max="4407" width="33" bestFit="1" customWidth="1"/>
    <col min="4408" max="4408" width="22" bestFit="1" customWidth="1"/>
    <col min="4409" max="4409" width="20.42578125" bestFit="1" customWidth="1"/>
    <col min="4410" max="4410" width="15.28515625" bestFit="1" customWidth="1"/>
    <col min="4411" max="4411" width="7.5703125" customWidth="1"/>
    <col min="4412" max="4412" width="8.7109375" customWidth="1"/>
    <col min="4413" max="4413" width="6.28515625" customWidth="1"/>
    <col min="4414" max="4414" width="12.5703125" bestFit="1" customWidth="1"/>
    <col min="4415" max="4415" width="9.5703125" bestFit="1" customWidth="1"/>
    <col min="4416" max="4416" width="13.140625" bestFit="1" customWidth="1"/>
    <col min="4417" max="4417" width="24.42578125" bestFit="1" customWidth="1"/>
    <col min="4418" max="4418" width="8.5703125" customWidth="1"/>
    <col min="4419" max="4419" width="13.7109375" bestFit="1" customWidth="1"/>
    <col min="4420" max="4420" width="6.28515625" customWidth="1"/>
    <col min="4421" max="4421" width="10.7109375" bestFit="1" customWidth="1"/>
    <col min="4422" max="4422" width="9.5703125" bestFit="1" customWidth="1"/>
    <col min="4423" max="4423" width="11.42578125" bestFit="1" customWidth="1"/>
    <col min="4424" max="4424" width="7.42578125" customWidth="1"/>
    <col min="4425" max="4425" width="17.85546875" bestFit="1" customWidth="1"/>
    <col min="4426" max="4426" width="25" bestFit="1" customWidth="1"/>
    <col min="4427" max="4427" width="19.140625" bestFit="1" customWidth="1"/>
    <col min="4428" max="4428" width="10.85546875" bestFit="1" customWidth="1"/>
    <col min="4429" max="4429" width="20.7109375" bestFit="1" customWidth="1"/>
    <col min="4430" max="4430" width="10.7109375" bestFit="1" customWidth="1"/>
    <col min="4431" max="4431" width="10.5703125" bestFit="1" customWidth="1"/>
    <col min="4432" max="4432" width="7.42578125" customWidth="1"/>
    <col min="4433" max="4433" width="8.42578125" customWidth="1"/>
    <col min="4434" max="4434" width="8" customWidth="1"/>
    <col min="4435" max="4435" width="13.28515625" bestFit="1" customWidth="1"/>
    <col min="4436" max="4436" width="7.7109375" customWidth="1"/>
    <col min="4437" max="4437" width="10.5703125" bestFit="1" customWidth="1"/>
    <col min="4438" max="4438" width="5.28515625" customWidth="1"/>
    <col min="4439" max="4439" width="11.42578125" bestFit="1" customWidth="1"/>
    <col min="4440" max="4440" width="6.42578125" customWidth="1"/>
    <col min="4441" max="4441" width="7.85546875" customWidth="1"/>
    <col min="4442" max="4442" width="12.5703125" bestFit="1" customWidth="1"/>
    <col min="4443" max="4443" width="11.5703125" bestFit="1" customWidth="1"/>
    <col min="4444" max="4444" width="9" customWidth="1"/>
    <col min="4445" max="4445" width="27.5703125" bestFit="1" customWidth="1"/>
    <col min="4446" max="4446" width="11.42578125" bestFit="1" customWidth="1"/>
    <col min="4447" max="4447" width="10.28515625" bestFit="1" customWidth="1"/>
    <col min="4448" max="4448" width="21.42578125" bestFit="1" customWidth="1"/>
    <col min="4449" max="4449" width="7.7109375" customWidth="1"/>
    <col min="4450" max="4450" width="9.85546875" bestFit="1" customWidth="1"/>
    <col min="4451" max="4451" width="19.140625" bestFit="1" customWidth="1"/>
    <col min="4452" max="4452" width="8.85546875" customWidth="1"/>
    <col min="4453" max="4453" width="9.85546875" bestFit="1" customWidth="1"/>
    <col min="4454" max="4454" width="17.42578125" bestFit="1" customWidth="1"/>
    <col min="4455" max="4455" width="14.7109375" bestFit="1" customWidth="1"/>
    <col min="4456" max="4456" width="12.28515625" bestFit="1" customWidth="1"/>
    <col min="4457" max="4457" width="10.7109375" bestFit="1" customWidth="1"/>
    <col min="4458" max="4458" width="8.42578125" customWidth="1"/>
    <col min="4459" max="4459" width="9.85546875" bestFit="1" customWidth="1"/>
    <col min="4460" max="4460" width="7.85546875" customWidth="1"/>
    <col min="4461" max="4461" width="9.28515625" bestFit="1" customWidth="1"/>
    <col min="4462" max="4462" width="6.42578125" customWidth="1"/>
    <col min="4463" max="4463" width="7.42578125" customWidth="1"/>
    <col min="4464" max="4464" width="8" customWidth="1"/>
    <col min="4465" max="4465" width="13.140625" bestFit="1" customWidth="1"/>
    <col min="4466" max="4466" width="11.42578125" bestFit="1" customWidth="1"/>
    <col min="4467" max="4467" width="9.5703125" bestFit="1" customWidth="1"/>
    <col min="4468" max="4468" width="9.85546875" bestFit="1" customWidth="1"/>
    <col min="4469" max="4469" width="22.140625" bestFit="1" customWidth="1"/>
    <col min="4470" max="4470" width="10.7109375" bestFit="1" customWidth="1"/>
    <col min="4471" max="4471" width="19.85546875" bestFit="1" customWidth="1"/>
    <col min="4472" max="4472" width="12.5703125" bestFit="1" customWidth="1"/>
    <col min="4474" max="4474" width="15" bestFit="1" customWidth="1"/>
    <col min="4475" max="4475" width="24.85546875" bestFit="1" customWidth="1"/>
    <col min="4476" max="4476" width="14.140625" bestFit="1" customWidth="1"/>
    <col min="4477" max="4477" width="12.28515625" bestFit="1" customWidth="1"/>
    <col min="4478" max="4478" width="19.7109375" bestFit="1" customWidth="1"/>
    <col min="4479" max="4479" width="13.5703125" bestFit="1" customWidth="1"/>
    <col min="4480" max="4480" width="8.7109375" customWidth="1"/>
    <col min="4481" max="4481" width="10.85546875" bestFit="1" customWidth="1"/>
    <col min="4482" max="4482" width="9" customWidth="1"/>
    <col min="4483" max="4483" width="11.85546875" bestFit="1" customWidth="1"/>
    <col min="4484" max="4484" width="16" bestFit="1" customWidth="1"/>
    <col min="4485" max="4485" width="6.28515625" customWidth="1"/>
    <col min="4486" max="4486" width="6" customWidth="1"/>
    <col min="4488" max="4488" width="9" customWidth="1"/>
    <col min="4489" max="4489" width="5" customWidth="1"/>
    <col min="4490" max="4490" width="8.7109375" customWidth="1"/>
    <col min="4491" max="4491" width="19.140625" bestFit="1" customWidth="1"/>
    <col min="4492" max="4492" width="16.140625" bestFit="1" customWidth="1"/>
    <col min="4493" max="4493" width="9.7109375" bestFit="1" customWidth="1"/>
    <col min="4494" max="4494" width="14" bestFit="1" customWidth="1"/>
    <col min="4495" max="4495" width="7.5703125" customWidth="1"/>
    <col min="4496" max="4496" width="17.42578125" bestFit="1" customWidth="1"/>
    <col min="4497" max="4497" width="17.85546875" bestFit="1" customWidth="1"/>
    <col min="4498" max="4498" width="26.5703125" bestFit="1" customWidth="1"/>
    <col min="4499" max="4499" width="17.42578125" bestFit="1" customWidth="1"/>
    <col min="4500" max="4500" width="19" bestFit="1" customWidth="1"/>
    <col min="4501" max="4501" width="12.7109375" bestFit="1" customWidth="1"/>
    <col min="4502" max="4502" width="14.7109375" bestFit="1" customWidth="1"/>
    <col min="4503" max="4503" width="11.140625" bestFit="1" customWidth="1"/>
    <col min="4504" max="4504" width="16.7109375" bestFit="1" customWidth="1"/>
    <col min="4505" max="4505" width="9" customWidth="1"/>
    <col min="4506" max="4506" width="9.42578125" bestFit="1" customWidth="1"/>
    <col min="4507" max="4507" width="12.5703125" bestFit="1" customWidth="1"/>
    <col min="4508" max="4508" width="21.85546875" bestFit="1" customWidth="1"/>
    <col min="4509" max="4509" width="10.85546875" bestFit="1" customWidth="1"/>
    <col min="4510" max="4510" width="15.140625" bestFit="1" customWidth="1"/>
    <col min="4511" max="4511" width="12.42578125" bestFit="1" customWidth="1"/>
    <col min="4512" max="4512" width="22.42578125" bestFit="1" customWidth="1"/>
    <col min="4513" max="4513" width="11.140625" bestFit="1" customWidth="1"/>
    <col min="4514" max="4514" width="12" bestFit="1" customWidth="1"/>
    <col min="4515" max="4515" width="13.140625" bestFit="1" customWidth="1"/>
    <col min="4516" max="4516" width="9.42578125" bestFit="1" customWidth="1"/>
    <col min="4517" max="4517" width="10.140625" bestFit="1" customWidth="1"/>
    <col min="4518" max="4518" width="9.42578125" bestFit="1" customWidth="1"/>
    <col min="4519" max="4519" width="7" customWidth="1"/>
    <col min="4520" max="4520" width="13.42578125" bestFit="1" customWidth="1"/>
    <col min="4521" max="4521" width="5.5703125" customWidth="1"/>
    <col min="4522" max="4522" width="8.140625" customWidth="1"/>
    <col min="4523" max="4523" width="15.140625" bestFit="1" customWidth="1"/>
    <col min="4524" max="4524" width="10.7109375" bestFit="1" customWidth="1"/>
    <col min="4525" max="4525" width="13.5703125" bestFit="1" customWidth="1"/>
    <col min="4526" max="4526" width="9.5703125" bestFit="1" customWidth="1"/>
    <col min="4527" max="4527" width="7" customWidth="1"/>
    <col min="4528" max="4528" width="15.140625" bestFit="1" customWidth="1"/>
    <col min="4529" max="4529" width="8.7109375" customWidth="1"/>
    <col min="4530" max="4530" width="7.28515625" customWidth="1"/>
    <col min="4531" max="4531" width="9.28515625" bestFit="1" customWidth="1"/>
    <col min="4532" max="4532" width="10" bestFit="1" customWidth="1"/>
    <col min="4533" max="4533" width="11.7109375" bestFit="1" customWidth="1"/>
    <col min="4534" max="4534" width="18.85546875" bestFit="1" customWidth="1"/>
    <col min="4535" max="4535" width="6.140625" customWidth="1"/>
    <col min="4536" max="4536" width="16.140625" bestFit="1" customWidth="1"/>
    <col min="4537" max="4537" width="16.85546875" bestFit="1" customWidth="1"/>
    <col min="4538" max="4538" width="11.28515625" bestFit="1" customWidth="1"/>
    <col min="4539" max="4539" width="15.28515625" bestFit="1" customWidth="1"/>
    <col min="4540" max="4540" width="8" customWidth="1"/>
    <col min="4541" max="4541" width="16.42578125" bestFit="1" customWidth="1"/>
    <col min="4542" max="4542" width="10.85546875" bestFit="1" customWidth="1"/>
    <col min="4543" max="4543" width="8.85546875" customWidth="1"/>
    <col min="4544" max="4544" width="10.85546875" bestFit="1" customWidth="1"/>
    <col min="4545" max="4545" width="11.5703125" bestFit="1" customWidth="1"/>
    <col min="4546" max="4546" width="10.5703125" bestFit="1" customWidth="1"/>
    <col min="4547" max="4547" width="11.28515625" bestFit="1" customWidth="1"/>
    <col min="4548" max="4548" width="27.7109375" bestFit="1" customWidth="1"/>
    <col min="4549" max="4549" width="7.7109375" customWidth="1"/>
    <col min="4550" max="4550" width="15.85546875" bestFit="1" customWidth="1"/>
    <col min="4551" max="4551" width="7.7109375" customWidth="1"/>
    <col min="4552" max="4552" width="10.28515625" bestFit="1" customWidth="1"/>
    <col min="4553" max="4553" width="8.42578125" customWidth="1"/>
    <col min="4554" max="4554" width="13.140625" bestFit="1" customWidth="1"/>
    <col min="4555" max="4555" width="14" bestFit="1" customWidth="1"/>
    <col min="4556" max="4556" width="7.5703125" customWidth="1"/>
    <col min="4557" max="4557" width="8.85546875" customWidth="1"/>
    <col min="4558" max="4558" width="6.7109375" customWidth="1"/>
    <col min="4559" max="4559" width="20" bestFit="1" customWidth="1"/>
    <col min="4560" max="4560" width="12.140625" bestFit="1" customWidth="1"/>
    <col min="4561" max="4561" width="27.28515625" bestFit="1" customWidth="1"/>
    <col min="4562" max="4562" width="38.42578125" bestFit="1" customWidth="1"/>
    <col min="4563" max="4563" width="12.85546875" bestFit="1" customWidth="1"/>
    <col min="4564" max="4564" width="10.42578125" bestFit="1" customWidth="1"/>
    <col min="4565" max="4565" width="11" bestFit="1" customWidth="1"/>
    <col min="4566" max="4566" width="13.7109375" bestFit="1" customWidth="1"/>
    <col min="4567" max="4567" width="12.5703125" bestFit="1" customWidth="1"/>
    <col min="4568" max="4568" width="24.140625" bestFit="1" customWidth="1"/>
    <col min="4569" max="4569" width="17" bestFit="1" customWidth="1"/>
    <col min="4570" max="4570" width="15.28515625" bestFit="1" customWidth="1"/>
    <col min="4571" max="4571" width="13.140625" bestFit="1" customWidth="1"/>
    <col min="4572" max="4572" width="13.5703125" bestFit="1" customWidth="1"/>
    <col min="4573" max="4573" width="17.28515625" bestFit="1" customWidth="1"/>
    <col min="4574" max="4574" width="16.7109375" bestFit="1" customWidth="1"/>
    <col min="4575" max="4575" width="12.85546875" bestFit="1" customWidth="1"/>
    <col min="4576" max="4576" width="12.7109375" bestFit="1" customWidth="1"/>
    <col min="4577" max="4577" width="15.85546875" bestFit="1" customWidth="1"/>
    <col min="4578" max="4578" width="12.42578125" bestFit="1" customWidth="1"/>
    <col min="4579" max="4579" width="12.85546875" bestFit="1" customWidth="1"/>
    <col min="4580" max="4580" width="9.7109375" bestFit="1" customWidth="1"/>
    <col min="4581" max="4581" width="8.42578125" customWidth="1"/>
    <col min="4582" max="4582" width="14.5703125" bestFit="1" customWidth="1"/>
    <col min="4583" max="4583" width="11.85546875" bestFit="1" customWidth="1"/>
    <col min="4584" max="4584" width="10" bestFit="1" customWidth="1"/>
    <col min="4585" max="4585" width="17" bestFit="1" customWidth="1"/>
    <col min="4586" max="4586" width="9" customWidth="1"/>
    <col min="4587" max="4587" width="9.85546875" bestFit="1" customWidth="1"/>
    <col min="4588" max="4588" width="20.28515625" bestFit="1" customWidth="1"/>
    <col min="4589" max="4589" width="17.7109375" bestFit="1" customWidth="1"/>
    <col min="4590" max="4590" width="9.7109375" bestFit="1" customWidth="1"/>
    <col min="4591" max="4591" width="8.7109375" customWidth="1"/>
    <col min="4593" max="4593" width="12.7109375" bestFit="1" customWidth="1"/>
    <col min="4595" max="4595" width="11.7109375" bestFit="1" customWidth="1"/>
    <col min="4596" max="4596" width="7" customWidth="1"/>
    <col min="4597" max="4597" width="13.42578125" bestFit="1" customWidth="1"/>
    <col min="4598" max="4598" width="11.140625" bestFit="1" customWidth="1"/>
    <col min="4599" max="4599" width="7.140625" customWidth="1"/>
    <col min="4600" max="4600" width="18.5703125" bestFit="1" customWidth="1"/>
    <col min="4601" max="4601" width="19.140625" bestFit="1" customWidth="1"/>
    <col min="4603" max="4603" width="5.85546875" customWidth="1"/>
    <col min="4604" max="4604" width="14.28515625" bestFit="1" customWidth="1"/>
    <col min="4605" max="4605" width="14.42578125" bestFit="1" customWidth="1"/>
    <col min="4606" max="4606" width="16" bestFit="1" customWidth="1"/>
    <col min="4607" max="4607" width="13.5703125" bestFit="1" customWidth="1"/>
    <col min="4609" max="4609" width="11.28515625" bestFit="1" customWidth="1"/>
    <col min="4610" max="4610" width="13.5703125" bestFit="1" customWidth="1"/>
    <col min="4611" max="4611" width="8.42578125" customWidth="1"/>
    <col min="4612" max="4612" width="14.28515625" bestFit="1" customWidth="1"/>
    <col min="4613" max="4614" width="9" customWidth="1"/>
    <col min="4615" max="4615" width="11.85546875" bestFit="1" customWidth="1"/>
    <col min="4616" max="4616" width="8.5703125" customWidth="1"/>
    <col min="4617" max="4617" width="10.42578125" bestFit="1" customWidth="1"/>
    <col min="4618" max="4618" width="13.7109375" bestFit="1" customWidth="1"/>
    <col min="4619" max="4619" width="7.28515625" customWidth="1"/>
    <col min="4620" max="4620" width="14.140625" bestFit="1" customWidth="1"/>
    <col min="4621" max="4621" width="7.7109375" customWidth="1"/>
    <col min="4622" max="4622" width="7.42578125" customWidth="1"/>
    <col min="4623" max="4623" width="6.42578125" customWidth="1"/>
    <col min="4624" max="4624" width="4.85546875" customWidth="1"/>
    <col min="4625" max="4625" width="5.42578125" customWidth="1"/>
    <col min="4626" max="4626" width="7.85546875" customWidth="1"/>
    <col min="4627" max="4627" width="10.140625" bestFit="1" customWidth="1"/>
    <col min="4628" max="4628" width="9.28515625" bestFit="1" customWidth="1"/>
    <col min="4629" max="4629" width="14.140625" bestFit="1" customWidth="1"/>
    <col min="4630" max="4630" width="10" bestFit="1" customWidth="1"/>
    <col min="4631" max="4631" width="7.140625" customWidth="1"/>
    <col min="4632" max="4632" width="9.7109375" bestFit="1" customWidth="1"/>
    <col min="4633" max="4633" width="18.5703125" bestFit="1" customWidth="1"/>
    <col min="4634" max="4634" width="9.42578125" bestFit="1" customWidth="1"/>
    <col min="4635" max="4635" width="12.42578125" bestFit="1" customWidth="1"/>
    <col min="4636" max="4636" width="11" bestFit="1" customWidth="1"/>
    <col min="4637" max="4637" width="8.85546875" customWidth="1"/>
    <col min="4638" max="4638" width="7.5703125" customWidth="1"/>
    <col min="4639" max="4639" width="6" customWidth="1"/>
    <col min="4640" max="4640" width="9.5703125" bestFit="1" customWidth="1"/>
    <col min="4641" max="4641" width="13.140625" bestFit="1" customWidth="1"/>
    <col min="4642" max="4642" width="7.28515625" customWidth="1"/>
    <col min="4643" max="4643" width="10.42578125" bestFit="1" customWidth="1"/>
    <col min="4644" max="4644" width="10.5703125" bestFit="1" customWidth="1"/>
    <col min="4645" max="4645" width="13.140625" bestFit="1" customWidth="1"/>
    <col min="4646" max="4646" width="12" bestFit="1" customWidth="1"/>
    <col min="4647" max="4647" width="8.42578125" customWidth="1"/>
    <col min="4648" max="4648" width="12.5703125" bestFit="1" customWidth="1"/>
    <col min="4649" max="4649" width="5.140625" customWidth="1"/>
    <col min="4650" max="4650" width="5.7109375" customWidth="1"/>
    <col min="4651" max="4651" width="7.140625" customWidth="1"/>
    <col min="4652" max="4652" width="16.28515625" bestFit="1" customWidth="1"/>
    <col min="4653" max="4653" width="18.140625" bestFit="1" customWidth="1"/>
    <col min="4654" max="4654" width="16.5703125" bestFit="1" customWidth="1"/>
    <col min="4655" max="4655" width="16.28515625" bestFit="1" customWidth="1"/>
    <col min="4656" max="4656" width="21.7109375" bestFit="1" customWidth="1"/>
    <col min="4657" max="4657" width="16.28515625" bestFit="1" customWidth="1"/>
    <col min="4658" max="4658" width="8.85546875" customWidth="1"/>
    <col min="4659" max="4659" width="11.140625" bestFit="1" customWidth="1"/>
    <col min="4660" max="4660" width="5.42578125" customWidth="1"/>
    <col min="4661" max="4662" width="8.140625" customWidth="1"/>
    <col min="4663" max="4663" width="16.5703125" bestFit="1" customWidth="1"/>
    <col min="4664" max="4664" width="8.85546875" customWidth="1"/>
    <col min="4665" max="4665" width="9" customWidth="1"/>
    <col min="4666" max="4666" width="18.5703125" bestFit="1" customWidth="1"/>
    <col min="4667" max="4667" width="8.7109375" customWidth="1"/>
    <col min="4668" max="4668" width="8.42578125" customWidth="1"/>
    <col min="4669" max="4669" width="10.7109375" bestFit="1" customWidth="1"/>
    <col min="4670" max="4670" width="9.85546875" bestFit="1" customWidth="1"/>
    <col min="4671" max="4671" width="10" bestFit="1" customWidth="1"/>
    <col min="4672" max="4672" width="8.140625" customWidth="1"/>
    <col min="4673" max="4673" width="9.42578125" bestFit="1" customWidth="1"/>
    <col min="4674" max="4674" width="14.28515625" bestFit="1" customWidth="1"/>
    <col min="4675" max="4675" width="13.85546875" bestFit="1" customWidth="1"/>
    <col min="4676" max="4676" width="8.85546875" customWidth="1"/>
    <col min="4677" max="4677" width="7.42578125" customWidth="1"/>
    <col min="4678" max="4678" width="10.28515625" bestFit="1" customWidth="1"/>
    <col min="4679" max="4679" width="8.140625" customWidth="1"/>
    <col min="4680" max="4680" width="12.42578125" bestFit="1" customWidth="1"/>
    <col min="4681" max="4681" width="7.85546875" customWidth="1"/>
    <col min="4682" max="4682" width="8.140625" customWidth="1"/>
    <col min="4683" max="4683" width="9" customWidth="1"/>
    <col min="4684" max="4684" width="41.7109375" bestFit="1" customWidth="1"/>
    <col min="4685" max="4685" width="23.5703125" bestFit="1" customWidth="1"/>
    <col min="4686" max="4686" width="17" bestFit="1" customWidth="1"/>
    <col min="4687" max="4687" width="12.28515625" bestFit="1" customWidth="1"/>
    <col min="4688" max="4688" width="10.140625" bestFit="1" customWidth="1"/>
    <col min="4689" max="4689" width="9.28515625" bestFit="1" customWidth="1"/>
    <col min="4690" max="4690" width="18.140625" bestFit="1" customWidth="1"/>
    <col min="4691" max="4691" width="8.85546875" customWidth="1"/>
    <col min="4692" max="4692" width="17.28515625" bestFit="1" customWidth="1"/>
    <col min="4693" max="4693" width="10.140625" bestFit="1" customWidth="1"/>
    <col min="4694" max="4694" width="12.28515625" bestFit="1" customWidth="1"/>
    <col min="4695" max="4695" width="21.5703125" bestFit="1" customWidth="1"/>
    <col min="4696" max="4696" width="7.5703125" customWidth="1"/>
    <col min="4697" max="4697" width="9.85546875" bestFit="1" customWidth="1"/>
    <col min="4698" max="4698" width="9" customWidth="1"/>
    <col min="4699" max="4699" width="16.28515625" bestFit="1" customWidth="1"/>
    <col min="4700" max="4700" width="14" bestFit="1" customWidth="1"/>
    <col min="4701" max="4701" width="16.42578125" bestFit="1" customWidth="1"/>
    <col min="4702" max="4702" width="17.28515625" bestFit="1" customWidth="1"/>
    <col min="4703" max="4703" width="31.140625" bestFit="1" customWidth="1"/>
    <col min="4704" max="4704" width="57.42578125" bestFit="1" customWidth="1"/>
    <col min="4705" max="4705" width="24.28515625" bestFit="1" customWidth="1"/>
    <col min="4706" max="4706" width="26.5703125" bestFit="1" customWidth="1"/>
    <col min="4707" max="4707" width="10.7109375" bestFit="1" customWidth="1"/>
    <col min="4708" max="4708" width="8.140625" customWidth="1"/>
    <col min="4709" max="4709" width="17.7109375" bestFit="1" customWidth="1"/>
    <col min="4711" max="4711" width="10.42578125" bestFit="1" customWidth="1"/>
    <col min="4712" max="4712" width="8" customWidth="1"/>
    <col min="4713" max="4713" width="15.28515625" bestFit="1" customWidth="1"/>
    <col min="4714" max="4714" width="18.140625" bestFit="1" customWidth="1"/>
    <col min="4715" max="4715" width="16.5703125" bestFit="1" customWidth="1"/>
    <col min="4716" max="4716" width="16.85546875" bestFit="1" customWidth="1"/>
    <col min="4717" max="4717" width="16.140625" bestFit="1" customWidth="1"/>
    <col min="4718" max="4718" width="14" bestFit="1" customWidth="1"/>
    <col min="4719" max="4719" width="17.28515625" bestFit="1" customWidth="1"/>
    <col min="4720" max="4720" width="9.42578125" bestFit="1" customWidth="1"/>
    <col min="4721" max="4721" width="11.85546875" bestFit="1" customWidth="1"/>
    <col min="4722" max="4722" width="9.28515625" bestFit="1" customWidth="1"/>
    <col min="4723" max="4723" width="16.140625" bestFit="1" customWidth="1"/>
    <col min="4724" max="4724" width="27.5703125" bestFit="1" customWidth="1"/>
    <col min="4725" max="4725" width="11.42578125" bestFit="1" customWidth="1"/>
    <col min="4726" max="4726" width="10.28515625" bestFit="1" customWidth="1"/>
    <col min="4727" max="4727" width="12" bestFit="1" customWidth="1"/>
    <col min="4728" max="4728" width="5.7109375" customWidth="1"/>
    <col min="4729" max="4729" width="10.85546875" bestFit="1" customWidth="1"/>
    <col min="4730" max="4730" width="20.140625" bestFit="1" customWidth="1"/>
    <col min="4731" max="4731" width="13.7109375" bestFit="1" customWidth="1"/>
    <col min="4732" max="4732" width="12.140625" bestFit="1" customWidth="1"/>
    <col min="4733" max="4733" width="5.42578125" customWidth="1"/>
    <col min="4734" max="4734" width="11.28515625" bestFit="1" customWidth="1"/>
    <col min="4735" max="4735" width="17" bestFit="1" customWidth="1"/>
    <col min="4736" max="4736" width="18.7109375" bestFit="1" customWidth="1"/>
    <col min="4737" max="4737" width="10.85546875" bestFit="1" customWidth="1"/>
    <col min="4738" max="4738" width="12.42578125" bestFit="1" customWidth="1"/>
    <col min="4739" max="4739" width="20.28515625" bestFit="1" customWidth="1"/>
    <col min="4740" max="4740" width="10.28515625" bestFit="1" customWidth="1"/>
    <col min="4741" max="4741" width="8.7109375" customWidth="1"/>
    <col min="4742" max="4742" width="6.85546875" customWidth="1"/>
    <col min="4743" max="4743" width="12" bestFit="1" customWidth="1"/>
    <col min="4744" max="4744" width="9.42578125" bestFit="1" customWidth="1"/>
    <col min="4745" max="4745" width="15.140625" bestFit="1" customWidth="1"/>
    <col min="4746" max="4746" width="10.7109375" bestFit="1" customWidth="1"/>
    <col min="4747" max="4747" width="16" bestFit="1" customWidth="1"/>
    <col min="4748" max="4748" width="49.42578125" bestFit="1" customWidth="1"/>
    <col min="4749" max="4749" width="7.7109375" customWidth="1"/>
    <col min="4750" max="4750" width="17.42578125" bestFit="1" customWidth="1"/>
    <col min="4751" max="4751" width="15" bestFit="1" customWidth="1"/>
    <col min="4752" max="4752" width="13.5703125" bestFit="1" customWidth="1"/>
    <col min="4753" max="4753" width="8.140625" customWidth="1"/>
    <col min="4754" max="4754" width="7.85546875" customWidth="1"/>
    <col min="4755" max="4755" width="6.140625" customWidth="1"/>
    <col min="4756" max="4756" width="34.42578125" bestFit="1" customWidth="1"/>
    <col min="4757" max="4757" width="9.28515625" bestFit="1" customWidth="1"/>
    <col min="4758" max="4758" width="31.7109375" bestFit="1" customWidth="1"/>
    <col min="4759" max="4759" width="11.85546875" bestFit="1" customWidth="1"/>
    <col min="4760" max="4760" width="14.42578125" bestFit="1" customWidth="1"/>
    <col min="4761" max="4761" width="11.5703125" bestFit="1" customWidth="1"/>
    <col min="4762" max="4762" width="30.140625" bestFit="1" customWidth="1"/>
    <col min="4763" max="4763" width="20" bestFit="1" customWidth="1"/>
    <col min="4764" max="4764" width="49.140625" bestFit="1" customWidth="1"/>
    <col min="4765" max="4765" width="18" bestFit="1" customWidth="1"/>
    <col min="4766" max="4766" width="26" bestFit="1" customWidth="1"/>
    <col min="4767" max="4767" width="26.5703125" bestFit="1" customWidth="1"/>
    <col min="4768" max="4768" width="11.85546875" bestFit="1" customWidth="1"/>
    <col min="4769" max="4769" width="37.42578125" bestFit="1" customWidth="1"/>
    <col min="4770" max="4770" width="22.85546875" bestFit="1" customWidth="1"/>
    <col min="4771" max="4771" width="9.5703125" bestFit="1" customWidth="1"/>
    <col min="4772" max="4772" width="25.5703125" bestFit="1" customWidth="1"/>
    <col min="4773" max="4773" width="13.140625" bestFit="1" customWidth="1"/>
    <col min="4774" max="4774" width="25.5703125" bestFit="1" customWidth="1"/>
    <col min="4775" max="4775" width="11.140625" bestFit="1" customWidth="1"/>
    <col min="4776" max="4776" width="20.5703125" bestFit="1" customWidth="1"/>
    <col min="4777" max="4777" width="8.7109375" customWidth="1"/>
    <col min="4778" max="4778" width="9.28515625" bestFit="1" customWidth="1"/>
    <col min="4779" max="4779" width="12" bestFit="1" customWidth="1"/>
    <col min="4780" max="4780" width="16.42578125" bestFit="1" customWidth="1"/>
    <col min="4781" max="4781" width="9.28515625" bestFit="1" customWidth="1"/>
    <col min="4782" max="4782" width="14" bestFit="1" customWidth="1"/>
    <col min="4783" max="4783" width="13.7109375" bestFit="1" customWidth="1"/>
    <col min="4784" max="4784" width="10" bestFit="1" customWidth="1"/>
    <col min="4785" max="4785" width="25.28515625" bestFit="1" customWidth="1"/>
    <col min="4786" max="4786" width="6.28515625" customWidth="1"/>
    <col min="4787" max="4787" width="13.42578125" bestFit="1" customWidth="1"/>
    <col min="4788" max="4788" width="21.85546875" bestFit="1" customWidth="1"/>
    <col min="4789" max="4789" width="23.140625" bestFit="1" customWidth="1"/>
    <col min="4790" max="4790" width="14.5703125" bestFit="1" customWidth="1"/>
    <col min="4791" max="4791" width="15.42578125" bestFit="1" customWidth="1"/>
    <col min="4792" max="4792" width="8.28515625" customWidth="1"/>
    <col min="4793" max="4793" width="23.5703125" bestFit="1" customWidth="1"/>
    <col min="4794" max="4794" width="14.85546875" bestFit="1" customWidth="1"/>
    <col min="4795" max="4795" width="22.85546875" bestFit="1" customWidth="1"/>
    <col min="4796" max="4796" width="20.85546875" bestFit="1" customWidth="1"/>
    <col min="4797" max="4797" width="24.85546875" bestFit="1" customWidth="1"/>
    <col min="4798" max="4798" width="19.85546875" bestFit="1" customWidth="1"/>
    <col min="4799" max="4799" width="18.140625" bestFit="1" customWidth="1"/>
    <col min="4800" max="4800" width="9.85546875" bestFit="1" customWidth="1"/>
    <col min="4801" max="4801" width="16.28515625" bestFit="1" customWidth="1"/>
    <col min="4802" max="4802" width="26.7109375" bestFit="1" customWidth="1"/>
    <col min="4803" max="4803" width="15" bestFit="1" customWidth="1"/>
    <col min="4804" max="4804" width="16.28515625" bestFit="1" customWidth="1"/>
    <col min="4805" max="4805" width="13.5703125" bestFit="1" customWidth="1"/>
    <col min="4806" max="4806" width="15.42578125" bestFit="1" customWidth="1"/>
    <col min="4807" max="4807" width="9.28515625" bestFit="1" customWidth="1"/>
    <col min="4808" max="4808" width="13.140625" bestFit="1" customWidth="1"/>
    <col min="4809" max="4809" width="12.140625" bestFit="1" customWidth="1"/>
    <col min="4810" max="4810" width="17.42578125" bestFit="1" customWidth="1"/>
    <col min="4811" max="4811" width="24" bestFit="1" customWidth="1"/>
    <col min="4812" max="4812" width="13.28515625" bestFit="1" customWidth="1"/>
    <col min="4813" max="4813" width="8.5703125" customWidth="1"/>
    <col min="4814" max="4814" width="10.85546875" bestFit="1" customWidth="1"/>
    <col min="4816" max="4816" width="11.7109375" bestFit="1" customWidth="1"/>
    <col min="4817" max="4817" width="7" customWidth="1"/>
    <col min="4818" max="4818" width="6.7109375" customWidth="1"/>
    <col min="4819" max="4819" width="10.7109375" bestFit="1" customWidth="1"/>
    <col min="4820" max="4820" width="12.85546875" bestFit="1" customWidth="1"/>
    <col min="4821" max="4821" width="9.7109375" bestFit="1" customWidth="1"/>
    <col min="4822" max="4822" width="8.5703125" customWidth="1"/>
    <col min="4823" max="4823" width="7.85546875" customWidth="1"/>
    <col min="4824" max="4824" width="15" bestFit="1" customWidth="1"/>
    <col min="4825" max="4825" width="16.85546875" bestFit="1" customWidth="1"/>
    <col min="4826" max="4826" width="23.140625" bestFit="1" customWidth="1"/>
    <col min="4827" max="4827" width="11.140625" bestFit="1" customWidth="1"/>
    <col min="4828" max="4828" width="7.7109375" customWidth="1"/>
    <col min="4829" max="4829" width="12.5703125" bestFit="1" customWidth="1"/>
    <col min="4830" max="4830" width="9" customWidth="1"/>
    <col min="4831" max="4831" width="7.7109375" customWidth="1"/>
    <col min="4832" max="4832" width="6.85546875" customWidth="1"/>
    <col min="4833" max="4833" width="7.5703125" customWidth="1"/>
    <col min="4834" max="4834" width="15.42578125" bestFit="1" customWidth="1"/>
    <col min="4835" max="4835" width="16.7109375" bestFit="1" customWidth="1"/>
    <col min="4836" max="4836" width="14.28515625" bestFit="1" customWidth="1"/>
    <col min="4837" max="4837" width="22.28515625" bestFit="1" customWidth="1"/>
    <col min="4838" max="4838" width="12.85546875" bestFit="1" customWidth="1"/>
    <col min="4839" max="4839" width="13.5703125" bestFit="1" customWidth="1"/>
    <col min="4840" max="4840" width="9" customWidth="1"/>
    <col min="4841" max="4841" width="12" bestFit="1" customWidth="1"/>
    <col min="4842" max="4842" width="10.85546875" bestFit="1" customWidth="1"/>
    <col min="4843" max="4843" width="7.140625" customWidth="1"/>
    <col min="4844" max="4844" width="9.28515625" bestFit="1" customWidth="1"/>
    <col min="4845" max="4845" width="8.5703125" customWidth="1"/>
    <col min="4846" max="4846" width="6.42578125" customWidth="1"/>
    <col min="4847" max="4847" width="7.42578125" customWidth="1"/>
    <col min="4848" max="4848" width="8.5703125" customWidth="1"/>
    <col min="4849" max="4849" width="10.28515625" bestFit="1" customWidth="1"/>
    <col min="4850" max="4851" width="9.7109375" bestFit="1" customWidth="1"/>
    <col min="4852" max="4852" width="13.85546875" bestFit="1" customWidth="1"/>
    <col min="4853" max="4853" width="11.28515625" bestFit="1" customWidth="1"/>
    <col min="4854" max="4854" width="33.140625" bestFit="1" customWidth="1"/>
    <col min="4855" max="4855" width="8.28515625" customWidth="1"/>
    <col min="4856" max="4856" width="14.5703125" bestFit="1" customWidth="1"/>
    <col min="4857" max="4857" width="10.28515625" bestFit="1" customWidth="1"/>
    <col min="4858" max="4858" width="24.7109375" bestFit="1" customWidth="1"/>
    <col min="4859" max="4859" width="16.85546875" bestFit="1" customWidth="1"/>
    <col min="4860" max="4860" width="17.28515625" bestFit="1" customWidth="1"/>
    <col min="4862" max="4862" width="11.140625" bestFit="1" customWidth="1"/>
    <col min="4863" max="4863" width="14.85546875" bestFit="1" customWidth="1"/>
    <col min="4864" max="4864" width="13.140625" bestFit="1" customWidth="1"/>
    <col min="4865" max="4865" width="10.7109375" bestFit="1" customWidth="1"/>
    <col min="4866" max="4866" width="14.42578125" bestFit="1" customWidth="1"/>
    <col min="4867" max="4867" width="12.5703125" bestFit="1" customWidth="1"/>
    <col min="4868" max="4868" width="11.7109375" bestFit="1" customWidth="1"/>
    <col min="4869" max="4869" width="21.7109375" bestFit="1" customWidth="1"/>
    <col min="4870" max="4870" width="10.85546875" bestFit="1" customWidth="1"/>
    <col min="4871" max="4871" width="12.28515625" bestFit="1" customWidth="1"/>
    <col min="4872" max="4872" width="12.42578125" bestFit="1" customWidth="1"/>
    <col min="4873" max="4873" width="12.85546875" bestFit="1" customWidth="1"/>
    <col min="4874" max="4874" width="7" customWidth="1"/>
    <col min="4875" max="4875" width="9.28515625" bestFit="1" customWidth="1"/>
    <col min="4876" max="4876" width="13.28515625" bestFit="1" customWidth="1"/>
    <col min="4877" max="4877" width="24.5703125" bestFit="1" customWidth="1"/>
    <col min="4878" max="4878" width="16.85546875" bestFit="1" customWidth="1"/>
    <col min="4879" max="4879" width="19.28515625" bestFit="1" customWidth="1"/>
    <col min="4880" max="4880" width="18.28515625" bestFit="1" customWidth="1"/>
    <col min="4881" max="4881" width="26" bestFit="1" customWidth="1"/>
    <col min="4882" max="4882" width="21" bestFit="1" customWidth="1"/>
    <col min="4883" max="4883" width="18.28515625" bestFit="1" customWidth="1"/>
    <col min="4884" max="4884" width="23.5703125" bestFit="1" customWidth="1"/>
    <col min="4885" max="4885" width="16.140625" bestFit="1" customWidth="1"/>
    <col min="4886" max="4886" width="18.85546875" bestFit="1" customWidth="1"/>
    <col min="4887" max="4887" width="7.85546875" customWidth="1"/>
    <col min="4888" max="4888" width="8.85546875" customWidth="1"/>
    <col min="4889" max="4889" width="15.85546875" bestFit="1" customWidth="1"/>
    <col min="4890" max="4890" width="15" bestFit="1" customWidth="1"/>
    <col min="4891" max="4891" width="8.140625" customWidth="1"/>
    <col min="4892" max="4892" width="9.28515625" bestFit="1" customWidth="1"/>
    <col min="4893" max="4893" width="8" customWidth="1"/>
    <col min="4894" max="4894" width="19.140625" bestFit="1" customWidth="1"/>
    <col min="4895" max="4895" width="10.7109375" bestFit="1" customWidth="1"/>
    <col min="4896" max="4896" width="17.5703125" bestFit="1" customWidth="1"/>
    <col min="4897" max="4897" width="11" bestFit="1" customWidth="1"/>
    <col min="4898" max="4898" width="8.5703125" customWidth="1"/>
    <col min="4899" max="4899" width="16.7109375" bestFit="1" customWidth="1"/>
    <col min="4900" max="4900" width="14.5703125" bestFit="1" customWidth="1"/>
    <col min="4901" max="4901" width="11.85546875" bestFit="1" customWidth="1"/>
    <col min="4902" max="4902" width="12.85546875" bestFit="1" customWidth="1"/>
    <col min="4903" max="4903" width="10.42578125" bestFit="1" customWidth="1"/>
    <col min="4904" max="4904" width="10.7109375" bestFit="1" customWidth="1"/>
    <col min="4905" max="4906" width="12.7109375" bestFit="1" customWidth="1"/>
    <col min="4907" max="4907" width="8.85546875" customWidth="1"/>
    <col min="4908" max="4908" width="7.7109375" customWidth="1"/>
    <col min="4909" max="4909" width="9.7109375" bestFit="1" customWidth="1"/>
    <col min="4910" max="4910" width="8.5703125" customWidth="1"/>
    <col min="4911" max="4911" width="14.42578125" bestFit="1" customWidth="1"/>
    <col min="4912" max="4912" width="10.5703125" bestFit="1" customWidth="1"/>
    <col min="4913" max="4913" width="12.28515625" bestFit="1" customWidth="1"/>
    <col min="4914" max="4914" width="9.85546875" bestFit="1" customWidth="1"/>
    <col min="4915" max="4915" width="8.85546875" customWidth="1"/>
    <col min="4916" max="4916" width="16.5703125" bestFit="1" customWidth="1"/>
    <col min="4917" max="4917" width="21.42578125" bestFit="1" customWidth="1"/>
    <col min="4918" max="4918" width="18" bestFit="1" customWidth="1"/>
    <col min="4919" max="4919" width="10.85546875" bestFit="1" customWidth="1"/>
    <col min="4920" max="4920" width="8.85546875" customWidth="1"/>
    <col min="4921" max="4921" width="10.85546875" bestFit="1" customWidth="1"/>
    <col min="4922" max="4922" width="10.140625" bestFit="1" customWidth="1"/>
    <col min="4923" max="4923" width="11.140625" bestFit="1" customWidth="1"/>
    <col min="4924" max="4924" width="16.5703125" bestFit="1" customWidth="1"/>
    <col min="4925" max="4925" width="23.85546875" bestFit="1" customWidth="1"/>
    <col min="4926" max="4926" width="11.140625" bestFit="1" customWidth="1"/>
    <col min="4927" max="4927" width="9.42578125" bestFit="1" customWidth="1"/>
    <col min="4928" max="4928" width="12.7109375" bestFit="1" customWidth="1"/>
    <col min="4929" max="4929" width="14.7109375" bestFit="1" customWidth="1"/>
    <col min="4930" max="4930" width="22.140625" bestFit="1" customWidth="1"/>
    <col min="4931" max="4931" width="7.140625" customWidth="1"/>
    <col min="4932" max="4932" width="10.28515625" bestFit="1" customWidth="1"/>
    <col min="4933" max="4933" width="25.28515625" bestFit="1" customWidth="1"/>
    <col min="4934" max="4934" width="21.85546875" bestFit="1" customWidth="1"/>
    <col min="4935" max="4935" width="10.85546875" bestFit="1" customWidth="1"/>
    <col min="4936" max="4936" width="27.42578125" bestFit="1" customWidth="1"/>
    <col min="4937" max="4937" width="10" bestFit="1" customWidth="1"/>
    <col min="4938" max="4938" width="8.85546875" customWidth="1"/>
    <col min="4939" max="4939" width="12.5703125" bestFit="1" customWidth="1"/>
    <col min="4940" max="4940" width="12.7109375" bestFit="1" customWidth="1"/>
    <col min="4941" max="4941" width="25" bestFit="1" customWidth="1"/>
    <col min="4942" max="4942" width="27.85546875" bestFit="1" customWidth="1"/>
    <col min="4943" max="4943" width="15.85546875" bestFit="1" customWidth="1"/>
    <col min="4944" max="4944" width="16" bestFit="1" customWidth="1"/>
    <col min="4945" max="4945" width="15.5703125" bestFit="1" customWidth="1"/>
    <col min="4946" max="4946" width="14.85546875" bestFit="1" customWidth="1"/>
    <col min="4947" max="4947" width="19.85546875" bestFit="1" customWidth="1"/>
    <col min="4948" max="4948" width="10.42578125" bestFit="1" customWidth="1"/>
    <col min="4949" max="4949" width="13.42578125" bestFit="1" customWidth="1"/>
    <col min="4950" max="4950" width="16.42578125" bestFit="1" customWidth="1"/>
    <col min="4951" max="4951" width="15.28515625" bestFit="1" customWidth="1"/>
    <col min="4952" max="4952" width="12.42578125" bestFit="1" customWidth="1"/>
    <col min="4953" max="4953" width="15.7109375" bestFit="1" customWidth="1"/>
    <col min="4954" max="4954" width="23.140625" bestFit="1" customWidth="1"/>
    <col min="4955" max="4955" width="13.7109375" bestFit="1" customWidth="1"/>
    <col min="4956" max="4956" width="12.85546875" bestFit="1" customWidth="1"/>
    <col min="4957" max="4957" width="14.5703125" bestFit="1" customWidth="1"/>
    <col min="4958" max="4958" width="15.28515625" bestFit="1" customWidth="1"/>
    <col min="4959" max="4959" width="12.140625" bestFit="1" customWidth="1"/>
    <col min="4960" max="4960" width="14.28515625" bestFit="1" customWidth="1"/>
    <col min="4961" max="4961" width="8.85546875" customWidth="1"/>
    <col min="4962" max="4962" width="6.5703125" customWidth="1"/>
    <col min="4963" max="4963" width="10.42578125" bestFit="1" customWidth="1"/>
    <col min="4964" max="4964" width="10.140625" bestFit="1" customWidth="1"/>
    <col min="4965" max="4965" width="18.5703125" bestFit="1" customWidth="1"/>
    <col min="4966" max="4966" width="19.140625" bestFit="1" customWidth="1"/>
    <col min="4967" max="4967" width="21.5703125" bestFit="1" customWidth="1"/>
    <col min="4968" max="4968" width="13.28515625" bestFit="1" customWidth="1"/>
    <col min="4969" max="4969" width="12.85546875" bestFit="1" customWidth="1"/>
    <col min="4970" max="4970" width="10.85546875" bestFit="1" customWidth="1"/>
    <col min="4971" max="4971" width="18.7109375" bestFit="1" customWidth="1"/>
    <col min="4972" max="4972" width="24.5703125" bestFit="1" customWidth="1"/>
    <col min="4973" max="4973" width="20.7109375" bestFit="1" customWidth="1"/>
    <col min="4974" max="4974" width="18" bestFit="1" customWidth="1"/>
    <col min="4975" max="4975" width="10.28515625" bestFit="1" customWidth="1"/>
    <col min="4976" max="4976" width="23.140625" bestFit="1" customWidth="1"/>
    <col min="4977" max="4977" width="10.42578125" bestFit="1" customWidth="1"/>
    <col min="4979" max="4979" width="18.85546875" bestFit="1" customWidth="1"/>
    <col min="4980" max="4980" width="12" bestFit="1" customWidth="1"/>
    <col min="4981" max="4981" width="11.28515625" bestFit="1" customWidth="1"/>
    <col min="4982" max="4982" width="26.42578125" bestFit="1" customWidth="1"/>
    <col min="4983" max="4983" width="27.5703125" bestFit="1" customWidth="1"/>
    <col min="4984" max="4984" width="11.7109375" bestFit="1" customWidth="1"/>
    <col min="4985" max="4985" width="19" bestFit="1" customWidth="1"/>
    <col min="4986" max="4986" width="19.140625" bestFit="1" customWidth="1"/>
    <col min="4987" max="4987" width="12" bestFit="1" customWidth="1"/>
    <col min="4988" max="4988" width="22.140625" bestFit="1" customWidth="1"/>
    <col min="4989" max="4989" width="21.140625" bestFit="1" customWidth="1"/>
    <col min="4990" max="4990" width="20.7109375" bestFit="1" customWidth="1"/>
    <col min="4991" max="4991" width="17" bestFit="1" customWidth="1"/>
    <col min="4992" max="4992" width="11.85546875" bestFit="1" customWidth="1"/>
    <col min="4993" max="4993" width="15.28515625" bestFit="1" customWidth="1"/>
    <col min="4995" max="4995" width="18.42578125" bestFit="1" customWidth="1"/>
    <col min="4996" max="4996" width="27.140625" bestFit="1" customWidth="1"/>
    <col min="4997" max="4997" width="8.42578125" customWidth="1"/>
    <col min="4998" max="4998" width="8.140625" customWidth="1"/>
    <col min="4999" max="5000" width="7.42578125" customWidth="1"/>
    <col min="5001" max="5001" width="8" customWidth="1"/>
    <col min="5002" max="5002" width="11.85546875" bestFit="1" customWidth="1"/>
    <col min="5003" max="5003" width="11.7109375" bestFit="1" customWidth="1"/>
    <col min="5004" max="5004" width="13.5703125" bestFit="1" customWidth="1"/>
    <col min="5005" max="5005" width="10" bestFit="1" customWidth="1"/>
    <col min="5006" max="5006" width="11.140625" bestFit="1" customWidth="1"/>
    <col min="5007" max="5007" width="11.42578125" bestFit="1" customWidth="1"/>
    <col min="5008" max="5008" width="15" bestFit="1" customWidth="1"/>
    <col min="5009" max="5009" width="10" bestFit="1" customWidth="1"/>
    <col min="5010" max="5010" width="9.28515625" bestFit="1" customWidth="1"/>
    <col min="5011" max="5011" width="8" customWidth="1"/>
    <col min="5012" max="5012" width="12.140625" bestFit="1" customWidth="1"/>
    <col min="5013" max="5013" width="11" bestFit="1" customWidth="1"/>
    <col min="5014" max="5014" width="12" bestFit="1" customWidth="1"/>
    <col min="5015" max="5015" width="14" bestFit="1" customWidth="1"/>
    <col min="5016" max="5016" width="11.28515625" bestFit="1" customWidth="1"/>
    <col min="5017" max="5017" width="12.85546875" bestFit="1" customWidth="1"/>
    <col min="5018" max="5018" width="10" bestFit="1" customWidth="1"/>
    <col min="5019" max="5019" width="10.28515625" bestFit="1" customWidth="1"/>
    <col min="5020" max="5020" width="9" customWidth="1"/>
    <col min="5021" max="5021" width="17.85546875" bestFit="1" customWidth="1"/>
    <col min="5022" max="5022" width="9.28515625" bestFit="1" customWidth="1"/>
    <col min="5023" max="5023" width="16" bestFit="1" customWidth="1"/>
    <col min="5024" max="5024" width="10" bestFit="1" customWidth="1"/>
    <col min="5025" max="5025" width="8.85546875" customWidth="1"/>
    <col min="5026" max="5026" width="14.140625" bestFit="1" customWidth="1"/>
    <col min="5027" max="5027" width="9.5703125" bestFit="1" customWidth="1"/>
    <col min="5028" max="5028" width="10.5703125" bestFit="1" customWidth="1"/>
    <col min="5029" max="5029" width="9.28515625" bestFit="1" customWidth="1"/>
    <col min="5030" max="5030" width="16.5703125" bestFit="1" customWidth="1"/>
    <col min="5031" max="5031" width="16.7109375" bestFit="1" customWidth="1"/>
    <col min="5032" max="5032" width="11.5703125" bestFit="1" customWidth="1"/>
    <col min="5033" max="5033" width="13.140625" bestFit="1" customWidth="1"/>
    <col min="5034" max="5034" width="7" customWidth="1"/>
    <col min="5035" max="5035" width="10.85546875" bestFit="1" customWidth="1"/>
    <col min="5036" max="5036" width="20.7109375" bestFit="1" customWidth="1"/>
    <col min="5037" max="5037" width="18.42578125" bestFit="1" customWidth="1"/>
    <col min="5038" max="5038" width="37.5703125" bestFit="1" customWidth="1"/>
    <col min="5039" max="5039" width="19" bestFit="1" customWidth="1"/>
    <col min="5040" max="5040" width="17" bestFit="1" customWidth="1"/>
    <col min="5041" max="5041" width="14.28515625" bestFit="1" customWidth="1"/>
    <col min="5042" max="5042" width="21.140625" bestFit="1" customWidth="1"/>
    <col min="5043" max="5043" width="15" bestFit="1" customWidth="1"/>
    <col min="5044" max="5044" width="18.5703125" bestFit="1" customWidth="1"/>
    <col min="5045" max="5045" width="16.85546875" bestFit="1" customWidth="1"/>
    <col min="5046" max="5046" width="31.42578125" bestFit="1" customWidth="1"/>
    <col min="5047" max="5047" width="16.42578125" bestFit="1" customWidth="1"/>
    <col min="5048" max="5048" width="26.140625" bestFit="1" customWidth="1"/>
    <col min="5049" max="5049" width="11.140625" bestFit="1" customWidth="1"/>
    <col min="5050" max="5050" width="19" bestFit="1" customWidth="1"/>
    <col min="5051" max="5051" width="22.7109375" bestFit="1" customWidth="1"/>
    <col min="5052" max="5052" width="29.7109375" bestFit="1" customWidth="1"/>
    <col min="5053" max="5053" width="40.5703125" bestFit="1" customWidth="1"/>
    <col min="5054" max="5054" width="41.140625" bestFit="1" customWidth="1"/>
    <col min="5055" max="5055" width="23.5703125" bestFit="1" customWidth="1"/>
    <col min="5056" max="5056" width="24" bestFit="1" customWidth="1"/>
    <col min="5057" max="5057" width="8.28515625" customWidth="1"/>
    <col min="5058" max="5058" width="7.7109375" customWidth="1"/>
    <col min="5059" max="5059" width="5.85546875" customWidth="1"/>
    <col min="5060" max="5060" width="13.140625" bestFit="1" customWidth="1"/>
    <col min="5061" max="5061" width="8.140625" customWidth="1"/>
    <col min="5062" max="5062" width="6.7109375" customWidth="1"/>
    <col min="5063" max="5063" width="7.28515625" customWidth="1"/>
    <col min="5064" max="5064" width="7" customWidth="1"/>
    <col min="5065" max="5065" width="19.5703125" bestFit="1" customWidth="1"/>
    <col min="5066" max="5066" width="11.42578125" bestFit="1" customWidth="1"/>
    <col min="5067" max="5067" width="12.42578125" bestFit="1" customWidth="1"/>
    <col min="5068" max="5068" width="5.42578125" customWidth="1"/>
    <col min="5069" max="5069" width="9.85546875" bestFit="1" customWidth="1"/>
    <col min="5070" max="5070" width="10.7109375" bestFit="1" customWidth="1"/>
    <col min="5071" max="5071" width="24" bestFit="1" customWidth="1"/>
    <col min="5072" max="5072" width="13.85546875" bestFit="1" customWidth="1"/>
    <col min="5074" max="5074" width="9.5703125" bestFit="1" customWidth="1"/>
    <col min="5076" max="5076" width="9.28515625" bestFit="1" customWidth="1"/>
    <col min="5077" max="5077" width="16.28515625" bestFit="1" customWidth="1"/>
    <col min="5078" max="5078" width="8.140625" customWidth="1"/>
    <col min="5079" max="5079" width="8.7109375" customWidth="1"/>
    <col min="5080" max="5080" width="9.5703125" bestFit="1" customWidth="1"/>
    <col min="5081" max="5081" width="12" bestFit="1" customWidth="1"/>
    <col min="5082" max="5082" width="28.42578125" bestFit="1" customWidth="1"/>
    <col min="5083" max="5083" width="6.42578125" customWidth="1"/>
    <col min="5084" max="5084" width="11.5703125" bestFit="1" customWidth="1"/>
    <col min="5085" max="5085" width="20.85546875" bestFit="1" customWidth="1"/>
    <col min="5086" max="5086" width="9.42578125" bestFit="1" customWidth="1"/>
    <col min="5087" max="5087" width="7.28515625" customWidth="1"/>
    <col min="5089" max="5089" width="12" bestFit="1" customWidth="1"/>
    <col min="5090" max="5090" width="12.7109375" bestFit="1" customWidth="1"/>
    <col min="5091" max="5091" width="12.140625" bestFit="1" customWidth="1"/>
    <col min="5092" max="5092" width="12.28515625" bestFit="1" customWidth="1"/>
    <col min="5093" max="5093" width="10.5703125" bestFit="1" customWidth="1"/>
    <col min="5094" max="5094" width="12.85546875" bestFit="1" customWidth="1"/>
    <col min="5095" max="5095" width="9.7109375" bestFit="1" customWidth="1"/>
    <col min="5096" max="5096" width="14.5703125" bestFit="1" customWidth="1"/>
    <col min="5097" max="5097" width="9.5703125" bestFit="1" customWidth="1"/>
    <col min="5098" max="5098" width="11.140625" bestFit="1" customWidth="1"/>
    <col min="5099" max="5099" width="7.5703125" customWidth="1"/>
    <col min="5100" max="5100" width="9.85546875" bestFit="1" customWidth="1"/>
    <col min="5101" max="5101" width="8.85546875" customWidth="1"/>
    <col min="5102" max="5102" width="10.42578125" bestFit="1" customWidth="1"/>
    <col min="5103" max="5103" width="7.42578125" customWidth="1"/>
    <col min="5104" max="5104" width="11.28515625" bestFit="1" customWidth="1"/>
    <col min="5105" max="5105" width="11.42578125" bestFit="1" customWidth="1"/>
    <col min="5106" max="5106" width="12.42578125" bestFit="1" customWidth="1"/>
    <col min="5107" max="5107" width="9.7109375" bestFit="1" customWidth="1"/>
    <col min="5108" max="5108" width="8.85546875" customWidth="1"/>
    <col min="5109" max="5109" width="8.5703125" customWidth="1"/>
    <col min="5110" max="5110" width="13.85546875" bestFit="1" customWidth="1"/>
    <col min="5111" max="5111" width="10.5703125" bestFit="1" customWidth="1"/>
    <col min="5112" max="5112" width="7.140625" customWidth="1"/>
    <col min="5113" max="5113" width="12.7109375" bestFit="1" customWidth="1"/>
    <col min="5114" max="5114" width="13.85546875" bestFit="1" customWidth="1"/>
    <col min="5115" max="5115" width="8.140625" customWidth="1"/>
    <col min="5116" max="5116" width="10.85546875" bestFit="1" customWidth="1"/>
    <col min="5117" max="5117" width="6.42578125" customWidth="1"/>
    <col min="5118" max="5118" width="8.85546875" customWidth="1"/>
    <col min="5119" max="5119" width="8.5703125" customWidth="1"/>
    <col min="5120" max="5120" width="10.85546875" bestFit="1" customWidth="1"/>
    <col min="5121" max="5121" width="11.7109375" bestFit="1" customWidth="1"/>
    <col min="5122" max="5122" width="10" bestFit="1" customWidth="1"/>
    <col min="5123" max="5123" width="9.42578125" bestFit="1" customWidth="1"/>
    <col min="5124" max="5124" width="8.7109375" customWidth="1"/>
    <col min="5125" max="5125" width="9.5703125" bestFit="1" customWidth="1"/>
    <col min="5126" max="5126" width="9.85546875" bestFit="1" customWidth="1"/>
    <col min="5127" max="5127" width="7.42578125" customWidth="1"/>
    <col min="5128" max="5128" width="11.5703125" bestFit="1" customWidth="1"/>
    <col min="5129" max="5129" width="9.28515625" bestFit="1" customWidth="1"/>
    <col min="5130" max="5130" width="7.140625" customWidth="1"/>
    <col min="5131" max="5131" width="12.140625" bestFit="1" customWidth="1"/>
    <col min="5132" max="5132" width="10" bestFit="1" customWidth="1"/>
    <col min="5133" max="5133" width="7" customWidth="1"/>
    <col min="5134" max="5134" width="11.7109375" bestFit="1" customWidth="1"/>
    <col min="5135" max="5135" width="8.42578125" customWidth="1"/>
    <col min="5137" max="5137" width="14.28515625" bestFit="1" customWidth="1"/>
    <col min="5138" max="5138" width="7.140625" customWidth="1"/>
    <col min="5139" max="5139" width="7.28515625" customWidth="1"/>
    <col min="5140" max="5140" width="11.42578125" bestFit="1" customWidth="1"/>
    <col min="5141" max="5141" width="22.5703125" bestFit="1" customWidth="1"/>
    <col min="5142" max="5142" width="12.140625" bestFit="1" customWidth="1"/>
    <col min="5143" max="5143" width="12.28515625" bestFit="1" customWidth="1"/>
    <col min="5144" max="5144" width="5.42578125" customWidth="1"/>
    <col min="5145" max="5145" width="9.42578125" bestFit="1" customWidth="1"/>
    <col min="5146" max="5146" width="13.28515625" bestFit="1" customWidth="1"/>
    <col min="5147" max="5147" width="7.85546875" customWidth="1"/>
    <col min="5148" max="5148" width="10.5703125" bestFit="1" customWidth="1"/>
    <col min="5149" max="5149" width="11.7109375" bestFit="1" customWidth="1"/>
    <col min="5150" max="5150" width="10.42578125" bestFit="1" customWidth="1"/>
    <col min="5151" max="5151" width="18" bestFit="1" customWidth="1"/>
    <col min="5152" max="5152" width="22" bestFit="1" customWidth="1"/>
    <col min="5153" max="5153" width="10.42578125" bestFit="1" customWidth="1"/>
    <col min="5154" max="5154" width="10" bestFit="1" customWidth="1"/>
    <col min="5156" max="5156" width="9.85546875" bestFit="1" customWidth="1"/>
    <col min="5157" max="5157" width="33.28515625" bestFit="1" customWidth="1"/>
    <col min="5158" max="5158" width="17.42578125" bestFit="1" customWidth="1"/>
    <col min="5159" max="5159" width="8.7109375" customWidth="1"/>
    <col min="5160" max="5160" width="16.5703125" bestFit="1" customWidth="1"/>
    <col min="5161" max="5161" width="17.7109375" bestFit="1" customWidth="1"/>
    <col min="5162" max="5162" width="14.85546875" bestFit="1" customWidth="1"/>
    <col min="5163" max="5163" width="16.85546875" bestFit="1" customWidth="1"/>
    <col min="5164" max="5164" width="18.7109375" bestFit="1" customWidth="1"/>
    <col min="5165" max="5165" width="16.140625" bestFit="1" customWidth="1"/>
    <col min="5166" max="5166" width="15" bestFit="1" customWidth="1"/>
    <col min="5167" max="5167" width="17.42578125" bestFit="1" customWidth="1"/>
    <col min="5168" max="5168" width="25.140625" bestFit="1" customWidth="1"/>
    <col min="5169" max="5169" width="6.85546875" customWidth="1"/>
    <col min="5170" max="5170" width="11" bestFit="1" customWidth="1"/>
    <col min="5171" max="5171" width="14" bestFit="1" customWidth="1"/>
    <col min="5172" max="5172" width="9.42578125" bestFit="1" customWidth="1"/>
    <col min="5173" max="5173" width="6.140625" customWidth="1"/>
    <col min="5174" max="5174" width="7.7109375" customWidth="1"/>
    <col min="5175" max="5175" width="5.85546875" customWidth="1"/>
    <col min="5176" max="5176" width="22" bestFit="1" customWidth="1"/>
    <col min="5177" max="5177" width="5.7109375" customWidth="1"/>
    <col min="5178" max="5178" width="11" bestFit="1" customWidth="1"/>
    <col min="5179" max="5179" width="15.7109375" bestFit="1" customWidth="1"/>
    <col min="5180" max="5180" width="9.5703125" bestFit="1" customWidth="1"/>
    <col min="5181" max="5181" width="8.5703125" customWidth="1"/>
    <col min="5182" max="5182" width="10.42578125" bestFit="1" customWidth="1"/>
    <col min="5183" max="5183" width="8.28515625" customWidth="1"/>
    <col min="5184" max="5184" width="8.140625" customWidth="1"/>
    <col min="5185" max="5185" width="17" bestFit="1" customWidth="1"/>
    <col min="5186" max="5186" width="17.28515625" bestFit="1" customWidth="1"/>
    <col min="5187" max="5187" width="17.85546875" bestFit="1" customWidth="1"/>
    <col min="5188" max="5188" width="18" bestFit="1" customWidth="1"/>
    <col min="5189" max="5189" width="18.85546875" bestFit="1" customWidth="1"/>
    <col min="5190" max="5190" width="7.140625" customWidth="1"/>
    <col min="5191" max="5191" width="14.7109375" bestFit="1" customWidth="1"/>
    <col min="5192" max="5192" width="11.7109375" bestFit="1" customWidth="1"/>
    <col min="5193" max="5193" width="12.140625" bestFit="1" customWidth="1"/>
    <col min="5194" max="5194" width="8.7109375" customWidth="1"/>
    <col min="5195" max="5195" width="17.42578125" bestFit="1" customWidth="1"/>
    <col min="5196" max="5196" width="9" customWidth="1"/>
    <col min="5197" max="5197" width="5.42578125" customWidth="1"/>
    <col min="5198" max="5198" width="15.5703125" bestFit="1" customWidth="1"/>
    <col min="5199" max="5199" width="7" customWidth="1"/>
    <col min="5200" max="5200" width="14.85546875" bestFit="1" customWidth="1"/>
    <col min="5201" max="5201" width="14" bestFit="1" customWidth="1"/>
    <col min="5202" max="5202" width="20.5703125" bestFit="1" customWidth="1"/>
    <col min="5203" max="5203" width="23.7109375" bestFit="1" customWidth="1"/>
    <col min="5205" max="5205" width="11" bestFit="1" customWidth="1"/>
    <col min="5206" max="5206" width="22.28515625" bestFit="1" customWidth="1"/>
    <col min="5207" max="5207" width="13.42578125" bestFit="1" customWidth="1"/>
    <col min="5208" max="5208" width="9.85546875" bestFit="1" customWidth="1"/>
    <col min="5209" max="5209" width="5.85546875" customWidth="1"/>
    <col min="5210" max="5210" width="7" customWidth="1"/>
    <col min="5211" max="5211" width="20" bestFit="1" customWidth="1"/>
    <col min="5212" max="5212" width="35.7109375" bestFit="1" customWidth="1"/>
    <col min="5213" max="5213" width="15" bestFit="1" customWidth="1"/>
    <col min="5214" max="5214" width="13.28515625" bestFit="1" customWidth="1"/>
    <col min="5215" max="5215" width="6.7109375" customWidth="1"/>
    <col min="5216" max="5216" width="18.28515625" bestFit="1" customWidth="1"/>
    <col min="5217" max="5217" width="14.5703125" bestFit="1" customWidth="1"/>
    <col min="5218" max="5218" width="25.5703125" bestFit="1" customWidth="1"/>
    <col min="5219" max="5219" width="7.140625" customWidth="1"/>
    <col min="5220" max="5220" width="15.42578125" bestFit="1" customWidth="1"/>
    <col min="5221" max="5221" width="9.85546875" bestFit="1" customWidth="1"/>
    <col min="5222" max="5222" width="27.7109375" bestFit="1" customWidth="1"/>
    <col min="5223" max="5223" width="24.85546875" bestFit="1" customWidth="1"/>
    <col min="5224" max="5224" width="22" bestFit="1" customWidth="1"/>
    <col min="5225" max="5225" width="20.140625" bestFit="1" customWidth="1"/>
    <col min="5226" max="5226" width="20.5703125" bestFit="1" customWidth="1"/>
    <col min="5227" max="5227" width="18.42578125" bestFit="1" customWidth="1"/>
    <col min="5228" max="5228" width="18.85546875" bestFit="1" customWidth="1"/>
    <col min="5229" max="5229" width="12.42578125" bestFit="1" customWidth="1"/>
    <col min="5230" max="5230" width="9.85546875" bestFit="1" customWidth="1"/>
    <col min="5231" max="5231" width="7.5703125" customWidth="1"/>
    <col min="5232" max="5232" width="8.42578125" customWidth="1"/>
    <col min="5233" max="5233" width="10.7109375" bestFit="1" customWidth="1"/>
    <col min="5234" max="5234" width="9.7109375" bestFit="1" customWidth="1"/>
    <col min="5235" max="5235" width="12.5703125" bestFit="1" customWidth="1"/>
    <col min="5236" max="5236" width="25.140625" bestFit="1" customWidth="1"/>
    <col min="5237" max="5237" width="17.28515625" bestFit="1" customWidth="1"/>
    <col min="5238" max="5238" width="14.7109375" bestFit="1" customWidth="1"/>
    <col min="5239" max="5239" width="24.7109375" bestFit="1" customWidth="1"/>
    <col min="5240" max="5240" width="8.140625" customWidth="1"/>
    <col min="5241" max="5241" width="7.28515625" customWidth="1"/>
    <col min="5242" max="5242" width="17.28515625" bestFit="1" customWidth="1"/>
    <col min="5243" max="5243" width="19.42578125" bestFit="1" customWidth="1"/>
    <col min="5244" max="5244" width="18" bestFit="1" customWidth="1"/>
    <col min="5245" max="5245" width="19.7109375" bestFit="1" customWidth="1"/>
    <col min="5246" max="5246" width="22.5703125" bestFit="1" customWidth="1"/>
    <col min="5247" max="5247" width="19.140625" bestFit="1" customWidth="1"/>
    <col min="5248" max="5248" width="10" bestFit="1" customWidth="1"/>
    <col min="5249" max="5249" width="11.85546875" bestFit="1" customWidth="1"/>
    <col min="5250" max="5250" width="10.42578125" bestFit="1" customWidth="1"/>
    <col min="5251" max="5251" width="9.42578125" bestFit="1" customWidth="1"/>
    <col min="5252" max="5252" width="16.5703125" bestFit="1" customWidth="1"/>
    <col min="5253" max="5253" width="11.85546875" bestFit="1" customWidth="1"/>
    <col min="5254" max="5254" width="11.7109375" bestFit="1" customWidth="1"/>
    <col min="5255" max="5255" width="10" bestFit="1" customWidth="1"/>
    <col min="5256" max="5256" width="6.85546875" customWidth="1"/>
    <col min="5257" max="5257" width="7" customWidth="1"/>
    <col min="5258" max="5258" width="14.42578125" bestFit="1" customWidth="1"/>
    <col min="5259" max="5259" width="20.140625" bestFit="1" customWidth="1"/>
    <col min="5260" max="5260" width="16.7109375" bestFit="1" customWidth="1"/>
    <col min="5261" max="5261" width="21.140625" bestFit="1" customWidth="1"/>
    <col min="5262" max="5262" width="21.85546875" bestFit="1" customWidth="1"/>
    <col min="5263" max="5263" width="19.140625" bestFit="1" customWidth="1"/>
    <col min="5264" max="5264" width="25.85546875" bestFit="1" customWidth="1"/>
    <col min="5265" max="5265" width="24.85546875" bestFit="1" customWidth="1"/>
    <col min="5266" max="5266" width="40.140625" bestFit="1" customWidth="1"/>
    <col min="5267" max="5267" width="21.85546875" bestFit="1" customWidth="1"/>
    <col min="5268" max="5268" width="18" bestFit="1" customWidth="1"/>
    <col min="5269" max="5269" width="18.140625" bestFit="1" customWidth="1"/>
    <col min="5270" max="5271" width="17" bestFit="1" customWidth="1"/>
    <col min="5272" max="5272" width="18.140625" bestFit="1" customWidth="1"/>
    <col min="5273" max="5273" width="19" bestFit="1" customWidth="1"/>
    <col min="5274" max="5274" width="17.42578125" bestFit="1" customWidth="1"/>
    <col min="5275" max="5275" width="30.140625" bestFit="1" customWidth="1"/>
    <col min="5276" max="5276" width="18.42578125" bestFit="1" customWidth="1"/>
    <col min="5277" max="5277" width="15.42578125" bestFit="1" customWidth="1"/>
    <col min="5278" max="5278" width="30" bestFit="1" customWidth="1"/>
    <col min="5279" max="5279" width="17.85546875" bestFit="1" customWidth="1"/>
    <col min="5280" max="5280" width="19" bestFit="1" customWidth="1"/>
    <col min="5281" max="5282" width="17" bestFit="1" customWidth="1"/>
    <col min="5283" max="5283" width="22.5703125" bestFit="1" customWidth="1"/>
    <col min="5284" max="5285" width="14" bestFit="1" customWidth="1"/>
    <col min="5286" max="5286" width="14.42578125" bestFit="1" customWidth="1"/>
    <col min="5287" max="5287" width="13.28515625" bestFit="1" customWidth="1"/>
    <col min="5288" max="5288" width="10.85546875" bestFit="1" customWidth="1"/>
    <col min="5289" max="5289" width="8" customWidth="1"/>
    <col min="5290" max="5290" width="9.7109375" bestFit="1" customWidth="1"/>
    <col min="5291" max="5291" width="10.7109375" bestFit="1" customWidth="1"/>
    <col min="5292" max="5292" width="13.140625" bestFit="1" customWidth="1"/>
    <col min="5293" max="5293" width="14.140625" bestFit="1" customWidth="1"/>
    <col min="5294" max="5294" width="10.85546875" bestFit="1" customWidth="1"/>
    <col min="5295" max="5295" width="10.140625" bestFit="1" customWidth="1"/>
    <col min="5296" max="5296" width="10.28515625" bestFit="1" customWidth="1"/>
    <col min="5297" max="5297" width="7.140625" customWidth="1"/>
    <col min="5298" max="5298" width="12.140625" bestFit="1" customWidth="1"/>
    <col min="5299" max="5299" width="12.85546875" bestFit="1" customWidth="1"/>
    <col min="5300" max="5300" width="10.5703125" bestFit="1" customWidth="1"/>
    <col min="5301" max="5301" width="14.7109375" bestFit="1" customWidth="1"/>
    <col min="5302" max="5302" width="15.28515625" bestFit="1" customWidth="1"/>
    <col min="5303" max="5303" width="9.5703125" bestFit="1" customWidth="1"/>
    <col min="5304" max="5304" width="8.7109375" customWidth="1"/>
    <col min="5305" max="5305" width="7.85546875" customWidth="1"/>
    <col min="5306" max="5306" width="13.42578125" bestFit="1" customWidth="1"/>
    <col min="5308" max="5308" width="9.5703125" bestFit="1" customWidth="1"/>
    <col min="5309" max="5309" width="11.85546875" bestFit="1" customWidth="1"/>
    <col min="5310" max="5310" width="24" bestFit="1" customWidth="1"/>
    <col min="5311" max="5311" width="22.7109375" bestFit="1" customWidth="1"/>
    <col min="5312" max="5312" width="9.5703125" bestFit="1" customWidth="1"/>
    <col min="5313" max="5313" width="7.42578125" customWidth="1"/>
    <col min="5314" max="5314" width="8.140625" customWidth="1"/>
    <col min="5315" max="5315" width="12" bestFit="1" customWidth="1"/>
    <col min="5317" max="5317" width="10.42578125" bestFit="1" customWidth="1"/>
    <col min="5318" max="5318" width="10.85546875" bestFit="1" customWidth="1"/>
    <col min="5319" max="5319" width="20" bestFit="1" customWidth="1"/>
    <col min="5320" max="5320" width="20.42578125" bestFit="1" customWidth="1"/>
    <col min="5321" max="5321" width="22.28515625" bestFit="1" customWidth="1"/>
    <col min="5322" max="5322" width="26" bestFit="1" customWidth="1"/>
    <col min="5323" max="5323" width="22.7109375" bestFit="1" customWidth="1"/>
    <col min="5324" max="5324" width="20.7109375" bestFit="1" customWidth="1"/>
    <col min="5325" max="5325" width="6.85546875" customWidth="1"/>
    <col min="5326" max="5326" width="16.28515625" bestFit="1" customWidth="1"/>
    <col min="5327" max="5327" width="24.5703125" bestFit="1" customWidth="1"/>
    <col min="5328" max="5328" width="15.5703125" bestFit="1" customWidth="1"/>
    <col min="5329" max="5329" width="25.140625" bestFit="1" customWidth="1"/>
    <col min="5330" max="5330" width="14.5703125" bestFit="1" customWidth="1"/>
    <col min="5331" max="5331" width="19.42578125" bestFit="1" customWidth="1"/>
    <col min="5332" max="5332" width="10.7109375" bestFit="1" customWidth="1"/>
    <col min="5333" max="5333" width="12.7109375" bestFit="1" customWidth="1"/>
    <col min="5334" max="5334" width="16.28515625" bestFit="1" customWidth="1"/>
    <col min="5335" max="5335" width="12.7109375" bestFit="1" customWidth="1"/>
    <col min="5336" max="5336" width="13.5703125" bestFit="1" customWidth="1"/>
    <col min="5337" max="5337" width="10.28515625" bestFit="1" customWidth="1"/>
    <col min="5338" max="5338" width="9.5703125" bestFit="1" customWidth="1"/>
    <col min="5339" max="5339" width="33.140625" bestFit="1" customWidth="1"/>
    <col min="5340" max="5340" width="23" bestFit="1" customWidth="1"/>
    <col min="5341" max="5341" width="21.85546875" bestFit="1" customWidth="1"/>
    <col min="5342" max="5342" width="12.85546875" bestFit="1" customWidth="1"/>
    <col min="5343" max="5343" width="16" bestFit="1" customWidth="1"/>
    <col min="5344" max="5344" width="10.7109375" bestFit="1" customWidth="1"/>
    <col min="5345" max="5345" width="20.42578125" bestFit="1" customWidth="1"/>
    <col min="5346" max="5346" width="20.85546875" bestFit="1" customWidth="1"/>
    <col min="5347" max="5347" width="16.28515625" bestFit="1" customWidth="1"/>
    <col min="5348" max="5348" width="18.5703125" bestFit="1" customWidth="1"/>
    <col min="5349" max="5349" width="7.140625" customWidth="1"/>
    <col min="5350" max="5350" width="24.28515625" bestFit="1" customWidth="1"/>
    <col min="5351" max="5351" width="10" bestFit="1" customWidth="1"/>
    <col min="5352" max="5352" width="8.7109375" customWidth="1"/>
    <col min="5353" max="5353" width="17.5703125" bestFit="1" customWidth="1"/>
    <col min="5354" max="5354" width="6.5703125" customWidth="1"/>
    <col min="5355" max="5355" width="9.85546875" bestFit="1" customWidth="1"/>
    <col min="5356" max="5356" width="12" bestFit="1" customWidth="1"/>
    <col min="5357" max="5357" width="6.140625" customWidth="1"/>
    <col min="5358" max="5358" width="9.42578125" bestFit="1" customWidth="1"/>
    <col min="5359" max="5359" width="6" customWidth="1"/>
    <col min="5360" max="5360" width="11.140625" bestFit="1" customWidth="1"/>
    <col min="5361" max="5361" width="7.85546875" customWidth="1"/>
    <col min="5362" max="5362" width="15.28515625" bestFit="1" customWidth="1"/>
    <col min="5363" max="5363" width="10.140625" bestFit="1" customWidth="1"/>
    <col min="5364" max="5364" width="10.42578125" bestFit="1" customWidth="1"/>
    <col min="5365" max="5365" width="11.42578125" bestFit="1" customWidth="1"/>
    <col min="5366" max="5366" width="15.85546875" bestFit="1" customWidth="1"/>
    <col min="5367" max="5367" width="27.140625" bestFit="1" customWidth="1"/>
    <col min="5368" max="5368" width="23" bestFit="1" customWidth="1"/>
    <col min="5369" max="5369" width="10.7109375" bestFit="1" customWidth="1"/>
    <col min="5370" max="5370" width="26.5703125" bestFit="1" customWidth="1"/>
    <col min="5371" max="5371" width="28.140625" bestFit="1" customWidth="1"/>
    <col min="5372" max="5372" width="12.7109375" bestFit="1" customWidth="1"/>
    <col min="5373" max="5373" width="10.42578125" bestFit="1" customWidth="1"/>
    <col min="5374" max="5374" width="24.42578125" bestFit="1" customWidth="1"/>
    <col min="5375" max="5375" width="23.140625" bestFit="1" customWidth="1"/>
    <col min="5376" max="5376" width="21" bestFit="1" customWidth="1"/>
    <col min="5377" max="5377" width="19.85546875" bestFit="1" customWidth="1"/>
    <col min="5378" max="5378" width="21" bestFit="1" customWidth="1"/>
    <col min="5379" max="5379" width="20.28515625" bestFit="1" customWidth="1"/>
    <col min="5380" max="5380" width="15" bestFit="1" customWidth="1"/>
    <col min="5381" max="5381" width="14.28515625" bestFit="1" customWidth="1"/>
    <col min="5382" max="5382" width="9.28515625" bestFit="1" customWidth="1"/>
    <col min="5383" max="5383" width="18.85546875" bestFit="1" customWidth="1"/>
    <col min="5384" max="5384" width="10.5703125" bestFit="1" customWidth="1"/>
    <col min="5385" max="5385" width="17.7109375" bestFit="1" customWidth="1"/>
    <col min="5386" max="5386" width="8.85546875" customWidth="1"/>
    <col min="5387" max="5387" width="12.85546875" bestFit="1" customWidth="1"/>
    <col min="5388" max="5388" width="7.5703125" customWidth="1"/>
    <col min="5390" max="5391" width="15.5703125" bestFit="1" customWidth="1"/>
    <col min="5392" max="5392" width="12.7109375" bestFit="1" customWidth="1"/>
    <col min="5393" max="5393" width="22.140625" bestFit="1" customWidth="1"/>
    <col min="5394" max="5394" width="22" bestFit="1" customWidth="1"/>
    <col min="5395" max="5395" width="22.42578125" bestFit="1" customWidth="1"/>
    <col min="5396" max="5396" width="11" bestFit="1" customWidth="1"/>
    <col min="5397" max="5397" width="19.28515625" bestFit="1" customWidth="1"/>
    <col min="5398" max="5398" width="20.85546875" bestFit="1" customWidth="1"/>
    <col min="5399" max="5399" width="20.28515625" bestFit="1" customWidth="1"/>
    <col min="5400" max="5400" width="20.140625" bestFit="1" customWidth="1"/>
    <col min="5401" max="5401" width="23.140625" bestFit="1" customWidth="1"/>
    <col min="5402" max="5402" width="24.7109375" bestFit="1" customWidth="1"/>
    <col min="5403" max="5403" width="30.28515625" bestFit="1" customWidth="1"/>
    <col min="5404" max="5404" width="21.140625" bestFit="1" customWidth="1"/>
    <col min="5405" max="5405" width="27" bestFit="1" customWidth="1"/>
    <col min="5406" max="5406" width="20.85546875" bestFit="1" customWidth="1"/>
    <col min="5407" max="5407" width="20.28515625" bestFit="1" customWidth="1"/>
    <col min="5408" max="5408" width="18.140625" bestFit="1" customWidth="1"/>
    <col min="5409" max="5409" width="25.28515625" bestFit="1" customWidth="1"/>
    <col min="5410" max="5410" width="24" bestFit="1" customWidth="1"/>
    <col min="5411" max="5411" width="35.85546875" bestFit="1" customWidth="1"/>
    <col min="5412" max="5412" width="15.140625" bestFit="1" customWidth="1"/>
    <col min="5413" max="5413" width="16.7109375" bestFit="1" customWidth="1"/>
    <col min="5414" max="5414" width="14.5703125" bestFit="1" customWidth="1"/>
    <col min="5415" max="5415" width="12.140625" bestFit="1" customWidth="1"/>
    <col min="5416" max="5416" width="19.28515625" bestFit="1" customWidth="1"/>
    <col min="5417" max="5417" width="14" bestFit="1" customWidth="1"/>
    <col min="5418" max="5418" width="24.85546875" bestFit="1" customWidth="1"/>
    <col min="5419" max="5419" width="21" bestFit="1" customWidth="1"/>
    <col min="5420" max="5420" width="12.140625" bestFit="1" customWidth="1"/>
    <col min="5421" max="5421" width="8.42578125" customWidth="1"/>
    <col min="5422" max="5422" width="34.5703125" bestFit="1" customWidth="1"/>
    <col min="5423" max="5423" width="14.5703125" bestFit="1" customWidth="1"/>
    <col min="5424" max="5424" width="24.140625" bestFit="1" customWidth="1"/>
    <col min="5426" max="5426" width="8" customWidth="1"/>
    <col min="5427" max="5427" width="17.5703125" bestFit="1" customWidth="1"/>
    <col min="5428" max="5428" width="19.85546875" bestFit="1" customWidth="1"/>
    <col min="5429" max="5429" width="11.42578125" bestFit="1" customWidth="1"/>
    <col min="5430" max="5430" width="11.85546875" bestFit="1" customWidth="1"/>
    <col min="5431" max="5431" width="20.28515625" bestFit="1" customWidth="1"/>
    <col min="5432" max="5432" width="8.85546875" customWidth="1"/>
    <col min="5433" max="5433" width="9.42578125" bestFit="1" customWidth="1"/>
    <col min="5434" max="5434" width="10" bestFit="1" customWidth="1"/>
    <col min="5435" max="5435" width="7.140625" customWidth="1"/>
    <col min="5436" max="5436" width="12.5703125" bestFit="1" customWidth="1"/>
    <col min="5437" max="5437" width="16.28515625" bestFit="1" customWidth="1"/>
    <col min="5438" max="5438" width="7.42578125" customWidth="1"/>
    <col min="5439" max="5439" width="14.7109375" bestFit="1" customWidth="1"/>
    <col min="5440" max="5440" width="12" bestFit="1" customWidth="1"/>
    <col min="5441" max="5441" width="24.140625" bestFit="1" customWidth="1"/>
    <col min="5442" max="5442" width="10.140625" bestFit="1" customWidth="1"/>
    <col min="5443" max="5443" width="10.85546875" bestFit="1" customWidth="1"/>
    <col min="5444" max="5444" width="11" bestFit="1" customWidth="1"/>
    <col min="5445" max="5445" width="10.7109375" bestFit="1" customWidth="1"/>
    <col min="5446" max="5446" width="16.85546875" bestFit="1" customWidth="1"/>
    <col min="5447" max="5447" width="36.5703125" bestFit="1" customWidth="1"/>
    <col min="5448" max="5448" width="21.85546875" bestFit="1" customWidth="1"/>
    <col min="5449" max="5449" width="7.28515625" customWidth="1"/>
    <col min="5450" max="5450" width="11.140625" bestFit="1" customWidth="1"/>
    <col min="5451" max="5451" width="20.42578125" bestFit="1" customWidth="1"/>
    <col min="5452" max="5452" width="10.85546875" bestFit="1" customWidth="1"/>
    <col min="5453" max="5453" width="36.28515625" bestFit="1" customWidth="1"/>
    <col min="5454" max="5454" width="10.85546875" bestFit="1" customWidth="1"/>
    <col min="5455" max="5455" width="13.140625" bestFit="1" customWidth="1"/>
    <col min="5456" max="5456" width="12.85546875" bestFit="1" customWidth="1"/>
    <col min="5457" max="5457" width="22.5703125" bestFit="1" customWidth="1"/>
    <col min="5458" max="5458" width="11" bestFit="1" customWidth="1"/>
    <col min="5459" max="5459" width="8.85546875" customWidth="1"/>
    <col min="5460" max="5460" width="18.42578125" bestFit="1" customWidth="1"/>
    <col min="5461" max="5461" width="29.140625" bestFit="1" customWidth="1"/>
    <col min="5462" max="5462" width="11.5703125" bestFit="1" customWidth="1"/>
    <col min="5463" max="5463" width="12" bestFit="1" customWidth="1"/>
    <col min="5464" max="5464" width="8.7109375" customWidth="1"/>
    <col min="5465" max="5465" width="9.7109375" bestFit="1" customWidth="1"/>
    <col min="5466" max="5466" width="15" bestFit="1" customWidth="1"/>
    <col min="5467" max="5467" width="12.28515625" bestFit="1" customWidth="1"/>
    <col min="5468" max="5468" width="7.7109375" customWidth="1"/>
    <col min="5469" max="5469" width="10.85546875" bestFit="1" customWidth="1"/>
    <col min="5470" max="5470" width="9.7109375" bestFit="1" customWidth="1"/>
    <col min="5471" max="5471" width="6.42578125" customWidth="1"/>
    <col min="5472" max="5472" width="13.7109375" bestFit="1" customWidth="1"/>
    <col min="5473" max="5473" width="39" bestFit="1" customWidth="1"/>
    <col min="5474" max="5474" width="24.7109375" bestFit="1" customWidth="1"/>
    <col min="5475" max="5475" width="14.85546875" bestFit="1" customWidth="1"/>
    <col min="5476" max="5476" width="18.42578125" bestFit="1" customWidth="1"/>
    <col min="5477" max="5477" width="14.5703125" bestFit="1" customWidth="1"/>
    <col min="5478" max="5478" width="28.28515625" bestFit="1" customWidth="1"/>
    <col min="5479" max="5479" width="13.140625" bestFit="1" customWidth="1"/>
    <col min="5480" max="5480" width="8.42578125" customWidth="1"/>
    <col min="5481" max="5481" width="13.28515625" bestFit="1" customWidth="1"/>
    <col min="5482" max="5482" width="13.85546875" bestFit="1" customWidth="1"/>
    <col min="5483" max="5483" width="7.5703125" customWidth="1"/>
    <col min="5484" max="5484" width="9.42578125" bestFit="1" customWidth="1"/>
    <col min="5485" max="5485" width="9.85546875" bestFit="1" customWidth="1"/>
    <col min="5486" max="5486" width="12.140625" bestFit="1" customWidth="1"/>
    <col min="5487" max="5487" width="8" customWidth="1"/>
    <col min="5488" max="5488" width="22" bestFit="1" customWidth="1"/>
    <col min="5489" max="5489" width="14" bestFit="1" customWidth="1"/>
    <col min="5490" max="5490" width="10.5703125" bestFit="1" customWidth="1"/>
    <col min="5491" max="5491" width="12.5703125" bestFit="1" customWidth="1"/>
    <col min="5492" max="5492" width="9.5703125" bestFit="1" customWidth="1"/>
    <col min="5493" max="5493" width="17" bestFit="1" customWidth="1"/>
    <col min="5494" max="5494" width="12.42578125" bestFit="1" customWidth="1"/>
    <col min="5495" max="5495" width="14" bestFit="1" customWidth="1"/>
    <col min="5496" max="5496" width="12.28515625" bestFit="1" customWidth="1"/>
    <col min="5497" max="5497" width="7.140625" customWidth="1"/>
    <col min="5498" max="5498" width="8" customWidth="1"/>
    <col min="5499" max="5499" width="8.140625" customWidth="1"/>
    <col min="5500" max="5500" width="39" bestFit="1" customWidth="1"/>
    <col min="5501" max="5501" width="5.28515625" customWidth="1"/>
    <col min="5502" max="5502" width="31" bestFit="1" customWidth="1"/>
    <col min="5503" max="5503" width="10.7109375" bestFit="1" customWidth="1"/>
    <col min="5504" max="5504" width="6.85546875" customWidth="1"/>
    <col min="5505" max="5505" width="14.140625" bestFit="1" customWidth="1"/>
    <col min="5506" max="5506" width="13.7109375" bestFit="1" customWidth="1"/>
    <col min="5507" max="5507" width="15.85546875" bestFit="1" customWidth="1"/>
    <col min="5508" max="5508" width="17" bestFit="1" customWidth="1"/>
    <col min="5509" max="5509" width="12" bestFit="1" customWidth="1"/>
    <col min="5510" max="5510" width="12.42578125" bestFit="1" customWidth="1"/>
    <col min="5511" max="5511" width="12" bestFit="1" customWidth="1"/>
    <col min="5512" max="5512" width="7.85546875" customWidth="1"/>
    <col min="5513" max="5513" width="10" bestFit="1" customWidth="1"/>
    <col min="5514" max="5514" width="12" bestFit="1" customWidth="1"/>
    <col min="5515" max="5515" width="6.42578125" customWidth="1"/>
    <col min="5516" max="5517" width="9.7109375" bestFit="1" customWidth="1"/>
    <col min="5518" max="5518" width="8.7109375" customWidth="1"/>
    <col min="5519" max="5519" width="12" bestFit="1" customWidth="1"/>
    <col min="5520" max="5520" width="27.7109375" bestFit="1" customWidth="1"/>
    <col min="5521" max="5521" width="19" bestFit="1" customWidth="1"/>
    <col min="5522" max="5522" width="11.7109375" bestFit="1" customWidth="1"/>
    <col min="5523" max="5523" width="10.140625" bestFit="1" customWidth="1"/>
    <col min="5524" max="5524" width="27.140625" bestFit="1" customWidth="1"/>
    <col min="5525" max="5525" width="10.5703125" bestFit="1" customWidth="1"/>
    <col min="5526" max="5526" width="12.140625" bestFit="1" customWidth="1"/>
    <col min="5527" max="5527" width="19" bestFit="1" customWidth="1"/>
    <col min="5528" max="5528" width="10.7109375" bestFit="1" customWidth="1"/>
    <col min="5529" max="5530" width="9.7109375" bestFit="1" customWidth="1"/>
    <col min="5531" max="5531" width="10.85546875" bestFit="1" customWidth="1"/>
    <col min="5532" max="5532" width="18" bestFit="1" customWidth="1"/>
    <col min="5533" max="5533" width="9" customWidth="1"/>
    <col min="5534" max="5534" width="8.7109375" customWidth="1"/>
    <col min="5535" max="5535" width="11.28515625" bestFit="1" customWidth="1"/>
    <col min="5536" max="5536" width="16.28515625" bestFit="1" customWidth="1"/>
    <col min="5537" max="5537" width="20.42578125" bestFit="1" customWidth="1"/>
    <col min="5538" max="5538" width="20.85546875" bestFit="1" customWidth="1"/>
    <col min="5539" max="5539" width="20.28515625" bestFit="1" customWidth="1"/>
    <col min="5540" max="5540" width="20.5703125" bestFit="1" customWidth="1"/>
    <col min="5541" max="5541" width="36" bestFit="1" customWidth="1"/>
    <col min="5542" max="5542" width="41.140625" bestFit="1" customWidth="1"/>
    <col min="5543" max="5543" width="18.42578125" bestFit="1" customWidth="1"/>
    <col min="5544" max="5544" width="22.5703125" bestFit="1" customWidth="1"/>
    <col min="5545" max="5545" width="21.140625" bestFit="1" customWidth="1"/>
    <col min="5546" max="5546" width="20.5703125" bestFit="1" customWidth="1"/>
    <col min="5547" max="5547" width="24" bestFit="1" customWidth="1"/>
    <col min="5548" max="5548" width="14.7109375" bestFit="1" customWidth="1"/>
    <col min="5549" max="5549" width="26.140625" bestFit="1" customWidth="1"/>
    <col min="5550" max="5550" width="18.140625" bestFit="1" customWidth="1"/>
    <col min="5551" max="5551" width="20.140625" bestFit="1" customWidth="1"/>
    <col min="5552" max="5552" width="10.42578125" bestFit="1" customWidth="1"/>
    <col min="5553" max="5553" width="13.85546875" bestFit="1" customWidth="1"/>
    <col min="5554" max="5554" width="15.28515625" bestFit="1" customWidth="1"/>
    <col min="5555" max="5555" width="8.140625" customWidth="1"/>
    <col min="5556" max="5556" width="9.7109375" bestFit="1" customWidth="1"/>
    <col min="5557" max="5557" width="6" customWidth="1"/>
    <col min="5558" max="5558" width="7.85546875" customWidth="1"/>
    <col min="5559" max="5559" width="6.28515625" customWidth="1"/>
    <col min="5560" max="5560" width="14.7109375" bestFit="1" customWidth="1"/>
    <col min="5561" max="5561" width="10.5703125" bestFit="1" customWidth="1"/>
    <col min="5562" max="5562" width="6.42578125" customWidth="1"/>
    <col min="5563" max="5563" width="7.42578125" customWidth="1"/>
    <col min="5564" max="5564" width="8" customWidth="1"/>
    <col min="5565" max="5565" width="12.85546875" bestFit="1" customWidth="1"/>
    <col min="5566" max="5566" width="14.140625" bestFit="1" customWidth="1"/>
    <col min="5568" max="5568" width="12.140625" bestFit="1" customWidth="1"/>
    <col min="5569" max="5569" width="15.5703125" bestFit="1" customWidth="1"/>
    <col min="5570" max="5570" width="7.85546875" customWidth="1"/>
    <col min="5571" max="5571" width="8" customWidth="1"/>
    <col min="5572" max="5572" width="11.140625" bestFit="1" customWidth="1"/>
    <col min="5573" max="5573" width="8.42578125" customWidth="1"/>
    <col min="5574" max="5574" width="5.7109375" customWidth="1"/>
    <col min="5575" max="5575" width="8.85546875" customWidth="1"/>
    <col min="5576" max="5576" width="6.5703125" customWidth="1"/>
    <col min="5577" max="5577" width="9" customWidth="1"/>
    <col min="5578" max="5578" width="6.5703125" customWidth="1"/>
    <col min="5579" max="5579" width="6.7109375" customWidth="1"/>
    <col min="5580" max="5580" width="9.7109375" bestFit="1" customWidth="1"/>
    <col min="5581" max="5581" width="8.5703125" customWidth="1"/>
    <col min="5582" max="5582" width="7" customWidth="1"/>
    <col min="5583" max="5583" width="11.42578125" bestFit="1" customWidth="1"/>
    <col min="5584" max="5584" width="7.28515625" customWidth="1"/>
    <col min="5585" max="5585" width="9.7109375" bestFit="1" customWidth="1"/>
    <col min="5586" max="5586" width="7.28515625" customWidth="1"/>
    <col min="5587" max="5587" width="8.140625" customWidth="1"/>
    <col min="5588" max="5588" width="7.85546875" customWidth="1"/>
    <col min="5589" max="5589" width="17.5703125" bestFit="1" customWidth="1"/>
    <col min="5590" max="5590" width="14.85546875" bestFit="1" customWidth="1"/>
    <col min="5591" max="5591" width="19.28515625" bestFit="1" customWidth="1"/>
    <col min="5592" max="5592" width="11.7109375" bestFit="1" customWidth="1"/>
    <col min="5593" max="5593" width="22.140625" bestFit="1" customWidth="1"/>
    <col min="5594" max="5594" width="9" customWidth="1"/>
    <col min="5595" max="5595" width="10.42578125" bestFit="1" customWidth="1"/>
    <col min="5596" max="5596" width="10.7109375" bestFit="1" customWidth="1"/>
    <col min="5597" max="5597" width="10.42578125" bestFit="1" customWidth="1"/>
    <col min="5598" max="5598" width="10.140625" bestFit="1" customWidth="1"/>
    <col min="5599" max="5599" width="9.85546875" bestFit="1" customWidth="1"/>
    <col min="5600" max="5600" width="15.140625" bestFit="1" customWidth="1"/>
    <col min="5601" max="5601" width="10.42578125" bestFit="1" customWidth="1"/>
    <col min="5602" max="5602" width="10.7109375" bestFit="1" customWidth="1"/>
    <col min="5603" max="5603" width="13.28515625" bestFit="1" customWidth="1"/>
    <col min="5604" max="5604" width="10.5703125" bestFit="1" customWidth="1"/>
    <col min="5605" max="5605" width="10.140625" bestFit="1" customWidth="1"/>
    <col min="5606" max="5606" width="17.28515625" bestFit="1" customWidth="1"/>
    <col min="5607" max="5607" width="7.42578125" customWidth="1"/>
    <col min="5608" max="5608" width="9.42578125" bestFit="1" customWidth="1"/>
    <col min="5609" max="5609" width="11" bestFit="1" customWidth="1"/>
    <col min="5610" max="5610" width="9.5703125" bestFit="1" customWidth="1"/>
    <col min="5611" max="5611" width="8.42578125" customWidth="1"/>
    <col min="5612" max="5612" width="13.85546875" bestFit="1" customWidth="1"/>
    <col min="5613" max="5613" width="8.5703125" customWidth="1"/>
    <col min="5614" max="5614" width="10.28515625" bestFit="1" customWidth="1"/>
    <col min="5615" max="5615" width="22.5703125" bestFit="1" customWidth="1"/>
    <col min="5616" max="5616" width="13.7109375" bestFit="1" customWidth="1"/>
    <col min="5617" max="5617" width="11.7109375" bestFit="1" customWidth="1"/>
    <col min="5618" max="5618" width="11.5703125" bestFit="1" customWidth="1"/>
    <col min="5619" max="5619" width="20.85546875" bestFit="1" customWidth="1"/>
    <col min="5620" max="5620" width="20.7109375" bestFit="1" customWidth="1"/>
    <col min="5621" max="5621" width="26.7109375" bestFit="1" customWidth="1"/>
    <col min="5622" max="5622" width="19.7109375" bestFit="1" customWidth="1"/>
    <col min="5623" max="5623" width="22.42578125" bestFit="1" customWidth="1"/>
    <col min="5624" max="5624" width="27.7109375" bestFit="1" customWidth="1"/>
    <col min="5625" max="5625" width="19.7109375" bestFit="1" customWidth="1"/>
    <col min="5626" max="5626" width="18" bestFit="1" customWidth="1"/>
    <col min="5627" max="5627" width="25" bestFit="1" customWidth="1"/>
    <col min="5628" max="5628" width="16" bestFit="1" customWidth="1"/>
    <col min="5629" max="5629" width="12.28515625" bestFit="1" customWidth="1"/>
    <col min="5630" max="5630" width="14.85546875" bestFit="1" customWidth="1"/>
    <col min="5631" max="5631" width="10.7109375" bestFit="1" customWidth="1"/>
    <col min="5632" max="5632" width="19.5703125" bestFit="1" customWidth="1"/>
    <col min="5633" max="5633" width="17.85546875" bestFit="1" customWidth="1"/>
    <col min="5634" max="5634" width="13.140625" bestFit="1" customWidth="1"/>
    <col min="5635" max="5635" width="15.140625" bestFit="1" customWidth="1"/>
    <col min="5636" max="5636" width="24.28515625" bestFit="1" customWidth="1"/>
    <col min="5637" max="5637" width="26.85546875" bestFit="1" customWidth="1"/>
    <col min="5638" max="5638" width="27" bestFit="1" customWidth="1"/>
    <col min="5639" max="5639" width="12.7109375" bestFit="1" customWidth="1"/>
    <col min="5640" max="5640" width="19.85546875" bestFit="1" customWidth="1"/>
    <col min="5641" max="5641" width="12.7109375" bestFit="1" customWidth="1"/>
    <col min="5642" max="5642" width="16.85546875" bestFit="1" customWidth="1"/>
    <col min="5643" max="5643" width="16.42578125" bestFit="1" customWidth="1"/>
    <col min="5644" max="5644" width="19.5703125" bestFit="1" customWidth="1"/>
    <col min="5645" max="5645" width="11.42578125" bestFit="1" customWidth="1"/>
    <col min="5646" max="5646" width="16.140625" bestFit="1" customWidth="1"/>
    <col min="5647" max="5647" width="17.85546875" bestFit="1" customWidth="1"/>
    <col min="5648" max="5648" width="16" bestFit="1" customWidth="1"/>
    <col min="5649" max="5649" width="24.85546875" bestFit="1" customWidth="1"/>
    <col min="5650" max="5650" width="14.5703125" bestFit="1" customWidth="1"/>
    <col min="5651" max="5651" width="23.5703125" bestFit="1" customWidth="1"/>
    <col min="5652" max="5652" width="15.5703125" bestFit="1" customWidth="1"/>
    <col min="5653" max="5653" width="14.7109375" bestFit="1" customWidth="1"/>
    <col min="5654" max="5654" width="17" bestFit="1" customWidth="1"/>
    <col min="5655" max="5655" width="14" bestFit="1" customWidth="1"/>
    <col min="5656" max="5656" width="25.140625" bestFit="1" customWidth="1"/>
    <col min="5657" max="5657" width="14.140625" bestFit="1" customWidth="1"/>
    <col min="5658" max="5658" width="15" bestFit="1" customWidth="1"/>
    <col min="5659" max="5659" width="14.85546875" bestFit="1" customWidth="1"/>
    <col min="5660" max="5660" width="16.5703125" bestFit="1" customWidth="1"/>
    <col min="5661" max="5661" width="27.5703125" bestFit="1" customWidth="1"/>
    <col min="5662" max="5662" width="17.28515625" bestFit="1" customWidth="1"/>
    <col min="5663" max="5663" width="20" bestFit="1" customWidth="1"/>
    <col min="5664" max="5664" width="25.7109375" bestFit="1" customWidth="1"/>
    <col min="5665" max="5665" width="15.85546875" bestFit="1" customWidth="1"/>
    <col min="5666" max="5666" width="16" bestFit="1" customWidth="1"/>
    <col min="5667" max="5667" width="25.28515625" bestFit="1" customWidth="1"/>
    <col min="5668" max="5668" width="14.5703125" bestFit="1" customWidth="1"/>
    <col min="5669" max="5669" width="16.140625" bestFit="1" customWidth="1"/>
    <col min="5670" max="5670" width="13.28515625" bestFit="1" customWidth="1"/>
    <col min="5671" max="5671" width="12.28515625" bestFit="1" customWidth="1"/>
    <col min="5672" max="5672" width="7.42578125" customWidth="1"/>
    <col min="5673" max="5673" width="20.140625" bestFit="1" customWidth="1"/>
    <col min="5674" max="5674" width="28.5703125" bestFit="1" customWidth="1"/>
    <col min="5675" max="5675" width="10.42578125" bestFit="1" customWidth="1"/>
    <col min="5676" max="5676" width="7.85546875" customWidth="1"/>
    <col min="5677" max="5677" width="11.140625" bestFit="1" customWidth="1"/>
    <col min="5678" max="5678" width="11.28515625" bestFit="1" customWidth="1"/>
    <col min="5679" max="5679" width="7.140625" customWidth="1"/>
    <col min="5680" max="5680" width="12" bestFit="1" customWidth="1"/>
    <col min="5681" max="5681" width="13.140625" bestFit="1" customWidth="1"/>
    <col min="5682" max="5682" width="9.28515625" bestFit="1" customWidth="1"/>
    <col min="5683" max="5683" width="10" bestFit="1" customWidth="1"/>
    <col min="5684" max="5684" width="12.28515625" bestFit="1" customWidth="1"/>
    <col min="5686" max="5686" width="18.85546875" bestFit="1" customWidth="1"/>
    <col min="5687" max="5687" width="16.140625" bestFit="1" customWidth="1"/>
    <col min="5688" max="5688" width="17.7109375" bestFit="1" customWidth="1"/>
    <col min="5689" max="5689" width="15.5703125" bestFit="1" customWidth="1"/>
    <col min="5690" max="5690" width="20.5703125" bestFit="1" customWidth="1"/>
    <col min="5691" max="5691" width="15.140625" bestFit="1" customWidth="1"/>
    <col min="5692" max="5692" width="10.42578125" bestFit="1" customWidth="1"/>
    <col min="5693" max="5693" width="8.140625" customWidth="1"/>
    <col min="5694" max="5694" width="8" customWidth="1"/>
    <col min="5695" max="5695" width="11.28515625" bestFit="1" customWidth="1"/>
    <col min="5696" max="5696" width="16.7109375" bestFit="1" customWidth="1"/>
    <col min="5697" max="5697" width="10.28515625" bestFit="1" customWidth="1"/>
    <col min="5698" max="5698" width="13.42578125" bestFit="1" customWidth="1"/>
    <col min="5700" max="5700" width="27.140625" bestFit="1" customWidth="1"/>
    <col min="5701" max="5701" width="8.85546875" customWidth="1"/>
    <col min="5702" max="5702" width="8.5703125" customWidth="1"/>
    <col min="5703" max="5703" width="11.85546875" bestFit="1" customWidth="1"/>
    <col min="5704" max="5704" width="12.42578125" bestFit="1" customWidth="1"/>
    <col min="5705" max="5705" width="12.140625" bestFit="1" customWidth="1"/>
    <col min="5706" max="5706" width="13.28515625" bestFit="1" customWidth="1"/>
    <col min="5707" max="5707" width="16.85546875" bestFit="1" customWidth="1"/>
    <col min="5708" max="5708" width="10" bestFit="1" customWidth="1"/>
    <col min="5709" max="5709" width="18.28515625" bestFit="1" customWidth="1"/>
    <col min="5710" max="5710" width="11.42578125" bestFit="1" customWidth="1"/>
    <col min="5711" max="5711" width="12.28515625" bestFit="1" customWidth="1"/>
    <col min="5712" max="5712" width="14.85546875" bestFit="1" customWidth="1"/>
    <col min="5713" max="5713" width="22" bestFit="1" customWidth="1"/>
    <col min="5714" max="5714" width="17.5703125" bestFit="1" customWidth="1"/>
    <col min="5715" max="5715" width="15.28515625" bestFit="1" customWidth="1"/>
    <col min="5716" max="5716" width="15.5703125" bestFit="1" customWidth="1"/>
    <col min="5717" max="5717" width="9.7109375" bestFit="1" customWidth="1"/>
    <col min="5718" max="5718" width="7.7109375" customWidth="1"/>
    <col min="5719" max="5719" width="19.85546875" bestFit="1" customWidth="1"/>
    <col min="5720" max="5720" width="16" bestFit="1" customWidth="1"/>
    <col min="5721" max="5721" width="23.42578125" bestFit="1" customWidth="1"/>
    <col min="5722" max="5722" width="13.7109375" bestFit="1" customWidth="1"/>
    <col min="5723" max="5723" width="11" bestFit="1" customWidth="1"/>
    <col min="5724" max="5724" width="11.28515625" bestFit="1" customWidth="1"/>
    <col min="5725" max="5725" width="15.140625" bestFit="1" customWidth="1"/>
    <col min="5726" max="5726" width="15" bestFit="1" customWidth="1"/>
    <col min="5727" max="5727" width="13.140625" bestFit="1" customWidth="1"/>
    <col min="5728" max="5728" width="9.7109375" bestFit="1" customWidth="1"/>
    <col min="5729" max="5729" width="19.5703125" bestFit="1" customWidth="1"/>
    <col min="5730" max="5730" width="12.42578125" bestFit="1" customWidth="1"/>
    <col min="5731" max="5731" width="8.85546875" customWidth="1"/>
    <col min="5732" max="5732" width="18.28515625" bestFit="1" customWidth="1"/>
    <col min="5733" max="5733" width="20.140625" bestFit="1" customWidth="1"/>
    <col min="5734" max="5734" width="15.140625" bestFit="1" customWidth="1"/>
    <col min="5735" max="5735" width="28.28515625" bestFit="1" customWidth="1"/>
    <col min="5736" max="5736" width="14.5703125" bestFit="1" customWidth="1"/>
    <col min="5737" max="5737" width="10.42578125" bestFit="1" customWidth="1"/>
    <col min="5738" max="5738" width="9.42578125" bestFit="1" customWidth="1"/>
    <col min="5739" max="5739" width="18.42578125" bestFit="1" customWidth="1"/>
    <col min="5740" max="5740" width="16.42578125" bestFit="1" customWidth="1"/>
    <col min="5741" max="5741" width="31.28515625" bestFit="1" customWidth="1"/>
    <col min="5742" max="5742" width="11" bestFit="1" customWidth="1"/>
    <col min="5743" max="5743" width="10" bestFit="1" customWidth="1"/>
    <col min="5744" max="5744" width="7.140625" customWidth="1"/>
    <col min="5745" max="5745" width="9.28515625" bestFit="1" customWidth="1"/>
    <col min="5746" max="5746" width="17.42578125" bestFit="1" customWidth="1"/>
    <col min="5747" max="5747" width="6.42578125" customWidth="1"/>
    <col min="5748" max="5748" width="9.85546875" bestFit="1" customWidth="1"/>
    <col min="5749" max="5749" width="24.42578125" bestFit="1" customWidth="1"/>
    <col min="5750" max="5750" width="24.28515625" bestFit="1" customWidth="1"/>
    <col min="5751" max="5751" width="10.42578125" bestFit="1" customWidth="1"/>
    <col min="5752" max="5752" width="11.5703125" bestFit="1" customWidth="1"/>
    <col min="5753" max="5753" width="10.42578125" bestFit="1" customWidth="1"/>
    <col min="5754" max="5754" width="12.28515625" bestFit="1" customWidth="1"/>
    <col min="5755" max="5755" width="11.5703125" bestFit="1" customWidth="1"/>
    <col min="5756" max="5756" width="13.28515625" bestFit="1" customWidth="1"/>
    <col min="5757" max="5757" width="11.5703125" bestFit="1" customWidth="1"/>
    <col min="5758" max="5758" width="10.28515625" bestFit="1" customWidth="1"/>
    <col min="5759" max="5759" width="10.7109375" bestFit="1" customWidth="1"/>
    <col min="5760" max="5760" width="19.5703125" bestFit="1" customWidth="1"/>
    <col min="5761" max="5761" width="11.28515625" bestFit="1" customWidth="1"/>
    <col min="5762" max="5762" width="11.5703125" bestFit="1" customWidth="1"/>
    <col min="5763" max="5763" width="11.42578125" bestFit="1" customWidth="1"/>
    <col min="5764" max="5764" width="17.7109375" bestFit="1" customWidth="1"/>
    <col min="5765" max="5765" width="9.7109375" bestFit="1" customWidth="1"/>
    <col min="5766" max="5766" width="18.85546875" bestFit="1" customWidth="1"/>
    <col min="5767" max="5767" width="9.42578125" bestFit="1" customWidth="1"/>
    <col min="5768" max="5768" width="8.7109375" customWidth="1"/>
    <col min="5769" max="5769" width="10.5703125" bestFit="1" customWidth="1"/>
    <col min="5770" max="5770" width="10" bestFit="1" customWidth="1"/>
    <col min="5771" max="5771" width="13.28515625" bestFit="1" customWidth="1"/>
    <col min="5772" max="5772" width="7.5703125" customWidth="1"/>
    <col min="5773" max="5773" width="7.28515625" customWidth="1"/>
    <col min="5774" max="5774" width="10.7109375" bestFit="1" customWidth="1"/>
    <col min="5775" max="5775" width="7.5703125" customWidth="1"/>
    <col min="5776" max="5776" width="10" bestFit="1" customWidth="1"/>
    <col min="5777" max="5777" width="11.85546875" bestFit="1" customWidth="1"/>
    <col min="5778" max="5778" width="16.85546875" bestFit="1" customWidth="1"/>
    <col min="5779" max="5779" width="15.85546875" bestFit="1" customWidth="1"/>
    <col min="5780" max="5780" width="10.28515625" bestFit="1" customWidth="1"/>
    <col min="5781" max="5781" width="7.85546875" customWidth="1"/>
    <col min="5782" max="5782" width="22" bestFit="1" customWidth="1"/>
    <col min="5783" max="5783" width="16.85546875" bestFit="1" customWidth="1"/>
    <col min="5784" max="5784" width="17.42578125" bestFit="1" customWidth="1"/>
    <col min="5785" max="5785" width="18.85546875" bestFit="1" customWidth="1"/>
    <col min="5786" max="5786" width="22.42578125" bestFit="1" customWidth="1"/>
    <col min="5787" max="5787" width="21.140625" bestFit="1" customWidth="1"/>
    <col min="5788" max="5788" width="21" bestFit="1" customWidth="1"/>
    <col min="5789" max="5789" width="12.85546875" bestFit="1" customWidth="1"/>
    <col min="5790" max="5790" width="22.5703125" bestFit="1" customWidth="1"/>
    <col min="5791" max="5791" width="10.28515625" bestFit="1" customWidth="1"/>
    <col min="5792" max="5792" width="31.85546875" bestFit="1" customWidth="1"/>
    <col min="5793" max="5793" width="23.42578125" bestFit="1" customWidth="1"/>
    <col min="5794" max="5794" width="12.7109375" bestFit="1" customWidth="1"/>
    <col min="5795" max="5795" width="12" bestFit="1" customWidth="1"/>
    <col min="5796" max="5796" width="23.85546875" bestFit="1" customWidth="1"/>
    <col min="5797" max="5797" width="10.140625" bestFit="1" customWidth="1"/>
    <col min="5798" max="5798" width="9" customWidth="1"/>
    <col min="5799" max="5799" width="11.85546875" bestFit="1" customWidth="1"/>
    <col min="5800" max="5800" width="9.85546875" bestFit="1" customWidth="1"/>
    <col min="5801" max="5801" width="15.85546875" bestFit="1" customWidth="1"/>
    <col min="5802" max="5802" width="11.7109375" bestFit="1" customWidth="1"/>
    <col min="5803" max="5803" width="13.7109375" bestFit="1" customWidth="1"/>
    <col min="5804" max="5804" width="13.85546875" bestFit="1" customWidth="1"/>
    <col min="5805" max="5805" width="11.5703125" bestFit="1" customWidth="1"/>
    <col min="5806" max="5806" width="6.85546875" customWidth="1"/>
    <col min="5807" max="5807" width="10" bestFit="1" customWidth="1"/>
    <col min="5808" max="5808" width="9.5703125" bestFit="1" customWidth="1"/>
    <col min="5809" max="5809" width="19.42578125" bestFit="1" customWidth="1"/>
    <col min="5810" max="5810" width="7.28515625" customWidth="1"/>
    <col min="5811" max="5811" width="22.85546875" bestFit="1" customWidth="1"/>
    <col min="5812" max="5812" width="12.7109375" bestFit="1" customWidth="1"/>
    <col min="5813" max="5813" width="11.5703125" bestFit="1" customWidth="1"/>
    <col min="5814" max="5814" width="13.28515625" bestFit="1" customWidth="1"/>
    <col min="5815" max="5815" width="8.7109375" customWidth="1"/>
    <col min="5816" max="5816" width="17.5703125" bestFit="1" customWidth="1"/>
    <col min="5817" max="5817" width="32.7109375" bestFit="1" customWidth="1"/>
    <col min="5818" max="5818" width="9.5703125" bestFit="1" customWidth="1"/>
    <col min="5819" max="5819" width="8" customWidth="1"/>
    <col min="5820" max="5820" width="14" bestFit="1" customWidth="1"/>
    <col min="5821" max="5821" width="12.85546875" bestFit="1" customWidth="1"/>
    <col min="5822" max="5822" width="9.28515625" bestFit="1" customWidth="1"/>
    <col min="5823" max="5823" width="12.42578125" bestFit="1" customWidth="1"/>
    <col min="5824" max="5824" width="13.5703125" bestFit="1" customWidth="1"/>
    <col min="5825" max="5825" width="10.140625" bestFit="1" customWidth="1"/>
    <col min="5826" max="5826" width="12.5703125" bestFit="1" customWidth="1"/>
    <col min="5827" max="5827" width="25.7109375" bestFit="1" customWidth="1"/>
    <col min="5830" max="5830" width="12.5703125" bestFit="1" customWidth="1"/>
    <col min="5831" max="5831" width="17.85546875" bestFit="1" customWidth="1"/>
    <col min="5832" max="5832" width="22.5703125" bestFit="1" customWidth="1"/>
    <col min="5833" max="5833" width="5.85546875" customWidth="1"/>
    <col min="5834" max="5834" width="30.5703125" bestFit="1" customWidth="1"/>
    <col min="5835" max="5835" width="8.5703125" customWidth="1"/>
    <col min="5836" max="5836" width="7.140625" customWidth="1"/>
    <col min="5837" max="5837" width="9.85546875" bestFit="1" customWidth="1"/>
    <col min="5838" max="5838" width="8.85546875" customWidth="1"/>
    <col min="5839" max="5839" width="11.42578125" bestFit="1" customWidth="1"/>
    <col min="5840" max="5840" width="9.5703125" bestFit="1" customWidth="1"/>
    <col min="5842" max="5842" width="12.7109375" bestFit="1" customWidth="1"/>
    <col min="5843" max="5843" width="10.28515625" bestFit="1" customWidth="1"/>
    <col min="5844" max="5844" width="17.42578125" bestFit="1" customWidth="1"/>
    <col min="5845" max="5845" width="7.42578125" customWidth="1"/>
    <col min="5846" max="5846" width="14.42578125" bestFit="1" customWidth="1"/>
    <col min="5847" max="5847" width="13.7109375" bestFit="1" customWidth="1"/>
    <col min="5848" max="5848" width="7.7109375" customWidth="1"/>
    <col min="5849" max="5849" width="7" customWidth="1"/>
    <col min="5850" max="5850" width="19.42578125" bestFit="1" customWidth="1"/>
    <col min="5851" max="5851" width="10.42578125" bestFit="1" customWidth="1"/>
    <col min="5852" max="5852" width="16" bestFit="1" customWidth="1"/>
    <col min="5853" max="5853" width="13.7109375" bestFit="1" customWidth="1"/>
    <col min="5854" max="5854" width="12.42578125" bestFit="1" customWidth="1"/>
    <col min="5855" max="5855" width="19.5703125" bestFit="1" customWidth="1"/>
    <col min="5856" max="5856" width="8.85546875" customWidth="1"/>
    <col min="5857" max="5857" width="18.42578125" bestFit="1" customWidth="1"/>
    <col min="5858" max="5858" width="51.28515625" bestFit="1" customWidth="1"/>
    <col min="5859" max="5859" width="12.140625" bestFit="1" customWidth="1"/>
    <col min="5860" max="5860" width="23.140625" bestFit="1" customWidth="1"/>
    <col min="5861" max="5861" width="11" bestFit="1" customWidth="1"/>
    <col min="5862" max="5862" width="6.28515625" customWidth="1"/>
    <col min="5863" max="5863" width="17.42578125" bestFit="1" customWidth="1"/>
    <col min="5864" max="5864" width="11.28515625" bestFit="1" customWidth="1"/>
    <col min="5865" max="5865" width="8.42578125" customWidth="1"/>
    <col min="5866" max="5866" width="11.85546875" bestFit="1" customWidth="1"/>
    <col min="5867" max="5867" width="15" bestFit="1" customWidth="1"/>
    <col min="5868" max="5868" width="12.28515625" bestFit="1" customWidth="1"/>
    <col min="5869" max="5869" width="15" bestFit="1" customWidth="1"/>
    <col min="5870" max="5870" width="22.140625" bestFit="1" customWidth="1"/>
    <col min="5871" max="5871" width="13.5703125" bestFit="1" customWidth="1"/>
    <col min="5872" max="5872" width="13.85546875" bestFit="1" customWidth="1"/>
    <col min="5873" max="5873" width="24.42578125" bestFit="1" customWidth="1"/>
    <col min="5874" max="5874" width="15.140625" bestFit="1" customWidth="1"/>
    <col min="5875" max="5875" width="9.5703125" bestFit="1" customWidth="1"/>
    <col min="5876" max="5876" width="9.85546875" bestFit="1" customWidth="1"/>
    <col min="5877" max="5877" width="15.5703125" bestFit="1" customWidth="1"/>
    <col min="5878" max="5878" width="12.7109375" bestFit="1" customWidth="1"/>
    <col min="5879" max="5879" width="9.5703125" bestFit="1" customWidth="1"/>
    <col min="5880" max="5880" width="6.5703125" customWidth="1"/>
    <col min="5881" max="5881" width="9.7109375" bestFit="1" customWidth="1"/>
    <col min="5882" max="5882" width="19.5703125" bestFit="1" customWidth="1"/>
    <col min="5883" max="5883" width="25.85546875" bestFit="1" customWidth="1"/>
    <col min="5884" max="5884" width="18.28515625" bestFit="1" customWidth="1"/>
    <col min="5885" max="5885" width="18.5703125" bestFit="1" customWidth="1"/>
    <col min="5886" max="5886" width="23.7109375" bestFit="1" customWidth="1"/>
    <col min="5887" max="5887" width="18.28515625" bestFit="1" customWidth="1"/>
    <col min="5888" max="5888" width="13.140625" bestFit="1" customWidth="1"/>
    <col min="5889" max="5889" width="9.42578125" bestFit="1" customWidth="1"/>
    <col min="5890" max="5890" width="13.7109375" bestFit="1" customWidth="1"/>
    <col min="5891" max="5891" width="14.7109375" bestFit="1" customWidth="1"/>
    <col min="5892" max="5892" width="8.140625" customWidth="1"/>
    <col min="5893" max="5893" width="11.7109375" bestFit="1" customWidth="1"/>
    <col min="5894" max="5894" width="10.7109375" bestFit="1" customWidth="1"/>
    <col min="5895" max="5895" width="13.85546875" bestFit="1" customWidth="1"/>
    <col min="5896" max="5896" width="7.42578125" customWidth="1"/>
    <col min="5897" max="5897" width="13.28515625" bestFit="1" customWidth="1"/>
    <col min="5898" max="5898" width="12.42578125" bestFit="1" customWidth="1"/>
    <col min="5899" max="5899" width="5.42578125" customWidth="1"/>
    <col min="5900" max="5900" width="10.140625" bestFit="1" customWidth="1"/>
    <col min="5901" max="5901" width="10" bestFit="1" customWidth="1"/>
    <col min="5902" max="5902" width="15.28515625" bestFit="1" customWidth="1"/>
    <col min="5903" max="5903" width="16" bestFit="1" customWidth="1"/>
    <col min="5904" max="5904" width="18.28515625" bestFit="1" customWidth="1"/>
    <col min="5905" max="5905" width="11.7109375" bestFit="1" customWidth="1"/>
    <col min="5907" max="5907" width="5.28515625" customWidth="1"/>
    <col min="5908" max="5908" width="11.28515625" bestFit="1" customWidth="1"/>
    <col min="5909" max="5909" width="8.28515625" customWidth="1"/>
    <col min="5910" max="5910" width="10.140625" bestFit="1" customWidth="1"/>
    <col min="5911" max="5911" width="18.85546875" bestFit="1" customWidth="1"/>
    <col min="5912" max="5912" width="8.85546875" customWidth="1"/>
    <col min="5913" max="5913" width="9" customWidth="1"/>
    <col min="5914" max="5914" width="12.5703125" bestFit="1" customWidth="1"/>
    <col min="5915" max="5915" width="13.140625" bestFit="1" customWidth="1"/>
    <col min="5916" max="5916" width="9" customWidth="1"/>
    <col min="5917" max="5917" width="6.5703125" customWidth="1"/>
    <col min="5918" max="5918" width="6.85546875" customWidth="1"/>
    <col min="5919" max="5919" width="15.5703125" bestFit="1" customWidth="1"/>
    <col min="5920" max="5920" width="13.85546875" bestFit="1" customWidth="1"/>
    <col min="5921" max="5921" width="17" bestFit="1" customWidth="1"/>
    <col min="5922" max="5922" width="11.5703125" bestFit="1" customWidth="1"/>
    <col min="5923" max="5923" width="7.140625" customWidth="1"/>
    <col min="5925" max="5925" width="6.28515625" customWidth="1"/>
    <col min="5926" max="5926" width="13.5703125" bestFit="1" customWidth="1"/>
    <col min="5927" max="5927" width="9.5703125" bestFit="1" customWidth="1"/>
    <col min="5928" max="5928" width="14.5703125" bestFit="1" customWidth="1"/>
    <col min="5929" max="5929" width="8.85546875" customWidth="1"/>
    <col min="5930" max="5930" width="10" bestFit="1" customWidth="1"/>
    <col min="5931" max="5931" width="8.42578125" customWidth="1"/>
    <col min="5932" max="5932" width="7.7109375" customWidth="1"/>
    <col min="5933" max="5933" width="8.7109375" customWidth="1"/>
    <col min="5934" max="5934" width="15.7109375" bestFit="1" customWidth="1"/>
    <col min="5935" max="5935" width="23" bestFit="1" customWidth="1"/>
    <col min="5937" max="5937" width="8.7109375" customWidth="1"/>
    <col min="5938" max="5938" width="10.7109375" bestFit="1" customWidth="1"/>
    <col min="5939" max="5939" width="10.28515625" bestFit="1" customWidth="1"/>
    <col min="5940" max="5940" width="18" bestFit="1" customWidth="1"/>
    <col min="5941" max="5941" width="21.140625" bestFit="1" customWidth="1"/>
    <col min="5942" max="5942" width="11" bestFit="1" customWidth="1"/>
    <col min="5943" max="5943" width="20.28515625" bestFit="1" customWidth="1"/>
    <col min="5944" max="5944" width="8.5703125" customWidth="1"/>
    <col min="5945" max="5945" width="21.85546875" bestFit="1" customWidth="1"/>
    <col min="5946" max="5946" width="30.7109375" bestFit="1" customWidth="1"/>
    <col min="5947" max="5947" width="37.28515625" bestFit="1" customWidth="1"/>
    <col min="5948" max="5948" width="13.5703125" bestFit="1" customWidth="1"/>
    <col min="5949" max="5949" width="12.140625" bestFit="1" customWidth="1"/>
    <col min="5950" max="5950" width="11.5703125" bestFit="1" customWidth="1"/>
    <col min="5951" max="5951" width="25.7109375" bestFit="1" customWidth="1"/>
    <col min="5952" max="5952" width="21.42578125" bestFit="1" customWidth="1"/>
    <col min="5953" max="5953" width="31" bestFit="1" customWidth="1"/>
    <col min="5954" max="5954" width="20.28515625" bestFit="1" customWidth="1"/>
    <col min="5955" max="5955" width="25" bestFit="1" customWidth="1"/>
    <col min="5956" max="5956" width="23.28515625" bestFit="1" customWidth="1"/>
    <col min="5957" max="5957" width="23.7109375" bestFit="1" customWidth="1"/>
    <col min="5958" max="5958" width="38.42578125" bestFit="1" customWidth="1"/>
    <col min="5959" max="5959" width="23.28515625" bestFit="1" customWidth="1"/>
    <col min="5960" max="5960" width="23.7109375" bestFit="1" customWidth="1"/>
    <col min="5961" max="5961" width="25.28515625" bestFit="1" customWidth="1"/>
    <col min="5962" max="5962" width="23.28515625" bestFit="1" customWidth="1"/>
    <col min="5963" max="5963" width="20.5703125" bestFit="1" customWidth="1"/>
    <col min="5964" max="5964" width="22.85546875" bestFit="1" customWidth="1"/>
    <col min="5965" max="5965" width="25.140625" bestFit="1" customWidth="1"/>
    <col min="5966" max="5966" width="29" bestFit="1" customWidth="1"/>
    <col min="5967" max="5967" width="20.28515625" bestFit="1" customWidth="1"/>
    <col min="5968" max="5968" width="24.85546875" bestFit="1" customWidth="1"/>
    <col min="5969" max="5969" width="23" bestFit="1" customWidth="1"/>
    <col min="5970" max="5970" width="9.5703125" bestFit="1" customWidth="1"/>
    <col min="5971" max="5971" width="9.7109375" bestFit="1" customWidth="1"/>
    <col min="5972" max="5972" width="11.85546875" bestFit="1" customWidth="1"/>
    <col min="5973" max="5973" width="34.5703125" bestFit="1" customWidth="1"/>
    <col min="5974" max="5974" width="20.5703125" bestFit="1" customWidth="1"/>
    <col min="5975" max="5975" width="10.28515625" bestFit="1" customWidth="1"/>
    <col min="5976" max="5976" width="7.28515625" customWidth="1"/>
    <col min="5977" max="5977" width="11.140625" bestFit="1" customWidth="1"/>
    <col min="5978" max="5978" width="8.85546875" customWidth="1"/>
    <col min="5979" max="5979" width="9" customWidth="1"/>
    <col min="5980" max="5980" width="10.42578125" bestFit="1" customWidth="1"/>
    <col min="5981" max="5981" width="7.85546875" customWidth="1"/>
    <col min="5982" max="5982" width="12.7109375" bestFit="1" customWidth="1"/>
    <col min="5983" max="5983" width="12.85546875" bestFit="1" customWidth="1"/>
    <col min="5984" max="5984" width="16.28515625" bestFit="1" customWidth="1"/>
    <col min="5985" max="5985" width="11.7109375" bestFit="1" customWidth="1"/>
    <col min="5986" max="5986" width="19.5703125" bestFit="1" customWidth="1"/>
    <col min="5987" max="5987" width="22.140625" bestFit="1" customWidth="1"/>
    <col min="5988" max="5988" width="23.28515625" bestFit="1" customWidth="1"/>
    <col min="5989" max="5989" width="18.85546875" bestFit="1" customWidth="1"/>
    <col min="5990" max="5990" width="26.85546875" bestFit="1" customWidth="1"/>
    <col min="5991" max="5991" width="13.5703125" bestFit="1" customWidth="1"/>
    <col min="5992" max="5992" width="14.140625" bestFit="1" customWidth="1"/>
    <col min="5993" max="5993" width="11.5703125" bestFit="1" customWidth="1"/>
    <col min="5994" max="5994" width="11" bestFit="1" customWidth="1"/>
    <col min="5995" max="5995" width="24" bestFit="1" customWidth="1"/>
    <col min="5996" max="5996" width="11.28515625" bestFit="1" customWidth="1"/>
    <col min="5997" max="5997" width="16.7109375" bestFit="1" customWidth="1"/>
    <col min="5998" max="5998" width="18.7109375" bestFit="1" customWidth="1"/>
    <col min="5999" max="5999" width="18.42578125" bestFit="1" customWidth="1"/>
    <col min="6000" max="6000" width="19.42578125" bestFit="1" customWidth="1"/>
    <col min="6001" max="6001" width="9.5703125" bestFit="1" customWidth="1"/>
    <col min="6002" max="6002" width="10.140625" bestFit="1" customWidth="1"/>
    <col min="6003" max="6003" width="15.28515625" bestFit="1" customWidth="1"/>
    <col min="6004" max="6004" width="11.140625" bestFit="1" customWidth="1"/>
    <col min="6005" max="6005" width="14.28515625" bestFit="1" customWidth="1"/>
    <col min="6006" max="6006" width="14.42578125" bestFit="1" customWidth="1"/>
    <col min="6007" max="6007" width="8.42578125" customWidth="1"/>
    <col min="6008" max="6008" width="9.85546875" bestFit="1" customWidth="1"/>
    <col min="6009" max="6009" width="7.42578125" customWidth="1"/>
    <col min="6011" max="6011" width="20.140625" bestFit="1" customWidth="1"/>
    <col min="6013" max="6013" width="11.140625" bestFit="1" customWidth="1"/>
    <col min="6014" max="6014" width="9.7109375" bestFit="1" customWidth="1"/>
    <col min="6015" max="6015" width="14" bestFit="1" customWidth="1"/>
    <col min="6016" max="6016" width="17.28515625" bestFit="1" customWidth="1"/>
    <col min="6017" max="6017" width="16.7109375" bestFit="1" customWidth="1"/>
    <col min="6018" max="6018" width="28.140625" bestFit="1" customWidth="1"/>
    <col min="6019" max="6019" width="21.140625" bestFit="1" customWidth="1"/>
    <col min="6020" max="6020" width="17" bestFit="1" customWidth="1"/>
    <col min="6021" max="6021" width="17.7109375" bestFit="1" customWidth="1"/>
    <col min="6022" max="6022" width="18.140625" bestFit="1" customWidth="1"/>
    <col min="6023" max="6023" width="18.42578125" bestFit="1" customWidth="1"/>
    <col min="6024" max="6024" width="16.7109375" bestFit="1" customWidth="1"/>
    <col min="6025" max="6025" width="18.5703125" bestFit="1" customWidth="1"/>
    <col min="6026" max="6026" width="15" bestFit="1" customWidth="1"/>
    <col min="6027" max="6027" width="19.28515625" bestFit="1" customWidth="1"/>
    <col min="6028" max="6028" width="16.28515625" bestFit="1" customWidth="1"/>
    <col min="6029" max="6029" width="24.140625" bestFit="1" customWidth="1"/>
    <col min="6030" max="6030" width="16.5703125" bestFit="1" customWidth="1"/>
    <col min="6031" max="6031" width="23.7109375" bestFit="1" customWidth="1"/>
    <col min="6032" max="6032" width="19" bestFit="1" customWidth="1"/>
    <col min="6033" max="6033" width="36.140625" bestFit="1" customWidth="1"/>
    <col min="6034" max="6034" width="27.7109375" bestFit="1" customWidth="1"/>
    <col min="6035" max="6035" width="16.85546875" bestFit="1" customWidth="1"/>
    <col min="6036" max="6036" width="15.85546875" bestFit="1" customWidth="1"/>
    <col min="6037" max="6037" width="33.42578125" bestFit="1" customWidth="1"/>
    <col min="6038" max="6038" width="14.85546875" bestFit="1" customWidth="1"/>
    <col min="6039" max="6039" width="10.28515625" bestFit="1" customWidth="1"/>
    <col min="6040" max="6040" width="11.28515625" bestFit="1" customWidth="1"/>
    <col min="6041" max="6041" width="12.5703125" bestFit="1" customWidth="1"/>
    <col min="6042" max="6042" width="7.7109375" customWidth="1"/>
    <col min="6043" max="6043" width="10.42578125" bestFit="1" customWidth="1"/>
    <col min="6044" max="6044" width="19.5703125" bestFit="1" customWidth="1"/>
    <col min="6045" max="6045" width="13.5703125" bestFit="1" customWidth="1"/>
    <col min="6046" max="6046" width="13.42578125" bestFit="1" customWidth="1"/>
    <col min="6047" max="6047" width="20.42578125" bestFit="1" customWidth="1"/>
    <col min="6048" max="6048" width="13.5703125" bestFit="1" customWidth="1"/>
    <col min="6049" max="6049" width="8.5703125" customWidth="1"/>
    <col min="6050" max="6050" width="10" bestFit="1" customWidth="1"/>
    <col min="6051" max="6051" width="12.85546875" bestFit="1" customWidth="1"/>
    <col min="6052" max="6052" width="13.5703125" bestFit="1" customWidth="1"/>
    <col min="6053" max="6053" width="47.42578125" bestFit="1" customWidth="1"/>
    <col min="6054" max="6054" width="11.42578125" bestFit="1" customWidth="1"/>
    <col min="6055" max="6055" width="9.7109375" bestFit="1" customWidth="1"/>
    <col min="6056" max="6056" width="6.42578125" customWidth="1"/>
    <col min="6057" max="6057" width="10.140625" bestFit="1" customWidth="1"/>
    <col min="6058" max="6058" width="13.140625" bestFit="1" customWidth="1"/>
    <col min="6059" max="6059" width="31.85546875" bestFit="1" customWidth="1"/>
    <col min="6060" max="6060" width="8.7109375" customWidth="1"/>
    <col min="6061" max="6061" width="7.140625" customWidth="1"/>
    <col min="6062" max="6062" width="8.5703125" customWidth="1"/>
    <col min="6063" max="6063" width="9" customWidth="1"/>
    <col min="6064" max="6064" width="7" customWidth="1"/>
    <col min="6065" max="6065" width="11.5703125" bestFit="1" customWidth="1"/>
    <col min="6066" max="6066" width="14.140625" bestFit="1" customWidth="1"/>
    <col min="6067" max="6067" width="10.140625" bestFit="1" customWidth="1"/>
    <col min="6068" max="6068" width="11.28515625" bestFit="1" customWidth="1"/>
    <col min="6069" max="6069" width="11.85546875" bestFit="1" customWidth="1"/>
    <col min="6070" max="6070" width="8.7109375" customWidth="1"/>
    <col min="6071" max="6071" width="18" bestFit="1" customWidth="1"/>
    <col min="6072" max="6072" width="8" customWidth="1"/>
    <col min="6073" max="6073" width="15" bestFit="1" customWidth="1"/>
    <col min="6074" max="6074" width="9.85546875" bestFit="1" customWidth="1"/>
    <col min="6075" max="6075" width="11.28515625" bestFit="1" customWidth="1"/>
    <col min="6076" max="6076" width="17" bestFit="1" customWidth="1"/>
    <col min="6077" max="6077" width="15.7109375" bestFit="1" customWidth="1"/>
    <col min="6079" max="6079" width="14.28515625" bestFit="1" customWidth="1"/>
    <col min="6080" max="6080" width="16.85546875" bestFit="1" customWidth="1"/>
    <col min="6081" max="6081" width="12.28515625" bestFit="1" customWidth="1"/>
    <col min="6082" max="6082" width="7.28515625" customWidth="1"/>
    <col min="6083" max="6083" width="8.28515625" customWidth="1"/>
    <col min="6084" max="6084" width="10.42578125" bestFit="1" customWidth="1"/>
    <col min="6085" max="6085" width="13.28515625" bestFit="1" customWidth="1"/>
    <col min="6086" max="6086" width="5.7109375" customWidth="1"/>
    <col min="6087" max="6087" width="14.7109375" bestFit="1" customWidth="1"/>
    <col min="6088" max="6088" width="10.5703125" bestFit="1" customWidth="1"/>
    <col min="6089" max="6089" width="16.5703125" bestFit="1" customWidth="1"/>
    <col min="6090" max="6090" width="15.85546875" bestFit="1" customWidth="1"/>
    <col min="6091" max="6091" width="9.7109375" bestFit="1" customWidth="1"/>
    <col min="6092" max="6092" width="13.42578125" bestFit="1" customWidth="1"/>
    <col min="6093" max="6093" width="9.85546875" bestFit="1" customWidth="1"/>
    <col min="6094" max="6094" width="23.7109375" bestFit="1" customWidth="1"/>
    <col min="6095" max="6095" width="21" bestFit="1" customWidth="1"/>
    <col min="6096" max="6096" width="19.140625" bestFit="1" customWidth="1"/>
    <col min="6097" max="6097" width="16.85546875" bestFit="1" customWidth="1"/>
    <col min="6098" max="6098" width="37.28515625" bestFit="1" customWidth="1"/>
    <col min="6099" max="6100" width="9" customWidth="1"/>
    <col min="6101" max="6101" width="14.140625" bestFit="1" customWidth="1"/>
    <col min="6102" max="6102" width="9.7109375" bestFit="1" customWidth="1"/>
    <col min="6103" max="6103" width="7.5703125" customWidth="1"/>
    <col min="6104" max="6104" width="7.85546875" customWidth="1"/>
    <col min="6105" max="6105" width="6.140625" customWidth="1"/>
    <col min="6106" max="6106" width="23.7109375" bestFit="1" customWidth="1"/>
    <col min="6107" max="6107" width="28.7109375" bestFit="1" customWidth="1"/>
    <col min="6108" max="6108" width="8.42578125" customWidth="1"/>
    <col min="6109" max="6109" width="9.28515625" bestFit="1" customWidth="1"/>
    <col min="6110" max="6110" width="19.140625" bestFit="1" customWidth="1"/>
    <col min="6111" max="6111" width="7.5703125" customWidth="1"/>
    <col min="6112" max="6112" width="24.42578125" bestFit="1" customWidth="1"/>
    <col min="6113" max="6113" width="7.5703125" customWidth="1"/>
    <col min="6114" max="6114" width="13.140625" bestFit="1" customWidth="1"/>
    <col min="6115" max="6115" width="12.28515625" bestFit="1" customWidth="1"/>
    <col min="6116" max="6116" width="7.7109375" customWidth="1"/>
    <col min="6117" max="6117" width="8.42578125" customWidth="1"/>
    <col min="6118" max="6118" width="10.7109375" bestFit="1" customWidth="1"/>
    <col min="6119" max="6119" width="14.7109375" bestFit="1" customWidth="1"/>
    <col min="6120" max="6120" width="9.28515625" bestFit="1" customWidth="1"/>
    <col min="6121" max="6121" width="13.28515625" bestFit="1" customWidth="1"/>
    <col min="6122" max="6122" width="9.28515625" bestFit="1" customWidth="1"/>
    <col min="6123" max="6123" width="15.85546875" bestFit="1" customWidth="1"/>
    <col min="6124" max="6124" width="16.140625" bestFit="1" customWidth="1"/>
    <col min="6125" max="6125" width="18.7109375" bestFit="1" customWidth="1"/>
    <col min="6126" max="6126" width="12.7109375" bestFit="1" customWidth="1"/>
    <col min="6127" max="6127" width="8.5703125" customWidth="1"/>
    <col min="6128" max="6128" width="29.140625" bestFit="1" customWidth="1"/>
    <col min="6129" max="6129" width="13.85546875" bestFit="1" customWidth="1"/>
    <col min="6130" max="6130" width="9.28515625" bestFit="1" customWidth="1"/>
    <col min="6131" max="6131" width="10.140625" bestFit="1" customWidth="1"/>
    <col min="6132" max="6132" width="15.28515625" bestFit="1" customWidth="1"/>
    <col min="6133" max="6133" width="8.7109375" customWidth="1"/>
    <col min="6134" max="6134" width="13.7109375" bestFit="1" customWidth="1"/>
    <col min="6135" max="6135" width="29.42578125" bestFit="1" customWidth="1"/>
    <col min="6136" max="6136" width="13.140625" bestFit="1" customWidth="1"/>
    <col min="6137" max="6137" width="6.85546875" customWidth="1"/>
    <col min="6138" max="6138" width="18.7109375" bestFit="1" customWidth="1"/>
    <col min="6139" max="6139" width="13.42578125" bestFit="1" customWidth="1"/>
    <col min="6140" max="6140" width="16.5703125" bestFit="1" customWidth="1"/>
    <col min="6141" max="6141" width="13.7109375" bestFit="1" customWidth="1"/>
    <col min="6142" max="6142" width="18.28515625" bestFit="1" customWidth="1"/>
    <col min="6143" max="6143" width="6.42578125" customWidth="1"/>
    <col min="6144" max="6144" width="17.5703125" bestFit="1" customWidth="1"/>
    <col min="6145" max="6145" width="7.28515625" customWidth="1"/>
    <col min="6146" max="6146" width="12.28515625" bestFit="1" customWidth="1"/>
    <col min="6147" max="6147" width="29.140625" bestFit="1" customWidth="1"/>
    <col min="6148" max="6148" width="12.85546875" bestFit="1" customWidth="1"/>
    <col min="6149" max="6149" width="10.5703125" bestFit="1" customWidth="1"/>
    <col min="6150" max="6150" width="12.5703125" bestFit="1" customWidth="1"/>
    <col min="6151" max="6151" width="10" bestFit="1" customWidth="1"/>
    <col min="6152" max="6152" width="23.7109375" bestFit="1" customWidth="1"/>
    <col min="6153" max="6153" width="19" bestFit="1" customWidth="1"/>
    <col min="6154" max="6154" width="9.5703125" bestFit="1" customWidth="1"/>
    <col min="6155" max="6155" width="10.7109375" bestFit="1" customWidth="1"/>
    <col min="6156" max="6156" width="18.5703125" bestFit="1" customWidth="1"/>
    <col min="6157" max="6157" width="20.5703125" bestFit="1" customWidth="1"/>
    <col min="6158" max="6158" width="17.85546875" bestFit="1" customWidth="1"/>
    <col min="6159" max="6159" width="13.140625" bestFit="1" customWidth="1"/>
    <col min="6160" max="6160" width="13.28515625" bestFit="1" customWidth="1"/>
    <col min="6161" max="6161" width="12" bestFit="1" customWidth="1"/>
    <col min="6162" max="6162" width="12.5703125" bestFit="1" customWidth="1"/>
    <col min="6163" max="6163" width="23.85546875" bestFit="1" customWidth="1"/>
    <col min="6164" max="6164" width="23.7109375" bestFit="1" customWidth="1"/>
    <col min="6165" max="6165" width="9.28515625" bestFit="1" customWidth="1"/>
    <col min="6166" max="6166" width="20.140625" bestFit="1" customWidth="1"/>
    <col min="6167" max="6167" width="9.85546875" bestFit="1" customWidth="1"/>
    <col min="6168" max="6168" width="10.28515625" bestFit="1" customWidth="1"/>
    <col min="6169" max="6169" width="10" bestFit="1" customWidth="1"/>
    <col min="6170" max="6170" width="7.5703125" customWidth="1"/>
    <col min="6171" max="6171" width="24.140625" bestFit="1" customWidth="1"/>
    <col min="6172" max="6172" width="14.42578125" bestFit="1" customWidth="1"/>
    <col min="6173" max="6173" width="24" bestFit="1" customWidth="1"/>
    <col min="6174" max="6174" width="12.5703125" bestFit="1" customWidth="1"/>
    <col min="6175" max="6175" width="21.85546875" bestFit="1" customWidth="1"/>
    <col min="6176" max="6176" width="14.28515625" bestFit="1" customWidth="1"/>
    <col min="6177" max="6177" width="12.85546875" bestFit="1" customWidth="1"/>
    <col min="6178" max="6178" width="9.85546875" bestFit="1" customWidth="1"/>
    <col min="6179" max="6179" width="15.5703125" bestFit="1" customWidth="1"/>
    <col min="6180" max="6180" width="13.140625" bestFit="1" customWidth="1"/>
    <col min="6181" max="6181" width="25.85546875" bestFit="1" customWidth="1"/>
    <col min="6182" max="6182" width="22.85546875" bestFit="1" customWidth="1"/>
    <col min="6183" max="6183" width="14.7109375" bestFit="1" customWidth="1"/>
    <col min="6184" max="6184" width="13.7109375" bestFit="1" customWidth="1"/>
    <col min="6185" max="6185" width="14.42578125" bestFit="1" customWidth="1"/>
    <col min="6186" max="6186" width="14.28515625" bestFit="1" customWidth="1"/>
    <col min="6187" max="6187" width="13.7109375" bestFit="1" customWidth="1"/>
    <col min="6188" max="6188" width="12.85546875" bestFit="1" customWidth="1"/>
    <col min="6189" max="6189" width="12.5703125" bestFit="1" customWidth="1"/>
    <col min="6190" max="6190" width="11.85546875" bestFit="1" customWidth="1"/>
    <col min="6191" max="6191" width="20.7109375" bestFit="1" customWidth="1"/>
    <col min="6192" max="6192" width="15.42578125" bestFit="1" customWidth="1"/>
    <col min="6193" max="6193" width="16.28515625" bestFit="1" customWidth="1"/>
    <col min="6194" max="6194" width="14.85546875" bestFit="1" customWidth="1"/>
    <col min="6195" max="6195" width="20.5703125" bestFit="1" customWidth="1"/>
    <col min="6196" max="6196" width="13.7109375" bestFit="1" customWidth="1"/>
    <col min="6197" max="6197" width="12" bestFit="1" customWidth="1"/>
    <col min="6198" max="6198" width="26.42578125" bestFit="1" customWidth="1"/>
    <col min="6199" max="6199" width="14" bestFit="1" customWidth="1"/>
    <col min="6200" max="6200" width="20.42578125" bestFit="1" customWidth="1"/>
    <col min="6201" max="6201" width="12.85546875" bestFit="1" customWidth="1"/>
    <col min="6202" max="6202" width="14.42578125" bestFit="1" customWidth="1"/>
    <col min="6203" max="6203" width="17" bestFit="1" customWidth="1"/>
    <col min="6204" max="6204" width="10.85546875" bestFit="1" customWidth="1"/>
    <col min="6205" max="6205" width="18.140625" bestFit="1" customWidth="1"/>
    <col min="6206" max="6206" width="20.42578125" bestFit="1" customWidth="1"/>
    <col min="6207" max="6207" width="45.28515625" bestFit="1" customWidth="1"/>
    <col min="6208" max="6208" width="17" bestFit="1" customWidth="1"/>
    <col min="6209" max="6209" width="20" bestFit="1" customWidth="1"/>
    <col min="6210" max="6210" width="16.85546875" bestFit="1" customWidth="1"/>
    <col min="6211" max="6212" width="12.140625" bestFit="1" customWidth="1"/>
    <col min="6213" max="6213" width="10.28515625" bestFit="1" customWidth="1"/>
    <col min="6214" max="6214" width="17" bestFit="1" customWidth="1"/>
    <col min="6215" max="6215" width="11.28515625" bestFit="1" customWidth="1"/>
    <col min="6216" max="6216" width="19" bestFit="1" customWidth="1"/>
    <col min="6217" max="6217" width="28.28515625" bestFit="1" customWidth="1"/>
    <col min="6218" max="6218" width="18.7109375" bestFit="1" customWidth="1"/>
    <col min="6219" max="6219" width="17.42578125" bestFit="1" customWidth="1"/>
    <col min="6220" max="6220" width="19.5703125" bestFit="1" customWidth="1"/>
    <col min="6221" max="6221" width="16.7109375" bestFit="1" customWidth="1"/>
    <col min="6222" max="6222" width="14" bestFit="1" customWidth="1"/>
    <col min="6223" max="6223" width="9.5703125" bestFit="1" customWidth="1"/>
    <col min="6224" max="6224" width="10.42578125" bestFit="1" customWidth="1"/>
    <col min="6225" max="6225" width="13.5703125" bestFit="1" customWidth="1"/>
    <col min="6226" max="6226" width="9.42578125" bestFit="1" customWidth="1"/>
    <col min="6227" max="6227" width="17.42578125" bestFit="1" customWidth="1"/>
    <col min="6228" max="6228" width="9.85546875" bestFit="1" customWidth="1"/>
    <col min="6229" max="6229" width="10.7109375" bestFit="1" customWidth="1"/>
    <col min="6230" max="6230" width="13.85546875" bestFit="1" customWidth="1"/>
    <col min="6231" max="6231" width="9.7109375" bestFit="1" customWidth="1"/>
    <col min="6232" max="6232" width="6.140625" customWidth="1"/>
    <col min="6233" max="6233" width="9.7109375" bestFit="1" customWidth="1"/>
    <col min="6234" max="6234" width="10.7109375" bestFit="1" customWidth="1"/>
    <col min="6235" max="6235" width="17.85546875" bestFit="1" customWidth="1"/>
    <col min="6236" max="6236" width="23.5703125" bestFit="1" customWidth="1"/>
    <col min="6237" max="6237" width="16.28515625" bestFit="1" customWidth="1"/>
    <col min="6238" max="6238" width="13.42578125" bestFit="1" customWidth="1"/>
    <col min="6239" max="6239" width="15.7109375" bestFit="1" customWidth="1"/>
    <col min="6240" max="6240" width="9.42578125" bestFit="1" customWidth="1"/>
    <col min="6241" max="6241" width="16.28515625" bestFit="1" customWidth="1"/>
    <col min="6242" max="6242" width="12.85546875" bestFit="1" customWidth="1"/>
    <col min="6243" max="6243" width="10.140625" bestFit="1" customWidth="1"/>
    <col min="6244" max="6244" width="6.42578125" customWidth="1"/>
    <col min="6245" max="6245" width="16.42578125" bestFit="1" customWidth="1"/>
    <col min="6246" max="6246" width="14" bestFit="1" customWidth="1"/>
    <col min="6247" max="6247" width="15.140625" bestFit="1" customWidth="1"/>
    <col min="6248" max="6248" width="12.28515625" bestFit="1" customWidth="1"/>
    <col min="6249" max="6249" width="14.85546875" bestFit="1" customWidth="1"/>
    <col min="6250" max="6250" width="22" bestFit="1" customWidth="1"/>
    <col min="6251" max="6251" width="16.42578125" bestFit="1" customWidth="1"/>
    <col min="6252" max="6252" width="21.42578125" bestFit="1" customWidth="1"/>
    <col min="6253" max="6253" width="20.28515625" bestFit="1" customWidth="1"/>
    <col min="6254" max="6254" width="20.5703125" bestFit="1" customWidth="1"/>
    <col min="6255" max="6255" width="22.5703125" bestFit="1" customWidth="1"/>
    <col min="6256" max="6256" width="30.42578125" bestFit="1" customWidth="1"/>
    <col min="6257" max="6257" width="31.140625" bestFit="1" customWidth="1"/>
    <col min="6258" max="6258" width="16.42578125" bestFit="1" customWidth="1"/>
    <col min="6259" max="6259" width="14" bestFit="1" customWidth="1"/>
    <col min="6260" max="6260" width="11.140625" bestFit="1" customWidth="1"/>
    <col min="6261" max="6261" width="20.7109375" bestFit="1" customWidth="1"/>
    <col min="6262" max="6262" width="20.42578125" bestFit="1" customWidth="1"/>
    <col min="6263" max="6263" width="18.28515625" bestFit="1" customWidth="1"/>
    <col min="6264" max="6264" width="11.5703125" bestFit="1" customWidth="1"/>
    <col min="6265" max="6265" width="7.7109375" customWidth="1"/>
    <col min="6266" max="6266" width="10" bestFit="1" customWidth="1"/>
    <col min="6267" max="6267" width="10.85546875" bestFit="1" customWidth="1"/>
    <col min="6268" max="6268" width="9" customWidth="1"/>
    <col min="6269" max="6269" width="15.5703125" bestFit="1" customWidth="1"/>
    <col min="6270" max="6270" width="28.85546875" bestFit="1" customWidth="1"/>
    <col min="6271" max="6271" width="6.42578125" customWidth="1"/>
    <col min="6272" max="6272" width="10.85546875" bestFit="1" customWidth="1"/>
    <col min="6273" max="6273" width="14.7109375" bestFit="1" customWidth="1"/>
    <col min="6274" max="6274" width="11.5703125" bestFit="1" customWidth="1"/>
    <col min="6275" max="6275" width="12.85546875" bestFit="1" customWidth="1"/>
    <col min="6276" max="6276" width="8.42578125" customWidth="1"/>
    <col min="6277" max="6277" width="8" customWidth="1"/>
    <col min="6278" max="6278" width="11.7109375" bestFit="1" customWidth="1"/>
    <col min="6279" max="6279" width="12.7109375" bestFit="1" customWidth="1"/>
    <col min="6280" max="6280" width="12.42578125" bestFit="1" customWidth="1"/>
    <col min="6281" max="6281" width="11.42578125" bestFit="1" customWidth="1"/>
    <col min="6282" max="6282" width="18.5703125" bestFit="1" customWidth="1"/>
    <col min="6283" max="6283" width="13.42578125" bestFit="1" customWidth="1"/>
    <col min="6284" max="6284" width="18.7109375" bestFit="1" customWidth="1"/>
    <col min="6285" max="6285" width="25.140625" bestFit="1" customWidth="1"/>
    <col min="6286" max="6286" width="18.140625" bestFit="1" customWidth="1"/>
    <col min="6287" max="6287" width="9.85546875" bestFit="1" customWidth="1"/>
    <col min="6288" max="6288" width="15.5703125" bestFit="1" customWidth="1"/>
    <col min="6289" max="6289" width="28.85546875" bestFit="1" customWidth="1"/>
    <col min="6290" max="6290" width="26.140625" bestFit="1" customWidth="1"/>
    <col min="6291" max="6291" width="25.85546875" bestFit="1" customWidth="1"/>
    <col min="6292" max="6292" width="11.5703125" bestFit="1" customWidth="1"/>
    <col min="6293" max="6293" width="11.28515625" bestFit="1" customWidth="1"/>
    <col min="6295" max="6295" width="9.7109375" bestFit="1" customWidth="1"/>
    <col min="6296" max="6296" width="16" bestFit="1" customWidth="1"/>
    <col min="6297" max="6297" width="7" customWidth="1"/>
    <col min="6298" max="6298" width="7.140625" customWidth="1"/>
    <col min="6299" max="6299" width="12.85546875" bestFit="1" customWidth="1"/>
    <col min="6301" max="6301" width="29.42578125" bestFit="1" customWidth="1"/>
    <col min="6302" max="6302" width="8.28515625" customWidth="1"/>
    <col min="6303" max="6303" width="16" bestFit="1" customWidth="1"/>
    <col min="6304" max="6304" width="20.28515625" bestFit="1" customWidth="1"/>
    <col min="6305" max="6305" width="18.5703125" bestFit="1" customWidth="1"/>
    <col min="6306" max="6306" width="18.140625" bestFit="1" customWidth="1"/>
    <col min="6307" max="6307" width="15.28515625" bestFit="1" customWidth="1"/>
    <col min="6308" max="6308" width="14.5703125" bestFit="1" customWidth="1"/>
    <col min="6309" max="6309" width="19.5703125" bestFit="1" customWidth="1"/>
    <col min="6310" max="6310" width="28.85546875" bestFit="1" customWidth="1"/>
    <col min="6311" max="6311" width="19.7109375" bestFit="1" customWidth="1"/>
    <col min="6312" max="6312" width="13.85546875" bestFit="1" customWidth="1"/>
    <col min="6313" max="6313" width="11.140625" bestFit="1" customWidth="1"/>
    <col min="6314" max="6314" width="8.5703125" customWidth="1"/>
    <col min="6315" max="6315" width="20.7109375" bestFit="1" customWidth="1"/>
    <col min="6316" max="6316" width="9.42578125" bestFit="1" customWidth="1"/>
    <col min="6317" max="6317" width="24.140625" bestFit="1" customWidth="1"/>
    <col min="6318" max="6318" width="10.5703125" bestFit="1" customWidth="1"/>
    <col min="6319" max="6319" width="4.5703125" customWidth="1"/>
    <col min="6320" max="6320" width="18.42578125" bestFit="1" customWidth="1"/>
    <col min="6321" max="6321" width="6.5703125" customWidth="1"/>
    <col min="6322" max="6322" width="6.42578125" customWidth="1"/>
    <col min="6323" max="6323" width="12.85546875" bestFit="1" customWidth="1"/>
    <col min="6324" max="6324" width="13.140625" bestFit="1" customWidth="1"/>
    <col min="6325" max="6325" width="6.7109375" customWidth="1"/>
    <col min="6326" max="6326" width="13.7109375" bestFit="1" customWidth="1"/>
    <col min="6327" max="6327" width="9.28515625" bestFit="1" customWidth="1"/>
    <col min="6328" max="6328" width="8" customWidth="1"/>
    <col min="6329" max="6329" width="15" bestFit="1" customWidth="1"/>
    <col min="6330" max="6330" width="8.5703125" customWidth="1"/>
    <col min="6331" max="6331" width="21.42578125" bestFit="1" customWidth="1"/>
    <col min="6332" max="6332" width="20.5703125" bestFit="1" customWidth="1"/>
    <col min="6333" max="6333" width="15.28515625" bestFit="1" customWidth="1"/>
    <col min="6334" max="6334" width="21.140625" bestFit="1" customWidth="1"/>
    <col min="6335" max="6335" width="19.42578125" bestFit="1" customWidth="1"/>
    <col min="6336" max="6336" width="15" bestFit="1" customWidth="1"/>
    <col min="6337" max="6337" width="18.140625" bestFit="1" customWidth="1"/>
    <col min="6338" max="6338" width="14.140625" bestFit="1" customWidth="1"/>
    <col min="6339" max="6339" width="11.85546875" bestFit="1" customWidth="1"/>
    <col min="6340" max="6340" width="27" bestFit="1" customWidth="1"/>
    <col min="6341" max="6341" width="19.5703125" bestFit="1" customWidth="1"/>
    <col min="6342" max="6342" width="14.5703125" bestFit="1" customWidth="1"/>
    <col min="6343" max="6343" width="12" bestFit="1" customWidth="1"/>
    <col min="6344" max="6344" width="12.28515625" bestFit="1" customWidth="1"/>
    <col min="6345" max="6345" width="5.42578125" customWidth="1"/>
    <col min="6346" max="6346" width="11.7109375" bestFit="1" customWidth="1"/>
    <col min="6347" max="6347" width="6.140625" customWidth="1"/>
    <col min="6348" max="6348" width="22.140625" bestFit="1" customWidth="1"/>
    <col min="6349" max="6349" width="19" bestFit="1" customWidth="1"/>
    <col min="6350" max="6350" width="16.140625" bestFit="1" customWidth="1"/>
    <col min="6351" max="6351" width="24.140625" bestFit="1" customWidth="1"/>
    <col min="6352" max="6352" width="16.5703125" bestFit="1" customWidth="1"/>
    <col min="6353" max="6353" width="10.42578125" bestFit="1" customWidth="1"/>
    <col min="6354" max="6354" width="7.7109375" customWidth="1"/>
    <col min="6355" max="6355" width="32.85546875" bestFit="1" customWidth="1"/>
    <col min="6356" max="6356" width="13.28515625" bestFit="1" customWidth="1"/>
    <col min="6357" max="6357" width="9.42578125" bestFit="1" customWidth="1"/>
    <col min="6358" max="6358" width="10.85546875" bestFit="1" customWidth="1"/>
    <col min="6359" max="6359" width="22.5703125" bestFit="1" customWidth="1"/>
    <col min="6360" max="6360" width="10.7109375" bestFit="1" customWidth="1"/>
    <col min="6361" max="6361" width="15" bestFit="1" customWidth="1"/>
    <col min="6362" max="6362" width="14.140625" bestFit="1" customWidth="1"/>
    <col min="6363" max="6363" width="21.7109375" bestFit="1" customWidth="1"/>
    <col min="6364" max="6364" width="11.28515625" bestFit="1" customWidth="1"/>
    <col min="6365" max="6365" width="7.28515625" customWidth="1"/>
    <col min="6366" max="6366" width="10" bestFit="1" customWidth="1"/>
    <col min="6367" max="6367" width="8.5703125" customWidth="1"/>
    <col min="6368" max="6368" width="7.42578125" customWidth="1"/>
    <col min="6369" max="6369" width="16.28515625" bestFit="1" customWidth="1"/>
    <col min="6370" max="6370" width="17.7109375" bestFit="1" customWidth="1"/>
    <col min="6371" max="6371" width="16.42578125" bestFit="1" customWidth="1"/>
    <col min="6372" max="6372" width="9.7109375" bestFit="1" customWidth="1"/>
    <col min="6373" max="6373" width="14.85546875" bestFit="1" customWidth="1"/>
    <col min="6374" max="6374" width="23.42578125" bestFit="1" customWidth="1"/>
    <col min="6375" max="6375" width="10.5703125" bestFit="1" customWidth="1"/>
    <col min="6376" max="6376" width="15" bestFit="1" customWidth="1"/>
    <col min="6377" max="6377" width="10.140625" bestFit="1" customWidth="1"/>
    <col min="6378" max="6378" width="18.5703125" bestFit="1" customWidth="1"/>
    <col min="6379" max="6379" width="15.28515625" bestFit="1" customWidth="1"/>
    <col min="6380" max="6380" width="8.5703125" customWidth="1"/>
    <col min="6381" max="6381" width="17.85546875" bestFit="1" customWidth="1"/>
    <col min="6382" max="6382" width="9.28515625" bestFit="1" customWidth="1"/>
    <col min="6383" max="6383" width="11.140625" bestFit="1" customWidth="1"/>
    <col min="6384" max="6384" width="18.28515625" bestFit="1" customWidth="1"/>
    <col min="6385" max="6385" width="9.7109375" bestFit="1" customWidth="1"/>
    <col min="6386" max="6386" width="14.140625" bestFit="1" customWidth="1"/>
    <col min="6387" max="6387" width="10.140625" bestFit="1" customWidth="1"/>
    <col min="6388" max="6388" width="26.42578125" bestFit="1" customWidth="1"/>
    <col min="6389" max="6389" width="19.42578125" bestFit="1" customWidth="1"/>
    <col min="6390" max="6390" width="23.42578125" bestFit="1" customWidth="1"/>
    <col min="6391" max="6391" width="10.28515625" bestFit="1" customWidth="1"/>
    <col min="6392" max="6392" width="24" bestFit="1" customWidth="1"/>
    <col min="6393" max="6393" width="14.140625" bestFit="1" customWidth="1"/>
    <col min="6394" max="6394" width="11.42578125" bestFit="1" customWidth="1"/>
    <col min="6395" max="6395" width="14.85546875" bestFit="1" customWidth="1"/>
    <col min="6396" max="6396" width="11" bestFit="1" customWidth="1"/>
    <col min="6397" max="6397" width="20.5703125" bestFit="1" customWidth="1"/>
    <col min="6398" max="6398" width="26.85546875" bestFit="1" customWidth="1"/>
    <col min="6399" max="6399" width="21.85546875" bestFit="1" customWidth="1"/>
    <col min="6400" max="6400" width="8" customWidth="1"/>
    <col min="6401" max="6401" width="9.7109375" bestFit="1" customWidth="1"/>
    <col min="6402" max="6402" width="19.28515625" bestFit="1" customWidth="1"/>
    <col min="6403" max="6403" width="15.42578125" bestFit="1" customWidth="1"/>
    <col min="6404" max="6404" width="11.5703125" bestFit="1" customWidth="1"/>
    <col min="6405" max="6405" width="8.28515625" customWidth="1"/>
    <col min="6406" max="6406" width="17.28515625" bestFit="1" customWidth="1"/>
    <col min="6407" max="6407" width="19.42578125" bestFit="1" customWidth="1"/>
    <col min="6408" max="6408" width="19.7109375" bestFit="1" customWidth="1"/>
    <col min="6409" max="6409" width="19.140625" bestFit="1" customWidth="1"/>
    <col min="6410" max="6410" width="20.28515625" bestFit="1" customWidth="1"/>
    <col min="6411" max="6411" width="19.85546875" bestFit="1" customWidth="1"/>
    <col min="6412" max="6412" width="20" bestFit="1" customWidth="1"/>
    <col min="6413" max="6413" width="14" bestFit="1" customWidth="1"/>
    <col min="6414" max="6414" width="16.28515625" bestFit="1" customWidth="1"/>
    <col min="6415" max="6415" width="18.42578125" bestFit="1" customWidth="1"/>
    <col min="6416" max="6416" width="14" bestFit="1" customWidth="1"/>
    <col min="6417" max="6417" width="23.5703125" bestFit="1" customWidth="1"/>
    <col min="6418" max="6418" width="12.42578125" bestFit="1" customWidth="1"/>
    <col min="6419" max="6419" width="15.42578125" bestFit="1" customWidth="1"/>
    <col min="6420" max="6420" width="16.7109375" bestFit="1" customWidth="1"/>
    <col min="6421" max="6421" width="15.28515625" bestFit="1" customWidth="1"/>
    <col min="6422" max="6422" width="17.28515625" bestFit="1" customWidth="1"/>
    <col min="6423" max="6423" width="11.28515625" bestFit="1" customWidth="1"/>
    <col min="6424" max="6424" width="11" bestFit="1" customWidth="1"/>
    <col min="6425" max="6425" width="12" bestFit="1" customWidth="1"/>
    <col min="6426" max="6426" width="14.5703125" bestFit="1" customWidth="1"/>
    <col min="6427" max="6427" width="7.7109375" customWidth="1"/>
    <col min="6428" max="6428" width="18.28515625" bestFit="1" customWidth="1"/>
    <col min="6429" max="6429" width="8.85546875" customWidth="1"/>
    <col min="6430" max="6430" width="19" bestFit="1" customWidth="1"/>
    <col min="6431" max="6431" width="13.28515625" bestFit="1" customWidth="1"/>
    <col min="6432" max="6432" width="6.42578125" customWidth="1"/>
    <col min="6433" max="6433" width="8.85546875" customWidth="1"/>
    <col min="6434" max="6434" width="10.28515625" bestFit="1" customWidth="1"/>
    <col min="6435" max="6435" width="8.5703125" customWidth="1"/>
    <col min="6436" max="6436" width="6.85546875" customWidth="1"/>
    <col min="6437" max="6437" width="11.42578125" bestFit="1" customWidth="1"/>
    <col min="6438" max="6438" width="12.42578125" bestFit="1" customWidth="1"/>
    <col min="6439" max="6439" width="7.85546875" customWidth="1"/>
    <col min="6440" max="6440" width="12.7109375" bestFit="1" customWidth="1"/>
    <col min="6441" max="6441" width="8.7109375" customWidth="1"/>
    <col min="6442" max="6442" width="7.28515625" customWidth="1"/>
    <col min="6443" max="6443" width="10.5703125" bestFit="1" customWidth="1"/>
    <col min="6444" max="6444" width="11.140625" bestFit="1" customWidth="1"/>
    <col min="6445" max="6445" width="20.85546875" bestFit="1" customWidth="1"/>
    <col min="6446" max="6446" width="12.28515625" bestFit="1" customWidth="1"/>
    <col min="6447" max="6447" width="8.85546875" customWidth="1"/>
    <col min="6448" max="6448" width="8.28515625" customWidth="1"/>
    <col min="6449" max="6449" width="16.28515625" bestFit="1" customWidth="1"/>
    <col min="6450" max="6450" width="18.7109375" bestFit="1" customWidth="1"/>
    <col min="6451" max="6451" width="10.7109375" bestFit="1" customWidth="1"/>
    <col min="6452" max="6452" width="8.28515625" customWidth="1"/>
    <col min="6453" max="6453" width="16.5703125" bestFit="1" customWidth="1"/>
    <col min="6454" max="6454" width="17.85546875" bestFit="1" customWidth="1"/>
    <col min="6455" max="6455" width="19" bestFit="1" customWidth="1"/>
    <col min="6456" max="6457" width="18.42578125" bestFit="1" customWidth="1"/>
    <col min="6458" max="6458" width="7.28515625" customWidth="1"/>
    <col min="6459" max="6459" width="17" bestFit="1" customWidth="1"/>
    <col min="6460" max="6460" width="10" bestFit="1" customWidth="1"/>
    <col min="6461" max="6461" width="16.7109375" bestFit="1" customWidth="1"/>
    <col min="6462" max="6462" width="8.42578125" customWidth="1"/>
    <col min="6463" max="6463" width="32.7109375" bestFit="1" customWidth="1"/>
    <col min="6464" max="6464" width="20.5703125" bestFit="1" customWidth="1"/>
    <col min="6465" max="6465" width="6.85546875" customWidth="1"/>
    <col min="6467" max="6467" width="7.7109375" customWidth="1"/>
    <col min="6468" max="6468" width="21.5703125" bestFit="1" customWidth="1"/>
    <col min="6469" max="6469" width="17.28515625" bestFit="1" customWidth="1"/>
    <col min="6470" max="6470" width="10.42578125" bestFit="1" customWidth="1"/>
    <col min="6471" max="6471" width="16.7109375" bestFit="1" customWidth="1"/>
    <col min="6472" max="6472" width="10.85546875" bestFit="1" customWidth="1"/>
    <col min="6473" max="6473" width="23.7109375" bestFit="1" customWidth="1"/>
    <col min="6474" max="6474" width="8.42578125" customWidth="1"/>
    <col min="6475" max="6475" width="13.5703125" bestFit="1" customWidth="1"/>
    <col min="6476" max="6476" width="11.42578125" bestFit="1" customWidth="1"/>
    <col min="6477" max="6477" width="11" bestFit="1" customWidth="1"/>
    <col min="6478" max="6478" width="19.7109375" bestFit="1" customWidth="1"/>
    <col min="6479" max="6479" width="9" customWidth="1"/>
    <col min="6480" max="6480" width="11.7109375" bestFit="1" customWidth="1"/>
    <col min="6481" max="6481" width="10.140625" bestFit="1" customWidth="1"/>
    <col min="6482" max="6482" width="11.7109375" bestFit="1" customWidth="1"/>
    <col min="6483" max="6483" width="6.7109375" customWidth="1"/>
    <col min="6484" max="6484" width="10.5703125" bestFit="1" customWidth="1"/>
    <col min="6485" max="6485" width="9" customWidth="1"/>
    <col min="6486" max="6486" width="9.42578125" bestFit="1" customWidth="1"/>
    <col min="6487" max="6487" width="39.140625" bestFit="1" customWidth="1"/>
    <col min="6488" max="6488" width="11.85546875" bestFit="1" customWidth="1"/>
    <col min="6489" max="6489" width="16.5703125" bestFit="1" customWidth="1"/>
    <col min="6490" max="6490" width="10.140625" bestFit="1" customWidth="1"/>
    <col min="6491" max="6491" width="10.28515625" bestFit="1" customWidth="1"/>
    <col min="6492" max="6492" width="9.42578125" bestFit="1" customWidth="1"/>
    <col min="6493" max="6493" width="14.42578125" bestFit="1" customWidth="1"/>
    <col min="6494" max="6494" width="27.42578125" bestFit="1" customWidth="1"/>
    <col min="6495" max="6495" width="30.85546875" bestFit="1" customWidth="1"/>
    <col min="6496" max="6496" width="26.140625" bestFit="1" customWidth="1"/>
    <col min="6497" max="6497" width="25.28515625" bestFit="1" customWidth="1"/>
    <col min="6498" max="6498" width="27.28515625" bestFit="1" customWidth="1"/>
    <col min="6499" max="6499" width="27.42578125" bestFit="1" customWidth="1"/>
    <col min="6500" max="6500" width="39.85546875" bestFit="1" customWidth="1"/>
    <col min="6501" max="6501" width="25.140625" bestFit="1" customWidth="1"/>
    <col min="6502" max="6502" width="7.28515625" customWidth="1"/>
    <col min="6503" max="6503" width="19.28515625" bestFit="1" customWidth="1"/>
    <col min="6504" max="6504" width="23.28515625" bestFit="1" customWidth="1"/>
    <col min="6505" max="6505" width="8.28515625" customWidth="1"/>
    <col min="6506" max="6506" width="29.140625" bestFit="1" customWidth="1"/>
    <col min="6507" max="6507" width="10.7109375" bestFit="1" customWidth="1"/>
    <col min="6508" max="6508" width="25.85546875" bestFit="1" customWidth="1"/>
    <col min="6509" max="6509" width="17.85546875" bestFit="1" customWidth="1"/>
    <col min="6510" max="6510" width="14.28515625" bestFit="1" customWidth="1"/>
    <col min="6511" max="6511" width="9.28515625" bestFit="1" customWidth="1"/>
    <col min="6512" max="6512" width="8.28515625" customWidth="1"/>
    <col min="6513" max="6513" width="11.140625" bestFit="1" customWidth="1"/>
    <col min="6514" max="6514" width="13.85546875" bestFit="1" customWidth="1"/>
    <col min="6515" max="6515" width="11.5703125" bestFit="1" customWidth="1"/>
    <col min="6516" max="6516" width="9.7109375" bestFit="1" customWidth="1"/>
    <col min="6517" max="6517" width="10.28515625" bestFit="1" customWidth="1"/>
    <col min="6518" max="6518" width="10.5703125" bestFit="1" customWidth="1"/>
    <col min="6519" max="6519" width="10.28515625" bestFit="1" customWidth="1"/>
    <col min="6520" max="6520" width="16.5703125" bestFit="1" customWidth="1"/>
    <col min="6521" max="6521" width="9" customWidth="1"/>
    <col min="6522" max="6522" width="11.85546875" bestFit="1" customWidth="1"/>
    <col min="6523" max="6523" width="8.28515625" customWidth="1"/>
    <col min="6524" max="6524" width="12.140625" bestFit="1" customWidth="1"/>
    <col min="6525" max="6525" width="8.140625" customWidth="1"/>
    <col min="6526" max="6526" width="10.5703125" bestFit="1" customWidth="1"/>
    <col min="6527" max="6527" width="28.140625" bestFit="1" customWidth="1"/>
    <col min="6528" max="6528" width="9.7109375" bestFit="1" customWidth="1"/>
    <col min="6529" max="6529" width="8.140625" customWidth="1"/>
    <col min="6530" max="6530" width="10.5703125" bestFit="1" customWidth="1"/>
    <col min="6531" max="6531" width="9.5703125" bestFit="1" customWidth="1"/>
    <col min="6532" max="6532" width="16.42578125" bestFit="1" customWidth="1"/>
    <col min="6533" max="6533" width="9.42578125" bestFit="1" customWidth="1"/>
    <col min="6534" max="6534" width="10.42578125" bestFit="1" customWidth="1"/>
    <col min="6535" max="6535" width="14.28515625" bestFit="1" customWidth="1"/>
    <col min="6536" max="6536" width="11.42578125" bestFit="1" customWidth="1"/>
    <col min="6537" max="6537" width="11.140625" bestFit="1" customWidth="1"/>
    <col min="6538" max="6538" width="7.28515625" customWidth="1"/>
    <col min="6539" max="6539" width="10.7109375" bestFit="1" customWidth="1"/>
    <col min="6540" max="6540" width="10.5703125" bestFit="1" customWidth="1"/>
    <col min="6541" max="6541" width="12.85546875" bestFit="1" customWidth="1"/>
    <col min="6542" max="6542" width="7.7109375" customWidth="1"/>
    <col min="6543" max="6543" width="9.85546875" bestFit="1" customWidth="1"/>
    <col min="6544" max="6544" width="13.140625" bestFit="1" customWidth="1"/>
    <col min="6545" max="6545" width="7.5703125" customWidth="1"/>
    <col min="6546" max="6546" width="11.7109375" bestFit="1" customWidth="1"/>
    <col min="6547" max="6547" width="10.5703125" bestFit="1" customWidth="1"/>
    <col min="6548" max="6548" width="9.28515625" bestFit="1" customWidth="1"/>
    <col min="6549" max="6549" width="13.140625" bestFit="1" customWidth="1"/>
    <col min="6550" max="6550" width="23" bestFit="1" customWidth="1"/>
    <col min="6551" max="6551" width="13.85546875" bestFit="1" customWidth="1"/>
    <col min="6552" max="6552" width="8.140625" customWidth="1"/>
    <col min="6553" max="6553" width="10.42578125" bestFit="1" customWidth="1"/>
    <col min="6554" max="6554" width="24.140625" bestFit="1" customWidth="1"/>
    <col min="6555" max="6555" width="16.7109375" bestFit="1" customWidth="1"/>
    <col min="6556" max="6556" width="13.7109375" bestFit="1" customWidth="1"/>
    <col min="6557" max="6557" width="12.85546875" bestFit="1" customWidth="1"/>
    <col min="6558" max="6558" width="9.5703125" bestFit="1" customWidth="1"/>
    <col min="6559" max="6559" width="17.42578125" bestFit="1" customWidth="1"/>
    <col min="6560" max="6560" width="22.28515625" bestFit="1" customWidth="1"/>
    <col min="6561" max="6561" width="18.7109375" bestFit="1" customWidth="1"/>
    <col min="6562" max="6562" width="13.5703125" bestFit="1" customWidth="1"/>
    <col min="6563" max="6563" width="11.28515625" bestFit="1" customWidth="1"/>
    <col min="6564" max="6564" width="21.140625" bestFit="1" customWidth="1"/>
    <col min="6565" max="6565" width="11.7109375" bestFit="1" customWidth="1"/>
    <col min="6566" max="6566" width="28.28515625" bestFit="1" customWidth="1"/>
    <col min="6567" max="6567" width="14.140625" bestFit="1" customWidth="1"/>
    <col min="6568" max="6568" width="16.42578125" bestFit="1" customWidth="1"/>
    <col min="6569" max="6569" width="10" bestFit="1" customWidth="1"/>
    <col min="6570" max="6570" width="13.28515625" bestFit="1" customWidth="1"/>
    <col min="6571" max="6571" width="12.85546875" bestFit="1" customWidth="1"/>
    <col min="6572" max="6572" width="13.42578125" bestFit="1" customWidth="1"/>
    <col min="6573" max="6573" width="16.85546875" bestFit="1" customWidth="1"/>
    <col min="6574" max="6574" width="12.42578125" bestFit="1" customWidth="1"/>
    <col min="6575" max="6575" width="24" bestFit="1" customWidth="1"/>
    <col min="6576" max="6576" width="14.140625" bestFit="1" customWidth="1"/>
    <col min="6577" max="6577" width="7.85546875" customWidth="1"/>
    <col min="6578" max="6578" width="9.28515625" bestFit="1" customWidth="1"/>
    <col min="6579" max="6579" width="10.28515625" bestFit="1" customWidth="1"/>
    <col min="6580" max="6580" width="10.7109375" bestFit="1" customWidth="1"/>
    <col min="6581" max="6581" width="22.42578125" bestFit="1" customWidth="1"/>
    <col min="6582" max="6582" width="9.7109375" bestFit="1" customWidth="1"/>
    <col min="6583" max="6583" width="16.7109375" bestFit="1" customWidth="1"/>
    <col min="6584" max="6584" width="12.28515625" bestFit="1" customWidth="1"/>
    <col min="6585" max="6585" width="11.85546875" bestFit="1" customWidth="1"/>
    <col min="6586" max="6586" width="12.28515625" bestFit="1" customWidth="1"/>
    <col min="6587" max="6587" width="9.85546875" bestFit="1" customWidth="1"/>
    <col min="6588" max="6588" width="23.140625" bestFit="1" customWidth="1"/>
    <col min="6589" max="6589" width="10.5703125" bestFit="1" customWidth="1"/>
    <col min="6590" max="6590" width="13.42578125" bestFit="1" customWidth="1"/>
    <col min="6591" max="6591" width="12.5703125" bestFit="1" customWidth="1"/>
    <col min="6592" max="6592" width="11.42578125" bestFit="1" customWidth="1"/>
    <col min="6593" max="6593" width="11.85546875" bestFit="1" customWidth="1"/>
    <col min="6594" max="6594" width="11.140625" bestFit="1" customWidth="1"/>
    <col min="6595" max="6595" width="8.42578125" customWidth="1"/>
    <col min="6596" max="6596" width="8.85546875" customWidth="1"/>
    <col min="6597" max="6597" width="8.140625" customWidth="1"/>
    <col min="6598" max="6598" width="13.140625" bestFit="1" customWidth="1"/>
    <col min="6599" max="6599" width="11.28515625" bestFit="1" customWidth="1"/>
    <col min="6600" max="6600" width="9.28515625" bestFit="1" customWidth="1"/>
    <col min="6601" max="6601" width="11.28515625" bestFit="1" customWidth="1"/>
    <col min="6602" max="6602" width="11.140625" bestFit="1" customWidth="1"/>
    <col min="6603" max="6603" width="13.85546875" bestFit="1" customWidth="1"/>
    <col min="6604" max="6604" width="7.85546875" customWidth="1"/>
    <col min="6605" max="6605" width="15.5703125" bestFit="1" customWidth="1"/>
    <col min="6606" max="6606" width="32.5703125" bestFit="1" customWidth="1"/>
    <col min="6607" max="6607" width="13.5703125" bestFit="1" customWidth="1"/>
    <col min="6608" max="6608" width="10.85546875" bestFit="1" customWidth="1"/>
    <col min="6609" max="6609" width="11.28515625" bestFit="1" customWidth="1"/>
    <col min="6610" max="6610" width="15.85546875" bestFit="1" customWidth="1"/>
    <col min="6611" max="6611" width="31.5703125" bestFit="1" customWidth="1"/>
    <col min="6612" max="6612" width="11.28515625" bestFit="1" customWidth="1"/>
    <col min="6613" max="6613" width="13.7109375" bestFit="1" customWidth="1"/>
    <col min="6614" max="6614" width="14.140625" bestFit="1" customWidth="1"/>
    <col min="6615" max="6615" width="14" bestFit="1" customWidth="1"/>
    <col min="6616" max="6616" width="9.7109375" bestFit="1" customWidth="1"/>
    <col min="6617" max="6617" width="29.7109375" bestFit="1" customWidth="1"/>
    <col min="6618" max="6618" width="9.42578125" bestFit="1" customWidth="1"/>
    <col min="6619" max="6619" width="8.28515625" customWidth="1"/>
    <col min="6620" max="6620" width="5.7109375" customWidth="1"/>
    <col min="6621" max="6622" width="5.42578125" customWidth="1"/>
    <col min="6623" max="6623" width="6.28515625" customWidth="1"/>
    <col min="6624" max="6624" width="4.42578125" customWidth="1"/>
    <col min="6625" max="6625" width="6.140625" customWidth="1"/>
    <col min="6626" max="6626" width="6" customWidth="1"/>
    <col min="6627" max="6627" width="8" customWidth="1"/>
    <col min="6628" max="6628" width="6.85546875" customWidth="1"/>
    <col min="6629" max="6629" width="10.5703125" bestFit="1" customWidth="1"/>
    <col min="6630" max="6630" width="4.5703125" customWidth="1"/>
    <col min="6631" max="6631" width="7" customWidth="1"/>
    <col min="6632" max="6632" width="5.140625" customWidth="1"/>
    <col min="6633" max="6633" width="22.85546875" bestFit="1" customWidth="1"/>
    <col min="6634" max="6634" width="6.42578125" customWidth="1"/>
    <col min="6635" max="6635" width="9" customWidth="1"/>
    <col min="6636" max="6636" width="25.28515625" bestFit="1" customWidth="1"/>
    <col min="6637" max="6637" width="7" customWidth="1"/>
    <col min="6638" max="6638" width="10.140625" bestFit="1" customWidth="1"/>
    <col min="6639" max="6639" width="8.7109375" customWidth="1"/>
    <col min="6640" max="6640" width="7.85546875" customWidth="1"/>
    <col min="6641" max="6641" width="9.5703125" bestFit="1" customWidth="1"/>
    <col min="6642" max="6642" width="6.42578125" customWidth="1"/>
    <col min="6643" max="6643" width="12.140625" bestFit="1" customWidth="1"/>
    <col min="6644" max="6644" width="9.28515625" bestFit="1" customWidth="1"/>
    <col min="6645" max="6645" width="7.85546875" customWidth="1"/>
    <col min="6646" max="6646" width="11.42578125" bestFit="1" customWidth="1"/>
    <col min="6647" max="6647" width="8.28515625" customWidth="1"/>
    <col min="6648" max="6648" width="5.7109375" customWidth="1"/>
    <col min="6649" max="6649" width="7.42578125" customWidth="1"/>
    <col min="6650" max="6650" width="8.28515625" customWidth="1"/>
    <col min="6651" max="6651" width="11" bestFit="1" customWidth="1"/>
    <col min="6652" max="6652" width="8.85546875" customWidth="1"/>
    <col min="6653" max="6653" width="14" bestFit="1" customWidth="1"/>
    <col min="6654" max="6654" width="9.5703125" bestFit="1" customWidth="1"/>
    <col min="6655" max="6655" width="11.140625" bestFit="1" customWidth="1"/>
    <col min="6656" max="6656" width="11" bestFit="1" customWidth="1"/>
    <col min="6657" max="6657" width="9.85546875" bestFit="1" customWidth="1"/>
    <col min="6658" max="6658" width="7" customWidth="1"/>
    <col min="6659" max="6659" width="8.28515625" customWidth="1"/>
    <col min="6660" max="6660" width="8.5703125" customWidth="1"/>
    <col min="6661" max="6661" width="9" customWidth="1"/>
    <col min="6662" max="6662" width="7.140625" customWidth="1"/>
    <col min="6663" max="6663" width="18.28515625" bestFit="1" customWidth="1"/>
    <col min="6664" max="6664" width="11" bestFit="1" customWidth="1"/>
    <col min="6665" max="6665" width="7.42578125" customWidth="1"/>
    <col min="6666" max="6666" width="11.85546875" bestFit="1" customWidth="1"/>
    <col min="6667" max="6667" width="11.28515625" bestFit="1" customWidth="1"/>
    <col min="6668" max="6668" width="7.140625" customWidth="1"/>
    <col min="6669" max="6669" width="6.42578125" customWidth="1"/>
    <col min="6670" max="6670" width="10.140625" bestFit="1" customWidth="1"/>
    <col min="6671" max="6671" width="5.5703125" customWidth="1"/>
    <col min="6672" max="6672" width="5.42578125" customWidth="1"/>
    <col min="6673" max="6673" width="4.140625" customWidth="1"/>
    <col min="6674" max="6674" width="9.5703125" bestFit="1" customWidth="1"/>
    <col min="6675" max="6675" width="8.140625" customWidth="1"/>
    <col min="6676" max="6676" width="26.5703125" bestFit="1" customWidth="1"/>
    <col min="6677" max="6677" width="16.28515625" bestFit="1" customWidth="1"/>
    <col min="6678" max="6678" width="4.7109375" customWidth="1"/>
    <col min="6679" max="6679" width="6" customWidth="1"/>
    <col min="6680" max="6680" width="9.28515625" bestFit="1" customWidth="1"/>
    <col min="6681" max="6682" width="17.7109375" bestFit="1" customWidth="1"/>
    <col min="6683" max="6683" width="11.7109375" bestFit="1" customWidth="1"/>
    <col min="6684" max="6684" width="8.85546875" customWidth="1"/>
    <col min="6685" max="6685" width="17.5703125" bestFit="1" customWidth="1"/>
    <col min="6686" max="6686" width="17" bestFit="1" customWidth="1"/>
    <col min="6687" max="6687" width="13.5703125" bestFit="1" customWidth="1"/>
    <col min="6688" max="6688" width="13.85546875" bestFit="1" customWidth="1"/>
    <col min="6689" max="6689" width="10.140625" bestFit="1" customWidth="1"/>
    <col min="6690" max="6690" width="9" customWidth="1"/>
    <col min="6691" max="6691" width="12.42578125" bestFit="1" customWidth="1"/>
    <col min="6692" max="6692" width="14.42578125" bestFit="1" customWidth="1"/>
    <col min="6693" max="6693" width="13.140625" bestFit="1" customWidth="1"/>
    <col min="6694" max="6694" width="10.42578125" bestFit="1" customWidth="1"/>
    <col min="6695" max="6695" width="16.28515625" bestFit="1" customWidth="1"/>
    <col min="6696" max="6696" width="6.28515625" customWidth="1"/>
    <col min="6697" max="6697" width="7.85546875" customWidth="1"/>
    <col min="6698" max="6698" width="9.85546875" bestFit="1" customWidth="1"/>
    <col min="6699" max="6699" width="10.7109375" bestFit="1" customWidth="1"/>
    <col min="6700" max="6700" width="11.140625" bestFit="1" customWidth="1"/>
    <col min="6701" max="6701" width="10.140625" bestFit="1" customWidth="1"/>
    <col min="6702" max="6702" width="8.140625" customWidth="1"/>
    <col min="6703" max="6703" width="5.28515625" customWidth="1"/>
    <col min="6704" max="6704" width="4.28515625" customWidth="1"/>
    <col min="6705" max="6705" width="15.42578125" bestFit="1" customWidth="1"/>
    <col min="6706" max="6706" width="19.28515625" bestFit="1" customWidth="1"/>
    <col min="6707" max="6707" width="34.42578125" bestFit="1" customWidth="1"/>
    <col min="6708" max="6708" width="13.140625" bestFit="1" customWidth="1"/>
    <col min="6709" max="6709" width="30.42578125" bestFit="1" customWidth="1"/>
    <col min="6710" max="6710" width="13.85546875" bestFit="1" customWidth="1"/>
    <col min="6711" max="6711" width="9.28515625" bestFit="1" customWidth="1"/>
    <col min="6712" max="6712" width="7.140625" customWidth="1"/>
    <col min="6713" max="6713" width="7.42578125" customWidth="1"/>
    <col min="6714" max="6714" width="8.42578125" customWidth="1"/>
    <col min="6715" max="6715" width="8.85546875" customWidth="1"/>
    <col min="6716" max="6716" width="12" bestFit="1" customWidth="1"/>
    <col min="6717" max="6717" width="7.85546875" customWidth="1"/>
    <col min="6718" max="6718" width="7.28515625" customWidth="1"/>
    <col min="6719" max="6719" width="5.5703125" customWidth="1"/>
    <col min="6720" max="6720" width="15" bestFit="1" customWidth="1"/>
    <col min="6721" max="6721" width="10" bestFit="1" customWidth="1"/>
    <col min="6722" max="6722" width="10.140625" bestFit="1" customWidth="1"/>
    <col min="6723" max="6723" width="7.85546875" customWidth="1"/>
    <col min="6724" max="6724" width="11.28515625" bestFit="1" customWidth="1"/>
    <col min="6725" max="6725" width="11.7109375" bestFit="1" customWidth="1"/>
    <col min="6726" max="6726" width="10.42578125" bestFit="1" customWidth="1"/>
    <col min="6727" max="6727" width="16.28515625" bestFit="1" customWidth="1"/>
    <col min="6728" max="6728" width="14.28515625" bestFit="1" customWidth="1"/>
    <col min="6729" max="6729" width="6.28515625" customWidth="1"/>
    <col min="6730" max="6730" width="15.42578125" bestFit="1" customWidth="1"/>
    <col min="6731" max="6731" width="11.5703125" bestFit="1" customWidth="1"/>
    <col min="6732" max="6732" width="8.28515625" customWidth="1"/>
    <col min="6733" max="6733" width="12.28515625" bestFit="1" customWidth="1"/>
    <col min="6734" max="6734" width="23.140625" bestFit="1" customWidth="1"/>
    <col min="6735" max="6735" width="15.7109375" bestFit="1" customWidth="1"/>
    <col min="6736" max="6736" width="8.85546875" customWidth="1"/>
    <col min="6737" max="6737" width="14.140625" bestFit="1" customWidth="1"/>
    <col min="6738" max="6738" width="11.140625" bestFit="1" customWidth="1"/>
    <col min="6739" max="6739" width="8.5703125" customWidth="1"/>
    <col min="6740" max="6740" width="11.140625" bestFit="1" customWidth="1"/>
    <col min="6741" max="6741" width="9.28515625" bestFit="1" customWidth="1"/>
    <col min="6742" max="6742" width="6.28515625" customWidth="1"/>
    <col min="6743" max="6743" width="10.7109375" bestFit="1" customWidth="1"/>
    <col min="6744" max="6744" width="10.5703125" bestFit="1" customWidth="1"/>
    <col min="6745" max="6745" width="12.140625" bestFit="1" customWidth="1"/>
    <col min="6746" max="6746" width="11.42578125" bestFit="1" customWidth="1"/>
    <col min="6747" max="6747" width="7.28515625" customWidth="1"/>
    <col min="6749" max="6749" width="10.140625" bestFit="1" customWidth="1"/>
    <col min="6750" max="6750" width="33.28515625" bestFit="1" customWidth="1"/>
    <col min="6751" max="6751" width="8.85546875" customWidth="1"/>
    <col min="6752" max="6752" width="9.85546875" bestFit="1" customWidth="1"/>
    <col min="6753" max="6753" width="11.5703125" bestFit="1" customWidth="1"/>
    <col min="6754" max="6754" width="11" bestFit="1" customWidth="1"/>
    <col min="6755" max="6755" width="16.5703125" bestFit="1" customWidth="1"/>
    <col min="6756" max="6756" width="6.42578125" customWidth="1"/>
    <col min="6757" max="6757" width="8.5703125" customWidth="1"/>
    <col min="6758" max="6758" width="9.5703125" bestFit="1" customWidth="1"/>
    <col min="6759" max="6759" width="12.140625" bestFit="1" customWidth="1"/>
    <col min="6760" max="6760" width="9.7109375" bestFit="1" customWidth="1"/>
    <col min="6761" max="6761" width="11.42578125" bestFit="1" customWidth="1"/>
    <col min="6762" max="6762" width="8.85546875" customWidth="1"/>
    <col min="6763" max="6763" width="3.7109375" customWidth="1"/>
    <col min="6764" max="6764" width="9.42578125" bestFit="1" customWidth="1"/>
    <col min="6765" max="6765" width="6.28515625" customWidth="1"/>
    <col min="6766" max="6766" width="7.85546875" customWidth="1"/>
    <col min="6767" max="6767" width="24.5703125" bestFit="1" customWidth="1"/>
    <col min="6768" max="6768" width="7.140625" customWidth="1"/>
    <col min="6769" max="6769" width="6" customWidth="1"/>
    <col min="6770" max="6770" width="7.42578125" customWidth="1"/>
    <col min="6771" max="6771" width="5.7109375" customWidth="1"/>
    <col min="6772" max="6772" width="9.85546875" bestFit="1" customWidth="1"/>
    <col min="6773" max="6773" width="19" bestFit="1" customWidth="1"/>
    <col min="6774" max="6774" width="19.7109375" bestFit="1" customWidth="1"/>
    <col min="6775" max="6775" width="18.7109375" bestFit="1" customWidth="1"/>
    <col min="6776" max="6776" width="16.85546875" bestFit="1" customWidth="1"/>
    <col min="6777" max="6777" width="17.28515625" bestFit="1" customWidth="1"/>
    <col min="6778" max="6778" width="8.7109375" customWidth="1"/>
    <col min="6779" max="6779" width="6.5703125" customWidth="1"/>
    <col min="6780" max="6780" width="15.7109375" bestFit="1" customWidth="1"/>
    <col min="6781" max="6781" width="10.7109375" bestFit="1" customWidth="1"/>
    <col min="6782" max="6782" width="4.140625" customWidth="1"/>
    <col min="6783" max="6783" width="5.42578125" customWidth="1"/>
    <col min="6784" max="6784" width="8" customWidth="1"/>
    <col min="6785" max="6785" width="5.85546875" customWidth="1"/>
    <col min="6787" max="6787" width="8.85546875" customWidth="1"/>
    <col min="6788" max="6788" width="10.140625" bestFit="1" customWidth="1"/>
    <col min="6789" max="6789" width="9.5703125" bestFit="1" customWidth="1"/>
    <col min="6790" max="6790" width="9.28515625" bestFit="1" customWidth="1"/>
    <col min="6791" max="6791" width="18.5703125" bestFit="1" customWidth="1"/>
    <col min="6792" max="6792" width="14.42578125" bestFit="1" customWidth="1"/>
    <col min="6793" max="6793" width="12.5703125" bestFit="1" customWidth="1"/>
    <col min="6794" max="6794" width="4.5703125" customWidth="1"/>
    <col min="6795" max="6795" width="14" bestFit="1" customWidth="1"/>
    <col min="6796" max="6796" width="8.5703125" customWidth="1"/>
    <col min="6797" max="6797" width="9" customWidth="1"/>
    <col min="6798" max="6798" width="10.5703125" bestFit="1" customWidth="1"/>
    <col min="6799" max="6799" width="6" customWidth="1"/>
    <col min="6800" max="6800" width="7.85546875" customWidth="1"/>
    <col min="6802" max="6802" width="10.5703125" bestFit="1" customWidth="1"/>
    <col min="6803" max="6803" width="6.42578125" customWidth="1"/>
    <col min="6804" max="6804" width="5.5703125" customWidth="1"/>
    <col min="6805" max="6805" width="10.42578125" bestFit="1" customWidth="1"/>
    <col min="6806" max="6806" width="5.85546875" customWidth="1"/>
    <col min="6808" max="6808" width="12.140625" bestFit="1" customWidth="1"/>
    <col min="6809" max="6809" width="7.5703125" customWidth="1"/>
    <col min="6810" max="6810" width="5.85546875" customWidth="1"/>
    <col min="6811" max="6811" width="14.42578125" bestFit="1" customWidth="1"/>
    <col min="6812" max="6812" width="3.85546875" customWidth="1"/>
    <col min="6813" max="6813" width="7.5703125" customWidth="1"/>
    <col min="6814" max="6814" width="10.85546875" bestFit="1" customWidth="1"/>
    <col min="6815" max="6815" width="14.28515625" bestFit="1" customWidth="1"/>
    <col min="6816" max="6816" width="19.7109375" bestFit="1" customWidth="1"/>
    <col min="6817" max="6817" width="8.140625" customWidth="1"/>
    <col min="6818" max="6818" width="8.42578125" customWidth="1"/>
    <col min="6819" max="6819" width="10.85546875" bestFit="1" customWidth="1"/>
    <col min="6820" max="6820" width="9" customWidth="1"/>
    <col min="6821" max="6821" width="5.5703125" customWidth="1"/>
    <col min="6822" max="6822" width="8" customWidth="1"/>
    <col min="6823" max="6823" width="11.28515625" bestFit="1" customWidth="1"/>
    <col min="6824" max="6824" width="9.7109375" bestFit="1" customWidth="1"/>
    <col min="6825" max="6825" width="9.42578125" bestFit="1" customWidth="1"/>
    <col min="6827" max="6828" width="12.28515625" bestFit="1" customWidth="1"/>
    <col min="6829" max="6829" width="8.42578125" customWidth="1"/>
    <col min="6830" max="6830" width="13.140625" bestFit="1" customWidth="1"/>
    <col min="6831" max="6831" width="11.42578125" bestFit="1" customWidth="1"/>
    <col min="6832" max="6832" width="10.7109375" bestFit="1" customWidth="1"/>
    <col min="6833" max="6833" width="6.85546875" customWidth="1"/>
    <col min="6834" max="6834" width="5.85546875" customWidth="1"/>
    <col min="6835" max="6835" width="8.28515625" customWidth="1"/>
    <col min="6836" max="6836" width="11.85546875" bestFit="1" customWidth="1"/>
    <col min="6837" max="6837" width="10.5703125" bestFit="1" customWidth="1"/>
    <col min="6838" max="6838" width="23.140625" bestFit="1" customWidth="1"/>
    <col min="6839" max="6839" width="19.85546875" bestFit="1" customWidth="1"/>
    <col min="6840" max="6840" width="8.5703125" customWidth="1"/>
    <col min="6841" max="6841" width="9.7109375" bestFit="1" customWidth="1"/>
    <col min="6842" max="6842" width="10.42578125" bestFit="1" customWidth="1"/>
    <col min="6843" max="6843" width="9.7109375" bestFit="1" customWidth="1"/>
    <col min="6844" max="6844" width="10.5703125" bestFit="1" customWidth="1"/>
    <col min="6845" max="6845" width="4.42578125" customWidth="1"/>
    <col min="6846" max="6846" width="6.85546875" customWidth="1"/>
    <col min="6847" max="6847" width="12.28515625" bestFit="1" customWidth="1"/>
    <col min="6848" max="6848" width="10.85546875" bestFit="1" customWidth="1"/>
    <col min="6849" max="6849" width="22.7109375" bestFit="1" customWidth="1"/>
    <col min="6850" max="6850" width="6.5703125" customWidth="1"/>
    <col min="6851" max="6851" width="13.85546875" bestFit="1" customWidth="1"/>
    <col min="6852" max="6852" width="10.140625" bestFit="1" customWidth="1"/>
    <col min="6853" max="6853" width="9.28515625" bestFit="1" customWidth="1"/>
    <col min="6854" max="6854" width="5.85546875" customWidth="1"/>
    <col min="6855" max="6855" width="6.42578125" customWidth="1"/>
    <col min="6856" max="6856" width="20.85546875" bestFit="1" customWidth="1"/>
    <col min="6857" max="6857" width="7.7109375" customWidth="1"/>
    <col min="6858" max="6858" width="6" customWidth="1"/>
    <col min="6859" max="6859" width="18" bestFit="1" customWidth="1"/>
    <col min="6860" max="6860" width="8.42578125" customWidth="1"/>
    <col min="6861" max="6861" width="8.7109375" customWidth="1"/>
    <col min="6862" max="6862" width="7.28515625" customWidth="1"/>
    <col min="6863" max="6863" width="11.5703125" bestFit="1" customWidth="1"/>
    <col min="6864" max="6864" width="15.28515625" bestFit="1" customWidth="1"/>
    <col min="6865" max="6865" width="20.5703125" bestFit="1" customWidth="1"/>
    <col min="6866" max="6866" width="8.7109375" customWidth="1"/>
    <col min="6867" max="6867" width="12.42578125" bestFit="1" customWidth="1"/>
    <col min="6868" max="6868" width="13.140625" bestFit="1" customWidth="1"/>
    <col min="6869" max="6869" width="7.85546875" customWidth="1"/>
    <col min="6870" max="6870" width="25.140625" bestFit="1" customWidth="1"/>
    <col min="6871" max="6871" width="17" bestFit="1" customWidth="1"/>
    <col min="6873" max="6873" width="10.5703125" bestFit="1" customWidth="1"/>
    <col min="6874" max="6874" width="23.7109375" bestFit="1" customWidth="1"/>
    <col min="6875" max="6875" width="42.140625" bestFit="1" customWidth="1"/>
    <col min="6876" max="6876" width="10.42578125" bestFit="1" customWidth="1"/>
    <col min="6877" max="6877" width="10.7109375" bestFit="1" customWidth="1"/>
    <col min="6878" max="6879" width="12" bestFit="1" customWidth="1"/>
    <col min="6880" max="6880" width="9.42578125" bestFit="1" customWidth="1"/>
    <col min="6881" max="6881" width="10.42578125" bestFit="1" customWidth="1"/>
    <col min="6882" max="6882" width="13.5703125" bestFit="1" customWidth="1"/>
    <col min="6883" max="6883" width="8.85546875" customWidth="1"/>
    <col min="6884" max="6884" width="7.7109375" customWidth="1"/>
    <col min="6885" max="6885" width="35" bestFit="1" customWidth="1"/>
    <col min="6886" max="6886" width="10.140625" bestFit="1" customWidth="1"/>
    <col min="6887" max="6887" width="8" customWidth="1"/>
    <col min="6888" max="6888" width="10.42578125" bestFit="1" customWidth="1"/>
    <col min="6889" max="6889" width="8" customWidth="1"/>
    <col min="6890" max="6890" width="10.42578125" bestFit="1" customWidth="1"/>
    <col min="6891" max="6891" width="6" customWidth="1"/>
    <col min="6892" max="6892" width="7.7109375" customWidth="1"/>
    <col min="6893" max="6893" width="12.28515625" bestFit="1" customWidth="1"/>
    <col min="6894" max="6894" width="21.7109375" bestFit="1" customWidth="1"/>
    <col min="6895" max="6895" width="17.85546875" bestFit="1" customWidth="1"/>
    <col min="6896" max="6896" width="18.28515625" bestFit="1" customWidth="1"/>
    <col min="6898" max="6898" width="12" bestFit="1" customWidth="1"/>
    <col min="6899" max="6899" width="11.140625" bestFit="1" customWidth="1"/>
    <col min="6900" max="6900" width="11.28515625" bestFit="1" customWidth="1"/>
    <col min="6901" max="6901" width="9.42578125" bestFit="1" customWidth="1"/>
    <col min="6902" max="6902" width="11.7109375" bestFit="1" customWidth="1"/>
    <col min="6903" max="6903" width="13.85546875" bestFit="1" customWidth="1"/>
    <col min="6904" max="6904" width="8.5703125" customWidth="1"/>
    <col min="6905" max="6905" width="7.85546875" customWidth="1"/>
    <col min="6906" max="6906" width="10.7109375" bestFit="1" customWidth="1"/>
    <col min="6907" max="6907" width="10.5703125" bestFit="1" customWidth="1"/>
    <col min="6908" max="6908" width="8" customWidth="1"/>
    <col min="6909" max="6909" width="12.140625" bestFit="1" customWidth="1"/>
    <col min="6910" max="6910" width="11.85546875" bestFit="1" customWidth="1"/>
    <col min="6911" max="6911" width="21.140625" bestFit="1" customWidth="1"/>
    <col min="6912" max="6912" width="12.140625" bestFit="1" customWidth="1"/>
    <col min="6913" max="6913" width="12" bestFit="1" customWidth="1"/>
    <col min="6914" max="6914" width="9.7109375" bestFit="1" customWidth="1"/>
    <col min="6915" max="6915" width="7.7109375" customWidth="1"/>
    <col min="6916" max="6917" width="8.85546875" customWidth="1"/>
    <col min="6918" max="6918" width="13.140625" bestFit="1" customWidth="1"/>
    <col min="6919" max="6919" width="21.5703125" bestFit="1" customWidth="1"/>
    <col min="6920" max="6920" width="14.140625" bestFit="1" customWidth="1"/>
    <col min="6921" max="6921" width="17.5703125" bestFit="1" customWidth="1"/>
    <col min="6922" max="6922" width="8.85546875" customWidth="1"/>
    <col min="6923" max="6923" width="7" customWidth="1"/>
    <col min="6924" max="6924" width="8.85546875" customWidth="1"/>
    <col min="6925" max="6925" width="13.140625" bestFit="1" customWidth="1"/>
    <col min="6926" max="6926" width="19.140625" bestFit="1" customWidth="1"/>
    <col min="6927" max="6927" width="10.42578125" bestFit="1" customWidth="1"/>
    <col min="6928" max="6928" width="7.28515625" customWidth="1"/>
    <col min="6929" max="6929" width="10.28515625" bestFit="1" customWidth="1"/>
    <col min="6930" max="6930" width="13.140625" bestFit="1" customWidth="1"/>
    <col min="6931" max="6931" width="9" customWidth="1"/>
    <col min="6932" max="6932" width="11.140625" bestFit="1" customWidth="1"/>
    <col min="6933" max="6933" width="8.42578125" customWidth="1"/>
    <col min="6935" max="6935" width="7.28515625" customWidth="1"/>
    <col min="6936" max="6936" width="9.5703125" bestFit="1" customWidth="1"/>
    <col min="6937" max="6937" width="8.5703125" customWidth="1"/>
    <col min="6938" max="6938" width="11.28515625" bestFit="1" customWidth="1"/>
    <col min="6939" max="6939" width="7.85546875" customWidth="1"/>
    <col min="6940" max="6940" width="14.85546875" bestFit="1" customWidth="1"/>
    <col min="6941" max="6941" width="7.28515625" customWidth="1"/>
    <col min="6942" max="6942" width="9.5703125" bestFit="1" customWidth="1"/>
    <col min="6943" max="6943" width="7.85546875" customWidth="1"/>
    <col min="6944" max="6944" width="8.7109375" customWidth="1"/>
    <col min="6945" max="6945" width="5.28515625" customWidth="1"/>
    <col min="6946" max="6946" width="14.7109375" bestFit="1" customWidth="1"/>
    <col min="6947" max="6947" width="7.7109375" customWidth="1"/>
    <col min="6948" max="6948" width="7.85546875" customWidth="1"/>
    <col min="6949" max="6949" width="9.28515625" bestFit="1" customWidth="1"/>
    <col min="6950" max="6950" width="8" customWidth="1"/>
    <col min="6951" max="6951" width="15" bestFit="1" customWidth="1"/>
    <col min="6952" max="6952" width="11.140625" bestFit="1" customWidth="1"/>
    <col min="6953" max="6953" width="7.28515625" customWidth="1"/>
    <col min="6954" max="6954" width="22.28515625" bestFit="1" customWidth="1"/>
    <col min="6955" max="6955" width="10" bestFit="1" customWidth="1"/>
    <col min="6956" max="6956" width="9.42578125" bestFit="1" customWidth="1"/>
    <col min="6957" max="6957" width="8.28515625" customWidth="1"/>
    <col min="6958" max="6958" width="7" customWidth="1"/>
    <col min="6959" max="6959" width="5.7109375" customWidth="1"/>
    <col min="6961" max="6961" width="5" customWidth="1"/>
    <col min="6962" max="6962" width="7.85546875" customWidth="1"/>
    <col min="6963" max="6963" width="8.5703125" customWidth="1"/>
    <col min="6964" max="6964" width="7.28515625" customWidth="1"/>
    <col min="6965" max="6965" width="10.7109375" bestFit="1" customWidth="1"/>
    <col min="6966" max="6966" width="11.28515625" bestFit="1" customWidth="1"/>
    <col min="6967" max="6967" width="10" bestFit="1" customWidth="1"/>
    <col min="6968" max="6968" width="8.7109375" customWidth="1"/>
    <col min="6969" max="6969" width="12.28515625" bestFit="1" customWidth="1"/>
    <col min="6970" max="6970" width="13.28515625" bestFit="1" customWidth="1"/>
    <col min="6971" max="6971" width="9.5703125" bestFit="1" customWidth="1"/>
    <col min="6972" max="6972" width="9.7109375" bestFit="1" customWidth="1"/>
    <col min="6973" max="6973" width="11.28515625" bestFit="1" customWidth="1"/>
    <col min="6974" max="6974" width="5" customWidth="1"/>
    <col min="6975" max="6975" width="5.7109375" customWidth="1"/>
    <col min="6976" max="6976" width="4.7109375" customWidth="1"/>
    <col min="6977" max="6977" width="9.7109375" bestFit="1" customWidth="1"/>
    <col min="6978" max="6978" width="6.140625" customWidth="1"/>
    <col min="6979" max="6979" width="9" customWidth="1"/>
    <col min="6980" max="6980" width="10.28515625" bestFit="1" customWidth="1"/>
    <col min="6981" max="6981" width="11" bestFit="1" customWidth="1"/>
    <col min="6982" max="6982" width="6.7109375" customWidth="1"/>
    <col min="6983" max="6983" width="5.85546875" customWidth="1"/>
    <col min="6984" max="6984" width="27.85546875" bestFit="1" customWidth="1"/>
    <col min="6985" max="6985" width="8" customWidth="1"/>
    <col min="6986" max="6986" width="11.28515625" bestFit="1" customWidth="1"/>
    <col min="6987" max="6987" width="7.140625" customWidth="1"/>
    <col min="6988" max="6988" width="12" bestFit="1" customWidth="1"/>
    <col min="6989" max="6989" width="12.85546875" bestFit="1" customWidth="1"/>
    <col min="6990" max="6990" width="15.5703125" bestFit="1" customWidth="1"/>
    <col min="6991" max="6991" width="9.5703125" bestFit="1" customWidth="1"/>
    <col min="6992" max="6992" width="9.28515625" bestFit="1" customWidth="1"/>
    <col min="6993" max="6993" width="19.42578125" bestFit="1" customWidth="1"/>
    <col min="6994" max="6994" width="15.5703125" bestFit="1" customWidth="1"/>
    <col min="6995" max="6995" width="8.140625" customWidth="1"/>
    <col min="6996" max="6996" width="13.42578125" bestFit="1" customWidth="1"/>
    <col min="6997" max="6997" width="4.7109375" customWidth="1"/>
    <col min="6998" max="6998" width="27.5703125" bestFit="1" customWidth="1"/>
    <col min="6999" max="6999" width="8.42578125" customWidth="1"/>
    <col min="7000" max="7000" width="24" bestFit="1" customWidth="1"/>
    <col min="7001" max="7001" width="18.85546875" bestFit="1" customWidth="1"/>
    <col min="7002" max="7002" width="10" bestFit="1" customWidth="1"/>
    <col min="7003" max="7003" width="6.140625" customWidth="1"/>
    <col min="7004" max="7004" width="11.85546875" bestFit="1" customWidth="1"/>
    <col min="7005" max="7005" width="9.5703125" bestFit="1" customWidth="1"/>
    <col min="7006" max="7006" width="14" bestFit="1" customWidth="1"/>
    <col min="7007" max="7007" width="11.28515625" bestFit="1" customWidth="1"/>
    <col min="7008" max="7008" width="11.140625" bestFit="1" customWidth="1"/>
    <col min="7009" max="7009" width="13.85546875" bestFit="1" customWidth="1"/>
    <col min="7010" max="7010" width="12.140625" bestFit="1" customWidth="1"/>
    <col min="7011" max="7011" width="11" bestFit="1" customWidth="1"/>
    <col min="7012" max="7012" width="11.28515625" bestFit="1" customWidth="1"/>
    <col min="7013" max="7013" width="9.28515625" bestFit="1" customWidth="1"/>
    <col min="7014" max="7014" width="14.85546875" bestFit="1" customWidth="1"/>
    <col min="7015" max="7015" width="8.85546875" customWidth="1"/>
    <col min="7016" max="7016" width="13.42578125" bestFit="1" customWidth="1"/>
    <col min="7017" max="7017" width="13.85546875" bestFit="1" customWidth="1"/>
    <col min="7018" max="7018" width="11" bestFit="1" customWidth="1"/>
    <col min="7019" max="7019" width="13.140625" bestFit="1" customWidth="1"/>
    <col min="7020" max="7020" width="13.85546875" bestFit="1" customWidth="1"/>
    <col min="7021" max="7021" width="12.42578125" bestFit="1" customWidth="1"/>
    <col min="7022" max="7022" width="6" customWidth="1"/>
    <col min="7023" max="7023" width="18.42578125" bestFit="1" customWidth="1"/>
    <col min="7024" max="7024" width="7.140625" customWidth="1"/>
    <col min="7025" max="7025" width="5.85546875" customWidth="1"/>
    <col min="7026" max="7026" width="26.85546875" bestFit="1" customWidth="1"/>
    <col min="7027" max="7027" width="10.140625" bestFit="1" customWidth="1"/>
    <col min="7028" max="7028" width="11" bestFit="1" customWidth="1"/>
    <col min="7029" max="7029" width="9.5703125" bestFit="1" customWidth="1"/>
    <col min="7030" max="7030" width="8.85546875" customWidth="1"/>
    <col min="7031" max="7031" width="15.85546875" bestFit="1" customWidth="1"/>
    <col min="7032" max="7032" width="10" bestFit="1" customWidth="1"/>
    <col min="7033" max="7033" width="8.7109375" customWidth="1"/>
    <col min="7034" max="7034" width="9.7109375" bestFit="1" customWidth="1"/>
    <col min="7035" max="7035" width="11.42578125" bestFit="1" customWidth="1"/>
    <col min="7036" max="7036" width="10.140625" bestFit="1" customWidth="1"/>
    <col min="7037" max="7037" width="10.85546875" bestFit="1" customWidth="1"/>
    <col min="7038" max="7038" width="13.7109375" bestFit="1" customWidth="1"/>
    <col min="7039" max="7039" width="12.7109375" bestFit="1" customWidth="1"/>
    <col min="7040" max="7040" width="6.85546875" customWidth="1"/>
    <col min="7041" max="7041" width="7.140625" customWidth="1"/>
    <col min="7043" max="7043" width="10.7109375" bestFit="1" customWidth="1"/>
    <col min="7044" max="7044" width="33.85546875" bestFit="1" customWidth="1"/>
    <col min="7045" max="7045" width="8" customWidth="1"/>
    <col min="7046" max="7046" width="9.85546875" bestFit="1" customWidth="1"/>
    <col min="7047" max="7047" width="11.5703125" bestFit="1" customWidth="1"/>
    <col min="7048" max="7048" width="9.5703125" bestFit="1" customWidth="1"/>
    <col min="7049" max="7049" width="16.5703125" bestFit="1" customWidth="1"/>
    <col min="7050" max="7050" width="11.28515625" bestFit="1" customWidth="1"/>
    <col min="7051" max="7051" width="12.7109375" bestFit="1" customWidth="1"/>
    <col min="7052" max="7052" width="7.85546875" customWidth="1"/>
    <col min="7053" max="7053" width="15.140625" bestFit="1" customWidth="1"/>
    <col min="7054" max="7054" width="20.42578125" bestFit="1" customWidth="1"/>
    <col min="7055" max="7055" width="18.140625" bestFit="1" customWidth="1"/>
    <col min="7056" max="7056" width="17" bestFit="1" customWidth="1"/>
    <col min="7057" max="7057" width="14" bestFit="1" customWidth="1"/>
    <col min="7058" max="7058" width="4.7109375" customWidth="1"/>
    <col min="7059" max="7059" width="7.5703125" customWidth="1"/>
    <col min="7060" max="7060" width="5.5703125" customWidth="1"/>
    <col min="7061" max="7061" width="5.85546875" customWidth="1"/>
    <col min="7062" max="7062" width="11.5703125" bestFit="1" customWidth="1"/>
    <col min="7064" max="7064" width="5.5703125" customWidth="1"/>
    <col min="7065" max="7065" width="4.5703125" customWidth="1"/>
    <col min="7066" max="7066" width="7.85546875" customWidth="1"/>
    <col min="7067" max="7067" width="5" customWidth="1"/>
    <col min="7068" max="7068" width="8.5703125" customWidth="1"/>
    <col min="7069" max="7069" width="7" customWidth="1"/>
    <col min="7070" max="7070" width="8.5703125" customWidth="1"/>
    <col min="7071" max="7071" width="19.28515625" bestFit="1" customWidth="1"/>
    <col min="7072" max="7072" width="8.28515625" customWidth="1"/>
    <col min="7073" max="7073" width="16.42578125" bestFit="1" customWidth="1"/>
    <col min="7074" max="7074" width="7.140625" customWidth="1"/>
    <col min="7075" max="7075" width="9" customWidth="1"/>
    <col min="7076" max="7076" width="10.140625" bestFit="1" customWidth="1"/>
    <col min="7077" max="7077" width="16" bestFit="1" customWidth="1"/>
    <col min="7078" max="7078" width="12" bestFit="1" customWidth="1"/>
    <col min="7079" max="7079" width="7" customWidth="1"/>
    <col min="7080" max="7080" width="11" bestFit="1" customWidth="1"/>
    <col min="7081" max="7081" width="21.140625" bestFit="1" customWidth="1"/>
    <col min="7082" max="7082" width="9" customWidth="1"/>
    <col min="7083" max="7083" width="24" bestFit="1" customWidth="1"/>
    <col min="7084" max="7084" width="10.5703125" bestFit="1" customWidth="1"/>
    <col min="7085" max="7085" width="9.85546875" bestFit="1" customWidth="1"/>
    <col min="7086" max="7086" width="8.7109375" customWidth="1"/>
    <col min="7087" max="7087" width="9.28515625" bestFit="1" customWidth="1"/>
    <col min="7088" max="7088" width="8.140625" customWidth="1"/>
    <col min="7089" max="7089" width="9.7109375" bestFit="1" customWidth="1"/>
    <col min="7090" max="7090" width="12.28515625" bestFit="1" customWidth="1"/>
    <col min="7091" max="7092" width="14.42578125" bestFit="1" customWidth="1"/>
    <col min="7093" max="7093" width="15.7109375" bestFit="1" customWidth="1"/>
    <col min="7094" max="7094" width="12.5703125" bestFit="1" customWidth="1"/>
    <col min="7095" max="7095" width="18" bestFit="1" customWidth="1"/>
    <col min="7096" max="7096" width="11.85546875" bestFit="1" customWidth="1"/>
    <col min="7097" max="7097" width="13.28515625" bestFit="1" customWidth="1"/>
    <col min="7098" max="7098" width="15" bestFit="1" customWidth="1"/>
    <col min="7099" max="7099" width="15.5703125" bestFit="1" customWidth="1"/>
    <col min="7100" max="7100" width="17" bestFit="1" customWidth="1"/>
    <col min="7101" max="7101" width="18.28515625" bestFit="1" customWidth="1"/>
    <col min="7102" max="7102" width="17.85546875" bestFit="1" customWidth="1"/>
    <col min="7103" max="7103" width="5" customWidth="1"/>
    <col min="7104" max="7104" width="9.7109375" bestFit="1" customWidth="1"/>
    <col min="7105" max="7105" width="23.140625" bestFit="1" customWidth="1"/>
    <col min="7106" max="7106" width="10.140625" bestFit="1" customWidth="1"/>
    <col min="7107" max="7107" width="13.42578125" bestFit="1" customWidth="1"/>
    <col min="7108" max="7108" width="15.7109375" bestFit="1" customWidth="1"/>
    <col min="7109" max="7109" width="15.42578125" bestFit="1" customWidth="1"/>
    <col min="7110" max="7110" width="40.7109375" bestFit="1" customWidth="1"/>
    <col min="7111" max="7111" width="26.28515625" bestFit="1" customWidth="1"/>
    <col min="7112" max="7112" width="12.28515625" bestFit="1" customWidth="1"/>
    <col min="7113" max="7113" width="13.28515625" bestFit="1" customWidth="1"/>
    <col min="7114" max="7114" width="11.85546875" bestFit="1" customWidth="1"/>
    <col min="7115" max="7115" width="13.140625" bestFit="1" customWidth="1"/>
    <col min="7116" max="7116" width="9.5703125" bestFit="1" customWidth="1"/>
    <col min="7117" max="7117" width="6.85546875" customWidth="1"/>
    <col min="7118" max="7118" width="15.5703125" bestFit="1" customWidth="1"/>
    <col min="7119" max="7119" width="9.28515625" bestFit="1" customWidth="1"/>
    <col min="7120" max="7120" width="12.85546875" bestFit="1" customWidth="1"/>
    <col min="7121" max="7121" width="9.5703125" bestFit="1" customWidth="1"/>
    <col min="7122" max="7122" width="19.42578125" bestFit="1" customWidth="1"/>
    <col min="7123" max="7123" width="18.42578125" bestFit="1" customWidth="1"/>
    <col min="7124" max="7124" width="6.5703125" customWidth="1"/>
    <col min="7125" max="7125" width="7.140625" customWidth="1"/>
    <col min="7126" max="7126" width="10.7109375" bestFit="1" customWidth="1"/>
    <col min="7127" max="7127" width="6.42578125" customWidth="1"/>
    <col min="7128" max="7128" width="12.7109375" bestFit="1" customWidth="1"/>
    <col min="7129" max="7129" width="13.7109375" bestFit="1" customWidth="1"/>
    <col min="7130" max="7130" width="19" bestFit="1" customWidth="1"/>
    <col min="7131" max="7131" width="16.140625" bestFit="1" customWidth="1"/>
    <col min="7133" max="7133" width="22.140625" bestFit="1" customWidth="1"/>
    <col min="7134" max="7134" width="17.42578125" bestFit="1" customWidth="1"/>
    <col min="7135" max="7135" width="8.28515625" customWidth="1"/>
    <col min="7136" max="7136" width="15.28515625" bestFit="1" customWidth="1"/>
    <col min="7137" max="7137" width="11.5703125" bestFit="1" customWidth="1"/>
    <col min="7138" max="7138" width="16.7109375" bestFit="1" customWidth="1"/>
    <col min="7139" max="7139" width="4.85546875" customWidth="1"/>
    <col min="7140" max="7140" width="6.140625" customWidth="1"/>
    <col min="7141" max="7141" width="7.85546875" customWidth="1"/>
    <col min="7142" max="7142" width="24" bestFit="1" customWidth="1"/>
    <col min="7143" max="7143" width="10.5703125" bestFit="1" customWidth="1"/>
    <col min="7144" max="7144" width="12.28515625" bestFit="1" customWidth="1"/>
    <col min="7145" max="7145" width="9.5703125" bestFit="1" customWidth="1"/>
    <col min="7146" max="7146" width="8.42578125" customWidth="1"/>
    <col min="7147" max="7147" width="13.28515625" bestFit="1" customWidth="1"/>
    <col min="7148" max="7148" width="17.7109375" bestFit="1" customWidth="1"/>
    <col min="7149" max="7149" width="5.7109375" customWidth="1"/>
    <col min="7150" max="7150" width="8.85546875" customWidth="1"/>
    <col min="7151" max="7151" width="23" bestFit="1" customWidth="1"/>
    <col min="7152" max="7152" width="7.28515625" customWidth="1"/>
    <col min="7153" max="7153" width="11.7109375" bestFit="1" customWidth="1"/>
    <col min="7154" max="7154" width="8.85546875" customWidth="1"/>
    <col min="7155" max="7155" width="8.140625" customWidth="1"/>
    <col min="7157" max="7157" width="6" customWidth="1"/>
    <col min="7158" max="7158" width="4.7109375" customWidth="1"/>
    <col min="7159" max="7159" width="7.85546875" customWidth="1"/>
    <col min="7160" max="7160" width="7.7109375" customWidth="1"/>
    <col min="7161" max="7161" width="14.28515625" bestFit="1" customWidth="1"/>
    <col min="7162" max="7162" width="10.28515625" bestFit="1" customWidth="1"/>
    <col min="7163" max="7163" width="8.85546875" customWidth="1"/>
    <col min="7164" max="7164" width="10.140625" bestFit="1" customWidth="1"/>
    <col min="7165" max="7165" width="9.42578125" bestFit="1" customWidth="1"/>
    <col min="7166" max="7166" width="6.5703125" customWidth="1"/>
    <col min="7167" max="7167" width="15.42578125" bestFit="1" customWidth="1"/>
    <col min="7168" max="7168" width="21.42578125" bestFit="1" customWidth="1"/>
    <col min="7169" max="7169" width="12.42578125" bestFit="1" customWidth="1"/>
    <col min="7170" max="7170" width="9.7109375" bestFit="1" customWidth="1"/>
    <col min="7171" max="7171" width="12.140625" bestFit="1" customWidth="1"/>
    <col min="7172" max="7173" width="14.5703125" bestFit="1" customWidth="1"/>
    <col min="7174" max="7174" width="17.5703125" bestFit="1" customWidth="1"/>
    <col min="7175" max="7175" width="16.7109375" bestFit="1" customWidth="1"/>
    <col min="7176" max="7176" width="18" bestFit="1" customWidth="1"/>
    <col min="7177" max="7177" width="17.5703125" bestFit="1" customWidth="1"/>
    <col min="7178" max="7178" width="25.140625" bestFit="1" customWidth="1"/>
    <col min="7179" max="7179" width="26.140625" bestFit="1" customWidth="1"/>
    <col min="7180" max="7180" width="19.140625" bestFit="1" customWidth="1"/>
    <col min="7181" max="7181" width="16.42578125" bestFit="1" customWidth="1"/>
    <col min="7182" max="7182" width="15.5703125" bestFit="1" customWidth="1"/>
    <col min="7183" max="7183" width="18.28515625" bestFit="1" customWidth="1"/>
    <col min="7184" max="7184" width="18" bestFit="1" customWidth="1"/>
    <col min="7185" max="7185" width="24.140625" bestFit="1" customWidth="1"/>
    <col min="7186" max="7187" width="17" bestFit="1" customWidth="1"/>
    <col min="7188" max="7188" width="15.42578125" bestFit="1" customWidth="1"/>
    <col min="7189" max="7189" width="13.28515625" bestFit="1" customWidth="1"/>
    <col min="7190" max="7190" width="25" bestFit="1" customWidth="1"/>
    <col min="7191" max="7191" width="12" bestFit="1" customWidth="1"/>
    <col min="7192" max="7192" width="16.28515625" bestFit="1" customWidth="1"/>
    <col min="7193" max="7193" width="13.85546875" bestFit="1" customWidth="1"/>
    <col min="7194" max="7194" width="12.140625" bestFit="1" customWidth="1"/>
    <col min="7195" max="7195" width="17.7109375" bestFit="1" customWidth="1"/>
    <col min="7196" max="7196" width="8.7109375" customWidth="1"/>
    <col min="7197" max="7197" width="10.5703125" bestFit="1" customWidth="1"/>
    <col min="7198" max="7198" width="8.7109375" customWidth="1"/>
    <col min="7199" max="7199" width="16.5703125" bestFit="1" customWidth="1"/>
    <col min="7200" max="7200" width="4.85546875" customWidth="1"/>
    <col min="7201" max="7201" width="15.85546875" bestFit="1" customWidth="1"/>
    <col min="7202" max="7202" width="8.85546875" customWidth="1"/>
    <col min="7203" max="7203" width="18.85546875" bestFit="1" customWidth="1"/>
    <col min="7204" max="7204" width="15" bestFit="1" customWidth="1"/>
    <col min="7205" max="7205" width="8.85546875" customWidth="1"/>
    <col min="7206" max="7206" width="7.5703125" customWidth="1"/>
    <col min="7207" max="7207" width="19.5703125" bestFit="1" customWidth="1"/>
    <col min="7208" max="7208" width="5.85546875" customWidth="1"/>
    <col min="7209" max="7209" width="8.42578125" customWidth="1"/>
    <col min="7210" max="7210" width="17.85546875" bestFit="1" customWidth="1"/>
    <col min="7211" max="7211" width="10.140625" bestFit="1" customWidth="1"/>
    <col min="7213" max="7213" width="7.42578125" customWidth="1"/>
    <col min="7214" max="7214" width="13.28515625" bestFit="1" customWidth="1"/>
    <col min="7215" max="7215" width="5.5703125" customWidth="1"/>
    <col min="7216" max="7216" width="7" customWidth="1"/>
    <col min="7217" max="7217" width="18.28515625" bestFit="1" customWidth="1"/>
    <col min="7218" max="7218" width="22" bestFit="1" customWidth="1"/>
    <col min="7219" max="7219" width="9.85546875" bestFit="1" customWidth="1"/>
    <col min="7220" max="7220" width="17.42578125" bestFit="1" customWidth="1"/>
    <col min="7221" max="7221" width="19.140625" bestFit="1" customWidth="1"/>
    <col min="7222" max="7222" width="12.7109375" bestFit="1" customWidth="1"/>
    <col min="7223" max="7223" width="19.85546875" bestFit="1" customWidth="1"/>
    <col min="7224" max="7224" width="10" bestFit="1" customWidth="1"/>
    <col min="7225" max="7225" width="12.5703125" bestFit="1" customWidth="1"/>
    <col min="7226" max="7226" width="17.5703125" bestFit="1" customWidth="1"/>
    <col min="7227" max="7227" width="14.85546875" bestFit="1" customWidth="1"/>
    <col min="7228" max="7228" width="8.28515625" customWidth="1"/>
    <col min="7229" max="7229" width="7.85546875" customWidth="1"/>
    <col min="7230" max="7230" width="24.140625" bestFit="1" customWidth="1"/>
    <col min="7231" max="7231" width="14.85546875" bestFit="1" customWidth="1"/>
    <col min="7232" max="7232" width="21.7109375" bestFit="1" customWidth="1"/>
    <col min="7233" max="7233" width="18.42578125" bestFit="1" customWidth="1"/>
    <col min="7234" max="7234" width="12.42578125" bestFit="1" customWidth="1"/>
    <col min="7235" max="7235" width="5.7109375" customWidth="1"/>
    <col min="7236" max="7236" width="15.7109375" bestFit="1" customWidth="1"/>
    <col min="7237" max="7237" width="8.42578125" customWidth="1"/>
    <col min="7238" max="7238" width="17.7109375" bestFit="1" customWidth="1"/>
    <col min="7239" max="7239" width="14.5703125" bestFit="1" customWidth="1"/>
    <col min="7240" max="7240" width="12.28515625" bestFit="1" customWidth="1"/>
    <col min="7241" max="7241" width="22.140625" bestFit="1" customWidth="1"/>
    <col min="7242" max="7242" width="9.28515625" bestFit="1" customWidth="1"/>
    <col min="7243" max="7243" width="18.42578125" bestFit="1" customWidth="1"/>
    <col min="7244" max="7244" width="10.5703125" bestFit="1" customWidth="1"/>
    <col min="7245" max="7245" width="19.140625" bestFit="1" customWidth="1"/>
    <col min="7246" max="7246" width="13.5703125" bestFit="1" customWidth="1"/>
    <col min="7247" max="7247" width="18" bestFit="1" customWidth="1"/>
    <col min="7248" max="7248" width="14" bestFit="1" customWidth="1"/>
    <col min="7249" max="7249" width="13.28515625" bestFit="1" customWidth="1"/>
    <col min="7250" max="7250" width="8.28515625" customWidth="1"/>
    <col min="7251" max="7251" width="17.5703125" bestFit="1" customWidth="1"/>
    <col min="7252" max="7252" width="9.85546875" bestFit="1" customWidth="1"/>
    <col min="7253" max="7253" width="20.42578125" bestFit="1" customWidth="1"/>
    <col min="7254" max="7255" width="19.7109375" bestFit="1" customWidth="1"/>
    <col min="7256" max="7256" width="10.5703125" bestFit="1" customWidth="1"/>
    <col min="7257" max="7257" width="8.42578125" customWidth="1"/>
    <col min="7258" max="7258" width="15.42578125" bestFit="1" customWidth="1"/>
    <col min="7259" max="7259" width="17.42578125" bestFit="1" customWidth="1"/>
    <col min="7260" max="7260" width="12.28515625" bestFit="1" customWidth="1"/>
    <col min="7261" max="7261" width="9.5703125" bestFit="1" customWidth="1"/>
    <col min="7262" max="7262" width="5" customWidth="1"/>
    <col min="7263" max="7263" width="12.85546875" bestFit="1" customWidth="1"/>
    <col min="7264" max="7264" width="31.85546875" bestFit="1" customWidth="1"/>
    <col min="7265" max="7265" width="8.5703125" customWidth="1"/>
    <col min="7266" max="7266" width="8.140625" customWidth="1"/>
    <col min="7267" max="7267" width="10.42578125" bestFit="1" customWidth="1"/>
    <col min="7268" max="7268" width="8.140625" customWidth="1"/>
    <col min="7270" max="7270" width="8.140625" customWidth="1"/>
    <col min="7272" max="7272" width="10" bestFit="1" customWidth="1"/>
    <col min="7273" max="7273" width="19" bestFit="1" customWidth="1"/>
    <col min="7274" max="7274" width="19.85546875" bestFit="1" customWidth="1"/>
    <col min="7275" max="7276" width="8.140625" customWidth="1"/>
    <col min="7277" max="7277" width="14.28515625" bestFit="1" customWidth="1"/>
    <col min="7278" max="7278" width="14" bestFit="1" customWidth="1"/>
    <col min="7279" max="7279" width="13.140625" bestFit="1" customWidth="1"/>
    <col min="7280" max="7280" width="26.42578125" bestFit="1" customWidth="1"/>
    <col min="7281" max="7281" width="12" bestFit="1" customWidth="1"/>
    <col min="7282" max="7282" width="11.42578125" bestFit="1" customWidth="1"/>
    <col min="7283" max="7283" width="10.7109375" bestFit="1" customWidth="1"/>
    <col min="7284" max="7284" width="9.42578125" bestFit="1" customWidth="1"/>
    <col min="7285" max="7285" width="10" bestFit="1" customWidth="1"/>
    <col min="7286" max="7286" width="37.140625" bestFit="1" customWidth="1"/>
    <col min="7287" max="7287" width="12.42578125" bestFit="1" customWidth="1"/>
    <col min="7288" max="7288" width="11.7109375" bestFit="1" customWidth="1"/>
    <col min="7289" max="7289" width="9.7109375" bestFit="1" customWidth="1"/>
    <col min="7290" max="7290" width="14.42578125" bestFit="1" customWidth="1"/>
    <col min="7291" max="7291" width="8.28515625" customWidth="1"/>
    <col min="7292" max="7292" width="4.28515625" customWidth="1"/>
    <col min="7294" max="7294" width="9.42578125" bestFit="1" customWidth="1"/>
    <col min="7295" max="7295" width="11.5703125" bestFit="1" customWidth="1"/>
    <col min="7296" max="7296" width="12.7109375" bestFit="1" customWidth="1"/>
    <col min="7297" max="7297" width="7.5703125" customWidth="1"/>
    <col min="7298" max="7298" width="9.5703125" bestFit="1" customWidth="1"/>
    <col min="7299" max="7299" width="11.140625" bestFit="1" customWidth="1"/>
    <col min="7300" max="7300" width="13.42578125" bestFit="1" customWidth="1"/>
    <col min="7301" max="7301" width="12.5703125" bestFit="1" customWidth="1"/>
    <col min="7302" max="7302" width="9" customWidth="1"/>
    <col min="7303" max="7303" width="14.28515625" bestFit="1" customWidth="1"/>
    <col min="7304" max="7304" width="11" bestFit="1" customWidth="1"/>
    <col min="7305" max="7305" width="11.42578125" bestFit="1" customWidth="1"/>
    <col min="7306" max="7306" width="8" customWidth="1"/>
    <col min="7307" max="7307" width="11.28515625" bestFit="1" customWidth="1"/>
    <col min="7308" max="7308" width="11.42578125" bestFit="1" customWidth="1"/>
    <col min="7309" max="7309" width="12.28515625" bestFit="1" customWidth="1"/>
    <col min="7310" max="7310" width="8.28515625" customWidth="1"/>
    <col min="7311" max="7311" width="12.7109375" bestFit="1" customWidth="1"/>
    <col min="7312" max="7312" width="14" bestFit="1" customWidth="1"/>
    <col min="7313" max="7313" width="21.42578125" bestFit="1" customWidth="1"/>
    <col min="7314" max="7314" width="10.5703125" bestFit="1" customWidth="1"/>
    <col min="7315" max="7315" width="11.5703125" bestFit="1" customWidth="1"/>
    <col min="7316" max="7316" width="9.85546875" bestFit="1" customWidth="1"/>
    <col min="7317" max="7317" width="9.28515625" bestFit="1" customWidth="1"/>
    <col min="7318" max="7318" width="21.5703125" bestFit="1" customWidth="1"/>
    <col min="7319" max="7319" width="11.42578125" bestFit="1" customWidth="1"/>
    <col min="7320" max="7320" width="11.28515625" bestFit="1" customWidth="1"/>
    <col min="7321" max="7321" width="9.5703125" bestFit="1" customWidth="1"/>
    <col min="7322" max="7322" width="15.5703125" bestFit="1" customWidth="1"/>
    <col min="7323" max="7323" width="25.140625" bestFit="1" customWidth="1"/>
    <col min="7324" max="7324" width="11.85546875" bestFit="1" customWidth="1"/>
    <col min="7325" max="7325" width="10.85546875" bestFit="1" customWidth="1"/>
    <col min="7326" max="7326" width="7.5703125" customWidth="1"/>
    <col min="7327" max="7327" width="24" bestFit="1" customWidth="1"/>
    <col min="7328" max="7328" width="8.140625" customWidth="1"/>
    <col min="7329" max="7329" width="6.5703125" customWidth="1"/>
    <col min="7330" max="7330" width="26.140625" bestFit="1" customWidth="1"/>
    <col min="7331" max="7331" width="26.7109375" bestFit="1" customWidth="1"/>
    <col min="7332" max="7332" width="14.140625" bestFit="1" customWidth="1"/>
    <col min="7333" max="7333" width="6.42578125" customWidth="1"/>
    <col min="7334" max="7334" width="11.7109375" bestFit="1" customWidth="1"/>
    <col min="7335" max="7335" width="11.42578125" bestFit="1" customWidth="1"/>
    <col min="7336" max="7336" width="16.140625" bestFit="1" customWidth="1"/>
    <col min="7337" max="7337" width="15.42578125" bestFit="1" customWidth="1"/>
    <col min="7338" max="7338" width="13.85546875" bestFit="1" customWidth="1"/>
    <col min="7339" max="7339" width="14.5703125" bestFit="1" customWidth="1"/>
    <col min="7340" max="7340" width="10.140625" bestFit="1" customWidth="1"/>
    <col min="7341" max="7341" width="20.42578125" bestFit="1" customWidth="1"/>
    <col min="7342" max="7342" width="19.140625" bestFit="1" customWidth="1"/>
    <col min="7343" max="7343" width="11.42578125" bestFit="1" customWidth="1"/>
    <col min="7344" max="7344" width="7.85546875" customWidth="1"/>
    <col min="7345" max="7345" width="15.140625" bestFit="1" customWidth="1"/>
    <col min="7346" max="7346" width="9" customWidth="1"/>
    <col min="7347" max="7347" width="10.7109375" bestFit="1" customWidth="1"/>
    <col min="7348" max="7348" width="11.140625" bestFit="1" customWidth="1"/>
    <col min="7349" max="7349" width="12.5703125" bestFit="1" customWidth="1"/>
    <col min="7350" max="7350" width="14.5703125" bestFit="1" customWidth="1"/>
    <col min="7351" max="7351" width="9.85546875" bestFit="1" customWidth="1"/>
    <col min="7352" max="7352" width="12" bestFit="1" customWidth="1"/>
    <col min="7353" max="7353" width="8.5703125" customWidth="1"/>
    <col min="7354" max="7354" width="9.28515625" bestFit="1" customWidth="1"/>
    <col min="7355" max="7355" width="15" bestFit="1" customWidth="1"/>
    <col min="7356" max="7357" width="14.140625" bestFit="1" customWidth="1"/>
    <col min="7358" max="7358" width="10" bestFit="1" customWidth="1"/>
    <col min="7359" max="7359" width="16.28515625" bestFit="1" customWidth="1"/>
    <col min="7360" max="7360" width="8.28515625" customWidth="1"/>
    <col min="7361" max="7361" width="14.85546875" bestFit="1" customWidth="1"/>
    <col min="7362" max="7362" width="15.85546875" bestFit="1" customWidth="1"/>
    <col min="7363" max="7363" width="12.140625" bestFit="1" customWidth="1"/>
    <col min="7364" max="7364" width="14.42578125" bestFit="1" customWidth="1"/>
    <col min="7365" max="7365" width="10.85546875" bestFit="1" customWidth="1"/>
    <col min="7366" max="7366" width="16.140625" bestFit="1" customWidth="1"/>
    <col min="7367" max="7367" width="14.5703125" bestFit="1" customWidth="1"/>
    <col min="7368" max="7368" width="15.28515625" bestFit="1" customWidth="1"/>
    <col min="7369" max="7369" width="18.42578125" bestFit="1" customWidth="1"/>
    <col min="7370" max="7370" width="11.140625" bestFit="1" customWidth="1"/>
    <col min="7371" max="7371" width="10.28515625" bestFit="1" customWidth="1"/>
    <col min="7372" max="7372" width="15.5703125" bestFit="1" customWidth="1"/>
    <col min="7373" max="7373" width="33" bestFit="1" customWidth="1"/>
    <col min="7374" max="7374" width="10" bestFit="1" customWidth="1"/>
    <col min="7375" max="7375" width="17" bestFit="1" customWidth="1"/>
    <col min="7376" max="7376" width="11.85546875" bestFit="1" customWidth="1"/>
    <col min="7377" max="7377" width="9" customWidth="1"/>
    <col min="7378" max="7378" width="18.28515625" bestFit="1" customWidth="1"/>
    <col min="7379" max="7379" width="9.5703125" bestFit="1" customWidth="1"/>
    <col min="7380" max="7380" width="11" bestFit="1" customWidth="1"/>
    <col min="7381" max="7381" width="11.140625" bestFit="1" customWidth="1"/>
    <col min="7382" max="7382" width="11.7109375" bestFit="1" customWidth="1"/>
    <col min="7383" max="7383" width="13.28515625" bestFit="1" customWidth="1"/>
    <col min="7384" max="7384" width="10" bestFit="1" customWidth="1"/>
    <col min="7385" max="7385" width="11.42578125" bestFit="1" customWidth="1"/>
    <col min="7386" max="7386" width="13.7109375" bestFit="1" customWidth="1"/>
    <col min="7387" max="7387" width="9.28515625" bestFit="1" customWidth="1"/>
    <col min="7388" max="7388" width="14.42578125" bestFit="1" customWidth="1"/>
    <col min="7389" max="7389" width="12.85546875" bestFit="1" customWidth="1"/>
    <col min="7390" max="7390" width="13.7109375" bestFit="1" customWidth="1"/>
    <col min="7391" max="7391" width="8.85546875" customWidth="1"/>
    <col min="7392" max="7392" width="12.42578125" bestFit="1" customWidth="1"/>
    <col min="7393" max="7393" width="8" customWidth="1"/>
    <col min="7394" max="7394" width="11.85546875" bestFit="1" customWidth="1"/>
    <col min="7395" max="7395" width="12.85546875" bestFit="1" customWidth="1"/>
    <col min="7396" max="7396" width="14.28515625" bestFit="1" customWidth="1"/>
    <col min="7397" max="7397" width="19.140625" bestFit="1" customWidth="1"/>
    <col min="7398" max="7398" width="18.28515625" bestFit="1" customWidth="1"/>
    <col min="7399" max="7399" width="20.140625" bestFit="1" customWidth="1"/>
    <col min="7400" max="7400" width="7.85546875" customWidth="1"/>
    <col min="7401" max="7401" width="14.7109375" bestFit="1" customWidth="1"/>
    <col min="7402" max="7402" width="17.5703125" bestFit="1" customWidth="1"/>
    <col min="7403" max="7403" width="28.85546875" bestFit="1" customWidth="1"/>
    <col min="7404" max="7404" width="20.5703125" bestFit="1" customWidth="1"/>
    <col min="7405" max="7405" width="20.7109375" bestFit="1" customWidth="1"/>
    <col min="7406" max="7406" width="9.42578125" bestFit="1" customWidth="1"/>
    <col min="7407" max="7407" width="12.5703125" bestFit="1" customWidth="1"/>
    <col min="7408" max="7408" width="14.5703125" bestFit="1" customWidth="1"/>
    <col min="7409" max="7409" width="10.5703125" bestFit="1" customWidth="1"/>
    <col min="7410" max="7410" width="9.85546875" bestFit="1" customWidth="1"/>
    <col min="7411" max="7411" width="19.42578125" bestFit="1" customWidth="1"/>
    <col min="7412" max="7412" width="16.42578125" bestFit="1" customWidth="1"/>
    <col min="7413" max="7413" width="12.140625" bestFit="1" customWidth="1"/>
    <col min="7414" max="7414" width="12.5703125" bestFit="1" customWidth="1"/>
    <col min="7415" max="7415" width="8.28515625" customWidth="1"/>
    <col min="7416" max="7416" width="12.5703125" bestFit="1" customWidth="1"/>
    <col min="7417" max="7417" width="19.7109375" bestFit="1" customWidth="1"/>
    <col min="7418" max="7418" width="10.42578125" bestFit="1" customWidth="1"/>
    <col min="7419" max="7419" width="8.5703125" customWidth="1"/>
    <col min="7421" max="7421" width="10" bestFit="1" customWidth="1"/>
    <col min="7422" max="7422" width="13.85546875" bestFit="1" customWidth="1"/>
    <col min="7423" max="7423" width="15.7109375" bestFit="1" customWidth="1"/>
    <col min="7424" max="7424" width="12.28515625" bestFit="1" customWidth="1"/>
    <col min="7425" max="7425" width="8.28515625" customWidth="1"/>
    <col min="7426" max="7426" width="17.85546875" bestFit="1" customWidth="1"/>
    <col min="7427" max="7427" width="26" bestFit="1" customWidth="1"/>
    <col min="7428" max="7428" width="10.7109375" bestFit="1" customWidth="1"/>
    <col min="7429" max="7429" width="13.42578125" bestFit="1" customWidth="1"/>
    <col min="7430" max="7430" width="10.7109375" bestFit="1" customWidth="1"/>
    <col min="7431" max="7431" width="13.28515625" bestFit="1" customWidth="1"/>
    <col min="7432" max="7432" width="15.5703125" bestFit="1" customWidth="1"/>
    <col min="7433" max="7433" width="19.7109375" bestFit="1" customWidth="1"/>
    <col min="7434" max="7434" width="12.85546875" bestFit="1" customWidth="1"/>
    <col min="7435" max="7435" width="19.5703125" bestFit="1" customWidth="1"/>
    <col min="7436" max="7436" width="14.28515625" bestFit="1" customWidth="1"/>
    <col min="7437" max="7437" width="14.85546875" bestFit="1" customWidth="1"/>
    <col min="7438" max="7438" width="9.28515625" bestFit="1" customWidth="1"/>
    <col min="7439" max="7439" width="16.7109375" bestFit="1" customWidth="1"/>
    <col min="7441" max="7441" width="10.28515625" bestFit="1" customWidth="1"/>
    <col min="7442" max="7442" width="11.7109375" bestFit="1" customWidth="1"/>
    <col min="7443" max="7443" width="9.7109375" bestFit="1" customWidth="1"/>
    <col min="7444" max="7444" width="9.5703125" bestFit="1" customWidth="1"/>
    <col min="7445" max="7445" width="16.5703125" bestFit="1" customWidth="1"/>
    <col min="7446" max="7446" width="23.28515625" bestFit="1" customWidth="1"/>
    <col min="7447" max="7447" width="6.42578125" customWidth="1"/>
    <col min="7448" max="7448" width="18.85546875" bestFit="1" customWidth="1"/>
    <col min="7449" max="7449" width="14.5703125" bestFit="1" customWidth="1"/>
    <col min="7450" max="7451" width="12.5703125" bestFit="1" customWidth="1"/>
    <col min="7452" max="7452" width="7.85546875" customWidth="1"/>
    <col min="7453" max="7453" width="11.28515625" bestFit="1" customWidth="1"/>
    <col min="7454" max="7454" width="12.85546875" bestFit="1" customWidth="1"/>
    <col min="7455" max="7455" width="13.85546875" bestFit="1" customWidth="1"/>
    <col min="7456" max="7456" width="17" bestFit="1" customWidth="1"/>
    <col min="7457" max="7457" width="16.42578125" bestFit="1" customWidth="1"/>
    <col min="7458" max="7458" width="8.42578125" customWidth="1"/>
    <col min="7459" max="7459" width="9.7109375" bestFit="1" customWidth="1"/>
    <col min="7460" max="7460" width="29" bestFit="1" customWidth="1"/>
    <col min="7461" max="7461" width="10.7109375" bestFit="1" customWidth="1"/>
    <col min="7462" max="7462" width="10.85546875" bestFit="1" customWidth="1"/>
    <col min="7463" max="7463" width="8.28515625" customWidth="1"/>
    <col min="7464" max="7464" width="19" bestFit="1" customWidth="1"/>
    <col min="7465" max="7465" width="14.5703125" bestFit="1" customWidth="1"/>
    <col min="7466" max="7466" width="13.28515625" bestFit="1" customWidth="1"/>
    <col min="7467" max="7467" width="11.28515625" bestFit="1" customWidth="1"/>
    <col min="7468" max="7468" width="12.7109375" bestFit="1" customWidth="1"/>
    <col min="7469" max="7469" width="8.5703125" customWidth="1"/>
    <col min="7470" max="7470" width="13.42578125" bestFit="1" customWidth="1"/>
    <col min="7471" max="7471" width="12" bestFit="1" customWidth="1"/>
    <col min="7472" max="7472" width="23.5703125" bestFit="1" customWidth="1"/>
    <col min="7473" max="7473" width="9" customWidth="1"/>
    <col min="7474" max="7474" width="10.85546875" bestFit="1" customWidth="1"/>
    <col min="7475" max="7475" width="6.85546875" customWidth="1"/>
    <col min="7476" max="7476" width="16" bestFit="1" customWidth="1"/>
    <col min="7477" max="7477" width="7.5703125" customWidth="1"/>
    <col min="7478" max="7478" width="14.140625" bestFit="1" customWidth="1"/>
    <col min="7479" max="7479" width="8.85546875" customWidth="1"/>
    <col min="7480" max="7480" width="25.7109375" bestFit="1" customWidth="1"/>
    <col min="7481" max="7481" width="10.5703125" bestFit="1" customWidth="1"/>
    <col min="7482" max="7482" width="10.28515625" bestFit="1" customWidth="1"/>
    <col min="7483" max="7483" width="15.7109375" bestFit="1" customWidth="1"/>
    <col min="7484" max="7484" width="12.42578125" bestFit="1" customWidth="1"/>
    <col min="7485" max="7485" width="14.28515625" bestFit="1" customWidth="1"/>
    <col min="7486" max="7486" width="8.42578125" customWidth="1"/>
    <col min="7487" max="7487" width="8.85546875" customWidth="1"/>
    <col min="7488" max="7488" width="10" bestFit="1" customWidth="1"/>
    <col min="7489" max="7489" width="8.5703125" customWidth="1"/>
    <col min="7490" max="7490" width="18.140625" bestFit="1" customWidth="1"/>
    <col min="7491" max="7491" width="11.85546875" bestFit="1" customWidth="1"/>
    <col min="7492" max="7492" width="10.42578125" bestFit="1" customWidth="1"/>
    <col min="7493" max="7493" width="8.140625" customWidth="1"/>
    <col min="7494" max="7494" width="11.5703125" bestFit="1" customWidth="1"/>
    <col min="7495" max="7495" width="10.28515625" bestFit="1" customWidth="1"/>
    <col min="7496" max="7496" width="11.28515625" bestFit="1" customWidth="1"/>
    <col min="7497" max="7497" width="10.5703125" bestFit="1" customWidth="1"/>
    <col min="7498" max="7498" width="8.7109375" customWidth="1"/>
    <col min="7499" max="7499" width="17.7109375" bestFit="1" customWidth="1"/>
    <col min="7500" max="7500" width="14.140625" bestFit="1" customWidth="1"/>
    <col min="7501" max="7501" width="16.7109375" bestFit="1" customWidth="1"/>
    <col min="7502" max="7502" width="16" bestFit="1" customWidth="1"/>
    <col min="7503" max="7503" width="14.7109375" bestFit="1" customWidth="1"/>
    <col min="7504" max="7504" width="34.42578125" bestFit="1" customWidth="1"/>
    <col min="7505" max="7505" width="10.140625" bestFit="1" customWidth="1"/>
    <col min="7506" max="7506" width="6.85546875" customWidth="1"/>
    <col min="7507" max="7507" width="17.85546875" bestFit="1" customWidth="1"/>
    <col min="7508" max="7508" width="18.28515625" bestFit="1" customWidth="1"/>
    <col min="7509" max="7509" width="16.140625" bestFit="1" customWidth="1"/>
    <col min="7510" max="7510" width="8.7109375" customWidth="1"/>
    <col min="7511" max="7511" width="15.42578125" bestFit="1" customWidth="1"/>
    <col min="7512" max="7512" width="14.140625" bestFit="1" customWidth="1"/>
    <col min="7513" max="7513" width="9.28515625" bestFit="1" customWidth="1"/>
    <col min="7514" max="7514" width="10" bestFit="1" customWidth="1"/>
    <col min="7515" max="7515" width="18.42578125" bestFit="1" customWidth="1"/>
    <col min="7516" max="7516" width="13.7109375" bestFit="1" customWidth="1"/>
    <col min="7517" max="7517" width="10.140625" bestFit="1" customWidth="1"/>
    <col min="7518" max="7518" width="10.7109375" bestFit="1" customWidth="1"/>
    <col min="7519" max="7519" width="11.140625" bestFit="1" customWidth="1"/>
    <col min="7520" max="7520" width="25.5703125" bestFit="1" customWidth="1"/>
    <col min="7521" max="7521" width="9.7109375" bestFit="1" customWidth="1"/>
    <col min="7522" max="7522" width="12.5703125" bestFit="1" customWidth="1"/>
    <col min="7523" max="7523" width="10.5703125" bestFit="1" customWidth="1"/>
    <col min="7524" max="7524" width="6.42578125" customWidth="1"/>
    <col min="7525" max="7525" width="9.85546875" bestFit="1" customWidth="1"/>
    <col min="7526" max="7526" width="11.5703125" bestFit="1" customWidth="1"/>
    <col min="7527" max="7527" width="15.140625" bestFit="1" customWidth="1"/>
    <col min="7528" max="7528" width="12.42578125" bestFit="1" customWidth="1"/>
    <col min="7529" max="7529" width="11.85546875" bestFit="1" customWidth="1"/>
    <col min="7530" max="7530" width="9.28515625" bestFit="1" customWidth="1"/>
    <col min="7531" max="7531" width="29" bestFit="1" customWidth="1"/>
    <col min="7532" max="7532" width="11.28515625" bestFit="1" customWidth="1"/>
    <col min="7533" max="7533" width="10.140625" bestFit="1" customWidth="1"/>
    <col min="7534" max="7534" width="18" bestFit="1" customWidth="1"/>
    <col min="7535" max="7535" width="16.140625" bestFit="1" customWidth="1"/>
    <col min="7536" max="7536" width="34.5703125" bestFit="1" customWidth="1"/>
    <col min="7537" max="7537" width="12.28515625" bestFit="1" customWidth="1"/>
    <col min="7538" max="7538" width="9.7109375" bestFit="1" customWidth="1"/>
    <col min="7539" max="7539" width="7.5703125" customWidth="1"/>
    <col min="7540" max="7540" width="14.42578125" bestFit="1" customWidth="1"/>
    <col min="7541" max="7541" width="11.28515625" bestFit="1" customWidth="1"/>
    <col min="7542" max="7542" width="9.28515625" bestFit="1" customWidth="1"/>
    <col min="7543" max="7543" width="8.85546875" customWidth="1"/>
    <col min="7544" max="7544" width="7.85546875" customWidth="1"/>
    <col min="7545" max="7545" width="8.42578125" customWidth="1"/>
    <col min="7546" max="7546" width="9.85546875" bestFit="1" customWidth="1"/>
    <col min="7547" max="7547" width="17.7109375" bestFit="1" customWidth="1"/>
    <col min="7548" max="7548" width="13.5703125" bestFit="1" customWidth="1"/>
    <col min="7549" max="7549" width="12.7109375" bestFit="1" customWidth="1"/>
    <col min="7550" max="7550" width="14.5703125" bestFit="1" customWidth="1"/>
    <col min="7551" max="7551" width="6.42578125" customWidth="1"/>
    <col min="7552" max="7552" width="11" bestFit="1" customWidth="1"/>
    <col min="7553" max="7553" width="11.140625" bestFit="1" customWidth="1"/>
    <col min="7554" max="7554" width="10.28515625" bestFit="1" customWidth="1"/>
    <col min="7555" max="7555" width="8.85546875" customWidth="1"/>
    <col min="7556" max="7556" width="12.5703125" bestFit="1" customWidth="1"/>
    <col min="7557" max="7557" width="16.42578125" bestFit="1" customWidth="1"/>
    <col min="7558" max="7558" width="22.140625" bestFit="1" customWidth="1"/>
    <col min="7559" max="7559" width="19.85546875" bestFit="1" customWidth="1"/>
    <col min="7560" max="7560" width="20.85546875" bestFit="1" customWidth="1"/>
    <col min="7561" max="7561" width="14.85546875" bestFit="1" customWidth="1"/>
    <col min="7562" max="7562" width="12" bestFit="1" customWidth="1"/>
    <col min="7563" max="7563" width="13.140625" bestFit="1" customWidth="1"/>
    <col min="7564" max="7564" width="11.140625" bestFit="1" customWidth="1"/>
    <col min="7565" max="7565" width="15" bestFit="1" customWidth="1"/>
    <col min="7566" max="7566" width="24.140625" bestFit="1" customWidth="1"/>
    <col min="7567" max="7567" width="24.5703125" bestFit="1" customWidth="1"/>
    <col min="7568" max="7568" width="25.85546875" bestFit="1" customWidth="1"/>
    <col min="7569" max="7569" width="22.140625" bestFit="1" customWidth="1"/>
    <col min="7570" max="7570" width="27.85546875" bestFit="1" customWidth="1"/>
    <col min="7571" max="7571" width="12.7109375" bestFit="1" customWidth="1"/>
    <col min="7572" max="7572" width="36.85546875" bestFit="1" customWidth="1"/>
    <col min="7573" max="7573" width="18" bestFit="1" customWidth="1"/>
    <col min="7574" max="7574" width="12.7109375" bestFit="1" customWidth="1"/>
    <col min="7575" max="7575" width="22.140625" bestFit="1" customWidth="1"/>
    <col min="7576" max="7576" width="12.5703125" bestFit="1" customWidth="1"/>
    <col min="7577" max="7577" width="19.7109375" bestFit="1" customWidth="1"/>
    <col min="7578" max="7578" width="14.140625" bestFit="1" customWidth="1"/>
    <col min="7579" max="7579" width="17" bestFit="1" customWidth="1"/>
    <col min="7580" max="7580" width="16" bestFit="1" customWidth="1"/>
    <col min="7581" max="7581" width="18.42578125" bestFit="1" customWidth="1"/>
    <col min="7582" max="7582" width="29" bestFit="1" customWidth="1"/>
    <col min="7583" max="7583" width="27" bestFit="1" customWidth="1"/>
    <col min="7584" max="7584" width="12.5703125" bestFit="1" customWidth="1"/>
    <col min="7585" max="7585" width="14.7109375" bestFit="1" customWidth="1"/>
    <col min="7586" max="7586" width="14.42578125" bestFit="1" customWidth="1"/>
    <col min="7587" max="7587" width="24" bestFit="1" customWidth="1"/>
    <col min="7588" max="7588" width="12.42578125" bestFit="1" customWidth="1"/>
    <col min="7589" max="7589" width="30.42578125" bestFit="1" customWidth="1"/>
    <col min="7590" max="7590" width="31.7109375" bestFit="1" customWidth="1"/>
    <col min="7591" max="7591" width="10.85546875" bestFit="1" customWidth="1"/>
    <col min="7592" max="7592" width="18.7109375" bestFit="1" customWidth="1"/>
    <col min="7593" max="7593" width="16" bestFit="1" customWidth="1"/>
    <col min="7594" max="7594" width="14.28515625" bestFit="1" customWidth="1"/>
    <col min="7595" max="7595" width="16.140625" bestFit="1" customWidth="1"/>
    <col min="7596" max="7596" width="25.28515625" bestFit="1" customWidth="1"/>
    <col min="7597" max="7597" width="13.42578125" bestFit="1" customWidth="1"/>
    <col min="7598" max="7598" width="12.42578125" bestFit="1" customWidth="1"/>
    <col min="7599" max="7599" width="15.28515625" bestFit="1" customWidth="1"/>
    <col min="7600" max="7600" width="24.85546875" bestFit="1" customWidth="1"/>
    <col min="7601" max="7601" width="13.85546875" bestFit="1" customWidth="1"/>
    <col min="7602" max="7602" width="15.140625" bestFit="1" customWidth="1"/>
    <col min="7603" max="7603" width="9.28515625" bestFit="1" customWidth="1"/>
    <col min="7604" max="7604" width="11.140625" bestFit="1" customWidth="1"/>
    <col min="7605" max="7605" width="10.28515625" bestFit="1" customWidth="1"/>
    <col min="7606" max="7606" width="10.5703125" bestFit="1" customWidth="1"/>
    <col min="7607" max="7607" width="12.28515625" bestFit="1" customWidth="1"/>
    <col min="7608" max="7608" width="19.42578125" bestFit="1" customWidth="1"/>
    <col min="7609" max="7609" width="15.42578125" bestFit="1" customWidth="1"/>
    <col min="7610" max="7610" width="24.5703125" bestFit="1" customWidth="1"/>
    <col min="7611" max="7611" width="19.7109375" bestFit="1" customWidth="1"/>
    <col min="7612" max="7612" width="18" bestFit="1" customWidth="1"/>
    <col min="7613" max="7613" width="19.140625" bestFit="1" customWidth="1"/>
    <col min="7614" max="7614" width="27.85546875" bestFit="1" customWidth="1"/>
    <col min="7615" max="7615" width="16.140625" bestFit="1" customWidth="1"/>
    <col min="7616" max="7616" width="17.7109375" bestFit="1" customWidth="1"/>
    <col min="7617" max="7617" width="15.28515625" bestFit="1" customWidth="1"/>
    <col min="7618" max="7618" width="13.140625" bestFit="1" customWidth="1"/>
    <col min="7619" max="7619" width="13.5703125" bestFit="1" customWidth="1"/>
    <col min="7620" max="7620" width="13.85546875" bestFit="1" customWidth="1"/>
    <col min="7621" max="7621" width="10.28515625" bestFit="1" customWidth="1"/>
    <col min="7622" max="7622" width="12.28515625" bestFit="1" customWidth="1"/>
    <col min="7624" max="7624" width="14.5703125" bestFit="1" customWidth="1"/>
    <col min="7625" max="7625" width="8.28515625" customWidth="1"/>
    <col min="7626" max="7626" width="11.140625" bestFit="1" customWidth="1"/>
    <col min="7627" max="7627" width="9.28515625" bestFit="1" customWidth="1"/>
    <col min="7628" max="7628" width="8.7109375" customWidth="1"/>
    <col min="7629" max="7629" width="8.5703125" customWidth="1"/>
    <col min="7630" max="7630" width="10.28515625" bestFit="1" customWidth="1"/>
    <col min="7631" max="7631" width="15.85546875" bestFit="1" customWidth="1"/>
    <col min="7632" max="7632" width="11.7109375" bestFit="1" customWidth="1"/>
    <col min="7633" max="7633" width="10.85546875" bestFit="1" customWidth="1"/>
    <col min="7634" max="7634" width="21.85546875" bestFit="1" customWidth="1"/>
    <col min="7635" max="7635" width="14.5703125" bestFit="1" customWidth="1"/>
    <col min="7636" max="7636" width="9.42578125" bestFit="1" customWidth="1"/>
    <col min="7637" max="7637" width="18" bestFit="1" customWidth="1"/>
    <col min="7638" max="7638" width="16.140625" bestFit="1" customWidth="1"/>
    <col min="7639" max="7639" width="13.7109375" bestFit="1" customWidth="1"/>
    <col min="7640" max="7640" width="7.7109375" customWidth="1"/>
    <col min="7641" max="7641" width="8.28515625" customWidth="1"/>
    <col min="7642" max="7642" width="10.5703125" bestFit="1" customWidth="1"/>
    <col min="7643" max="7643" width="7.7109375" customWidth="1"/>
    <col min="7644" max="7644" width="10" bestFit="1" customWidth="1"/>
    <col min="7645" max="7645" width="24.28515625" bestFit="1" customWidth="1"/>
    <col min="7646" max="7646" width="19.7109375" bestFit="1" customWidth="1"/>
    <col min="7647" max="7647" width="39" bestFit="1" customWidth="1"/>
    <col min="7648" max="7648" width="9.42578125" bestFit="1" customWidth="1"/>
    <col min="7649" max="7649" width="8.5703125" customWidth="1"/>
    <col min="7650" max="7650" width="14.7109375" bestFit="1" customWidth="1"/>
    <col min="7651" max="7651" width="14.42578125" bestFit="1" customWidth="1"/>
    <col min="7652" max="7652" width="4.5703125" customWidth="1"/>
    <col min="7653" max="7653" width="14.7109375" bestFit="1" customWidth="1"/>
    <col min="7654" max="7654" width="8.140625" customWidth="1"/>
    <col min="7655" max="7655" width="10.42578125" bestFit="1" customWidth="1"/>
    <col min="7656" max="7656" width="15.85546875" bestFit="1" customWidth="1"/>
    <col min="7657" max="7657" width="7.5703125" customWidth="1"/>
    <col min="7658" max="7658" width="11.85546875" bestFit="1" customWidth="1"/>
    <col min="7659" max="7659" width="6.85546875" customWidth="1"/>
    <col min="7660" max="7660" width="12.7109375" bestFit="1" customWidth="1"/>
    <col min="7661" max="7661" width="9.85546875" bestFit="1" customWidth="1"/>
    <col min="7662" max="7662" width="12" bestFit="1" customWidth="1"/>
    <col min="7663" max="7663" width="21.42578125" bestFit="1" customWidth="1"/>
    <col min="7664" max="7664" width="8.5703125" customWidth="1"/>
    <col min="7665" max="7665" width="13.28515625" bestFit="1" customWidth="1"/>
    <col min="7666" max="7666" width="8.5703125" customWidth="1"/>
    <col min="7667" max="7667" width="8.140625" customWidth="1"/>
    <col min="7668" max="7668" width="17.28515625" bestFit="1" customWidth="1"/>
    <col min="7669" max="7669" width="16.85546875" bestFit="1" customWidth="1"/>
    <col min="7670" max="7670" width="17.42578125" bestFit="1" customWidth="1"/>
    <col min="7671" max="7671" width="11" bestFit="1" customWidth="1"/>
    <col min="7672" max="7672" width="14" bestFit="1" customWidth="1"/>
    <col min="7674" max="7674" width="9.85546875" bestFit="1" customWidth="1"/>
    <col min="7675" max="7675" width="14.42578125" bestFit="1" customWidth="1"/>
    <col min="7676" max="7676" width="11" bestFit="1" customWidth="1"/>
    <col min="7677" max="7677" width="15.85546875" bestFit="1" customWidth="1"/>
    <col min="7678" max="7678" width="12.28515625" bestFit="1" customWidth="1"/>
    <col min="7679" max="7679" width="12.42578125" bestFit="1" customWidth="1"/>
    <col min="7680" max="7680" width="20.28515625" bestFit="1" customWidth="1"/>
    <col min="7681" max="7681" width="14.42578125" bestFit="1" customWidth="1"/>
    <col min="7682" max="7682" width="10.28515625" bestFit="1" customWidth="1"/>
    <col min="7683" max="7683" width="9.7109375" bestFit="1" customWidth="1"/>
    <col min="7684" max="7684" width="9.5703125" bestFit="1" customWidth="1"/>
    <col min="7685" max="7685" width="6.85546875" customWidth="1"/>
    <col min="7686" max="7686" width="13.7109375" bestFit="1" customWidth="1"/>
    <col min="7687" max="7688" width="8.140625" customWidth="1"/>
    <col min="7689" max="7689" width="8.5703125" customWidth="1"/>
    <col min="7690" max="7690" width="12.5703125" bestFit="1" customWidth="1"/>
    <col min="7691" max="7691" width="13.85546875" bestFit="1" customWidth="1"/>
    <col min="7692" max="7692" width="27.28515625" bestFit="1" customWidth="1"/>
    <col min="7693" max="7693" width="26.85546875" bestFit="1" customWidth="1"/>
    <col min="7694" max="7694" width="38.85546875" bestFit="1" customWidth="1"/>
    <col min="7695" max="7695" width="27" bestFit="1" customWidth="1"/>
    <col min="7696" max="7696" width="28.42578125" bestFit="1" customWidth="1"/>
    <col min="7697" max="7697" width="28" bestFit="1" customWidth="1"/>
    <col min="7698" max="7698" width="32.28515625" bestFit="1" customWidth="1"/>
    <col min="7699" max="7699" width="31.42578125" bestFit="1" customWidth="1"/>
    <col min="7700" max="7700" width="29" bestFit="1" customWidth="1"/>
    <col min="7701" max="7701" width="30.7109375" bestFit="1" customWidth="1"/>
    <col min="7702" max="7702" width="14.85546875" bestFit="1" customWidth="1"/>
    <col min="7703" max="7703" width="22.42578125" bestFit="1" customWidth="1"/>
    <col min="7704" max="7704" width="16.85546875" bestFit="1" customWidth="1"/>
    <col min="7705" max="7705" width="24" bestFit="1" customWidth="1"/>
    <col min="7706" max="7706" width="15.28515625" bestFit="1" customWidth="1"/>
    <col min="7707" max="7707" width="25.85546875" bestFit="1" customWidth="1"/>
    <col min="7708" max="7708" width="18.140625" bestFit="1" customWidth="1"/>
    <col min="7709" max="7709" width="13.140625" bestFit="1" customWidth="1"/>
    <col min="7710" max="7710" width="14.7109375" bestFit="1" customWidth="1"/>
    <col min="7711" max="7711" width="20.7109375" bestFit="1" customWidth="1"/>
    <col min="7712" max="7712" width="15.5703125" bestFit="1" customWidth="1"/>
    <col min="7713" max="7713" width="16.42578125" bestFit="1" customWidth="1"/>
    <col min="7714" max="7714" width="19" bestFit="1" customWidth="1"/>
    <col min="7715" max="7715" width="14.28515625" bestFit="1" customWidth="1"/>
    <col min="7716" max="7716" width="15.7109375" bestFit="1" customWidth="1"/>
    <col min="7717" max="7717" width="13.42578125" bestFit="1" customWidth="1"/>
    <col min="7718" max="7718" width="23.28515625" bestFit="1" customWidth="1"/>
    <col min="7719" max="7719" width="22.7109375" bestFit="1" customWidth="1"/>
    <col min="7720" max="7720" width="18.42578125" bestFit="1" customWidth="1"/>
    <col min="7721" max="7722" width="13.28515625" bestFit="1" customWidth="1"/>
    <col min="7723" max="7723" width="11.5703125" bestFit="1" customWidth="1"/>
    <col min="7724" max="7724" width="10.28515625" bestFit="1" customWidth="1"/>
    <col min="7725" max="7725" width="15" bestFit="1" customWidth="1"/>
    <col min="7726" max="7726" width="17.5703125" bestFit="1" customWidth="1"/>
    <col min="7727" max="7727" width="26.140625" bestFit="1" customWidth="1"/>
    <col min="7728" max="7728" width="30.7109375" bestFit="1" customWidth="1"/>
    <col min="7729" max="7729" width="24.5703125" bestFit="1" customWidth="1"/>
    <col min="7730" max="7730" width="14.42578125" bestFit="1" customWidth="1"/>
    <col min="7731" max="7731" width="14" bestFit="1" customWidth="1"/>
    <col min="7732" max="7732" width="15.7109375" bestFit="1" customWidth="1"/>
    <col min="7733" max="7733" width="16.28515625" bestFit="1" customWidth="1"/>
    <col min="7734" max="7734" width="16.140625" bestFit="1" customWidth="1"/>
    <col min="7735" max="7735" width="15.140625" bestFit="1" customWidth="1"/>
    <col min="7736" max="7736" width="22.85546875" bestFit="1" customWidth="1"/>
    <col min="7737" max="7737" width="12.5703125" bestFit="1" customWidth="1"/>
    <col min="7738" max="7738" width="10.42578125" bestFit="1" customWidth="1"/>
    <col min="7739" max="7739" width="14.28515625" bestFit="1" customWidth="1"/>
    <col min="7740" max="7740" width="21.85546875" bestFit="1" customWidth="1"/>
    <col min="7741" max="7741" width="14.5703125" bestFit="1" customWidth="1"/>
    <col min="7742" max="7742" width="16.85546875" bestFit="1" customWidth="1"/>
    <col min="7743" max="7743" width="33" bestFit="1" customWidth="1"/>
    <col min="7744" max="7744" width="15" bestFit="1" customWidth="1"/>
    <col min="7745" max="7745" width="18.85546875" bestFit="1" customWidth="1"/>
    <col min="7746" max="7746" width="11.42578125" bestFit="1" customWidth="1"/>
    <col min="7747" max="7748" width="16.42578125" bestFit="1" customWidth="1"/>
    <col min="7749" max="7749" width="15.5703125" bestFit="1" customWidth="1"/>
    <col min="7750" max="7750" width="14.5703125" bestFit="1" customWidth="1"/>
    <col min="7751" max="7751" width="20" bestFit="1" customWidth="1"/>
    <col min="7752" max="7752" width="14.5703125" bestFit="1" customWidth="1"/>
    <col min="7753" max="7753" width="14" bestFit="1" customWidth="1"/>
    <col min="7754" max="7754" width="14.7109375" bestFit="1" customWidth="1"/>
    <col min="7755" max="7755" width="13.85546875" bestFit="1" customWidth="1"/>
    <col min="7756" max="7756" width="23.7109375" bestFit="1" customWidth="1"/>
    <col min="7757" max="7758" width="13.42578125" bestFit="1" customWidth="1"/>
    <col min="7759" max="7759" width="17.85546875" bestFit="1" customWidth="1"/>
    <col min="7760" max="7760" width="12.85546875" bestFit="1" customWidth="1"/>
    <col min="7761" max="7761" width="19.140625" bestFit="1" customWidth="1"/>
    <col min="7762" max="7762" width="12.7109375" bestFit="1" customWidth="1"/>
    <col min="7763" max="7763" width="24" bestFit="1" customWidth="1"/>
    <col min="7764" max="7764" width="15.140625" bestFit="1" customWidth="1"/>
    <col min="7765" max="7765" width="16.7109375" bestFit="1" customWidth="1"/>
    <col min="7766" max="7766" width="14.85546875" bestFit="1" customWidth="1"/>
    <col min="7767" max="7767" width="19.7109375" bestFit="1" customWidth="1"/>
    <col min="7768" max="7768" width="13.85546875" bestFit="1" customWidth="1"/>
    <col min="7769" max="7769" width="22.140625" bestFit="1" customWidth="1"/>
    <col min="7770" max="7770" width="17.5703125" bestFit="1" customWidth="1"/>
    <col min="7771" max="7771" width="18.42578125" bestFit="1" customWidth="1"/>
    <col min="7772" max="7772" width="15.28515625" bestFit="1" customWidth="1"/>
    <col min="7773" max="7773" width="12.85546875" bestFit="1" customWidth="1"/>
    <col min="7774" max="7774" width="12.28515625" bestFit="1" customWidth="1"/>
    <col min="7775" max="7775" width="17.85546875" bestFit="1" customWidth="1"/>
    <col min="7776" max="7776" width="14" bestFit="1" customWidth="1"/>
    <col min="7777" max="7777" width="13.140625" bestFit="1" customWidth="1"/>
    <col min="7778" max="7778" width="14.7109375" bestFit="1" customWidth="1"/>
    <col min="7779" max="7779" width="14" bestFit="1" customWidth="1"/>
    <col min="7780" max="7780" width="13.7109375" bestFit="1" customWidth="1"/>
    <col min="7781" max="7781" width="17.85546875" bestFit="1" customWidth="1"/>
    <col min="7782" max="7782" width="8" customWidth="1"/>
    <col min="7783" max="7783" width="14.85546875" bestFit="1" customWidth="1"/>
    <col min="7784" max="7784" width="13.85546875" bestFit="1" customWidth="1"/>
    <col min="7785" max="7785" width="16" bestFit="1" customWidth="1"/>
    <col min="7786" max="7786" width="13.140625" bestFit="1" customWidth="1"/>
    <col min="7787" max="7787" width="14.7109375" bestFit="1" customWidth="1"/>
    <col min="7788" max="7788" width="16" bestFit="1" customWidth="1"/>
    <col min="7789" max="7789" width="12.85546875" bestFit="1" customWidth="1"/>
    <col min="7790" max="7790" width="18.28515625" bestFit="1" customWidth="1"/>
    <col min="7791" max="7791" width="17.5703125" bestFit="1" customWidth="1"/>
    <col min="7792" max="7792" width="47.7109375" bestFit="1" customWidth="1"/>
    <col min="7793" max="7793" width="27.42578125" bestFit="1" customWidth="1"/>
    <col min="7794" max="7794" width="26.85546875" bestFit="1" customWidth="1"/>
    <col min="7795" max="7795" width="24.5703125" bestFit="1" customWidth="1"/>
    <col min="7796" max="7796" width="11.28515625" bestFit="1" customWidth="1"/>
    <col min="7797" max="7797" width="16.7109375" bestFit="1" customWidth="1"/>
    <col min="7798" max="7798" width="14.5703125" bestFit="1" customWidth="1"/>
    <col min="7799" max="7799" width="14.7109375" bestFit="1" customWidth="1"/>
    <col min="7800" max="7800" width="24.28515625" bestFit="1" customWidth="1"/>
    <col min="7801" max="7801" width="23.5703125" bestFit="1" customWidth="1"/>
    <col min="7802" max="7802" width="16.42578125" bestFit="1" customWidth="1"/>
    <col min="7803" max="7803" width="18" bestFit="1" customWidth="1"/>
    <col min="7804" max="7804" width="21.42578125" bestFit="1" customWidth="1"/>
    <col min="7805" max="7805" width="20.140625" bestFit="1" customWidth="1"/>
    <col min="7806" max="7806" width="24.28515625" bestFit="1" customWidth="1"/>
    <col min="7807" max="7807" width="18" bestFit="1" customWidth="1"/>
    <col min="7808" max="7808" width="15.140625" bestFit="1" customWidth="1"/>
    <col min="7809" max="7809" width="13.140625" bestFit="1" customWidth="1"/>
    <col min="7810" max="7810" width="14.28515625" bestFit="1" customWidth="1"/>
    <col min="7811" max="7811" width="21.7109375" bestFit="1" customWidth="1"/>
    <col min="7812" max="7812" width="13.140625" bestFit="1" customWidth="1"/>
    <col min="7813" max="7813" width="7.85546875" customWidth="1"/>
    <col min="7814" max="7814" width="7.28515625" customWidth="1"/>
    <col min="7815" max="7815" width="8.85546875" customWidth="1"/>
    <col min="7816" max="7816" width="7.42578125" customWidth="1"/>
    <col min="7817" max="7817" width="16" bestFit="1" customWidth="1"/>
    <col min="7818" max="7818" width="10.7109375" bestFit="1" customWidth="1"/>
    <col min="7819" max="7819" width="7.5703125" customWidth="1"/>
    <col min="7820" max="7820" width="5.7109375" customWidth="1"/>
    <col min="7821" max="7822" width="25" bestFit="1" customWidth="1"/>
    <col min="7823" max="7823" width="14.7109375" bestFit="1" customWidth="1"/>
    <col min="7824" max="7824" width="8.7109375" customWidth="1"/>
    <col min="7825" max="7825" width="19" bestFit="1" customWidth="1"/>
    <col min="7826" max="7826" width="7.85546875" customWidth="1"/>
    <col min="7827" max="7827" width="9.85546875" bestFit="1" customWidth="1"/>
    <col min="7829" max="7829" width="19.5703125" bestFit="1" customWidth="1"/>
    <col min="7830" max="7830" width="23.85546875" bestFit="1" customWidth="1"/>
    <col min="7831" max="7831" width="16.28515625" bestFit="1" customWidth="1"/>
    <col min="7832" max="7832" width="10" bestFit="1" customWidth="1"/>
    <col min="7833" max="7833" width="12.5703125" bestFit="1" customWidth="1"/>
    <col min="7834" max="7834" width="11.42578125" bestFit="1" customWidth="1"/>
    <col min="7835" max="7835" width="8.5703125" customWidth="1"/>
    <col min="7836" max="7836" width="11.42578125" bestFit="1" customWidth="1"/>
    <col min="7837" max="7837" width="11" bestFit="1" customWidth="1"/>
    <col min="7838" max="7838" width="9.7109375" bestFit="1" customWidth="1"/>
    <col min="7839" max="7839" width="9.28515625" bestFit="1" customWidth="1"/>
    <col min="7840" max="7840" width="10.28515625" bestFit="1" customWidth="1"/>
    <col min="7842" max="7843" width="7.5703125" customWidth="1"/>
    <col min="7844" max="7844" width="6" customWidth="1"/>
    <col min="7845" max="7845" width="12" bestFit="1" customWidth="1"/>
    <col min="7846" max="7846" width="8.28515625" customWidth="1"/>
    <col min="7847" max="7847" width="16.5703125" bestFit="1" customWidth="1"/>
    <col min="7848" max="7848" width="8" customWidth="1"/>
    <col min="7849" max="7849" width="14.85546875" bestFit="1" customWidth="1"/>
    <col min="7850" max="7850" width="15.7109375" bestFit="1" customWidth="1"/>
    <col min="7851" max="7851" width="7.85546875" customWidth="1"/>
    <col min="7852" max="7852" width="13.28515625" bestFit="1" customWidth="1"/>
    <col min="7853" max="7853" width="9.85546875" bestFit="1" customWidth="1"/>
    <col min="7854" max="7854" width="22.28515625" bestFit="1" customWidth="1"/>
    <col min="7855" max="7856" width="10.7109375" bestFit="1" customWidth="1"/>
    <col min="7857" max="7857" width="6.42578125" customWidth="1"/>
    <col min="7858" max="7858" width="14.5703125" bestFit="1" customWidth="1"/>
    <col min="7859" max="7859" width="11.28515625" bestFit="1" customWidth="1"/>
    <col min="7860" max="7860" width="12.5703125" bestFit="1" customWidth="1"/>
    <col min="7861" max="7861" width="22" bestFit="1" customWidth="1"/>
    <col min="7862" max="7862" width="12.7109375" bestFit="1" customWidth="1"/>
    <col min="7863" max="7863" width="12.5703125" bestFit="1" customWidth="1"/>
    <col min="7864" max="7864" width="21.85546875" bestFit="1" customWidth="1"/>
    <col min="7865" max="7865" width="22.28515625" bestFit="1" customWidth="1"/>
    <col min="7866" max="7867" width="22" bestFit="1" customWidth="1"/>
    <col min="7868" max="7868" width="10.42578125" bestFit="1" customWidth="1"/>
    <col min="7869" max="7869" width="13.28515625" bestFit="1" customWidth="1"/>
    <col min="7870" max="7870" width="9.5703125" bestFit="1" customWidth="1"/>
    <col min="7871" max="7871" width="11.28515625" bestFit="1" customWidth="1"/>
    <col min="7872" max="7872" width="9" customWidth="1"/>
    <col min="7873" max="7873" width="10.7109375" bestFit="1" customWidth="1"/>
    <col min="7874" max="7874" width="16.85546875" bestFit="1" customWidth="1"/>
    <col min="7875" max="7875" width="7.5703125" customWidth="1"/>
    <col min="7876" max="7876" width="38.28515625" bestFit="1" customWidth="1"/>
    <col min="7877" max="7877" width="17.42578125" bestFit="1" customWidth="1"/>
    <col min="7878" max="7878" width="17.28515625" bestFit="1" customWidth="1"/>
    <col min="7879" max="7880" width="15.28515625" bestFit="1" customWidth="1"/>
    <col min="7881" max="7881" width="13.28515625" bestFit="1" customWidth="1"/>
    <col min="7882" max="7882" width="10.42578125" bestFit="1" customWidth="1"/>
    <col min="7883" max="7883" width="10.5703125" bestFit="1" customWidth="1"/>
    <col min="7884" max="7884" width="11.42578125" bestFit="1" customWidth="1"/>
    <col min="7885" max="7885" width="10.42578125" bestFit="1" customWidth="1"/>
    <col min="7886" max="7886" width="7.28515625" customWidth="1"/>
    <col min="7887" max="7887" width="6.42578125" customWidth="1"/>
    <col min="7888" max="7888" width="21.7109375" bestFit="1" customWidth="1"/>
    <col min="7889" max="7889" width="10.5703125" bestFit="1" customWidth="1"/>
    <col min="7890" max="7890" width="9.7109375" bestFit="1" customWidth="1"/>
    <col min="7891" max="7891" width="9.42578125" bestFit="1" customWidth="1"/>
    <col min="7892" max="7892" width="7.42578125" customWidth="1"/>
    <col min="7893" max="7893" width="12.42578125" bestFit="1" customWidth="1"/>
    <col min="7894" max="7894" width="10.42578125" bestFit="1" customWidth="1"/>
    <col min="7895" max="7895" width="10.5703125" bestFit="1" customWidth="1"/>
    <col min="7896" max="7896" width="17.7109375" bestFit="1" customWidth="1"/>
    <col min="7897" max="7897" width="19.85546875" bestFit="1" customWidth="1"/>
    <col min="7898" max="7898" width="8.42578125" customWidth="1"/>
    <col min="7899" max="7899" width="23.7109375" bestFit="1" customWidth="1"/>
    <col min="7900" max="7900" width="10.140625" bestFit="1" customWidth="1"/>
    <col min="7901" max="7901" width="18" bestFit="1" customWidth="1"/>
    <col min="7902" max="7902" width="22.85546875" bestFit="1" customWidth="1"/>
    <col min="7903" max="7903" width="19" bestFit="1" customWidth="1"/>
    <col min="7904" max="7904" width="21.42578125" bestFit="1" customWidth="1"/>
    <col min="7905" max="7905" width="11.7109375" bestFit="1" customWidth="1"/>
    <col min="7906" max="7906" width="22.42578125" bestFit="1" customWidth="1"/>
    <col min="7907" max="7907" width="14.85546875" bestFit="1" customWidth="1"/>
    <col min="7908" max="7908" width="11.140625" bestFit="1" customWidth="1"/>
    <col min="7909" max="7909" width="20.28515625" bestFit="1" customWidth="1"/>
    <col min="7910" max="7910" width="12.140625" bestFit="1" customWidth="1"/>
    <col min="7911" max="7911" width="28.85546875" bestFit="1" customWidth="1"/>
    <col min="7912" max="7912" width="15.42578125" bestFit="1" customWidth="1"/>
    <col min="7913" max="7913" width="9.42578125" bestFit="1" customWidth="1"/>
    <col min="7914" max="7914" width="14.7109375" bestFit="1" customWidth="1"/>
    <col min="7915" max="7915" width="9.85546875" bestFit="1" customWidth="1"/>
    <col min="7916" max="7916" width="50.85546875" bestFit="1" customWidth="1"/>
    <col min="7917" max="7917" width="12.42578125" bestFit="1" customWidth="1"/>
    <col min="7918" max="7918" width="10.140625" bestFit="1" customWidth="1"/>
    <col min="7919" max="7919" width="10" bestFit="1" customWidth="1"/>
    <col min="7920" max="7920" width="9.28515625" bestFit="1" customWidth="1"/>
    <col min="7921" max="7921" width="9.7109375" bestFit="1" customWidth="1"/>
    <col min="7922" max="7922" width="8.28515625" customWidth="1"/>
    <col min="7923" max="7923" width="9" customWidth="1"/>
    <col min="7924" max="7924" width="11.85546875" bestFit="1" customWidth="1"/>
    <col min="7925" max="7925" width="18.28515625" bestFit="1" customWidth="1"/>
    <col min="7926" max="7926" width="15.5703125" bestFit="1" customWidth="1"/>
    <col min="7927" max="7927" width="11.5703125" bestFit="1" customWidth="1"/>
    <col min="7928" max="7928" width="12.5703125" bestFit="1" customWidth="1"/>
    <col min="7929" max="7929" width="35.5703125" bestFit="1" customWidth="1"/>
    <col min="7930" max="7930" width="15.28515625" bestFit="1" customWidth="1"/>
    <col min="7931" max="7931" width="11.85546875" bestFit="1" customWidth="1"/>
    <col min="7932" max="7932" width="10.7109375" bestFit="1" customWidth="1"/>
    <col min="7933" max="7933" width="11" bestFit="1" customWidth="1"/>
    <col min="7934" max="7934" width="15" bestFit="1" customWidth="1"/>
    <col min="7935" max="7935" width="12.5703125" bestFit="1" customWidth="1"/>
    <col min="7936" max="7936" width="22" bestFit="1" customWidth="1"/>
    <col min="7937" max="7937" width="6.42578125" customWidth="1"/>
    <col min="7938" max="7938" width="15.85546875" bestFit="1" customWidth="1"/>
    <col min="7939" max="7940" width="11.7109375" bestFit="1" customWidth="1"/>
    <col min="7941" max="7941" width="11.28515625" bestFit="1" customWidth="1"/>
    <col min="7942" max="7942" width="8.85546875" customWidth="1"/>
    <col min="7943" max="7943" width="18.7109375" bestFit="1" customWidth="1"/>
    <col min="7944" max="7944" width="15.85546875" bestFit="1" customWidth="1"/>
    <col min="7945" max="7945" width="23.140625" bestFit="1" customWidth="1"/>
    <col min="7946" max="7946" width="14" bestFit="1" customWidth="1"/>
    <col min="7947" max="7947" width="29.7109375" bestFit="1" customWidth="1"/>
    <col min="7948" max="7948" width="10.28515625" bestFit="1" customWidth="1"/>
    <col min="7949" max="7949" width="11.85546875" bestFit="1" customWidth="1"/>
    <col min="7950" max="7950" width="10.7109375" bestFit="1" customWidth="1"/>
    <col min="7951" max="7951" width="8.5703125" customWidth="1"/>
    <col min="7952" max="7952" width="12.42578125" bestFit="1" customWidth="1"/>
    <col min="7953" max="7953" width="12.7109375" bestFit="1" customWidth="1"/>
    <col min="7954" max="7954" width="11.5703125" bestFit="1" customWidth="1"/>
    <col min="7955" max="7955" width="15.85546875" bestFit="1" customWidth="1"/>
    <col min="7956" max="7956" width="11.42578125" bestFit="1" customWidth="1"/>
    <col min="7957" max="7957" width="16.7109375" bestFit="1" customWidth="1"/>
    <col min="7958" max="7958" width="15.42578125" bestFit="1" customWidth="1"/>
    <col min="7959" max="7959" width="12.42578125" bestFit="1" customWidth="1"/>
    <col min="7960" max="7960" width="14.140625" bestFit="1" customWidth="1"/>
    <col min="7961" max="7961" width="14.42578125" bestFit="1" customWidth="1"/>
    <col min="7962" max="7962" width="11.7109375" bestFit="1" customWidth="1"/>
    <col min="7963" max="7963" width="11.85546875" bestFit="1" customWidth="1"/>
    <col min="7964" max="7964" width="9.7109375" bestFit="1" customWidth="1"/>
    <col min="7965" max="7965" width="7.42578125" customWidth="1"/>
    <col min="7966" max="7966" width="11.5703125" bestFit="1" customWidth="1"/>
    <col min="7967" max="7967" width="14.28515625" bestFit="1" customWidth="1"/>
    <col min="7968" max="7968" width="10" bestFit="1" customWidth="1"/>
    <col min="7969" max="7969" width="11.5703125" bestFit="1" customWidth="1"/>
    <col min="7970" max="7970" width="10.5703125" bestFit="1" customWidth="1"/>
    <col min="7971" max="7971" width="13.42578125" bestFit="1" customWidth="1"/>
    <col min="7972" max="7972" width="10" bestFit="1" customWidth="1"/>
    <col min="7973" max="7973" width="10.5703125" bestFit="1" customWidth="1"/>
    <col min="7974" max="7974" width="13.5703125" bestFit="1" customWidth="1"/>
    <col min="7975" max="7975" width="11.7109375" bestFit="1" customWidth="1"/>
    <col min="7976" max="7976" width="16.140625" bestFit="1" customWidth="1"/>
    <col min="7977" max="7977" width="11.42578125" bestFit="1" customWidth="1"/>
    <col min="7978" max="7978" width="10.28515625" bestFit="1" customWidth="1"/>
    <col min="7979" max="7979" width="13.42578125" bestFit="1" customWidth="1"/>
    <col min="7980" max="7980" width="12.85546875" bestFit="1" customWidth="1"/>
    <col min="7981" max="7981" width="8.140625" customWidth="1"/>
    <col min="7982" max="7982" width="15" bestFit="1" customWidth="1"/>
    <col min="7983" max="7983" width="11.140625" bestFit="1" customWidth="1"/>
    <col min="7984" max="7984" width="13.7109375" bestFit="1" customWidth="1"/>
    <col min="7985" max="7985" width="10.7109375" bestFit="1" customWidth="1"/>
    <col min="7986" max="7986" width="36" bestFit="1" customWidth="1"/>
    <col min="7987" max="7987" width="19" bestFit="1" customWidth="1"/>
    <col min="7988" max="7988" width="8.42578125" customWidth="1"/>
    <col min="7989" max="7989" width="22.5703125" bestFit="1" customWidth="1"/>
    <col min="7990" max="7990" width="16.85546875" bestFit="1" customWidth="1"/>
    <col min="7991" max="7991" width="19.42578125" bestFit="1" customWidth="1"/>
    <col min="7992" max="7992" width="14" bestFit="1" customWidth="1"/>
    <col min="7993" max="7993" width="7.85546875" customWidth="1"/>
    <col min="7994" max="7995" width="13.42578125" bestFit="1" customWidth="1"/>
    <col min="7996" max="7996" width="15.42578125" bestFit="1" customWidth="1"/>
    <col min="7997" max="7997" width="14" bestFit="1" customWidth="1"/>
    <col min="7998" max="7998" width="6.85546875" customWidth="1"/>
    <col min="7999" max="7999" width="16.28515625" bestFit="1" customWidth="1"/>
    <col min="8000" max="8000" width="12.140625" bestFit="1" customWidth="1"/>
    <col min="8001" max="8001" width="23.42578125" bestFit="1" customWidth="1"/>
    <col min="8002" max="8002" width="21.5703125" bestFit="1" customWidth="1"/>
    <col min="8003" max="8003" width="5.85546875" customWidth="1"/>
    <col min="8004" max="8004" width="16.5703125" bestFit="1" customWidth="1"/>
    <col min="8005" max="8005" width="11.28515625" bestFit="1" customWidth="1"/>
    <col min="8006" max="8006" width="16.28515625" bestFit="1" customWidth="1"/>
    <col min="8007" max="8007" width="11" bestFit="1" customWidth="1"/>
    <col min="8008" max="8008" width="16" bestFit="1" customWidth="1"/>
    <col min="8009" max="8009" width="14.5703125" bestFit="1" customWidth="1"/>
    <col min="8010" max="8010" width="10.28515625" bestFit="1" customWidth="1"/>
    <col min="8011" max="8012" width="9.5703125" bestFit="1" customWidth="1"/>
    <col min="8013" max="8013" width="12.28515625" bestFit="1" customWidth="1"/>
    <col min="8014" max="8014" width="12.85546875" bestFit="1" customWidth="1"/>
    <col min="8015" max="8015" width="27.140625" bestFit="1" customWidth="1"/>
    <col min="8016" max="8016" width="10.5703125" bestFit="1" customWidth="1"/>
    <col min="8017" max="8017" width="15.28515625" bestFit="1" customWidth="1"/>
    <col min="8018" max="8018" width="13.7109375" bestFit="1" customWidth="1"/>
    <col min="8019" max="8020" width="15.7109375" bestFit="1" customWidth="1"/>
    <col min="8021" max="8021" width="15.28515625" bestFit="1" customWidth="1"/>
    <col min="8022" max="8022" width="13.140625" bestFit="1" customWidth="1"/>
    <col min="8023" max="8023" width="11.28515625" bestFit="1" customWidth="1"/>
    <col min="8024" max="8024" width="9.5703125" bestFit="1" customWidth="1"/>
    <col min="8025" max="8025" width="11.85546875" bestFit="1" customWidth="1"/>
    <col min="8026" max="8026" width="8.7109375" customWidth="1"/>
    <col min="8027" max="8027" width="9.5703125" bestFit="1" customWidth="1"/>
    <col min="8028" max="8028" width="13.140625" bestFit="1" customWidth="1"/>
    <col min="8029" max="8029" width="6.85546875" customWidth="1"/>
    <col min="8030" max="8030" width="11.85546875" bestFit="1" customWidth="1"/>
    <col min="8031" max="8031" width="11.5703125" bestFit="1" customWidth="1"/>
    <col min="8032" max="8032" width="14.28515625" bestFit="1" customWidth="1"/>
    <col min="8033" max="8033" width="14.85546875" bestFit="1" customWidth="1"/>
    <col min="8034" max="8034" width="27.42578125" bestFit="1" customWidth="1"/>
    <col min="8035" max="8035" width="15.5703125" bestFit="1" customWidth="1"/>
    <col min="8036" max="8036" width="17" bestFit="1" customWidth="1"/>
    <col min="8037" max="8037" width="26.7109375" bestFit="1" customWidth="1"/>
    <col min="8038" max="8038" width="16.5703125" bestFit="1" customWidth="1"/>
    <col min="8039" max="8039" width="15.85546875" bestFit="1" customWidth="1"/>
    <col min="8040" max="8040" width="12.85546875" bestFit="1" customWidth="1"/>
    <col min="8041" max="8041" width="10.28515625" bestFit="1" customWidth="1"/>
    <col min="8042" max="8042" width="14.85546875" bestFit="1" customWidth="1"/>
    <col min="8043" max="8043" width="8.28515625" customWidth="1"/>
    <col min="8044" max="8044" width="13.85546875" bestFit="1" customWidth="1"/>
    <col min="8045" max="8045" width="16.42578125" bestFit="1" customWidth="1"/>
    <col min="8046" max="8046" width="25.85546875" bestFit="1" customWidth="1"/>
    <col min="8047" max="8047" width="17" bestFit="1" customWidth="1"/>
    <col min="8048" max="8048" width="13.140625" bestFit="1" customWidth="1"/>
    <col min="8049" max="8049" width="9.5703125" bestFit="1" customWidth="1"/>
    <col min="8050" max="8050" width="10.5703125" bestFit="1" customWidth="1"/>
    <col min="8051" max="8051" width="11.140625" bestFit="1" customWidth="1"/>
    <col min="8052" max="8052" width="20.42578125" bestFit="1" customWidth="1"/>
    <col min="8053" max="8053" width="14.140625" bestFit="1" customWidth="1"/>
    <col min="8054" max="8054" width="15.140625" bestFit="1" customWidth="1"/>
    <col min="8055" max="8055" width="18.140625" bestFit="1" customWidth="1"/>
    <col min="8056" max="8056" width="15.42578125" bestFit="1" customWidth="1"/>
    <col min="8057" max="8057" width="15.85546875" bestFit="1" customWidth="1"/>
    <col min="8058" max="8058" width="17.42578125" bestFit="1" customWidth="1"/>
    <col min="8059" max="8059" width="14.28515625" bestFit="1" customWidth="1"/>
    <col min="8060" max="8060" width="8.5703125" customWidth="1"/>
    <col min="8061" max="8061" width="17" bestFit="1" customWidth="1"/>
    <col min="8062" max="8062" width="14.5703125" bestFit="1" customWidth="1"/>
    <col min="8063" max="8063" width="12.5703125" bestFit="1" customWidth="1"/>
    <col min="8064" max="8064" width="13.42578125" bestFit="1" customWidth="1"/>
    <col min="8065" max="8065" width="5.85546875" customWidth="1"/>
    <col min="8066" max="8066" width="9.7109375" bestFit="1" customWidth="1"/>
    <col min="8067" max="8067" width="20.42578125" bestFit="1" customWidth="1"/>
    <col min="8068" max="8068" width="10.140625" bestFit="1" customWidth="1"/>
    <col min="8069" max="8069" width="8.7109375" customWidth="1"/>
    <col min="8070" max="8070" width="11.42578125" bestFit="1" customWidth="1"/>
    <col min="8071" max="8071" width="10.85546875" bestFit="1" customWidth="1"/>
    <col min="8072" max="8072" width="8.28515625" customWidth="1"/>
    <col min="8073" max="8073" width="7.140625" customWidth="1"/>
    <col min="8074" max="8074" width="12.140625" bestFit="1" customWidth="1"/>
    <col min="8075" max="8075" width="8.7109375" customWidth="1"/>
    <col min="8076" max="8076" width="6.5703125" customWidth="1"/>
    <col min="8077" max="8077" width="10.28515625" bestFit="1" customWidth="1"/>
    <col min="8079" max="8079" width="9" customWidth="1"/>
    <col min="8080" max="8080" width="17" bestFit="1" customWidth="1"/>
    <col min="8081" max="8081" width="9.28515625" bestFit="1" customWidth="1"/>
    <col min="8082" max="8082" width="8.42578125" customWidth="1"/>
    <col min="8083" max="8083" width="10.7109375" bestFit="1" customWidth="1"/>
    <col min="8084" max="8084" width="8.85546875" customWidth="1"/>
    <col min="8085" max="8085" width="9.85546875" bestFit="1" customWidth="1"/>
    <col min="8086" max="8086" width="9" customWidth="1"/>
    <col min="8087" max="8087" width="7.85546875" customWidth="1"/>
    <col min="8088" max="8088" width="15.5703125" bestFit="1" customWidth="1"/>
    <col min="8089" max="8089" width="8.42578125" customWidth="1"/>
    <col min="8090" max="8090" width="10.42578125" bestFit="1" customWidth="1"/>
    <col min="8091" max="8091" width="11" bestFit="1" customWidth="1"/>
    <col min="8092" max="8092" width="13.5703125" bestFit="1" customWidth="1"/>
    <col min="8093" max="8093" width="10.85546875" bestFit="1" customWidth="1"/>
    <col min="8094" max="8094" width="20" bestFit="1" customWidth="1"/>
    <col min="8095" max="8095" width="11.7109375" bestFit="1" customWidth="1"/>
    <col min="8096" max="8096" width="11.5703125" bestFit="1" customWidth="1"/>
    <col min="8097" max="8097" width="8.85546875" customWidth="1"/>
    <col min="8098" max="8098" width="21.42578125" bestFit="1" customWidth="1"/>
    <col min="8099" max="8099" width="8" customWidth="1"/>
    <col min="8100" max="8100" width="6.28515625" customWidth="1"/>
    <col min="8101" max="8101" width="5.42578125" customWidth="1"/>
    <col min="8102" max="8102" width="12.5703125" bestFit="1" customWidth="1"/>
    <col min="8103" max="8103" width="6.28515625" customWidth="1"/>
    <col min="8104" max="8104" width="5.85546875" customWidth="1"/>
    <col min="8105" max="8105" width="8.5703125" customWidth="1"/>
    <col min="8106" max="8106" width="22.7109375" bestFit="1" customWidth="1"/>
    <col min="8107" max="8107" width="24" bestFit="1" customWidth="1"/>
    <col min="8108" max="8108" width="23.7109375" bestFit="1" customWidth="1"/>
    <col min="8109" max="8109" width="19.85546875" bestFit="1" customWidth="1"/>
    <col min="8110" max="8110" width="5.140625" customWidth="1"/>
    <col min="8111" max="8111" width="14.42578125" bestFit="1" customWidth="1"/>
    <col min="8112" max="8112" width="6" customWidth="1"/>
    <col min="8113" max="8113" width="15" bestFit="1" customWidth="1"/>
    <col min="8114" max="8114" width="12.85546875" bestFit="1" customWidth="1"/>
    <col min="8115" max="8115" width="7" customWidth="1"/>
    <col min="8116" max="8116" width="9.28515625" bestFit="1" customWidth="1"/>
    <col min="8117" max="8117" width="16.28515625" bestFit="1" customWidth="1"/>
    <col min="8118" max="8118" width="13.140625" bestFit="1" customWidth="1"/>
    <col min="8119" max="8119" width="7.28515625" customWidth="1"/>
    <col min="8120" max="8120" width="20.85546875" bestFit="1" customWidth="1"/>
    <col min="8121" max="8121" width="15.42578125" bestFit="1" customWidth="1"/>
    <col min="8122" max="8122" width="11.85546875" bestFit="1" customWidth="1"/>
    <col min="8123" max="8123" width="12.42578125" bestFit="1" customWidth="1"/>
    <col min="8124" max="8124" width="26.85546875" bestFit="1" customWidth="1"/>
    <col min="8125" max="8125" width="14.5703125" bestFit="1" customWidth="1"/>
    <col min="8126" max="8126" width="15" bestFit="1" customWidth="1"/>
    <col min="8127" max="8127" width="8.28515625" customWidth="1"/>
    <col min="8128" max="8128" width="7.5703125" customWidth="1"/>
    <col min="8129" max="8129" width="16.7109375" bestFit="1" customWidth="1"/>
    <col min="8130" max="8130" width="21.140625" bestFit="1" customWidth="1"/>
    <col min="8131" max="8131" width="15.7109375" bestFit="1" customWidth="1"/>
    <col min="8132" max="8132" width="10.28515625" bestFit="1" customWidth="1"/>
    <col min="8133" max="8133" width="13.42578125" bestFit="1" customWidth="1"/>
    <col min="8134" max="8134" width="8.140625" customWidth="1"/>
    <col min="8135" max="8135" width="10.28515625" bestFit="1" customWidth="1"/>
    <col min="8136" max="8136" width="21.140625" bestFit="1" customWidth="1"/>
    <col min="8137" max="8137" width="9.5703125" bestFit="1" customWidth="1"/>
    <col min="8138" max="8138" width="19.85546875" bestFit="1" customWidth="1"/>
    <col min="8139" max="8139" width="10.5703125" bestFit="1" customWidth="1"/>
    <col min="8140" max="8140" width="10" bestFit="1" customWidth="1"/>
    <col min="8141" max="8141" width="11.5703125" bestFit="1" customWidth="1"/>
    <col min="8142" max="8142" width="6.28515625" customWidth="1"/>
    <col min="8143" max="8143" width="6.85546875" customWidth="1"/>
    <col min="8144" max="8144" width="10.85546875" bestFit="1" customWidth="1"/>
    <col min="8145" max="8145" width="17.42578125" bestFit="1" customWidth="1"/>
    <col min="8146" max="8146" width="8.5703125" customWidth="1"/>
    <col min="8147" max="8147" width="9.42578125" bestFit="1" customWidth="1"/>
    <col min="8148" max="8148" width="13.7109375" bestFit="1" customWidth="1"/>
    <col min="8149" max="8149" width="10.42578125" bestFit="1" customWidth="1"/>
    <col min="8150" max="8150" width="11.7109375" bestFit="1" customWidth="1"/>
    <col min="8151" max="8151" width="12.7109375" bestFit="1" customWidth="1"/>
    <col min="8152" max="8152" width="5.7109375" customWidth="1"/>
    <col min="8153" max="8153" width="15.42578125" bestFit="1" customWidth="1"/>
    <col min="8154" max="8154" width="12.5703125" bestFit="1" customWidth="1"/>
    <col min="8155" max="8155" width="7.28515625" customWidth="1"/>
    <col min="8156" max="8156" width="9.7109375" bestFit="1" customWidth="1"/>
    <col min="8157" max="8157" width="7.85546875" customWidth="1"/>
    <col min="8158" max="8158" width="9.28515625" bestFit="1" customWidth="1"/>
    <col min="8159" max="8159" width="8.5703125" customWidth="1"/>
    <col min="8160" max="8160" width="12" bestFit="1" customWidth="1"/>
    <col min="8161" max="8161" width="14.28515625" bestFit="1" customWidth="1"/>
    <col min="8162" max="8162" width="10.140625" bestFit="1" customWidth="1"/>
    <col min="8163" max="8163" width="13.140625" bestFit="1" customWidth="1"/>
    <col min="8164" max="8164" width="7.7109375" customWidth="1"/>
    <col min="8165" max="8165" width="21.42578125" bestFit="1" customWidth="1"/>
    <col min="8166" max="8166" width="10.140625" bestFit="1" customWidth="1"/>
    <col min="8167" max="8167" width="24.140625" bestFit="1" customWidth="1"/>
    <col min="8168" max="8168" width="13.5703125" bestFit="1" customWidth="1"/>
    <col min="8169" max="8169" width="11.7109375" bestFit="1" customWidth="1"/>
    <col min="8170" max="8170" width="15.7109375" bestFit="1" customWidth="1"/>
    <col min="8171" max="8171" width="8.7109375" customWidth="1"/>
    <col min="8172" max="8172" width="12.85546875" bestFit="1" customWidth="1"/>
    <col min="8173" max="8173" width="10" bestFit="1" customWidth="1"/>
    <col min="8174" max="8174" width="9" customWidth="1"/>
    <col min="8175" max="8175" width="12.7109375" bestFit="1" customWidth="1"/>
    <col min="8176" max="8176" width="12.5703125" bestFit="1" customWidth="1"/>
    <col min="8177" max="8177" width="14.7109375" bestFit="1" customWidth="1"/>
    <col min="8178" max="8178" width="6.85546875" customWidth="1"/>
    <col min="8179" max="8179" width="7.85546875" customWidth="1"/>
    <col min="8180" max="8180" width="8.42578125" customWidth="1"/>
    <col min="8181" max="8181" width="12.140625" bestFit="1" customWidth="1"/>
    <col min="8183" max="8183" width="14.42578125" bestFit="1" customWidth="1"/>
    <col min="8184" max="8184" width="9.85546875" bestFit="1" customWidth="1"/>
    <col min="8185" max="8185" width="8.7109375" customWidth="1"/>
    <col min="8186" max="8186" width="7.28515625" customWidth="1"/>
    <col min="8187" max="8187" width="7.85546875" customWidth="1"/>
    <col min="8188" max="8188" width="12.140625" bestFit="1" customWidth="1"/>
    <col min="8189" max="8189" width="21.42578125" bestFit="1" customWidth="1"/>
    <col min="8190" max="8190" width="23.7109375" bestFit="1" customWidth="1"/>
    <col min="8191" max="8191" width="12.28515625" bestFit="1" customWidth="1"/>
    <col min="8192" max="8192" width="10.28515625" bestFit="1" customWidth="1"/>
    <col min="8193" max="8193" width="17.7109375" bestFit="1" customWidth="1"/>
    <col min="8194" max="8194" width="9.5703125" bestFit="1" customWidth="1"/>
    <col min="8195" max="8195" width="8.5703125" customWidth="1"/>
    <col min="8196" max="8196" width="4.85546875" customWidth="1"/>
    <col min="8197" max="8197" width="7.42578125" customWidth="1"/>
    <col min="8198" max="8198" width="17.7109375" bestFit="1" customWidth="1"/>
    <col min="8199" max="8199" width="10.42578125" bestFit="1" customWidth="1"/>
    <col min="8200" max="8200" width="14.28515625" bestFit="1" customWidth="1"/>
    <col min="8201" max="8201" width="14" bestFit="1" customWidth="1"/>
    <col min="8202" max="8202" width="16.7109375" bestFit="1" customWidth="1"/>
    <col min="8203" max="8203" width="22.5703125" bestFit="1" customWidth="1"/>
    <col min="8204" max="8204" width="13.28515625" bestFit="1" customWidth="1"/>
    <col min="8205" max="8205" width="15.7109375" bestFit="1" customWidth="1"/>
    <col min="8206" max="8206" width="12.28515625" bestFit="1" customWidth="1"/>
    <col min="8207" max="8207" width="8.140625" customWidth="1"/>
    <col min="8208" max="8208" width="8.5703125" customWidth="1"/>
    <col min="8209" max="8209" width="17.42578125" bestFit="1" customWidth="1"/>
    <col min="8210" max="8210" width="9.5703125" bestFit="1" customWidth="1"/>
    <col min="8211" max="8211" width="8.140625" customWidth="1"/>
    <col min="8212" max="8212" width="42.5703125" bestFit="1" customWidth="1"/>
    <col min="8213" max="8213" width="7.85546875" customWidth="1"/>
    <col min="8214" max="8214" width="20.7109375" bestFit="1" customWidth="1"/>
    <col min="8215" max="8215" width="8.7109375" customWidth="1"/>
    <col min="8216" max="8216" width="9" customWidth="1"/>
    <col min="8217" max="8217" width="11.28515625" bestFit="1" customWidth="1"/>
    <col min="8218" max="8218" width="9.42578125" bestFit="1" customWidth="1"/>
    <col min="8219" max="8219" width="9" customWidth="1"/>
    <col min="8220" max="8220" width="8.28515625" customWidth="1"/>
    <col min="8221" max="8221" width="17.5703125" bestFit="1" customWidth="1"/>
    <col min="8222" max="8222" width="15.140625" bestFit="1" customWidth="1"/>
    <col min="8223" max="8223" width="12.7109375" bestFit="1" customWidth="1"/>
    <col min="8224" max="8224" width="8.140625" customWidth="1"/>
    <col min="8225" max="8225" width="21.85546875" bestFit="1" customWidth="1"/>
    <col min="8226" max="8226" width="19.5703125" bestFit="1" customWidth="1"/>
    <col min="8227" max="8227" width="11.42578125" bestFit="1" customWidth="1"/>
    <col min="8228" max="8228" width="12.7109375" bestFit="1" customWidth="1"/>
    <col min="8229" max="8229" width="8.7109375" customWidth="1"/>
    <col min="8230" max="8230" width="11.85546875" bestFit="1" customWidth="1"/>
    <col min="8231" max="8231" width="22.5703125" bestFit="1" customWidth="1"/>
    <col min="8232" max="8232" width="26" bestFit="1" customWidth="1"/>
    <col min="8233" max="8233" width="39.85546875" bestFit="1" customWidth="1"/>
    <col min="8234" max="8234" width="12.85546875" bestFit="1" customWidth="1"/>
    <col min="8235" max="8235" width="13.140625" bestFit="1" customWidth="1"/>
    <col min="8236" max="8236" width="15.7109375" bestFit="1" customWidth="1"/>
    <col min="8237" max="8237" width="18.140625" bestFit="1" customWidth="1"/>
    <col min="8238" max="8238" width="15.140625" bestFit="1" customWidth="1"/>
    <col min="8239" max="8239" width="12.28515625" bestFit="1" customWidth="1"/>
    <col min="8240" max="8240" width="14.85546875" bestFit="1" customWidth="1"/>
    <col min="8241" max="8241" width="21.7109375" bestFit="1" customWidth="1"/>
    <col min="8242" max="8242" width="13.5703125" bestFit="1" customWidth="1"/>
    <col min="8243" max="8243" width="10.28515625" bestFit="1" customWidth="1"/>
    <col min="8244" max="8244" width="10.140625" bestFit="1" customWidth="1"/>
    <col min="8245" max="8246" width="12.5703125" bestFit="1" customWidth="1"/>
    <col min="8247" max="8247" width="14.140625" bestFit="1" customWidth="1"/>
    <col min="8248" max="8248" width="10.5703125" bestFit="1" customWidth="1"/>
    <col min="8249" max="8249" width="12.42578125" bestFit="1" customWidth="1"/>
    <col min="8250" max="8250" width="8.42578125" customWidth="1"/>
    <col min="8251" max="8251" width="11.140625" bestFit="1" customWidth="1"/>
    <col min="8252" max="8252" width="10.7109375" bestFit="1" customWidth="1"/>
    <col min="8253" max="8253" width="13.140625" bestFit="1" customWidth="1"/>
    <col min="8254" max="8254" width="7.5703125" customWidth="1"/>
    <col min="8255" max="8255" width="20.140625" bestFit="1" customWidth="1"/>
    <col min="8256" max="8256" width="13.5703125" bestFit="1" customWidth="1"/>
    <col min="8257" max="8257" width="7.140625" customWidth="1"/>
    <col min="8258" max="8258" width="14.42578125" bestFit="1" customWidth="1"/>
    <col min="8259" max="8259" width="24.28515625" bestFit="1" customWidth="1"/>
    <col min="8260" max="8260" width="28.7109375" bestFit="1" customWidth="1"/>
    <col min="8261" max="8261" width="18.42578125" bestFit="1" customWidth="1"/>
    <col min="8262" max="8262" width="12" bestFit="1" customWidth="1"/>
    <col min="8263" max="8263" width="13.7109375" bestFit="1" customWidth="1"/>
    <col min="8264" max="8264" width="16.5703125" bestFit="1" customWidth="1"/>
    <col min="8265" max="8265" width="17.42578125" bestFit="1" customWidth="1"/>
    <col min="8266" max="8266" width="21" bestFit="1" customWidth="1"/>
    <col min="8267" max="8267" width="17.85546875" bestFit="1" customWidth="1"/>
    <col min="8268" max="8268" width="12" bestFit="1" customWidth="1"/>
    <col min="8269" max="8269" width="16" bestFit="1" customWidth="1"/>
    <col min="8270" max="8270" width="13.28515625" bestFit="1" customWidth="1"/>
    <col min="8271" max="8271" width="15.140625" bestFit="1" customWidth="1"/>
    <col min="8272" max="8272" width="15.28515625" bestFit="1" customWidth="1"/>
    <col min="8273" max="8273" width="14.85546875" bestFit="1" customWidth="1"/>
    <col min="8274" max="8274" width="18" bestFit="1" customWidth="1"/>
    <col min="8275" max="8275" width="17.28515625" bestFit="1" customWidth="1"/>
    <col min="8276" max="8276" width="11.85546875" bestFit="1" customWidth="1"/>
    <col min="8277" max="8277" width="23.7109375" bestFit="1" customWidth="1"/>
    <col min="8278" max="8278" width="15.140625" bestFit="1" customWidth="1"/>
    <col min="8279" max="8279" width="13.85546875" bestFit="1" customWidth="1"/>
    <col min="8280" max="8280" width="13.5703125" bestFit="1" customWidth="1"/>
    <col min="8281" max="8281" width="17.7109375" bestFit="1" customWidth="1"/>
    <col min="8282" max="8282" width="15" bestFit="1" customWidth="1"/>
    <col min="8283" max="8283" width="14.140625" bestFit="1" customWidth="1"/>
    <col min="8284" max="8284" width="6.5703125" customWidth="1"/>
    <col min="8285" max="8285" width="31" bestFit="1" customWidth="1"/>
    <col min="8286" max="8286" width="9" customWidth="1"/>
    <col min="8287" max="8287" width="7" customWidth="1"/>
    <col min="8288" max="8288" width="11.7109375" bestFit="1" customWidth="1"/>
    <col min="8289" max="8289" width="13.85546875" bestFit="1" customWidth="1"/>
    <col min="8290" max="8290" width="12.7109375" bestFit="1" customWidth="1"/>
    <col min="8291" max="8291" width="14.7109375" bestFit="1" customWidth="1"/>
    <col min="8292" max="8292" width="12.42578125" bestFit="1" customWidth="1"/>
    <col min="8293" max="8293" width="13.5703125" bestFit="1" customWidth="1"/>
    <col min="8294" max="8294" width="17" bestFit="1" customWidth="1"/>
    <col min="8295" max="8295" width="25.85546875" bestFit="1" customWidth="1"/>
    <col min="8296" max="8296" width="9.7109375" bestFit="1" customWidth="1"/>
    <col min="8297" max="8297" width="7.28515625" customWidth="1"/>
    <col min="8298" max="8298" width="12.28515625" bestFit="1" customWidth="1"/>
    <col min="8299" max="8299" width="8.28515625" customWidth="1"/>
    <col min="8300" max="8300" width="14.5703125" bestFit="1" customWidth="1"/>
    <col min="8301" max="8301" width="24.5703125" bestFit="1" customWidth="1"/>
    <col min="8303" max="8303" width="11.28515625" bestFit="1" customWidth="1"/>
    <col min="8304" max="8304" width="6.85546875" customWidth="1"/>
    <col min="8305" max="8305" width="10.140625" bestFit="1" customWidth="1"/>
    <col min="8306" max="8306" width="11.85546875" bestFit="1" customWidth="1"/>
    <col min="8307" max="8307" width="10.140625" bestFit="1" customWidth="1"/>
    <col min="8308" max="8308" width="17.7109375" bestFit="1" customWidth="1"/>
    <col min="8309" max="8309" width="22.85546875" bestFit="1" customWidth="1"/>
    <col min="8310" max="8310" width="28.28515625" bestFit="1" customWidth="1"/>
    <col min="8311" max="8311" width="18.42578125" bestFit="1" customWidth="1"/>
    <col min="8312" max="8312" width="20.42578125" bestFit="1" customWidth="1"/>
    <col min="8313" max="8313" width="23.28515625" bestFit="1" customWidth="1"/>
    <col min="8314" max="8314" width="20" bestFit="1" customWidth="1"/>
    <col min="8315" max="8315" width="27.42578125" bestFit="1" customWidth="1"/>
    <col min="8316" max="8316" width="20.7109375" bestFit="1" customWidth="1"/>
    <col min="8317" max="8317" width="19.42578125" bestFit="1" customWidth="1"/>
    <col min="8318" max="8318" width="18.7109375" bestFit="1" customWidth="1"/>
    <col min="8319" max="8319" width="18.28515625" bestFit="1" customWidth="1"/>
    <col min="8320" max="8320" width="21.5703125" bestFit="1" customWidth="1"/>
    <col min="8321" max="8321" width="21.85546875" bestFit="1" customWidth="1"/>
    <col min="8322" max="8322" width="28.42578125" bestFit="1" customWidth="1"/>
    <col min="8323" max="8323" width="22.85546875" bestFit="1" customWidth="1"/>
    <col min="8324" max="8324" width="11.7109375" bestFit="1" customWidth="1"/>
    <col min="8325" max="8325" width="21.5703125" bestFit="1" customWidth="1"/>
    <col min="8326" max="8326" width="20.42578125" bestFit="1" customWidth="1"/>
    <col min="8327" max="8327" width="15" bestFit="1" customWidth="1"/>
    <col min="8328" max="8328" width="18.42578125" bestFit="1" customWidth="1"/>
    <col min="8329" max="8329" width="9.7109375" bestFit="1" customWidth="1"/>
    <col min="8330" max="8330" width="16.140625" bestFit="1" customWidth="1"/>
    <col min="8331" max="8331" width="17.28515625" bestFit="1" customWidth="1"/>
    <col min="8332" max="8332" width="11.7109375" bestFit="1" customWidth="1"/>
    <col min="8333" max="8333" width="28.85546875" bestFit="1" customWidth="1"/>
    <col min="8334" max="8334" width="11.85546875" bestFit="1" customWidth="1"/>
    <col min="8335" max="8335" width="8.85546875" customWidth="1"/>
    <col min="8336" max="8336" width="16" bestFit="1" customWidth="1"/>
    <col min="8337" max="8337" width="21.140625" bestFit="1" customWidth="1"/>
    <col min="8338" max="8338" width="16" bestFit="1" customWidth="1"/>
    <col min="8339" max="8339" width="9.28515625" bestFit="1" customWidth="1"/>
    <col min="8340" max="8340" width="10.7109375" bestFit="1" customWidth="1"/>
    <col min="8341" max="8341" width="8.85546875" customWidth="1"/>
    <col min="8342" max="8342" width="8.140625" customWidth="1"/>
    <col min="8343" max="8343" width="15.42578125" bestFit="1" customWidth="1"/>
    <col min="8344" max="8344" width="7.42578125" customWidth="1"/>
    <col min="8345" max="8345" width="10.85546875" bestFit="1" customWidth="1"/>
    <col min="8346" max="8346" width="11.85546875" bestFit="1" customWidth="1"/>
    <col min="8347" max="8347" width="7.7109375" customWidth="1"/>
    <col min="8348" max="8348" width="20" bestFit="1" customWidth="1"/>
    <col min="8349" max="8349" width="16.28515625" bestFit="1" customWidth="1"/>
    <col min="8350" max="8350" width="27.42578125" bestFit="1" customWidth="1"/>
    <col min="8351" max="8351" width="16.28515625" bestFit="1" customWidth="1"/>
    <col min="8352" max="8352" width="15.140625" bestFit="1" customWidth="1"/>
    <col min="8353" max="8353" width="19.5703125" bestFit="1" customWidth="1"/>
    <col min="8354" max="8354" width="12.140625" bestFit="1" customWidth="1"/>
    <col min="8355" max="8355" width="12.28515625" bestFit="1" customWidth="1"/>
    <col min="8356" max="8356" width="9" customWidth="1"/>
    <col min="8357" max="8357" width="8.140625" customWidth="1"/>
    <col min="8358" max="8358" width="11.42578125" bestFit="1" customWidth="1"/>
    <col min="8359" max="8359" width="21.42578125" bestFit="1" customWidth="1"/>
    <col min="8360" max="8360" width="10.85546875" bestFit="1" customWidth="1"/>
    <col min="8361" max="8361" width="11" bestFit="1" customWidth="1"/>
    <col min="8362" max="8362" width="11.140625" bestFit="1" customWidth="1"/>
    <col min="8363" max="8363" width="21.5703125" bestFit="1" customWidth="1"/>
    <col min="8364" max="8364" width="15.140625" bestFit="1" customWidth="1"/>
    <col min="8365" max="8365" width="10.85546875" bestFit="1" customWidth="1"/>
    <col min="8366" max="8366" width="28.42578125" bestFit="1" customWidth="1"/>
    <col min="8367" max="8367" width="22.140625" bestFit="1" customWidth="1"/>
    <col min="8368" max="8368" width="9.28515625" bestFit="1" customWidth="1"/>
    <col min="8369" max="8369" width="14.140625" bestFit="1" customWidth="1"/>
    <col min="8370" max="8370" width="10.85546875" bestFit="1" customWidth="1"/>
    <col min="8371" max="8371" width="14.140625" bestFit="1" customWidth="1"/>
    <col min="8372" max="8372" width="17.5703125" bestFit="1" customWidth="1"/>
    <col min="8373" max="8373" width="9.28515625" bestFit="1" customWidth="1"/>
    <col min="8374" max="8374" width="12" bestFit="1" customWidth="1"/>
    <col min="8375" max="8375" width="9.42578125" bestFit="1" customWidth="1"/>
    <col min="8376" max="8376" width="8.85546875" customWidth="1"/>
    <col min="8377" max="8377" width="16" bestFit="1" customWidth="1"/>
    <col min="8378" max="8378" width="8.7109375" customWidth="1"/>
    <col min="8379" max="8379" width="18.85546875" bestFit="1" customWidth="1"/>
    <col min="8380" max="8380" width="17.42578125" bestFit="1" customWidth="1"/>
    <col min="8381" max="8381" width="8.140625" customWidth="1"/>
    <col min="8382" max="8382" width="12.5703125" bestFit="1" customWidth="1"/>
    <col min="8383" max="8383" width="11.5703125" bestFit="1" customWidth="1"/>
    <col min="8384" max="8384" width="16" bestFit="1" customWidth="1"/>
    <col min="8385" max="8385" width="23.85546875" bestFit="1" customWidth="1"/>
    <col min="8386" max="8386" width="19.7109375" bestFit="1" customWidth="1"/>
    <col min="8387" max="8387" width="8.28515625" customWidth="1"/>
    <col min="8388" max="8388" width="20.85546875" bestFit="1" customWidth="1"/>
    <col min="8389" max="8389" width="9.42578125" bestFit="1" customWidth="1"/>
    <col min="8390" max="8390" width="13.140625" bestFit="1" customWidth="1"/>
    <col min="8391" max="8391" width="17.7109375" bestFit="1" customWidth="1"/>
    <col min="8392" max="8392" width="8.5703125" customWidth="1"/>
    <col min="8393" max="8393" width="10.5703125" bestFit="1" customWidth="1"/>
    <col min="8394" max="8394" width="19.28515625" bestFit="1" customWidth="1"/>
    <col min="8395" max="8395" width="23.28515625" bestFit="1" customWidth="1"/>
    <col min="8396" max="8396" width="6.85546875" customWidth="1"/>
    <col min="8397" max="8397" width="8.42578125" customWidth="1"/>
    <col min="8398" max="8398" width="10.7109375" bestFit="1" customWidth="1"/>
    <col min="8399" max="8399" width="20" bestFit="1" customWidth="1"/>
    <col min="8400" max="8400" width="24.42578125" bestFit="1" customWidth="1"/>
    <col min="8401" max="8401" width="11.7109375" bestFit="1" customWidth="1"/>
    <col min="8402" max="8402" width="8.28515625" customWidth="1"/>
    <col min="8403" max="8403" width="14.42578125" bestFit="1" customWidth="1"/>
    <col min="8404" max="8404" width="14.28515625" bestFit="1" customWidth="1"/>
    <col min="8405" max="8405" width="13.140625" bestFit="1" customWidth="1"/>
    <col min="8406" max="8406" width="9.7109375" bestFit="1" customWidth="1"/>
    <col min="8407" max="8407" width="9.28515625" bestFit="1" customWidth="1"/>
    <col min="8408" max="8408" width="10.140625" bestFit="1" customWidth="1"/>
    <col min="8409" max="8409" width="12.85546875" bestFit="1" customWidth="1"/>
    <col min="8410" max="8410" width="11" bestFit="1" customWidth="1"/>
    <col min="8411" max="8411" width="8.85546875" customWidth="1"/>
    <col min="8412" max="8412" width="15.28515625" bestFit="1" customWidth="1"/>
    <col min="8413" max="8413" width="8.85546875" customWidth="1"/>
    <col min="8414" max="8414" width="20.85546875" bestFit="1" customWidth="1"/>
    <col min="8415" max="8415" width="20" bestFit="1" customWidth="1"/>
    <col min="8416" max="8416" width="34.140625" bestFit="1" customWidth="1"/>
    <col min="8417" max="8417" width="12.42578125" bestFit="1" customWidth="1"/>
    <col min="8418" max="8418" width="14" bestFit="1" customWidth="1"/>
    <col min="8419" max="8419" width="9.85546875" bestFit="1" customWidth="1"/>
    <col min="8420" max="8420" width="14.85546875" bestFit="1" customWidth="1"/>
    <col min="8421" max="8421" width="14.140625" bestFit="1" customWidth="1"/>
    <col min="8423" max="8423" width="19.5703125" bestFit="1" customWidth="1"/>
    <col min="8424" max="8425" width="20.28515625" bestFit="1" customWidth="1"/>
    <col min="8426" max="8426" width="11.140625" bestFit="1" customWidth="1"/>
    <col min="8427" max="8427" width="30.42578125" bestFit="1" customWidth="1"/>
    <col min="8428" max="8428" width="20" bestFit="1" customWidth="1"/>
    <col min="8429" max="8429" width="21" bestFit="1" customWidth="1"/>
    <col min="8430" max="8430" width="23.42578125" bestFit="1" customWidth="1"/>
    <col min="8431" max="8431" width="15" bestFit="1" customWidth="1"/>
    <col min="8432" max="8432" width="11.140625" bestFit="1" customWidth="1"/>
    <col min="8433" max="8433" width="8" customWidth="1"/>
    <col min="8434" max="8434" width="11.7109375" bestFit="1" customWidth="1"/>
    <col min="8435" max="8435" width="18" bestFit="1" customWidth="1"/>
    <col min="8436" max="8437" width="19.85546875" bestFit="1" customWidth="1"/>
    <col min="8438" max="8438" width="16.5703125" bestFit="1" customWidth="1"/>
    <col min="8439" max="8439" width="19.42578125" bestFit="1" customWidth="1"/>
    <col min="8440" max="8440" width="9.28515625" bestFit="1" customWidth="1"/>
    <col min="8441" max="8441" width="16.85546875" bestFit="1" customWidth="1"/>
    <col min="8442" max="8442" width="17.5703125" bestFit="1" customWidth="1"/>
    <col min="8443" max="8443" width="22.140625" bestFit="1" customWidth="1"/>
    <col min="8444" max="8444" width="15.7109375" bestFit="1" customWidth="1"/>
    <col min="8445" max="8445" width="19.28515625" bestFit="1" customWidth="1"/>
    <col min="8446" max="8446" width="19.7109375" bestFit="1" customWidth="1"/>
    <col min="8447" max="8447" width="19.28515625" bestFit="1" customWidth="1"/>
    <col min="8448" max="8448" width="19.7109375" bestFit="1" customWidth="1"/>
    <col min="8449" max="8449" width="16.28515625" bestFit="1" customWidth="1"/>
    <col min="8450" max="8450" width="20.42578125" bestFit="1" customWidth="1"/>
    <col min="8451" max="8451" width="17.5703125" bestFit="1" customWidth="1"/>
    <col min="8452" max="8452" width="14.7109375" bestFit="1" customWidth="1"/>
    <col min="8453" max="8453" width="15.5703125" bestFit="1" customWidth="1"/>
    <col min="8454" max="8454" width="19.85546875" bestFit="1" customWidth="1"/>
    <col min="8455" max="8455" width="13.140625" bestFit="1" customWidth="1"/>
    <col min="8456" max="8456" width="8.28515625" customWidth="1"/>
    <col min="8457" max="8457" width="8" customWidth="1"/>
    <col min="8458" max="8458" width="10.5703125" bestFit="1" customWidth="1"/>
    <col min="8459" max="8459" width="10.7109375" bestFit="1" customWidth="1"/>
    <col min="8461" max="8461" width="13.42578125" bestFit="1" customWidth="1"/>
    <col min="8462" max="8462" width="11.5703125" bestFit="1" customWidth="1"/>
    <col min="8463" max="8463" width="22.85546875" bestFit="1" customWidth="1"/>
    <col min="8464" max="8464" width="12.140625" bestFit="1" customWidth="1"/>
    <col min="8465" max="8465" width="19.7109375" bestFit="1" customWidth="1"/>
    <col min="8466" max="8466" width="19.28515625" bestFit="1" customWidth="1"/>
    <col min="8467" max="8467" width="14.42578125" bestFit="1" customWidth="1"/>
    <col min="8468" max="8469" width="10.42578125" bestFit="1" customWidth="1"/>
    <col min="8470" max="8470" width="14.7109375" bestFit="1" customWidth="1"/>
    <col min="8471" max="8471" width="15.140625" bestFit="1" customWidth="1"/>
    <col min="8472" max="8472" width="34.42578125" bestFit="1" customWidth="1"/>
    <col min="8473" max="8474" width="15.5703125" bestFit="1" customWidth="1"/>
    <col min="8475" max="8475" width="14.7109375" bestFit="1" customWidth="1"/>
    <col min="8476" max="8476" width="15" bestFit="1" customWidth="1"/>
    <col min="8477" max="8477" width="16.42578125" bestFit="1" customWidth="1"/>
    <col min="8478" max="8478" width="14.7109375" bestFit="1" customWidth="1"/>
    <col min="8479" max="8479" width="13.28515625" bestFit="1" customWidth="1"/>
    <col min="8480" max="8480" width="12.5703125" bestFit="1" customWidth="1"/>
    <col min="8481" max="8481" width="11" bestFit="1" customWidth="1"/>
    <col min="8482" max="8482" width="9.42578125" bestFit="1" customWidth="1"/>
    <col min="8483" max="8483" width="15.85546875" bestFit="1" customWidth="1"/>
    <col min="8484" max="8484" width="15.140625" bestFit="1" customWidth="1"/>
    <col min="8485" max="8485" width="11.140625" bestFit="1" customWidth="1"/>
    <col min="8486" max="8486" width="14" bestFit="1" customWidth="1"/>
    <col min="8487" max="8487" width="13.42578125" bestFit="1" customWidth="1"/>
    <col min="8488" max="8488" width="12.140625" bestFit="1" customWidth="1"/>
    <col min="8489" max="8489" width="21.5703125" bestFit="1" customWidth="1"/>
    <col min="8490" max="8490" width="21" bestFit="1" customWidth="1"/>
    <col min="8491" max="8491" width="10.7109375" bestFit="1" customWidth="1"/>
    <col min="8492" max="8492" width="11.5703125" bestFit="1" customWidth="1"/>
    <col min="8493" max="8493" width="10.7109375" bestFit="1" customWidth="1"/>
    <col min="8494" max="8494" width="14.42578125" bestFit="1" customWidth="1"/>
    <col min="8495" max="8495" width="11" bestFit="1" customWidth="1"/>
    <col min="8496" max="8496" width="10.140625" bestFit="1" customWidth="1"/>
    <col min="8497" max="8497" width="17.28515625" bestFit="1" customWidth="1"/>
    <col min="8498" max="8498" width="15.28515625" bestFit="1" customWidth="1"/>
    <col min="8499" max="8499" width="34.85546875" bestFit="1" customWidth="1"/>
    <col min="8500" max="8500" width="10.85546875" bestFit="1" customWidth="1"/>
    <col min="8501" max="8501" width="20.42578125" bestFit="1" customWidth="1"/>
    <col min="8502" max="8502" width="15.42578125" bestFit="1" customWidth="1"/>
    <col min="8503" max="8503" width="11.42578125" bestFit="1" customWidth="1"/>
    <col min="8504" max="8504" width="10.28515625" bestFit="1" customWidth="1"/>
    <col min="8505" max="8505" width="17.5703125" bestFit="1" customWidth="1"/>
    <col min="8506" max="8506" width="11.85546875" bestFit="1" customWidth="1"/>
    <col min="8507" max="8507" width="8.85546875" customWidth="1"/>
    <col min="8508" max="8508" width="11.5703125" bestFit="1" customWidth="1"/>
    <col min="8509" max="8509" width="10" bestFit="1" customWidth="1"/>
    <col min="8510" max="8510" width="10.28515625" bestFit="1" customWidth="1"/>
    <col min="8511" max="8511" width="27.42578125" bestFit="1" customWidth="1"/>
    <col min="8512" max="8512" width="14.5703125" bestFit="1" customWidth="1"/>
    <col min="8513" max="8513" width="10.85546875" bestFit="1" customWidth="1"/>
    <col min="8514" max="8514" width="9.85546875" bestFit="1" customWidth="1"/>
    <col min="8515" max="8515" width="8.85546875" customWidth="1"/>
    <col min="8516" max="8516" width="10" bestFit="1" customWidth="1"/>
    <col min="8517" max="8517" width="9.42578125" bestFit="1" customWidth="1"/>
    <col min="8518" max="8518" width="23" bestFit="1" customWidth="1"/>
    <col min="8519" max="8519" width="11.5703125" bestFit="1" customWidth="1"/>
    <col min="8520" max="8520" width="7.85546875" customWidth="1"/>
    <col min="8521" max="8521" width="15.42578125" bestFit="1" customWidth="1"/>
    <col min="8522" max="8523" width="9" customWidth="1"/>
    <col min="8524" max="8524" width="20.85546875" bestFit="1" customWidth="1"/>
    <col min="8525" max="8525" width="9.5703125" bestFit="1" customWidth="1"/>
    <col min="8526" max="8526" width="10.28515625" bestFit="1" customWidth="1"/>
    <col min="8528" max="8528" width="14.5703125" bestFit="1" customWidth="1"/>
    <col min="8529" max="8529" width="9.7109375" bestFit="1" customWidth="1"/>
    <col min="8530" max="8530" width="13.28515625" bestFit="1" customWidth="1"/>
    <col min="8531" max="8531" width="11.28515625" bestFit="1" customWidth="1"/>
    <col min="8532" max="8532" width="12.42578125" bestFit="1" customWidth="1"/>
    <col min="8533" max="8533" width="10.85546875" bestFit="1" customWidth="1"/>
    <col min="8535" max="8535" width="17.85546875" bestFit="1" customWidth="1"/>
    <col min="8536" max="8536" width="15.7109375" bestFit="1" customWidth="1"/>
    <col min="8537" max="8537" width="17.5703125" bestFit="1" customWidth="1"/>
    <col min="8538" max="8538" width="14" bestFit="1" customWidth="1"/>
    <col min="8539" max="8539" width="8.5703125" customWidth="1"/>
    <col min="8540" max="8540" width="20" bestFit="1" customWidth="1"/>
    <col min="8541" max="8541" width="19.28515625" bestFit="1" customWidth="1"/>
    <col min="8542" max="8542" width="16" bestFit="1" customWidth="1"/>
    <col min="8543" max="8543" width="15" bestFit="1" customWidth="1"/>
    <col min="8544" max="8544" width="8.5703125" customWidth="1"/>
    <col min="8545" max="8545" width="19.140625" bestFit="1" customWidth="1"/>
    <col min="8546" max="8546" width="8.7109375" customWidth="1"/>
    <col min="8547" max="8547" width="9.42578125" bestFit="1" customWidth="1"/>
    <col min="8548" max="8548" width="10" bestFit="1" customWidth="1"/>
    <col min="8549" max="8549" width="11.28515625" bestFit="1" customWidth="1"/>
    <col min="8550" max="8550" width="7.140625" customWidth="1"/>
    <col min="8551" max="8551" width="9.5703125" bestFit="1" customWidth="1"/>
    <col min="8552" max="8552" width="10.85546875" bestFit="1" customWidth="1"/>
    <col min="8553" max="8553" width="11.140625" bestFit="1" customWidth="1"/>
    <col min="8554" max="8554" width="7.85546875" customWidth="1"/>
    <col min="8555" max="8555" width="13.7109375" bestFit="1" customWidth="1"/>
    <col min="8556" max="8556" width="8.140625" customWidth="1"/>
    <col min="8557" max="8557" width="10.28515625" bestFit="1" customWidth="1"/>
    <col min="8558" max="8558" width="7.85546875" customWidth="1"/>
    <col min="8559" max="8559" width="12.85546875" bestFit="1" customWidth="1"/>
    <col min="8560" max="8560" width="10" bestFit="1" customWidth="1"/>
    <col min="8561" max="8561" width="13.7109375" bestFit="1" customWidth="1"/>
    <col min="8562" max="8562" width="17.85546875" bestFit="1" customWidth="1"/>
    <col min="8563" max="8563" width="6" customWidth="1"/>
    <col min="8564" max="8564" width="20.42578125" bestFit="1" customWidth="1"/>
    <col min="8565" max="8565" width="6.140625" customWidth="1"/>
    <col min="8566" max="8566" width="14.85546875" bestFit="1" customWidth="1"/>
    <col min="8567" max="8567" width="12.5703125" bestFit="1" customWidth="1"/>
    <col min="8568" max="8568" width="7.140625" customWidth="1"/>
    <col min="8569" max="8569" width="34.140625" bestFit="1" customWidth="1"/>
    <col min="8570" max="8570" width="12.85546875" bestFit="1" customWidth="1"/>
    <col min="8571" max="8571" width="9.5703125" bestFit="1" customWidth="1"/>
    <col min="8572" max="8572" width="21.85546875" bestFit="1" customWidth="1"/>
    <col min="8573" max="8573" width="15.28515625" bestFit="1" customWidth="1"/>
    <col min="8574" max="8574" width="11.140625" bestFit="1" customWidth="1"/>
    <col min="8575" max="8575" width="8.42578125" customWidth="1"/>
    <col min="8576" max="8576" width="23.5703125" bestFit="1" customWidth="1"/>
    <col min="8577" max="8577" width="12.5703125" bestFit="1" customWidth="1"/>
    <col min="8578" max="8578" width="12.7109375" bestFit="1" customWidth="1"/>
    <col min="8579" max="8579" width="6.85546875" customWidth="1"/>
    <col min="8580" max="8580" width="21.85546875" bestFit="1" customWidth="1"/>
    <col min="8581" max="8581" width="9.85546875" bestFit="1" customWidth="1"/>
    <col min="8582" max="8582" width="6.5703125" customWidth="1"/>
    <col min="8583" max="8583" width="16.140625" bestFit="1" customWidth="1"/>
    <col min="8584" max="8584" width="19.140625" bestFit="1" customWidth="1"/>
    <col min="8585" max="8585" width="13.85546875" bestFit="1" customWidth="1"/>
    <col min="8586" max="8586" width="17.85546875" bestFit="1" customWidth="1"/>
    <col min="8587" max="8587" width="15.42578125" bestFit="1" customWidth="1"/>
    <col min="8588" max="8588" width="17.5703125" bestFit="1" customWidth="1"/>
    <col min="8589" max="8589" width="14.7109375" bestFit="1" customWidth="1"/>
    <col min="8590" max="8590" width="14.140625" bestFit="1" customWidth="1"/>
    <col min="8591" max="8591" width="10.5703125" bestFit="1" customWidth="1"/>
    <col min="8592" max="8592" width="23.28515625" bestFit="1" customWidth="1"/>
    <col min="8593" max="8593" width="17.7109375" bestFit="1" customWidth="1"/>
    <col min="8594" max="8594" width="12.28515625" bestFit="1" customWidth="1"/>
    <col min="8595" max="8595" width="12.5703125" bestFit="1" customWidth="1"/>
    <col min="8596" max="8596" width="12.7109375" bestFit="1" customWidth="1"/>
    <col min="8597" max="8597" width="15.7109375" bestFit="1" customWidth="1"/>
    <col min="8598" max="8598" width="14.28515625" bestFit="1" customWidth="1"/>
    <col min="8599" max="8599" width="8.85546875" customWidth="1"/>
    <col min="8600" max="8600" width="9.85546875" bestFit="1" customWidth="1"/>
    <col min="8601" max="8601" width="13.85546875" bestFit="1" customWidth="1"/>
    <col min="8602" max="8602" width="17.42578125" bestFit="1" customWidth="1"/>
    <col min="8603" max="8603" width="14.42578125" bestFit="1" customWidth="1"/>
    <col min="8604" max="8604" width="16" bestFit="1" customWidth="1"/>
    <col min="8605" max="8605" width="23.85546875" bestFit="1" customWidth="1"/>
    <col min="8606" max="8606" width="25.140625" bestFit="1" customWidth="1"/>
    <col min="8607" max="8608" width="24.7109375" bestFit="1" customWidth="1"/>
    <col min="8609" max="8609" width="23.140625" bestFit="1" customWidth="1"/>
    <col min="8610" max="8611" width="15" bestFit="1" customWidth="1"/>
    <col min="8612" max="8612" width="15.85546875" bestFit="1" customWidth="1"/>
    <col min="8613" max="8613" width="14.140625" bestFit="1" customWidth="1"/>
    <col min="8614" max="8614" width="24.42578125" bestFit="1" customWidth="1"/>
    <col min="8615" max="8615" width="21.140625" bestFit="1" customWidth="1"/>
    <col min="8616" max="8616" width="28.5703125" bestFit="1" customWidth="1"/>
    <col min="8617" max="8617" width="21" bestFit="1" customWidth="1"/>
    <col min="8618" max="8618" width="20.28515625" bestFit="1" customWidth="1"/>
    <col min="8619" max="8619" width="12.140625" bestFit="1" customWidth="1"/>
    <col min="8620" max="8620" width="21.7109375" bestFit="1" customWidth="1"/>
    <col min="8621" max="8621" width="26.7109375" bestFit="1" customWidth="1"/>
    <col min="8622" max="8622" width="26.5703125" bestFit="1" customWidth="1"/>
    <col min="8623" max="8623" width="27.28515625" bestFit="1" customWidth="1"/>
    <col min="8624" max="8624" width="21.42578125" bestFit="1" customWidth="1"/>
    <col min="8625" max="8625" width="21.85546875" bestFit="1" customWidth="1"/>
    <col min="8626" max="8626" width="30.85546875" bestFit="1" customWidth="1"/>
    <col min="8627" max="8627" width="23.140625" bestFit="1" customWidth="1"/>
    <col min="8628" max="8628" width="26.7109375" bestFit="1" customWidth="1"/>
    <col min="8629" max="8629" width="26.85546875" bestFit="1" customWidth="1"/>
    <col min="8630" max="8630" width="21" bestFit="1" customWidth="1"/>
    <col min="8631" max="8631" width="36.140625" bestFit="1" customWidth="1"/>
    <col min="8632" max="8632" width="26.140625" bestFit="1" customWidth="1"/>
    <col min="8633" max="8633" width="19.28515625" bestFit="1" customWidth="1"/>
    <col min="8634" max="8634" width="37.140625" bestFit="1" customWidth="1"/>
    <col min="8635" max="8635" width="26.42578125" bestFit="1" customWidth="1"/>
    <col min="8636" max="8636" width="25.5703125" bestFit="1" customWidth="1"/>
    <col min="8637" max="8637" width="17.5703125" bestFit="1" customWidth="1"/>
    <col min="8638" max="8638" width="29" bestFit="1" customWidth="1"/>
    <col min="8639" max="8639" width="9.42578125" bestFit="1" customWidth="1"/>
    <col min="8640" max="8640" width="18.5703125" bestFit="1" customWidth="1"/>
    <col min="8641" max="8641" width="19" bestFit="1" customWidth="1"/>
    <col min="8642" max="8642" width="16.42578125" bestFit="1" customWidth="1"/>
    <col min="8643" max="8643" width="18.140625" bestFit="1" customWidth="1"/>
    <col min="8644" max="8644" width="26.140625" bestFit="1" customWidth="1"/>
    <col min="8645" max="8645" width="14.42578125" bestFit="1" customWidth="1"/>
    <col min="8646" max="8646" width="23.5703125" bestFit="1" customWidth="1"/>
    <col min="8647" max="8647" width="24" bestFit="1" customWidth="1"/>
    <col min="8648" max="8648" width="11.42578125" bestFit="1" customWidth="1"/>
    <col min="8649" max="8649" width="13.42578125" bestFit="1" customWidth="1"/>
    <col min="8650" max="8650" width="20.85546875" bestFit="1" customWidth="1"/>
    <col min="8651" max="8651" width="22.140625" bestFit="1" customWidth="1"/>
    <col min="8652" max="8652" width="27.42578125" bestFit="1" customWidth="1"/>
    <col min="8653" max="8653" width="22.7109375" bestFit="1" customWidth="1"/>
    <col min="8654" max="8654" width="15.140625" bestFit="1" customWidth="1"/>
    <col min="8655" max="8655" width="19" bestFit="1" customWidth="1"/>
    <col min="8656" max="8656" width="12.7109375" bestFit="1" customWidth="1"/>
    <col min="8657" max="8657" width="12.5703125" bestFit="1" customWidth="1"/>
    <col min="8658" max="8658" width="20.42578125" bestFit="1" customWidth="1"/>
    <col min="8659" max="8659" width="22.5703125" bestFit="1" customWidth="1"/>
    <col min="8660" max="8660" width="21.42578125" bestFit="1" customWidth="1"/>
    <col min="8661" max="8661" width="22.85546875" bestFit="1" customWidth="1"/>
    <col min="8662" max="8662" width="19" bestFit="1" customWidth="1"/>
    <col min="8663" max="8663" width="43" bestFit="1" customWidth="1"/>
    <col min="8664" max="8664" width="26.140625" bestFit="1" customWidth="1"/>
    <col min="8665" max="8665" width="13.7109375" bestFit="1" customWidth="1"/>
    <col min="8666" max="8666" width="40.5703125" bestFit="1" customWidth="1"/>
    <col min="8667" max="8667" width="27" bestFit="1" customWidth="1"/>
    <col min="8668" max="8668" width="23" bestFit="1" customWidth="1"/>
    <col min="8669" max="8669" width="24.7109375" bestFit="1" customWidth="1"/>
    <col min="8670" max="8670" width="28.28515625" bestFit="1" customWidth="1"/>
    <col min="8671" max="8671" width="24.140625" bestFit="1" customWidth="1"/>
    <col min="8672" max="8672" width="22.85546875" bestFit="1" customWidth="1"/>
    <col min="8673" max="8673" width="27" bestFit="1" customWidth="1"/>
    <col min="8674" max="8674" width="24.42578125" bestFit="1" customWidth="1"/>
    <col min="8675" max="8675" width="23" bestFit="1" customWidth="1"/>
    <col min="8676" max="8676" width="22.42578125" bestFit="1" customWidth="1"/>
    <col min="8677" max="8677" width="24.42578125" bestFit="1" customWidth="1"/>
    <col min="8678" max="8678" width="24.7109375" bestFit="1" customWidth="1"/>
    <col min="8679" max="8679" width="16.42578125" bestFit="1" customWidth="1"/>
    <col min="8680" max="8680" width="25.85546875" bestFit="1" customWidth="1"/>
    <col min="8681" max="8681" width="17" bestFit="1" customWidth="1"/>
    <col min="8682" max="8682" width="15.28515625" bestFit="1" customWidth="1"/>
    <col min="8683" max="8683" width="16" bestFit="1" customWidth="1"/>
    <col min="8684" max="8684" width="31.140625" bestFit="1" customWidth="1"/>
    <col min="8685" max="8685" width="11.42578125" bestFit="1" customWidth="1"/>
    <col min="8686" max="8686" width="19.28515625" bestFit="1" customWidth="1"/>
    <col min="8687" max="8687" width="21.85546875" bestFit="1" customWidth="1"/>
    <col min="8688" max="8688" width="21.140625" bestFit="1" customWidth="1"/>
    <col min="8689" max="8689" width="21" bestFit="1" customWidth="1"/>
    <col min="8690" max="8690" width="40.5703125" bestFit="1" customWidth="1"/>
    <col min="8691" max="8691" width="25.140625" bestFit="1" customWidth="1"/>
    <col min="8692" max="8692" width="24.28515625" bestFit="1" customWidth="1"/>
    <col min="8693" max="8693" width="21.85546875" bestFit="1" customWidth="1"/>
    <col min="8694" max="8694" width="21.5703125" bestFit="1" customWidth="1"/>
    <col min="8695" max="8695" width="29.28515625" bestFit="1" customWidth="1"/>
    <col min="8696" max="8696" width="34.140625" bestFit="1" customWidth="1"/>
    <col min="8697" max="8697" width="21.7109375" bestFit="1" customWidth="1"/>
    <col min="8698" max="8698" width="29.42578125" bestFit="1" customWidth="1"/>
    <col min="8699" max="8699" width="23.28515625" bestFit="1" customWidth="1"/>
    <col min="8700" max="8700" width="29.85546875" bestFit="1" customWidth="1"/>
    <col min="8701" max="8701" width="12.28515625" bestFit="1" customWidth="1"/>
    <col min="8702" max="8702" width="21.7109375" bestFit="1" customWidth="1"/>
    <col min="8703" max="8703" width="21.5703125" bestFit="1" customWidth="1"/>
    <col min="8704" max="8704" width="20.28515625" bestFit="1" customWidth="1"/>
    <col min="8705" max="8705" width="23.42578125" bestFit="1" customWidth="1"/>
    <col min="8706" max="8706" width="21.140625" bestFit="1" customWidth="1"/>
    <col min="8707" max="8707" width="19.42578125" bestFit="1" customWidth="1"/>
    <col min="8708" max="8708" width="26.7109375" bestFit="1" customWidth="1"/>
    <col min="8709" max="8709" width="13.7109375" bestFit="1" customWidth="1"/>
    <col min="8710" max="8710" width="14" bestFit="1" customWidth="1"/>
    <col min="8711" max="8711" width="23.140625" bestFit="1" customWidth="1"/>
    <col min="8712" max="8712" width="23.28515625" bestFit="1" customWidth="1"/>
    <col min="8713" max="8713" width="17.42578125" bestFit="1" customWidth="1"/>
    <col min="8714" max="8714" width="26.5703125" bestFit="1" customWidth="1"/>
    <col min="8715" max="8715" width="26.85546875" bestFit="1" customWidth="1"/>
    <col min="8716" max="8716" width="32.140625" bestFit="1" customWidth="1"/>
    <col min="8717" max="8717" width="14.85546875" bestFit="1" customWidth="1"/>
    <col min="8718" max="8718" width="26.42578125" bestFit="1" customWidth="1"/>
    <col min="8719" max="8719" width="23" bestFit="1" customWidth="1"/>
    <col min="8720" max="8720" width="10.28515625" bestFit="1" customWidth="1"/>
    <col min="8721" max="8721" width="9.7109375" bestFit="1" customWidth="1"/>
    <col min="8722" max="8722" width="23" bestFit="1" customWidth="1"/>
    <col min="8723" max="8723" width="26" bestFit="1" customWidth="1"/>
    <col min="8724" max="8724" width="21.5703125" bestFit="1" customWidth="1"/>
    <col min="8725" max="8725" width="25.140625" bestFit="1" customWidth="1"/>
    <col min="8726" max="8726" width="22.5703125" bestFit="1" customWidth="1"/>
    <col min="8727" max="8727" width="23" bestFit="1" customWidth="1"/>
    <col min="8728" max="8728" width="21.140625" bestFit="1" customWidth="1"/>
    <col min="8729" max="8729" width="23.42578125" bestFit="1" customWidth="1"/>
    <col min="8730" max="8730" width="19.42578125" bestFit="1" customWidth="1"/>
    <col min="8731" max="8731" width="24.28515625" bestFit="1" customWidth="1"/>
    <col min="8732" max="8732" width="22.28515625" bestFit="1" customWidth="1"/>
    <col min="8733" max="8733" width="21" bestFit="1" customWidth="1"/>
    <col min="8734" max="8734" width="20.140625" bestFit="1" customWidth="1"/>
    <col min="8735" max="8735" width="25.7109375" bestFit="1" customWidth="1"/>
    <col min="8736" max="8736" width="24.85546875" bestFit="1" customWidth="1"/>
    <col min="8737" max="8737" width="24.7109375" bestFit="1" customWidth="1"/>
    <col min="8738" max="8738" width="20.140625" bestFit="1" customWidth="1"/>
    <col min="8739" max="8739" width="22.42578125" bestFit="1" customWidth="1"/>
    <col min="8740" max="8740" width="21.5703125" bestFit="1" customWidth="1"/>
    <col min="8741" max="8741" width="18.5703125" bestFit="1" customWidth="1"/>
    <col min="8742" max="8742" width="20.42578125" bestFit="1" customWidth="1"/>
    <col min="8743" max="8743" width="28.140625" bestFit="1" customWidth="1"/>
    <col min="8744" max="8744" width="15" bestFit="1" customWidth="1"/>
    <col min="8745" max="8745" width="11" bestFit="1" customWidth="1"/>
    <col min="8746" max="8746" width="10.42578125" bestFit="1" customWidth="1"/>
    <col min="8747" max="8747" width="47.140625" bestFit="1" customWidth="1"/>
    <col min="8748" max="8748" width="21.7109375" bestFit="1" customWidth="1"/>
    <col min="8749" max="8749" width="14.7109375" bestFit="1" customWidth="1"/>
    <col min="8750" max="8750" width="29.28515625" bestFit="1" customWidth="1"/>
    <col min="8751" max="8751" width="26.5703125" bestFit="1" customWidth="1"/>
    <col min="8752" max="8752" width="53" bestFit="1" customWidth="1"/>
    <col min="8753" max="8753" width="18.28515625" bestFit="1" customWidth="1"/>
    <col min="8754" max="8754" width="13.85546875" bestFit="1" customWidth="1"/>
    <col min="8755" max="8755" width="15.140625" bestFit="1" customWidth="1"/>
    <col min="8756" max="8756" width="16.28515625" bestFit="1" customWidth="1"/>
    <col min="8757" max="8757" width="27.7109375" bestFit="1" customWidth="1"/>
    <col min="8758" max="8758" width="26.140625" bestFit="1" customWidth="1"/>
    <col min="8759" max="8759" width="29.7109375" bestFit="1" customWidth="1"/>
    <col min="8760" max="8760" width="27.7109375" bestFit="1" customWidth="1"/>
    <col min="8761" max="8761" width="29" bestFit="1" customWidth="1"/>
    <col min="8762" max="8762" width="25.5703125" bestFit="1" customWidth="1"/>
    <col min="8763" max="8763" width="24.85546875" bestFit="1" customWidth="1"/>
    <col min="8764" max="8764" width="26.28515625" bestFit="1" customWidth="1"/>
    <col min="8765" max="8765" width="25.28515625" bestFit="1" customWidth="1"/>
    <col min="8766" max="8766" width="28.42578125" bestFit="1" customWidth="1"/>
    <col min="8767" max="8767" width="32.140625" bestFit="1" customWidth="1"/>
    <col min="8768" max="8768" width="33.140625" bestFit="1" customWidth="1"/>
    <col min="8769" max="8769" width="26" bestFit="1" customWidth="1"/>
    <col min="8770" max="8770" width="32" bestFit="1" customWidth="1"/>
    <col min="8771" max="8771" width="36" bestFit="1" customWidth="1"/>
    <col min="8772" max="8772" width="27.28515625" bestFit="1" customWidth="1"/>
    <col min="8773" max="8773" width="27.140625" bestFit="1" customWidth="1"/>
    <col min="8774" max="8774" width="27.85546875" bestFit="1" customWidth="1"/>
    <col min="8775" max="8775" width="27.140625" bestFit="1" customWidth="1"/>
    <col min="8776" max="8776" width="25" bestFit="1" customWidth="1"/>
    <col min="8777" max="8777" width="29.140625" bestFit="1" customWidth="1"/>
    <col min="8778" max="8778" width="44.42578125" bestFit="1" customWidth="1"/>
    <col min="8779" max="8779" width="27" bestFit="1" customWidth="1"/>
    <col min="8780" max="8780" width="26.7109375" bestFit="1" customWidth="1"/>
    <col min="8781" max="8781" width="26.85546875" bestFit="1" customWidth="1"/>
    <col min="8782" max="8782" width="29.7109375" bestFit="1" customWidth="1"/>
    <col min="8783" max="8783" width="26.5703125" bestFit="1" customWidth="1"/>
    <col min="8784" max="8784" width="29.42578125" bestFit="1" customWidth="1"/>
    <col min="8785" max="8785" width="25.140625" bestFit="1" customWidth="1"/>
    <col min="8786" max="8786" width="16.7109375" bestFit="1" customWidth="1"/>
    <col min="8787" max="8787" width="14" bestFit="1" customWidth="1"/>
    <col min="8788" max="8788" width="43.5703125" bestFit="1" customWidth="1"/>
    <col min="8789" max="8789" width="15.7109375" bestFit="1" customWidth="1"/>
    <col min="8790" max="8790" width="23.42578125" bestFit="1" customWidth="1"/>
    <col min="8791" max="8791" width="16" bestFit="1" customWidth="1"/>
    <col min="8792" max="8792" width="14.140625" bestFit="1" customWidth="1"/>
    <col min="8793" max="8793" width="24.28515625" bestFit="1" customWidth="1"/>
    <col min="8794" max="8794" width="8.140625" customWidth="1"/>
    <col min="8795" max="8795" width="17.28515625" bestFit="1" customWidth="1"/>
    <col min="8796" max="8796" width="14.140625" bestFit="1" customWidth="1"/>
    <col min="8797" max="8797" width="35.7109375" bestFit="1" customWidth="1"/>
    <col min="8798" max="8798" width="21.140625" bestFit="1" customWidth="1"/>
    <col min="8799" max="8799" width="14.5703125" bestFit="1" customWidth="1"/>
    <col min="8800" max="8800" width="11.140625" bestFit="1" customWidth="1"/>
    <col min="8801" max="8801" width="17.85546875" bestFit="1" customWidth="1"/>
    <col min="8802" max="8802" width="32.5703125" bestFit="1" customWidth="1"/>
    <col min="8803" max="8803" width="23" bestFit="1" customWidth="1"/>
    <col min="8804" max="8804" width="18.28515625" bestFit="1" customWidth="1"/>
    <col min="8805" max="8805" width="21.140625" bestFit="1" customWidth="1"/>
    <col min="8806" max="8806" width="19.140625" bestFit="1" customWidth="1"/>
    <col min="8807" max="8807" width="17.28515625" bestFit="1" customWidth="1"/>
    <col min="8808" max="8808" width="15.140625" bestFit="1" customWidth="1"/>
    <col min="8809" max="8809" width="26" bestFit="1" customWidth="1"/>
    <col min="8810" max="8810" width="10.85546875" bestFit="1" customWidth="1"/>
    <col min="8811" max="8811" width="20.42578125" bestFit="1" customWidth="1"/>
    <col min="8812" max="8812" width="18.5703125" bestFit="1" customWidth="1"/>
    <col min="8813" max="8813" width="26.140625" bestFit="1" customWidth="1"/>
    <col min="8814" max="8814" width="20.85546875" bestFit="1" customWidth="1"/>
    <col min="8815" max="8815" width="13.42578125" bestFit="1" customWidth="1"/>
    <col min="8816" max="8816" width="12" bestFit="1" customWidth="1"/>
    <col min="8817" max="8817" width="19.5703125" bestFit="1" customWidth="1"/>
    <col min="8818" max="8818" width="30.28515625" bestFit="1" customWidth="1"/>
    <col min="8819" max="8819" width="15.5703125" bestFit="1" customWidth="1"/>
    <col min="8820" max="8820" width="14.5703125" bestFit="1" customWidth="1"/>
    <col min="8821" max="8821" width="15.7109375" bestFit="1" customWidth="1"/>
    <col min="8822" max="8822" width="29.42578125" bestFit="1" customWidth="1"/>
    <col min="8823" max="8823" width="25.7109375" bestFit="1" customWidth="1"/>
    <col min="8824" max="8824" width="30.85546875" bestFit="1" customWidth="1"/>
    <col min="8825" max="8825" width="25.7109375" bestFit="1" customWidth="1"/>
    <col min="8826" max="8826" width="25.5703125" bestFit="1" customWidth="1"/>
    <col min="8827" max="8827" width="22.85546875" bestFit="1" customWidth="1"/>
    <col min="8828" max="8828" width="10.7109375" bestFit="1" customWidth="1"/>
    <col min="8829" max="8829" width="9.7109375" bestFit="1" customWidth="1"/>
    <col min="8830" max="8830" width="19.7109375" bestFit="1" customWidth="1"/>
    <col min="8831" max="8831" width="19.28515625" bestFit="1" customWidth="1"/>
    <col min="8832" max="8832" width="20" bestFit="1" customWidth="1"/>
    <col min="8833" max="8833" width="18.5703125" bestFit="1" customWidth="1"/>
    <col min="8834" max="8834" width="19.5703125" bestFit="1" customWidth="1"/>
    <col min="8835" max="8835" width="11.42578125" bestFit="1" customWidth="1"/>
    <col min="8836" max="8836" width="15.42578125" bestFit="1" customWidth="1"/>
    <col min="8837" max="8837" width="23.7109375" bestFit="1" customWidth="1"/>
    <col min="8838" max="8838" width="24.5703125" bestFit="1" customWidth="1"/>
    <col min="8839" max="8839" width="31" bestFit="1" customWidth="1"/>
    <col min="8840" max="8840" width="24.85546875" bestFit="1" customWidth="1"/>
    <col min="8841" max="8841" width="24" bestFit="1" customWidth="1"/>
    <col min="8842" max="8842" width="25.7109375" bestFit="1" customWidth="1"/>
    <col min="8843" max="8843" width="26.140625" bestFit="1" customWidth="1"/>
    <col min="8844" max="8844" width="28.28515625" bestFit="1" customWidth="1"/>
    <col min="8845" max="8845" width="30.5703125" bestFit="1" customWidth="1"/>
    <col min="8846" max="8846" width="24.7109375" bestFit="1" customWidth="1"/>
    <col min="8847" max="8847" width="24.140625" bestFit="1" customWidth="1"/>
    <col min="8848" max="8848" width="24.28515625" bestFit="1" customWidth="1"/>
    <col min="8849" max="8849" width="22.5703125" bestFit="1" customWidth="1"/>
    <col min="8850" max="8850" width="12.5703125" bestFit="1" customWidth="1"/>
    <col min="8851" max="8851" width="26.85546875" bestFit="1" customWidth="1"/>
    <col min="8852" max="8852" width="22.28515625" bestFit="1" customWidth="1"/>
    <col min="8853" max="8853" width="22" bestFit="1" customWidth="1"/>
    <col min="8854" max="8854" width="13.7109375" bestFit="1" customWidth="1"/>
    <col min="8855" max="8855" width="25" bestFit="1" customWidth="1"/>
    <col min="8856" max="8856" width="44.28515625" bestFit="1" customWidth="1"/>
    <col min="8857" max="8857" width="27.42578125" bestFit="1" customWidth="1"/>
    <col min="8858" max="8858" width="23.7109375" bestFit="1" customWidth="1"/>
    <col min="8859" max="8859" width="14.28515625" bestFit="1" customWidth="1"/>
    <col min="8860" max="8860" width="24.85546875" bestFit="1" customWidth="1"/>
    <col min="8861" max="8861" width="28.5703125" bestFit="1" customWidth="1"/>
    <col min="8862" max="8862" width="23" bestFit="1" customWidth="1"/>
    <col min="8863" max="8863" width="23.140625" bestFit="1" customWidth="1"/>
    <col min="8864" max="8864" width="28.7109375" bestFit="1" customWidth="1"/>
    <col min="8865" max="8865" width="40.7109375" bestFit="1" customWidth="1"/>
    <col min="8866" max="8866" width="27.5703125" bestFit="1" customWidth="1"/>
    <col min="8867" max="8867" width="26.140625" bestFit="1" customWidth="1"/>
    <col min="8868" max="8868" width="27.140625" bestFit="1" customWidth="1"/>
    <col min="8869" max="8869" width="14.28515625" bestFit="1" customWidth="1"/>
    <col min="8870" max="8870" width="14.85546875" bestFit="1" customWidth="1"/>
    <col min="8871" max="8871" width="24.140625" bestFit="1" customWidth="1"/>
    <col min="8872" max="8872" width="10" bestFit="1" customWidth="1"/>
    <col min="8873" max="8873" width="18" bestFit="1" customWidth="1"/>
    <col min="8874" max="8874" width="28.5703125" bestFit="1" customWidth="1"/>
    <col min="8875" max="8875" width="20.28515625" bestFit="1" customWidth="1"/>
    <col min="8876" max="8876" width="29" bestFit="1" customWidth="1"/>
    <col min="8877" max="8877" width="19.85546875" bestFit="1" customWidth="1"/>
    <col min="8878" max="8878" width="19.7109375" bestFit="1" customWidth="1"/>
    <col min="8879" max="8879" width="23.28515625" bestFit="1" customWidth="1"/>
    <col min="8880" max="8880" width="25.140625" bestFit="1" customWidth="1"/>
    <col min="8881" max="8881" width="20" bestFit="1" customWidth="1"/>
    <col min="8882" max="8882" width="19.140625" bestFit="1" customWidth="1"/>
    <col min="8883" max="8883" width="22.85546875" bestFit="1" customWidth="1"/>
    <col min="8884" max="8884" width="19.7109375" bestFit="1" customWidth="1"/>
    <col min="8885" max="8885" width="19.28515625" bestFit="1" customWidth="1"/>
    <col min="8886" max="8886" width="20.5703125" bestFit="1" customWidth="1"/>
    <col min="8887" max="8887" width="45.140625" bestFit="1" customWidth="1"/>
    <col min="8888" max="8888" width="27.42578125" bestFit="1" customWidth="1"/>
    <col min="8889" max="8889" width="22.7109375" bestFit="1" customWidth="1"/>
    <col min="8890" max="8890" width="21.85546875" bestFit="1" customWidth="1"/>
    <col min="8891" max="8891" width="19.5703125" bestFit="1" customWidth="1"/>
    <col min="8892" max="8892" width="21" bestFit="1" customWidth="1"/>
    <col min="8893" max="8893" width="16.85546875" bestFit="1" customWidth="1"/>
    <col min="8894" max="8894" width="21.5703125" bestFit="1" customWidth="1"/>
    <col min="8895" max="8895" width="19.5703125" bestFit="1" customWidth="1"/>
    <col min="8896" max="8896" width="19.7109375" bestFit="1" customWidth="1"/>
    <col min="8897" max="8897" width="18.85546875" bestFit="1" customWidth="1"/>
    <col min="8898" max="8898" width="22.140625" bestFit="1" customWidth="1"/>
    <col min="8899" max="8899" width="17.5703125" bestFit="1" customWidth="1"/>
    <col min="8900" max="8900" width="24" bestFit="1" customWidth="1"/>
    <col min="8901" max="8901" width="25.140625" bestFit="1" customWidth="1"/>
    <col min="8902" max="8902" width="26.7109375" bestFit="1" customWidth="1"/>
    <col min="8903" max="8903" width="19.28515625" bestFit="1" customWidth="1"/>
    <col min="8904" max="8904" width="21.5703125" bestFit="1" customWidth="1"/>
    <col min="8905" max="8905" width="19.42578125" bestFit="1" customWidth="1"/>
    <col min="8906" max="8906" width="21.85546875" bestFit="1" customWidth="1"/>
    <col min="8907" max="8907" width="32.5703125" bestFit="1" customWidth="1"/>
    <col min="8908" max="8908" width="24.85546875" bestFit="1" customWidth="1"/>
    <col min="8909" max="8909" width="18.85546875" bestFit="1" customWidth="1"/>
    <col min="8910" max="8910" width="22.42578125" bestFit="1" customWidth="1"/>
    <col min="8911" max="8911" width="25.7109375" bestFit="1" customWidth="1"/>
    <col min="8912" max="8912" width="20.7109375" bestFit="1" customWidth="1"/>
    <col min="8913" max="8913" width="17" bestFit="1" customWidth="1"/>
    <col min="8914" max="8914" width="19" bestFit="1" customWidth="1"/>
    <col min="8915" max="8915" width="22" bestFit="1" customWidth="1"/>
    <col min="8916" max="8916" width="20.7109375" bestFit="1" customWidth="1"/>
    <col min="8917" max="8917" width="23" bestFit="1" customWidth="1"/>
    <col min="8918" max="8918" width="24.140625" bestFit="1" customWidth="1"/>
    <col min="8919" max="8919" width="14" bestFit="1" customWidth="1"/>
    <col min="8920" max="8920" width="23.7109375" bestFit="1" customWidth="1"/>
    <col min="8921" max="8921" width="22.5703125" bestFit="1" customWidth="1"/>
    <col min="8922" max="8922" width="24.5703125" bestFit="1" customWidth="1"/>
    <col min="8923" max="8923" width="10.85546875" bestFit="1" customWidth="1"/>
    <col min="8924" max="8924" width="18.42578125" bestFit="1" customWidth="1"/>
    <col min="8925" max="8925" width="20.140625" bestFit="1" customWidth="1"/>
    <col min="8926" max="8926" width="26.140625" bestFit="1" customWidth="1"/>
    <col min="8927" max="8927" width="9.28515625" bestFit="1" customWidth="1"/>
    <col min="8928" max="8928" width="19" bestFit="1" customWidth="1"/>
    <col min="8929" max="8929" width="23" bestFit="1" customWidth="1"/>
    <col min="8930" max="8930" width="22.5703125" bestFit="1" customWidth="1"/>
    <col min="8931" max="8931" width="27.7109375" bestFit="1" customWidth="1"/>
    <col min="8932" max="8932" width="27.28515625" bestFit="1" customWidth="1"/>
    <col min="8933" max="8933" width="16.7109375" bestFit="1" customWidth="1"/>
    <col min="8934" max="8934" width="17.5703125" bestFit="1" customWidth="1"/>
    <col min="8935" max="8935" width="37.5703125" bestFit="1" customWidth="1"/>
    <col min="8936" max="8936" width="19.28515625" bestFit="1" customWidth="1"/>
    <col min="8937" max="8937" width="19.85546875" bestFit="1" customWidth="1"/>
    <col min="8938" max="8938" width="22.85546875" bestFit="1" customWidth="1"/>
    <col min="8939" max="8939" width="20.28515625" bestFit="1" customWidth="1"/>
    <col min="8940" max="8940" width="22" bestFit="1" customWidth="1"/>
    <col min="8941" max="8941" width="24.28515625" bestFit="1" customWidth="1"/>
    <col min="8942" max="8942" width="53.5703125" bestFit="1" customWidth="1"/>
    <col min="8943" max="8943" width="19.42578125" bestFit="1" customWidth="1"/>
    <col min="8944" max="8944" width="22" bestFit="1" customWidth="1"/>
    <col min="8945" max="8945" width="21.140625" bestFit="1" customWidth="1"/>
    <col min="8946" max="8946" width="16.42578125" bestFit="1" customWidth="1"/>
    <col min="8947" max="8947" width="19.85546875" bestFit="1" customWidth="1"/>
    <col min="8948" max="8948" width="22.140625" bestFit="1" customWidth="1"/>
    <col min="8949" max="8949" width="23" bestFit="1" customWidth="1"/>
    <col min="8950" max="8950" width="21.7109375" bestFit="1" customWidth="1"/>
    <col min="8951" max="8951" width="23.85546875" bestFit="1" customWidth="1"/>
    <col min="8952" max="8952" width="19.140625" bestFit="1" customWidth="1"/>
    <col min="8953" max="8953" width="20.5703125" bestFit="1" customWidth="1"/>
    <col min="8954" max="8954" width="19.7109375" bestFit="1" customWidth="1"/>
    <col min="8955" max="8955" width="18.5703125" bestFit="1" customWidth="1"/>
    <col min="8956" max="8956" width="21.140625" bestFit="1" customWidth="1"/>
    <col min="8957" max="8957" width="20" bestFit="1" customWidth="1"/>
    <col min="8958" max="8958" width="23.7109375" bestFit="1" customWidth="1"/>
    <col min="8959" max="8959" width="22.85546875" bestFit="1" customWidth="1"/>
    <col min="8960" max="8960" width="20.42578125" bestFit="1" customWidth="1"/>
    <col min="8961" max="8961" width="19.42578125" bestFit="1" customWidth="1"/>
    <col min="8962" max="8962" width="26.28515625" bestFit="1" customWidth="1"/>
    <col min="8963" max="8963" width="19.140625" bestFit="1" customWidth="1"/>
    <col min="8964" max="8964" width="18.5703125" bestFit="1" customWidth="1"/>
    <col min="8965" max="8965" width="18" bestFit="1" customWidth="1"/>
    <col min="8966" max="8966" width="22.7109375" bestFit="1" customWidth="1"/>
    <col min="8967" max="8967" width="33.42578125" bestFit="1" customWidth="1"/>
    <col min="8968" max="8968" width="23.140625" bestFit="1" customWidth="1"/>
    <col min="8969" max="8969" width="22.5703125" bestFit="1" customWidth="1"/>
    <col min="8970" max="8970" width="19.5703125" bestFit="1" customWidth="1"/>
    <col min="8971" max="8971" width="16.28515625" bestFit="1" customWidth="1"/>
    <col min="8972" max="8972" width="30.85546875" bestFit="1" customWidth="1"/>
    <col min="8973" max="8973" width="23.42578125" bestFit="1" customWidth="1"/>
    <col min="8974" max="8974" width="22.140625" bestFit="1" customWidth="1"/>
    <col min="8975" max="8975" width="21.5703125" bestFit="1" customWidth="1"/>
    <col min="8976" max="8976" width="30.5703125" bestFit="1" customWidth="1"/>
    <col min="8977" max="8977" width="20.85546875" bestFit="1" customWidth="1"/>
    <col min="8978" max="8978" width="44" bestFit="1" customWidth="1"/>
    <col min="8979" max="8979" width="11.42578125" bestFit="1" customWidth="1"/>
    <col min="8980" max="8980" width="14.7109375" bestFit="1" customWidth="1"/>
    <col min="8981" max="8981" width="15.140625" bestFit="1" customWidth="1"/>
    <col min="8982" max="8982" width="24.28515625" bestFit="1" customWidth="1"/>
    <col min="8983" max="8984" width="24.42578125" bestFit="1" customWidth="1"/>
    <col min="8985" max="8985" width="24" bestFit="1" customWidth="1"/>
    <col min="8986" max="8986" width="22.28515625" bestFit="1" customWidth="1"/>
    <col min="8987" max="8987" width="13.85546875" bestFit="1" customWidth="1"/>
    <col min="8988" max="8988" width="9" customWidth="1"/>
    <col min="8989" max="8989" width="26.28515625" bestFit="1" customWidth="1"/>
    <col min="8990" max="8990" width="18" bestFit="1" customWidth="1"/>
    <col min="8991" max="8991" width="22.5703125" bestFit="1" customWidth="1"/>
    <col min="8992" max="8992" width="9" customWidth="1"/>
    <col min="8993" max="8993" width="18.85546875" bestFit="1" customWidth="1"/>
    <col min="8994" max="8994" width="24.140625" bestFit="1" customWidth="1"/>
    <col min="8995" max="8995" width="19" bestFit="1" customWidth="1"/>
    <col min="8996" max="8996" width="13.5703125" bestFit="1" customWidth="1"/>
    <col min="8997" max="8998" width="13.140625" bestFit="1" customWidth="1"/>
    <col min="8999" max="8999" width="15.28515625" bestFit="1" customWidth="1"/>
    <col min="9000" max="9000" width="12.7109375" bestFit="1" customWidth="1"/>
    <col min="9001" max="9001" width="27.85546875" bestFit="1" customWidth="1"/>
    <col min="9002" max="9002" width="19.85546875" bestFit="1" customWidth="1"/>
    <col min="9003" max="9003" width="12.28515625" bestFit="1" customWidth="1"/>
    <col min="9004" max="9004" width="21.5703125" bestFit="1" customWidth="1"/>
    <col min="9005" max="9005" width="25.7109375" bestFit="1" customWidth="1"/>
    <col min="9006" max="9006" width="23.5703125" bestFit="1" customWidth="1"/>
    <col min="9007" max="9007" width="25" bestFit="1" customWidth="1"/>
    <col min="9008" max="9008" width="21.140625" bestFit="1" customWidth="1"/>
    <col min="9009" max="9009" width="26.140625" bestFit="1" customWidth="1"/>
    <col min="9010" max="9010" width="25" bestFit="1" customWidth="1"/>
    <col min="9011" max="9011" width="23.5703125" bestFit="1" customWidth="1"/>
    <col min="9012" max="9012" width="25.140625" bestFit="1" customWidth="1"/>
    <col min="9013" max="9013" width="23.5703125" bestFit="1" customWidth="1"/>
    <col min="9014" max="9014" width="21.7109375" bestFit="1" customWidth="1"/>
    <col min="9015" max="9015" width="30.42578125" bestFit="1" customWidth="1"/>
    <col min="9016" max="9016" width="23.140625" bestFit="1" customWidth="1"/>
    <col min="9017" max="9017" width="25.140625" bestFit="1" customWidth="1"/>
    <col min="9018" max="9018" width="26.5703125" bestFit="1" customWidth="1"/>
    <col min="9019" max="9019" width="13.42578125" bestFit="1" customWidth="1"/>
    <col min="9020" max="9020" width="11.28515625" bestFit="1" customWidth="1"/>
    <col min="9021" max="9021" width="24" bestFit="1" customWidth="1"/>
    <col min="9022" max="9022" width="23.85546875" bestFit="1" customWidth="1"/>
    <col min="9023" max="9023" width="23.28515625" bestFit="1" customWidth="1"/>
    <col min="9024" max="9024" width="11.140625" bestFit="1" customWidth="1"/>
    <col min="9025" max="9025" width="28.42578125" bestFit="1" customWidth="1"/>
    <col min="9026" max="9026" width="21.140625" bestFit="1" customWidth="1"/>
    <col min="9027" max="9027" width="19" bestFit="1" customWidth="1"/>
    <col min="9028" max="9028" width="20.42578125" bestFit="1" customWidth="1"/>
    <col min="9029" max="9029" width="21" bestFit="1" customWidth="1"/>
    <col min="9030" max="9030" width="23.85546875" bestFit="1" customWidth="1"/>
    <col min="9031" max="9031" width="25.5703125" bestFit="1" customWidth="1"/>
    <col min="9032" max="9032" width="32.85546875" bestFit="1" customWidth="1"/>
    <col min="9033" max="9033" width="20.42578125" bestFit="1" customWidth="1"/>
    <col min="9034" max="9034" width="22.42578125" bestFit="1" customWidth="1"/>
    <col min="9035" max="9035" width="18.7109375" bestFit="1" customWidth="1"/>
    <col min="9036" max="9036" width="22.7109375" bestFit="1" customWidth="1"/>
    <col min="9037" max="9037" width="20" bestFit="1" customWidth="1"/>
    <col min="9038" max="9038" width="22" bestFit="1" customWidth="1"/>
    <col min="9039" max="9039" width="18.28515625" bestFit="1" customWidth="1"/>
    <col min="9040" max="9040" width="21.42578125" bestFit="1" customWidth="1"/>
    <col min="9041" max="9041" width="23.85546875" bestFit="1" customWidth="1"/>
    <col min="9042" max="9042" width="22.85546875" bestFit="1" customWidth="1"/>
    <col min="9043" max="9043" width="34.28515625" bestFit="1" customWidth="1"/>
    <col min="9044" max="9044" width="24.42578125" bestFit="1" customWidth="1"/>
    <col min="9045" max="9045" width="12.28515625" bestFit="1" customWidth="1"/>
    <col min="9046" max="9046" width="11.5703125" bestFit="1" customWidth="1"/>
    <col min="9047" max="9047" width="21.140625" bestFit="1" customWidth="1"/>
    <col min="9048" max="9048" width="22" bestFit="1" customWidth="1"/>
    <col min="9049" max="9049" width="15" bestFit="1" customWidth="1"/>
    <col min="9050" max="9050" width="39.140625" bestFit="1" customWidth="1"/>
    <col min="9051" max="9051" width="28.5703125" bestFit="1" customWidth="1"/>
    <col min="9052" max="9052" width="28.7109375" bestFit="1" customWidth="1"/>
    <col min="9053" max="9053" width="28.28515625" bestFit="1" customWidth="1"/>
    <col min="9054" max="9054" width="25.85546875" bestFit="1" customWidth="1"/>
    <col min="9055" max="9055" width="44.28515625" bestFit="1" customWidth="1"/>
    <col min="9056" max="9056" width="53.28515625" bestFit="1" customWidth="1"/>
    <col min="9057" max="9057" width="33.140625" bestFit="1" customWidth="1"/>
    <col min="9058" max="9058" width="23.42578125" bestFit="1" customWidth="1"/>
    <col min="9059" max="9059" width="23.85546875" bestFit="1" customWidth="1"/>
    <col min="9060" max="9060" width="21.85546875" bestFit="1" customWidth="1"/>
    <col min="9061" max="9061" width="30.140625" bestFit="1" customWidth="1"/>
    <col min="9062" max="9062" width="24.28515625" bestFit="1" customWidth="1"/>
    <col min="9063" max="9063" width="26.85546875" bestFit="1" customWidth="1"/>
    <col min="9064" max="9064" width="24.28515625" bestFit="1" customWidth="1"/>
    <col min="9065" max="9065" width="40.85546875" bestFit="1" customWidth="1"/>
    <col min="9066" max="9067" width="28.28515625" bestFit="1" customWidth="1"/>
    <col min="9068" max="9068" width="45.140625" bestFit="1" customWidth="1"/>
    <col min="9069" max="9069" width="9.28515625" bestFit="1" customWidth="1"/>
    <col min="9070" max="9070" width="11.28515625" bestFit="1" customWidth="1"/>
    <col min="9071" max="9071" width="10.85546875" bestFit="1" customWidth="1"/>
    <col min="9072" max="9072" width="22.85546875" bestFit="1" customWidth="1"/>
    <col min="9073" max="9073" width="10.42578125" bestFit="1" customWidth="1"/>
    <col min="9074" max="9074" width="21.5703125" bestFit="1" customWidth="1"/>
    <col min="9075" max="9075" width="14.5703125" bestFit="1" customWidth="1"/>
    <col min="9076" max="9076" width="21.7109375" bestFit="1" customWidth="1"/>
    <col min="9077" max="9077" width="15.5703125" bestFit="1" customWidth="1"/>
    <col min="9078" max="9078" width="12.5703125" bestFit="1" customWidth="1"/>
    <col min="9079" max="9079" width="22.28515625" bestFit="1" customWidth="1"/>
    <col min="9080" max="9080" width="35.140625" bestFit="1" customWidth="1"/>
    <col min="9081" max="9082" width="19.7109375" bestFit="1" customWidth="1"/>
    <col min="9083" max="9083" width="5.42578125" customWidth="1"/>
    <col min="9084" max="9084" width="9.28515625" bestFit="1" customWidth="1"/>
    <col min="9085" max="9085" width="8.5703125" customWidth="1"/>
    <col min="9086" max="9086" width="11.5703125" bestFit="1" customWidth="1"/>
    <col min="9087" max="9087" width="11.140625" bestFit="1" customWidth="1"/>
    <col min="9088" max="9088" width="10.140625" bestFit="1" customWidth="1"/>
    <col min="9089" max="9089" width="23" bestFit="1" customWidth="1"/>
    <col min="9090" max="9090" width="24" bestFit="1" customWidth="1"/>
    <col min="9091" max="9091" width="17.28515625" bestFit="1" customWidth="1"/>
    <col min="9092" max="9092" width="15.7109375" bestFit="1" customWidth="1"/>
    <col min="9093" max="9093" width="12.7109375" bestFit="1" customWidth="1"/>
    <col min="9094" max="9094" width="9" customWidth="1"/>
    <col min="9095" max="9095" width="8.85546875" customWidth="1"/>
    <col min="9096" max="9096" width="8.42578125" customWidth="1"/>
    <col min="9097" max="9097" width="10" bestFit="1" customWidth="1"/>
    <col min="9099" max="9099" width="12" bestFit="1" customWidth="1"/>
    <col min="9100" max="9100" width="8.140625" customWidth="1"/>
    <col min="9101" max="9101" width="9.5703125" bestFit="1" customWidth="1"/>
    <col min="9102" max="9102" width="20.7109375" bestFit="1" customWidth="1"/>
    <col min="9103" max="9103" width="10.5703125" bestFit="1" customWidth="1"/>
    <col min="9104" max="9104" width="7" customWidth="1"/>
    <col min="9105" max="9105" width="11.42578125" bestFit="1" customWidth="1"/>
    <col min="9106" max="9106" width="7.85546875" customWidth="1"/>
    <col min="9107" max="9107" width="6.7109375" customWidth="1"/>
    <col min="9108" max="9108" width="24.42578125" bestFit="1" customWidth="1"/>
    <col min="9109" max="9109" width="23.28515625" bestFit="1" customWidth="1"/>
    <col min="9110" max="9110" width="15.28515625" bestFit="1" customWidth="1"/>
    <col min="9111" max="9111" width="6.85546875" customWidth="1"/>
    <col min="9112" max="9112" width="27" bestFit="1" customWidth="1"/>
    <col min="9113" max="9113" width="9.28515625" bestFit="1" customWidth="1"/>
    <col min="9114" max="9115" width="8.7109375" customWidth="1"/>
    <col min="9116" max="9116" width="10.140625" bestFit="1" customWidth="1"/>
    <col min="9117" max="9117" width="18" bestFit="1" customWidth="1"/>
    <col min="9118" max="9118" width="17.85546875" bestFit="1" customWidth="1"/>
    <col min="9119" max="9119" width="18.28515625" bestFit="1" customWidth="1"/>
    <col min="9120" max="9120" width="20.85546875" bestFit="1" customWidth="1"/>
    <col min="9121" max="9121" width="19.28515625" bestFit="1" customWidth="1"/>
    <col min="9122" max="9122" width="33" bestFit="1" customWidth="1"/>
    <col min="9123" max="9123" width="33.140625" bestFit="1" customWidth="1"/>
    <col min="9124" max="9124" width="18.28515625" bestFit="1" customWidth="1"/>
    <col min="9125" max="9125" width="23.140625" bestFit="1" customWidth="1"/>
    <col min="9126" max="9126" width="12.28515625" bestFit="1" customWidth="1"/>
    <col min="9127" max="9127" width="24.5703125" bestFit="1" customWidth="1"/>
    <col min="9128" max="9128" width="7.85546875" customWidth="1"/>
    <col min="9129" max="9129" width="19.5703125" bestFit="1" customWidth="1"/>
    <col min="9130" max="9130" width="21.140625" bestFit="1" customWidth="1"/>
    <col min="9131" max="9131" width="29.42578125" bestFit="1" customWidth="1"/>
    <col min="9132" max="9132" width="23.85546875" bestFit="1" customWidth="1"/>
    <col min="9133" max="9133" width="17.7109375" bestFit="1" customWidth="1"/>
    <col min="9134" max="9134" width="9.28515625" bestFit="1" customWidth="1"/>
    <col min="9135" max="9135" width="17.5703125" bestFit="1" customWidth="1"/>
    <col min="9136" max="9136" width="8.7109375" customWidth="1"/>
    <col min="9137" max="9137" width="14.140625" bestFit="1" customWidth="1"/>
    <col min="9138" max="9138" width="10.42578125" bestFit="1" customWidth="1"/>
    <col min="9139" max="9139" width="12" bestFit="1" customWidth="1"/>
    <col min="9140" max="9140" width="6.5703125" customWidth="1"/>
    <col min="9141" max="9141" width="11.42578125" bestFit="1" customWidth="1"/>
    <col min="9142" max="9142" width="11.5703125" bestFit="1" customWidth="1"/>
    <col min="9143" max="9143" width="21.140625" bestFit="1" customWidth="1"/>
    <col min="9144" max="9144" width="14.5703125" bestFit="1" customWidth="1"/>
    <col min="9145" max="9145" width="14" bestFit="1" customWidth="1"/>
    <col min="9146" max="9146" width="16.28515625" bestFit="1" customWidth="1"/>
    <col min="9147" max="9147" width="19.5703125" bestFit="1" customWidth="1"/>
    <col min="9148" max="9148" width="17.28515625" bestFit="1" customWidth="1"/>
    <col min="9149" max="9149" width="16.28515625" bestFit="1" customWidth="1"/>
    <col min="9150" max="9150" width="13.42578125" bestFit="1" customWidth="1"/>
    <col min="9151" max="9151" width="23.28515625" bestFit="1" customWidth="1"/>
    <col min="9152" max="9152" width="12.5703125" bestFit="1" customWidth="1"/>
    <col min="9153" max="9153" width="15.42578125" bestFit="1" customWidth="1"/>
    <col min="9154" max="9154" width="9.28515625" bestFit="1" customWidth="1"/>
    <col min="9155" max="9155" width="9.85546875" bestFit="1" customWidth="1"/>
    <col min="9156" max="9156" width="14.5703125" bestFit="1" customWidth="1"/>
    <col min="9157" max="9157" width="25.85546875" bestFit="1" customWidth="1"/>
    <col min="9158" max="9158" width="10.42578125" bestFit="1" customWidth="1"/>
    <col min="9159" max="9159" width="9.5703125" bestFit="1" customWidth="1"/>
    <col min="9160" max="9160" width="9.85546875" bestFit="1" customWidth="1"/>
    <col min="9161" max="9161" width="21.42578125" bestFit="1" customWidth="1"/>
    <col min="9162" max="9162" width="8.140625" customWidth="1"/>
    <col min="9163" max="9163" width="6.7109375" customWidth="1"/>
    <col min="9164" max="9164" width="13.5703125" bestFit="1" customWidth="1"/>
    <col min="9165" max="9165" width="10.85546875" bestFit="1" customWidth="1"/>
    <col min="9166" max="9166" width="9.7109375" bestFit="1" customWidth="1"/>
    <col min="9167" max="9167" width="14.42578125" bestFit="1" customWidth="1"/>
    <col min="9168" max="9168" width="7.85546875" customWidth="1"/>
    <col min="9169" max="9169" width="17.28515625" bestFit="1" customWidth="1"/>
    <col min="9170" max="9170" width="13.7109375" bestFit="1" customWidth="1"/>
    <col min="9171" max="9171" width="12.42578125" bestFit="1" customWidth="1"/>
    <col min="9172" max="9172" width="12.7109375" bestFit="1" customWidth="1"/>
    <col min="9173" max="9173" width="12.85546875" bestFit="1" customWidth="1"/>
    <col min="9174" max="9174" width="11.140625" bestFit="1" customWidth="1"/>
    <col min="9175" max="9175" width="22.85546875" bestFit="1" customWidth="1"/>
    <col min="9176" max="9176" width="16.85546875" bestFit="1" customWidth="1"/>
    <col min="9177" max="9177" width="10.28515625" bestFit="1" customWidth="1"/>
    <col min="9178" max="9178" width="12.42578125" bestFit="1" customWidth="1"/>
    <col min="9179" max="9179" width="13.28515625" bestFit="1" customWidth="1"/>
    <col min="9180" max="9180" width="13.42578125" bestFit="1" customWidth="1"/>
    <col min="9181" max="9181" width="32.140625" bestFit="1" customWidth="1"/>
    <col min="9182" max="9182" width="9.28515625" bestFit="1" customWidth="1"/>
    <col min="9183" max="9183" width="17.7109375" bestFit="1" customWidth="1"/>
    <col min="9184" max="9184" width="9.7109375" bestFit="1" customWidth="1"/>
    <col min="9185" max="9185" width="14.5703125" bestFit="1" customWidth="1"/>
    <col min="9186" max="9186" width="11.7109375" bestFit="1" customWidth="1"/>
    <col min="9187" max="9187" width="7.85546875" customWidth="1"/>
    <col min="9188" max="9188" width="13.5703125" bestFit="1" customWidth="1"/>
    <col min="9189" max="9189" width="12.5703125" bestFit="1" customWidth="1"/>
    <col min="9190" max="9190" width="11.140625" bestFit="1" customWidth="1"/>
    <col min="9191" max="9191" width="18.42578125" bestFit="1" customWidth="1"/>
    <col min="9192" max="9192" width="9" customWidth="1"/>
    <col min="9193" max="9193" width="6.5703125" customWidth="1"/>
    <col min="9194" max="9194" width="18" bestFit="1" customWidth="1"/>
    <col min="9195" max="9195" width="11.140625" bestFit="1" customWidth="1"/>
    <col min="9196" max="9196" width="6" customWidth="1"/>
    <col min="9197" max="9197" width="14.7109375" bestFit="1" customWidth="1"/>
    <col min="9198" max="9198" width="14.85546875" bestFit="1" customWidth="1"/>
    <col min="9199" max="9199" width="16.5703125" bestFit="1" customWidth="1"/>
    <col min="9200" max="9200" width="11.5703125" bestFit="1" customWidth="1"/>
    <col min="9201" max="9201" width="13.140625" bestFit="1" customWidth="1"/>
    <col min="9202" max="9202" width="7.85546875" customWidth="1"/>
    <col min="9203" max="9203" width="9.7109375" bestFit="1" customWidth="1"/>
    <col min="9204" max="9204" width="29.28515625" bestFit="1" customWidth="1"/>
    <col min="9205" max="9205" width="19" bestFit="1" customWidth="1"/>
    <col min="9206" max="9206" width="9.7109375" bestFit="1" customWidth="1"/>
    <col min="9207" max="9207" width="18.5703125" bestFit="1" customWidth="1"/>
    <col min="9208" max="9208" width="9.28515625" bestFit="1" customWidth="1"/>
    <col min="9209" max="9209" width="10.140625" bestFit="1" customWidth="1"/>
    <col min="9210" max="9210" width="19.7109375" bestFit="1" customWidth="1"/>
    <col min="9211" max="9211" width="8.85546875" customWidth="1"/>
    <col min="9212" max="9212" width="13.140625" bestFit="1" customWidth="1"/>
    <col min="9213" max="9213" width="9.5703125" bestFit="1" customWidth="1"/>
    <col min="9214" max="9214" width="8.7109375" customWidth="1"/>
    <col min="9215" max="9215" width="12.42578125" bestFit="1" customWidth="1"/>
    <col min="9216" max="9216" width="10.85546875" bestFit="1" customWidth="1"/>
    <col min="9217" max="9217" width="8.7109375" customWidth="1"/>
    <col min="9218" max="9218" width="7" customWidth="1"/>
    <col min="9219" max="9219" width="7.140625" customWidth="1"/>
    <col min="9220" max="9220" width="14.7109375" bestFit="1" customWidth="1"/>
    <col min="9221" max="9221" width="33" bestFit="1" customWidth="1"/>
    <col min="9222" max="9222" width="22" bestFit="1" customWidth="1"/>
    <col min="9223" max="9223" width="20.42578125" bestFit="1" customWidth="1"/>
    <col min="9224" max="9224" width="15.28515625" bestFit="1" customWidth="1"/>
    <col min="9225" max="9225" width="7.5703125" customWidth="1"/>
    <col min="9226" max="9226" width="8.7109375" customWidth="1"/>
    <col min="9227" max="9227" width="6.28515625" customWidth="1"/>
    <col min="9228" max="9228" width="12.5703125" bestFit="1" customWidth="1"/>
    <col min="9229" max="9229" width="9.5703125" bestFit="1" customWidth="1"/>
    <col min="9230" max="9230" width="13.140625" bestFit="1" customWidth="1"/>
    <col min="9231" max="9231" width="24.42578125" bestFit="1" customWidth="1"/>
    <col min="9232" max="9232" width="8.5703125" customWidth="1"/>
    <col min="9233" max="9233" width="13.7109375" bestFit="1" customWidth="1"/>
    <col min="9234" max="9234" width="6.28515625" customWidth="1"/>
    <col min="9235" max="9235" width="10.7109375" bestFit="1" customWidth="1"/>
    <col min="9236" max="9236" width="9.5703125" bestFit="1" customWidth="1"/>
    <col min="9237" max="9237" width="11.42578125" bestFit="1" customWidth="1"/>
    <col min="9238" max="9238" width="7.42578125" customWidth="1"/>
    <col min="9239" max="9239" width="17.85546875" bestFit="1" customWidth="1"/>
    <col min="9240" max="9240" width="25" bestFit="1" customWidth="1"/>
    <col min="9241" max="9241" width="19.140625" bestFit="1" customWidth="1"/>
    <col min="9242" max="9242" width="10.85546875" bestFit="1" customWidth="1"/>
    <col min="9243" max="9243" width="20.7109375" bestFit="1" customWidth="1"/>
    <col min="9244" max="9244" width="10.7109375" bestFit="1" customWidth="1"/>
    <col min="9245" max="9245" width="10.5703125" bestFit="1" customWidth="1"/>
    <col min="9246" max="9246" width="7.42578125" customWidth="1"/>
    <col min="9247" max="9247" width="8.42578125" customWidth="1"/>
    <col min="9248" max="9248" width="8" customWidth="1"/>
    <col min="9249" max="9249" width="13.28515625" bestFit="1" customWidth="1"/>
    <col min="9250" max="9250" width="7.7109375" customWidth="1"/>
    <col min="9251" max="9251" width="10.5703125" bestFit="1" customWidth="1"/>
    <col min="9252" max="9252" width="5.28515625" customWidth="1"/>
    <col min="9253" max="9253" width="11.42578125" bestFit="1" customWidth="1"/>
    <col min="9254" max="9254" width="6.42578125" customWidth="1"/>
    <col min="9255" max="9255" width="7.85546875" customWidth="1"/>
    <col min="9256" max="9256" width="12.5703125" bestFit="1" customWidth="1"/>
    <col min="9257" max="9257" width="11.5703125" bestFit="1" customWidth="1"/>
    <col min="9258" max="9258" width="9" customWidth="1"/>
    <col min="9259" max="9259" width="27.5703125" bestFit="1" customWidth="1"/>
    <col min="9260" max="9260" width="11.42578125" bestFit="1" customWidth="1"/>
    <col min="9261" max="9261" width="10.28515625" bestFit="1" customWidth="1"/>
    <col min="9262" max="9262" width="21.42578125" bestFit="1" customWidth="1"/>
    <col min="9263" max="9263" width="7.7109375" customWidth="1"/>
    <col min="9264" max="9264" width="9.85546875" bestFit="1" customWidth="1"/>
    <col min="9265" max="9265" width="19.140625" bestFit="1" customWidth="1"/>
    <col min="9266" max="9266" width="8.85546875" customWidth="1"/>
    <col min="9267" max="9267" width="9.85546875" bestFit="1" customWidth="1"/>
    <col min="9268" max="9268" width="17.42578125" bestFit="1" customWidth="1"/>
    <col min="9269" max="9269" width="14.7109375" bestFit="1" customWidth="1"/>
    <col min="9270" max="9270" width="12.28515625" bestFit="1" customWidth="1"/>
    <col min="9271" max="9271" width="10.7109375" bestFit="1" customWidth="1"/>
    <col min="9272" max="9272" width="8.42578125" customWidth="1"/>
    <col min="9273" max="9273" width="9.85546875" bestFit="1" customWidth="1"/>
    <col min="9274" max="9274" width="7.85546875" customWidth="1"/>
    <col min="9275" max="9275" width="9.28515625" bestFit="1" customWidth="1"/>
    <col min="9276" max="9276" width="6.42578125" customWidth="1"/>
    <col min="9277" max="9277" width="7.42578125" customWidth="1"/>
    <col min="9278" max="9278" width="8" customWidth="1"/>
    <col min="9279" max="9279" width="13.140625" bestFit="1" customWidth="1"/>
    <col min="9280" max="9280" width="11.42578125" bestFit="1" customWidth="1"/>
    <col min="9281" max="9281" width="9.5703125" bestFit="1" customWidth="1"/>
    <col min="9282" max="9282" width="9.85546875" bestFit="1" customWidth="1"/>
    <col min="9283" max="9283" width="22.140625" bestFit="1" customWidth="1"/>
    <col min="9284" max="9284" width="10.7109375" bestFit="1" customWidth="1"/>
    <col min="9285" max="9285" width="19.85546875" bestFit="1" customWidth="1"/>
    <col min="9286" max="9286" width="12.5703125" bestFit="1" customWidth="1"/>
    <col min="9288" max="9288" width="15" bestFit="1" customWidth="1"/>
    <col min="9289" max="9289" width="24.85546875" bestFit="1" customWidth="1"/>
    <col min="9290" max="9290" width="14.140625" bestFit="1" customWidth="1"/>
    <col min="9291" max="9291" width="12.28515625" bestFit="1" customWidth="1"/>
    <col min="9292" max="9292" width="19.7109375" bestFit="1" customWidth="1"/>
    <col min="9293" max="9293" width="13.5703125" bestFit="1" customWidth="1"/>
    <col min="9294" max="9294" width="8.7109375" customWidth="1"/>
    <col min="9295" max="9295" width="10.85546875" bestFit="1" customWidth="1"/>
    <col min="9296" max="9296" width="9" customWidth="1"/>
    <col min="9297" max="9297" width="11.85546875" bestFit="1" customWidth="1"/>
    <col min="9298" max="9298" width="16" bestFit="1" customWidth="1"/>
    <col min="9299" max="9299" width="6.28515625" customWidth="1"/>
    <col min="9300" max="9300" width="6" customWidth="1"/>
    <col min="9302" max="9302" width="9" customWidth="1"/>
    <col min="9303" max="9303" width="5" customWidth="1"/>
    <col min="9304" max="9304" width="8.7109375" customWidth="1"/>
    <col min="9305" max="9305" width="19.140625" bestFit="1" customWidth="1"/>
    <col min="9306" max="9306" width="16.140625" bestFit="1" customWidth="1"/>
    <col min="9307" max="9307" width="9.7109375" bestFit="1" customWidth="1"/>
    <col min="9308" max="9308" width="14" bestFit="1" customWidth="1"/>
    <col min="9309" max="9309" width="7.5703125" customWidth="1"/>
    <col min="9310" max="9310" width="17.42578125" bestFit="1" customWidth="1"/>
    <col min="9311" max="9311" width="17.85546875" bestFit="1" customWidth="1"/>
    <col min="9312" max="9312" width="26.5703125" bestFit="1" customWidth="1"/>
    <col min="9313" max="9313" width="17.42578125" bestFit="1" customWidth="1"/>
    <col min="9314" max="9314" width="19" bestFit="1" customWidth="1"/>
    <col min="9315" max="9315" width="12.7109375" bestFit="1" customWidth="1"/>
    <col min="9316" max="9316" width="14.7109375" bestFit="1" customWidth="1"/>
    <col min="9317" max="9317" width="11.140625" bestFit="1" customWidth="1"/>
    <col min="9318" max="9318" width="16.7109375" bestFit="1" customWidth="1"/>
    <col min="9319" max="9319" width="9" customWidth="1"/>
    <col min="9320" max="9320" width="9.42578125" bestFit="1" customWidth="1"/>
    <col min="9321" max="9321" width="12.5703125" bestFit="1" customWidth="1"/>
    <col min="9322" max="9322" width="21.85546875" bestFit="1" customWidth="1"/>
    <col min="9323" max="9323" width="10.85546875" bestFit="1" customWidth="1"/>
    <col min="9324" max="9324" width="15.140625" bestFit="1" customWidth="1"/>
    <col min="9325" max="9325" width="12.42578125" bestFit="1" customWidth="1"/>
    <col min="9326" max="9326" width="22.42578125" bestFit="1" customWidth="1"/>
    <col min="9327" max="9327" width="11.140625" bestFit="1" customWidth="1"/>
    <col min="9328" max="9328" width="12" bestFit="1" customWidth="1"/>
    <col min="9329" max="9329" width="13.140625" bestFit="1" customWidth="1"/>
    <col min="9330" max="9330" width="9.42578125" bestFit="1" customWidth="1"/>
    <col min="9331" max="9331" width="10.140625" bestFit="1" customWidth="1"/>
    <col min="9332" max="9332" width="9.42578125" bestFit="1" customWidth="1"/>
    <col min="9333" max="9333" width="7" customWidth="1"/>
    <col min="9334" max="9334" width="13.42578125" bestFit="1" customWidth="1"/>
    <col min="9335" max="9335" width="5.5703125" customWidth="1"/>
    <col min="9336" max="9336" width="8.140625" customWidth="1"/>
    <col min="9337" max="9337" width="15.140625" bestFit="1" customWidth="1"/>
    <col min="9338" max="9338" width="10.7109375" bestFit="1" customWidth="1"/>
    <col min="9339" max="9339" width="13.5703125" bestFit="1" customWidth="1"/>
    <col min="9340" max="9340" width="9.5703125" bestFit="1" customWidth="1"/>
    <col min="9341" max="9341" width="7" customWidth="1"/>
    <col min="9342" max="9342" width="15.140625" bestFit="1" customWidth="1"/>
    <col min="9343" max="9343" width="8.7109375" customWidth="1"/>
    <col min="9344" max="9344" width="7.28515625" customWidth="1"/>
    <col min="9345" max="9345" width="9.28515625" bestFit="1" customWidth="1"/>
    <col min="9346" max="9346" width="10" bestFit="1" customWidth="1"/>
    <col min="9347" max="9347" width="11.7109375" bestFit="1" customWidth="1"/>
    <col min="9348" max="9348" width="18.85546875" bestFit="1" customWidth="1"/>
    <col min="9349" max="9349" width="6.140625" customWidth="1"/>
    <col min="9350" max="9350" width="16.140625" bestFit="1" customWidth="1"/>
    <col min="9351" max="9351" width="16.85546875" bestFit="1" customWidth="1"/>
    <col min="9352" max="9352" width="11.28515625" bestFit="1" customWidth="1"/>
    <col min="9353" max="9353" width="15.28515625" bestFit="1" customWidth="1"/>
    <col min="9354" max="9354" width="8" customWidth="1"/>
    <col min="9355" max="9355" width="16.42578125" bestFit="1" customWidth="1"/>
    <col min="9356" max="9356" width="10.85546875" bestFit="1" customWidth="1"/>
    <col min="9357" max="9357" width="8.85546875" customWidth="1"/>
    <col min="9358" max="9358" width="10.85546875" bestFit="1" customWidth="1"/>
    <col min="9359" max="9359" width="11.5703125" bestFit="1" customWidth="1"/>
    <col min="9360" max="9360" width="10.5703125" bestFit="1" customWidth="1"/>
    <col min="9361" max="9361" width="11.28515625" bestFit="1" customWidth="1"/>
    <col min="9362" max="9362" width="27.7109375" bestFit="1" customWidth="1"/>
    <col min="9363" max="9363" width="7.7109375" customWidth="1"/>
    <col min="9364" max="9364" width="15.85546875" bestFit="1" customWidth="1"/>
    <col min="9365" max="9365" width="7.7109375" customWidth="1"/>
    <col min="9366" max="9366" width="10.28515625" bestFit="1" customWidth="1"/>
    <col min="9367" max="9367" width="8.42578125" customWidth="1"/>
    <col min="9368" max="9368" width="13.140625" bestFit="1" customWidth="1"/>
    <col min="9369" max="9369" width="14" bestFit="1" customWidth="1"/>
    <col min="9370" max="9370" width="7.5703125" customWidth="1"/>
    <col min="9371" max="9371" width="8.85546875" customWidth="1"/>
    <col min="9372" max="9372" width="6.7109375" customWidth="1"/>
    <col min="9373" max="9373" width="20" bestFit="1" customWidth="1"/>
    <col min="9374" max="9374" width="12.140625" bestFit="1" customWidth="1"/>
    <col min="9375" max="9375" width="27.28515625" bestFit="1" customWidth="1"/>
    <col min="9376" max="9376" width="38.42578125" bestFit="1" customWidth="1"/>
    <col min="9377" max="9377" width="12.85546875" bestFit="1" customWidth="1"/>
    <col min="9378" max="9378" width="10.42578125" bestFit="1" customWidth="1"/>
    <col min="9379" max="9379" width="11" bestFit="1" customWidth="1"/>
    <col min="9380" max="9380" width="13.7109375" bestFit="1" customWidth="1"/>
    <col min="9381" max="9381" width="12.5703125" bestFit="1" customWidth="1"/>
    <col min="9382" max="9382" width="24.140625" bestFit="1" customWidth="1"/>
    <col min="9383" max="9383" width="17" bestFit="1" customWidth="1"/>
    <col min="9384" max="9384" width="15.28515625" bestFit="1" customWidth="1"/>
    <col min="9385" max="9385" width="13.140625" bestFit="1" customWidth="1"/>
    <col min="9386" max="9386" width="13.5703125" bestFit="1" customWidth="1"/>
    <col min="9387" max="9387" width="17.28515625" bestFit="1" customWidth="1"/>
    <col min="9388" max="9388" width="16.7109375" bestFit="1" customWidth="1"/>
    <col min="9389" max="9389" width="12.85546875" bestFit="1" customWidth="1"/>
    <col min="9390" max="9390" width="12.7109375" bestFit="1" customWidth="1"/>
    <col min="9391" max="9391" width="15.85546875" bestFit="1" customWidth="1"/>
    <col min="9392" max="9392" width="12.42578125" bestFit="1" customWidth="1"/>
    <col min="9393" max="9393" width="12.85546875" bestFit="1" customWidth="1"/>
    <col min="9394" max="9394" width="9.7109375" bestFit="1" customWidth="1"/>
    <col min="9395" max="9395" width="8.42578125" customWidth="1"/>
    <col min="9396" max="9396" width="14.5703125" bestFit="1" customWidth="1"/>
    <col min="9397" max="9397" width="11.85546875" bestFit="1" customWidth="1"/>
    <col min="9398" max="9398" width="10" bestFit="1" customWidth="1"/>
    <col min="9399" max="9399" width="17" bestFit="1" customWidth="1"/>
    <col min="9400" max="9400" width="9" customWidth="1"/>
    <col min="9401" max="9401" width="9.85546875" bestFit="1" customWidth="1"/>
    <col min="9402" max="9402" width="20.28515625" bestFit="1" customWidth="1"/>
    <col min="9403" max="9403" width="17.7109375" bestFit="1" customWidth="1"/>
    <col min="9404" max="9404" width="9.7109375" bestFit="1" customWidth="1"/>
    <col min="9405" max="9405" width="8.7109375" customWidth="1"/>
    <col min="9407" max="9407" width="12.7109375" bestFit="1" customWidth="1"/>
    <col min="9409" max="9409" width="11.7109375" bestFit="1" customWidth="1"/>
    <col min="9410" max="9410" width="7" customWidth="1"/>
    <col min="9411" max="9411" width="13.42578125" bestFit="1" customWidth="1"/>
    <col min="9412" max="9412" width="11.140625" bestFit="1" customWidth="1"/>
    <col min="9413" max="9413" width="7.140625" customWidth="1"/>
    <col min="9414" max="9414" width="18.5703125" bestFit="1" customWidth="1"/>
    <col min="9415" max="9415" width="19.140625" bestFit="1" customWidth="1"/>
    <col min="9417" max="9417" width="5.85546875" customWidth="1"/>
    <col min="9418" max="9418" width="14.28515625" bestFit="1" customWidth="1"/>
    <col min="9419" max="9419" width="14.42578125" bestFit="1" customWidth="1"/>
    <col min="9420" max="9420" width="16" bestFit="1" customWidth="1"/>
    <col min="9421" max="9421" width="13.5703125" bestFit="1" customWidth="1"/>
    <col min="9423" max="9423" width="11.28515625" bestFit="1" customWidth="1"/>
    <col min="9424" max="9424" width="13.5703125" bestFit="1" customWidth="1"/>
    <col min="9425" max="9425" width="8.42578125" customWidth="1"/>
    <col min="9426" max="9426" width="14.28515625" bestFit="1" customWidth="1"/>
    <col min="9427" max="9428" width="9" customWidth="1"/>
    <col min="9429" max="9429" width="11.85546875" bestFit="1" customWidth="1"/>
    <col min="9430" max="9430" width="8.5703125" customWidth="1"/>
    <col min="9431" max="9431" width="10.42578125" bestFit="1" customWidth="1"/>
    <col min="9432" max="9432" width="13.7109375" bestFit="1" customWidth="1"/>
    <col min="9433" max="9433" width="7.28515625" customWidth="1"/>
    <col min="9434" max="9434" width="14.140625" bestFit="1" customWidth="1"/>
    <col min="9435" max="9435" width="7.7109375" customWidth="1"/>
    <col min="9436" max="9436" width="7.42578125" customWidth="1"/>
    <col min="9437" max="9437" width="6.42578125" customWidth="1"/>
    <col min="9438" max="9438" width="4.85546875" customWidth="1"/>
    <col min="9439" max="9439" width="5.42578125" customWidth="1"/>
    <col min="9440" max="9440" width="7.85546875" customWidth="1"/>
    <col min="9441" max="9441" width="10.140625" bestFit="1" customWidth="1"/>
    <col min="9442" max="9442" width="9.28515625" bestFit="1" customWidth="1"/>
    <col min="9443" max="9443" width="14.140625" bestFit="1" customWidth="1"/>
    <col min="9444" max="9444" width="10" bestFit="1" customWidth="1"/>
    <col min="9445" max="9445" width="7.140625" customWidth="1"/>
    <col min="9446" max="9446" width="9.7109375" bestFit="1" customWidth="1"/>
    <col min="9447" max="9447" width="18.5703125" bestFit="1" customWidth="1"/>
    <col min="9448" max="9448" width="9.42578125" bestFit="1" customWidth="1"/>
    <col min="9449" max="9449" width="12.42578125" bestFit="1" customWidth="1"/>
    <col min="9450" max="9450" width="11" bestFit="1" customWidth="1"/>
    <col min="9451" max="9451" width="8.85546875" customWidth="1"/>
    <col min="9452" max="9452" width="7.5703125" customWidth="1"/>
    <col min="9453" max="9453" width="6" customWidth="1"/>
    <col min="9454" max="9454" width="9.5703125" bestFit="1" customWidth="1"/>
    <col min="9455" max="9455" width="13.140625" bestFit="1" customWidth="1"/>
    <col min="9456" max="9456" width="7.28515625" customWidth="1"/>
    <col min="9457" max="9457" width="10.42578125" bestFit="1" customWidth="1"/>
    <col min="9458" max="9458" width="10.5703125" bestFit="1" customWidth="1"/>
    <col min="9459" max="9459" width="13.140625" bestFit="1" customWidth="1"/>
    <col min="9460" max="9460" width="12" bestFit="1" customWidth="1"/>
    <col min="9461" max="9461" width="8.42578125" customWidth="1"/>
    <col min="9462" max="9462" width="12.5703125" bestFit="1" customWidth="1"/>
    <col min="9463" max="9463" width="5.140625" customWidth="1"/>
    <col min="9464" max="9464" width="5.7109375" customWidth="1"/>
    <col min="9465" max="9465" width="7.140625" customWidth="1"/>
    <col min="9466" max="9466" width="16.28515625" bestFit="1" customWidth="1"/>
    <col min="9467" max="9467" width="18.140625" bestFit="1" customWidth="1"/>
    <col min="9468" max="9468" width="16.5703125" bestFit="1" customWidth="1"/>
    <col min="9469" max="9469" width="16.28515625" bestFit="1" customWidth="1"/>
    <col min="9470" max="9470" width="21.7109375" bestFit="1" customWidth="1"/>
    <col min="9471" max="9471" width="16.28515625" bestFit="1" customWidth="1"/>
    <col min="9472" max="9472" width="8.85546875" customWidth="1"/>
    <col min="9473" max="9473" width="11.140625" bestFit="1" customWidth="1"/>
    <col min="9474" max="9474" width="5.42578125" customWidth="1"/>
    <col min="9475" max="9476" width="8.140625" customWidth="1"/>
    <col min="9477" max="9477" width="16.5703125" bestFit="1" customWidth="1"/>
    <col min="9478" max="9478" width="8.85546875" customWidth="1"/>
    <col min="9479" max="9479" width="9" customWidth="1"/>
    <col min="9480" max="9480" width="18.5703125" bestFit="1" customWidth="1"/>
    <col min="9481" max="9481" width="8.7109375" customWidth="1"/>
    <col min="9482" max="9482" width="8.42578125" customWidth="1"/>
    <col min="9483" max="9483" width="10.7109375" bestFit="1" customWidth="1"/>
    <col min="9484" max="9484" width="9.85546875" bestFit="1" customWidth="1"/>
    <col min="9485" max="9485" width="10" bestFit="1" customWidth="1"/>
    <col min="9486" max="9486" width="8.140625" customWidth="1"/>
    <col min="9487" max="9487" width="9.42578125" bestFit="1" customWidth="1"/>
    <col min="9488" max="9488" width="14.28515625" bestFit="1" customWidth="1"/>
    <col min="9489" max="9489" width="13.85546875" bestFit="1" customWidth="1"/>
    <col min="9490" max="9490" width="8.85546875" customWidth="1"/>
    <col min="9491" max="9491" width="7.42578125" customWidth="1"/>
    <col min="9492" max="9492" width="10.28515625" bestFit="1" customWidth="1"/>
    <col min="9493" max="9493" width="8.140625" customWidth="1"/>
    <col min="9494" max="9494" width="12.42578125" bestFit="1" customWidth="1"/>
    <col min="9495" max="9495" width="7.85546875" customWidth="1"/>
    <col min="9496" max="9496" width="8.140625" customWidth="1"/>
    <col min="9497" max="9497" width="9" customWidth="1"/>
    <col min="9498" max="9498" width="41.7109375" bestFit="1" customWidth="1"/>
    <col min="9499" max="9499" width="23.5703125" bestFit="1" customWidth="1"/>
    <col min="9500" max="9500" width="17" bestFit="1" customWidth="1"/>
    <col min="9501" max="9501" width="12.28515625" bestFit="1" customWidth="1"/>
    <col min="9502" max="9502" width="10.140625" bestFit="1" customWidth="1"/>
    <col min="9503" max="9503" width="9.28515625" bestFit="1" customWidth="1"/>
    <col min="9504" max="9504" width="18.140625" bestFit="1" customWidth="1"/>
    <col min="9505" max="9505" width="8.85546875" customWidth="1"/>
    <col min="9506" max="9506" width="17.28515625" bestFit="1" customWidth="1"/>
    <col min="9507" max="9507" width="10.140625" bestFit="1" customWidth="1"/>
    <col min="9508" max="9508" width="12.28515625" bestFit="1" customWidth="1"/>
    <col min="9509" max="9509" width="21.5703125" bestFit="1" customWidth="1"/>
    <col min="9510" max="9510" width="7.5703125" customWidth="1"/>
    <col min="9511" max="9511" width="9.85546875" bestFit="1" customWidth="1"/>
    <col min="9512" max="9512" width="9" customWidth="1"/>
    <col min="9513" max="9513" width="16.28515625" bestFit="1" customWidth="1"/>
    <col min="9514" max="9514" width="14" bestFit="1" customWidth="1"/>
    <col min="9515" max="9515" width="16.42578125" bestFit="1" customWidth="1"/>
    <col min="9516" max="9516" width="17.28515625" bestFit="1" customWidth="1"/>
    <col min="9517" max="9517" width="31.140625" bestFit="1" customWidth="1"/>
    <col min="9518" max="9518" width="57.42578125" bestFit="1" customWidth="1"/>
    <col min="9519" max="9519" width="24.28515625" bestFit="1" customWidth="1"/>
    <col min="9520" max="9520" width="26.5703125" bestFit="1" customWidth="1"/>
    <col min="9521" max="9521" width="10.7109375" bestFit="1" customWidth="1"/>
    <col min="9522" max="9522" width="8.140625" customWidth="1"/>
    <col min="9523" max="9523" width="17.7109375" bestFit="1" customWidth="1"/>
    <col min="9525" max="9525" width="10.42578125" bestFit="1" customWidth="1"/>
    <col min="9526" max="9526" width="8" customWidth="1"/>
    <col min="9527" max="9527" width="15.28515625" bestFit="1" customWidth="1"/>
    <col min="9528" max="9528" width="18.140625" bestFit="1" customWidth="1"/>
    <col min="9529" max="9529" width="16.5703125" bestFit="1" customWidth="1"/>
    <col min="9530" max="9530" width="16.85546875" bestFit="1" customWidth="1"/>
    <col min="9531" max="9531" width="16.140625" bestFit="1" customWidth="1"/>
    <col min="9532" max="9532" width="14" bestFit="1" customWidth="1"/>
    <col min="9533" max="9533" width="17.28515625" bestFit="1" customWidth="1"/>
    <col min="9534" max="9534" width="9.42578125" bestFit="1" customWidth="1"/>
    <col min="9535" max="9535" width="11.85546875" bestFit="1" customWidth="1"/>
    <col min="9536" max="9536" width="9.28515625" bestFit="1" customWidth="1"/>
    <col min="9537" max="9537" width="16.140625" bestFit="1" customWidth="1"/>
    <col min="9538" max="9538" width="27.5703125" bestFit="1" customWidth="1"/>
    <col min="9539" max="9539" width="11.42578125" bestFit="1" customWidth="1"/>
    <col min="9540" max="9540" width="10.28515625" bestFit="1" customWidth="1"/>
    <col min="9541" max="9541" width="12" bestFit="1" customWidth="1"/>
    <col min="9542" max="9542" width="5.7109375" customWidth="1"/>
    <col min="9543" max="9543" width="10.85546875" bestFit="1" customWidth="1"/>
    <col min="9544" max="9544" width="20.140625" bestFit="1" customWidth="1"/>
    <col min="9545" max="9545" width="13.7109375" bestFit="1" customWidth="1"/>
    <col min="9546" max="9546" width="12.140625" bestFit="1" customWidth="1"/>
    <col min="9547" max="9547" width="5.42578125" customWidth="1"/>
    <col min="9548" max="9548" width="11.28515625" bestFit="1" customWidth="1"/>
    <col min="9549" max="9549" width="17" bestFit="1" customWidth="1"/>
    <col min="9550" max="9550" width="18.7109375" bestFit="1" customWidth="1"/>
    <col min="9551" max="9551" width="10.85546875" bestFit="1" customWidth="1"/>
    <col min="9552" max="9552" width="12.42578125" bestFit="1" customWidth="1"/>
    <col min="9553" max="9553" width="20.28515625" bestFit="1" customWidth="1"/>
    <col min="9554" max="9554" width="10.28515625" bestFit="1" customWidth="1"/>
    <col min="9555" max="9555" width="8.7109375" customWidth="1"/>
    <col min="9556" max="9556" width="6.85546875" customWidth="1"/>
    <col min="9557" max="9557" width="12" bestFit="1" customWidth="1"/>
    <col min="9558" max="9558" width="9.42578125" bestFit="1" customWidth="1"/>
    <col min="9559" max="9559" width="15.140625" bestFit="1" customWidth="1"/>
    <col min="9560" max="9560" width="10.7109375" bestFit="1" customWidth="1"/>
    <col min="9561" max="9561" width="16" bestFit="1" customWidth="1"/>
    <col min="9562" max="9562" width="49.42578125" bestFit="1" customWidth="1"/>
    <col min="9563" max="9563" width="7.7109375" customWidth="1"/>
    <col min="9564" max="9564" width="17.42578125" bestFit="1" customWidth="1"/>
    <col min="9565" max="9565" width="15" bestFit="1" customWidth="1"/>
    <col min="9566" max="9566" width="13.5703125" bestFit="1" customWidth="1"/>
    <col min="9567" max="9567" width="8.140625" customWidth="1"/>
    <col min="9568" max="9568" width="7.85546875" customWidth="1"/>
    <col min="9569" max="9569" width="6.140625" customWidth="1"/>
    <col min="9570" max="9570" width="34.42578125" bestFit="1" customWidth="1"/>
    <col min="9571" max="9571" width="9.28515625" bestFit="1" customWidth="1"/>
    <col min="9572" max="9572" width="31.7109375" bestFit="1" customWidth="1"/>
    <col min="9573" max="9573" width="11.85546875" bestFit="1" customWidth="1"/>
    <col min="9574" max="9574" width="14.42578125" bestFit="1" customWidth="1"/>
    <col min="9575" max="9575" width="11.5703125" bestFit="1" customWidth="1"/>
    <col min="9576" max="9576" width="30.140625" bestFit="1" customWidth="1"/>
    <col min="9577" max="9577" width="20" bestFit="1" customWidth="1"/>
    <col min="9578" max="9578" width="49.140625" bestFit="1" customWidth="1"/>
    <col min="9579" max="9579" width="18" bestFit="1" customWidth="1"/>
    <col min="9580" max="9580" width="26" bestFit="1" customWidth="1"/>
    <col min="9581" max="9581" width="26.5703125" bestFit="1" customWidth="1"/>
    <col min="9582" max="9582" width="11.85546875" bestFit="1" customWidth="1"/>
    <col min="9583" max="9583" width="37.42578125" bestFit="1" customWidth="1"/>
    <col min="9584" max="9584" width="22.85546875" bestFit="1" customWidth="1"/>
    <col min="9585" max="9585" width="9.5703125" bestFit="1" customWidth="1"/>
    <col min="9586" max="9586" width="25.5703125" bestFit="1" customWidth="1"/>
    <col min="9587" max="9587" width="13.140625" bestFit="1" customWidth="1"/>
    <col min="9588" max="9588" width="25.5703125" bestFit="1" customWidth="1"/>
    <col min="9589" max="9589" width="11.140625" bestFit="1" customWidth="1"/>
    <col min="9590" max="9590" width="20.5703125" bestFit="1" customWidth="1"/>
    <col min="9591" max="9591" width="8.7109375" customWidth="1"/>
    <col min="9592" max="9592" width="9.28515625" bestFit="1" customWidth="1"/>
    <col min="9593" max="9593" width="12" bestFit="1" customWidth="1"/>
    <col min="9594" max="9594" width="16.42578125" bestFit="1" customWidth="1"/>
    <col min="9595" max="9595" width="9.28515625" bestFit="1" customWidth="1"/>
    <col min="9596" max="9596" width="14" bestFit="1" customWidth="1"/>
    <col min="9597" max="9597" width="13.7109375" bestFit="1" customWidth="1"/>
    <col min="9598" max="9598" width="10" bestFit="1" customWidth="1"/>
    <col min="9599" max="9599" width="25.28515625" bestFit="1" customWidth="1"/>
    <col min="9600" max="9600" width="6.28515625" customWidth="1"/>
    <col min="9601" max="9601" width="13.42578125" bestFit="1" customWidth="1"/>
    <col min="9602" max="9602" width="21.85546875" bestFit="1" customWidth="1"/>
    <col min="9603" max="9603" width="23.140625" bestFit="1" customWidth="1"/>
    <col min="9604" max="9604" width="14.5703125" bestFit="1" customWidth="1"/>
    <col min="9605" max="9605" width="15.42578125" bestFit="1" customWidth="1"/>
    <col min="9606" max="9606" width="8.28515625" customWidth="1"/>
    <col min="9607" max="9607" width="23.5703125" bestFit="1" customWidth="1"/>
    <col min="9608" max="9608" width="14.85546875" bestFit="1" customWidth="1"/>
    <col min="9609" max="9609" width="22.85546875" bestFit="1" customWidth="1"/>
    <col min="9610" max="9610" width="20.85546875" bestFit="1" customWidth="1"/>
    <col min="9611" max="9611" width="24.85546875" bestFit="1" customWidth="1"/>
    <col min="9612" max="9612" width="19.85546875" bestFit="1" customWidth="1"/>
    <col min="9613" max="9613" width="18.140625" bestFit="1" customWidth="1"/>
    <col min="9614" max="9614" width="9.85546875" bestFit="1" customWidth="1"/>
    <col min="9615" max="9615" width="16.28515625" bestFit="1" customWidth="1"/>
    <col min="9616" max="9616" width="26.7109375" bestFit="1" customWidth="1"/>
    <col min="9617" max="9617" width="15" bestFit="1" customWidth="1"/>
    <col min="9618" max="9618" width="16.28515625" bestFit="1" customWidth="1"/>
    <col min="9619" max="9619" width="13.5703125" bestFit="1" customWidth="1"/>
    <col min="9620" max="9620" width="15.42578125" bestFit="1" customWidth="1"/>
    <col min="9621" max="9621" width="9.28515625" bestFit="1" customWidth="1"/>
    <col min="9622" max="9622" width="13.140625" bestFit="1" customWidth="1"/>
    <col min="9623" max="9623" width="12.140625" bestFit="1" customWidth="1"/>
    <col min="9624" max="9624" width="17.42578125" bestFit="1" customWidth="1"/>
    <col min="9625" max="9625" width="24" bestFit="1" customWidth="1"/>
    <col min="9626" max="9626" width="13.28515625" bestFit="1" customWidth="1"/>
    <col min="9627" max="9627" width="8.5703125" customWidth="1"/>
    <col min="9628" max="9628" width="10.85546875" bestFit="1" customWidth="1"/>
    <col min="9630" max="9630" width="11.7109375" bestFit="1" customWidth="1"/>
    <col min="9631" max="9631" width="7" customWidth="1"/>
    <col min="9632" max="9632" width="6.7109375" customWidth="1"/>
    <col min="9633" max="9633" width="10.7109375" bestFit="1" customWidth="1"/>
    <col min="9634" max="9634" width="12.85546875" bestFit="1" customWidth="1"/>
    <col min="9635" max="9635" width="9.7109375" bestFit="1" customWidth="1"/>
    <col min="9636" max="9636" width="8.5703125" customWidth="1"/>
    <col min="9637" max="9637" width="7.85546875" customWidth="1"/>
    <col min="9638" max="9638" width="16.85546875" bestFit="1" customWidth="1"/>
    <col min="9639" max="9639" width="17.28515625" bestFit="1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3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4"/>
      <c r="N2" s="4"/>
      <c r="O2" s="4"/>
      <c r="P2" s="4"/>
      <c r="Q2" s="4"/>
      <c r="R2" s="4"/>
      <c r="S2" s="4"/>
      <c r="T2" s="4"/>
      <c r="U2" s="4"/>
      <c r="V2" s="4"/>
    </row>
    <row r="4" spans="1:22" ht="18.75">
      <c r="B4" s="96" t="s">
        <v>5097</v>
      </c>
      <c r="C4" s="97"/>
      <c r="D4" s="97"/>
      <c r="E4" s="97"/>
      <c r="F4" s="97"/>
      <c r="G4" s="98"/>
      <c r="I4" s="56" t="s">
        <v>5098</v>
      </c>
      <c r="J4" t="s">
        <v>5100</v>
      </c>
      <c r="K4" t="s">
        <v>5101</v>
      </c>
    </row>
    <row r="5" spans="1:22" ht="18.75">
      <c r="B5" s="42" t="s">
        <v>263</v>
      </c>
      <c r="C5" s="42" t="s">
        <v>86</v>
      </c>
      <c r="D5" s="42" t="s">
        <v>264</v>
      </c>
      <c r="E5" s="42" t="s">
        <v>265</v>
      </c>
      <c r="F5" s="42" t="s">
        <v>167</v>
      </c>
      <c r="G5" s="42" t="s">
        <v>168</v>
      </c>
      <c r="I5" s="57" t="s">
        <v>267</v>
      </c>
      <c r="J5" s="58">
        <v>419708</v>
      </c>
      <c r="K5" s="58">
        <v>406605</v>
      </c>
    </row>
    <row r="6" spans="1:22">
      <c r="B6" s="55" t="s">
        <v>266</v>
      </c>
      <c r="C6" s="55" t="s">
        <v>81</v>
      </c>
      <c r="D6" s="55" t="s">
        <v>267</v>
      </c>
      <c r="E6" s="55" t="s">
        <v>268</v>
      </c>
      <c r="F6" s="55">
        <v>3</v>
      </c>
      <c r="G6" s="55">
        <v>2</v>
      </c>
      <c r="I6" s="57" t="s">
        <v>269</v>
      </c>
      <c r="J6" s="58">
        <v>384364</v>
      </c>
      <c r="K6" s="58">
        <v>372926</v>
      </c>
    </row>
    <row r="7" spans="1:22">
      <c r="B7" s="55" t="s">
        <v>266</v>
      </c>
      <c r="C7" s="55" t="s">
        <v>81</v>
      </c>
      <c r="D7" s="55" t="s">
        <v>269</v>
      </c>
      <c r="E7" s="55" t="s">
        <v>268</v>
      </c>
      <c r="F7" s="55">
        <v>47</v>
      </c>
      <c r="G7" s="55">
        <v>65</v>
      </c>
      <c r="I7" s="57" t="s">
        <v>270</v>
      </c>
      <c r="J7" s="58">
        <v>227110</v>
      </c>
      <c r="K7" s="58">
        <v>213679</v>
      </c>
    </row>
    <row r="8" spans="1:22">
      <c r="B8" s="55" t="s">
        <v>266</v>
      </c>
      <c r="C8" s="55" t="s">
        <v>81</v>
      </c>
      <c r="D8" s="55" t="s">
        <v>270</v>
      </c>
      <c r="E8" s="55" t="s">
        <v>268</v>
      </c>
      <c r="F8" s="55">
        <v>1</v>
      </c>
      <c r="G8" s="55">
        <v>2</v>
      </c>
      <c r="I8" s="57" t="s">
        <v>5099</v>
      </c>
      <c r="J8" s="58">
        <v>1031182</v>
      </c>
      <c r="K8" s="58">
        <v>993210</v>
      </c>
    </row>
    <row r="9" spans="1:22">
      <c r="B9" s="55" t="s">
        <v>266</v>
      </c>
      <c r="C9" s="55" t="s">
        <v>81</v>
      </c>
      <c r="D9" s="55" t="s">
        <v>267</v>
      </c>
      <c r="E9" s="55" t="s">
        <v>271</v>
      </c>
      <c r="F9" s="55">
        <v>166</v>
      </c>
      <c r="G9" s="55">
        <v>203</v>
      </c>
    </row>
    <row r="10" spans="1:22">
      <c r="B10" s="55" t="s">
        <v>266</v>
      </c>
      <c r="C10" s="55" t="s">
        <v>81</v>
      </c>
      <c r="D10" s="55" t="s">
        <v>269</v>
      </c>
      <c r="E10" s="55" t="s">
        <v>271</v>
      </c>
      <c r="F10" s="55">
        <v>41</v>
      </c>
      <c r="G10" s="55">
        <v>46</v>
      </c>
    </row>
    <row r="11" spans="1:22" ht="18.75">
      <c r="B11" s="55" t="s">
        <v>266</v>
      </c>
      <c r="C11" s="55" t="s">
        <v>81</v>
      </c>
      <c r="D11" s="55" t="s">
        <v>270</v>
      </c>
      <c r="E11" s="55" t="s">
        <v>271</v>
      </c>
      <c r="F11" s="55">
        <v>7</v>
      </c>
      <c r="G11" s="55">
        <v>4</v>
      </c>
      <c r="I11" s="92" t="s">
        <v>5176</v>
      </c>
      <c r="J11" s="92"/>
      <c r="K11" s="92"/>
      <c r="L11" s="92"/>
    </row>
    <row r="12" spans="1:22" ht="18.75">
      <c r="B12" s="55" t="s">
        <v>266</v>
      </c>
      <c r="C12" s="55" t="s">
        <v>81</v>
      </c>
      <c r="D12" s="55" t="s">
        <v>269</v>
      </c>
      <c r="E12" s="55" t="s">
        <v>272</v>
      </c>
      <c r="F12" s="55">
        <v>0</v>
      </c>
      <c r="G12" s="55">
        <v>10</v>
      </c>
      <c r="I12" s="45" t="s">
        <v>5102</v>
      </c>
      <c r="J12" s="45" t="s">
        <v>5103</v>
      </c>
      <c r="K12" s="45" t="s">
        <v>5104</v>
      </c>
      <c r="L12" s="84" t="s">
        <v>5099</v>
      </c>
    </row>
    <row r="13" spans="1:22" ht="18.75">
      <c r="B13" s="55" t="s">
        <v>266</v>
      </c>
      <c r="C13" s="55" t="s">
        <v>87</v>
      </c>
      <c r="D13" s="55" t="s">
        <v>267</v>
      </c>
      <c r="E13" s="55" t="s">
        <v>273</v>
      </c>
      <c r="F13" s="55">
        <v>0</v>
      </c>
      <c r="G13" s="55">
        <v>0</v>
      </c>
      <c r="I13" s="59">
        <f>SUM(GETPIVOTDATA("[Measures].[Soma de Jan]",$I$4,"[Intervalo].[Produto]","[Intervalo].[Produto].&amp;[IPAD]")+GETPIVOTDATA("[Measures].[Soma de Fev]",$I$4,"[Intervalo].[Produto]","[Intervalo].[Produto].&amp;[IPAD]"))</f>
        <v>826313</v>
      </c>
      <c r="J13" s="59">
        <f>SUM(GETPIVOTDATA("[Measures].[Soma de Jan]",$I$4,"[Intervalo].[Produto]","[Intervalo].[Produto].&amp;[IPHONE]"),GETPIVOTDATA("[Measures].[Soma de Fev]",$I$4,"[Intervalo].[Produto]","[Intervalo].[Produto].&amp;[IPHONE]"))</f>
        <v>757290</v>
      </c>
      <c r="K13" s="59">
        <f>SUM(GETPIVOTDATA("[Measures].[Soma de Jan]",$I$4,"[Intervalo].[Produto]","[Intervalo].[Produto].&amp;[MACKBOOK]"),GETPIVOTDATA("[Measures].[Soma de Fev]",$I$4,"[Intervalo].[Produto]","[Intervalo].[Produto].&amp;[MACKBOOK]"))</f>
        <v>440789</v>
      </c>
      <c r="L13" s="59">
        <f>SUM(I13,J13,K13)</f>
        <v>2024392</v>
      </c>
    </row>
    <row r="14" spans="1:22">
      <c r="B14" s="55" t="s">
        <v>266</v>
      </c>
      <c r="C14" s="55" t="s">
        <v>87</v>
      </c>
      <c r="D14" s="55" t="s">
        <v>269</v>
      </c>
      <c r="E14" s="55" t="s">
        <v>273</v>
      </c>
      <c r="F14" s="55">
        <v>0</v>
      </c>
      <c r="G14" s="55">
        <v>12</v>
      </c>
    </row>
    <row r="15" spans="1:22">
      <c r="B15" s="55" t="s">
        <v>266</v>
      </c>
      <c r="C15" s="55" t="s">
        <v>87</v>
      </c>
      <c r="D15" s="55" t="s">
        <v>267</v>
      </c>
      <c r="E15" s="55" t="s">
        <v>274</v>
      </c>
      <c r="F15" s="55">
        <v>2</v>
      </c>
      <c r="G15" s="55">
        <v>0</v>
      </c>
    </row>
    <row r="16" spans="1:22">
      <c r="B16" s="55" t="s">
        <v>266</v>
      </c>
      <c r="C16" s="55" t="s">
        <v>87</v>
      </c>
      <c r="D16" s="55" t="s">
        <v>269</v>
      </c>
      <c r="E16" s="55" t="s">
        <v>274</v>
      </c>
      <c r="F16" s="55">
        <v>0</v>
      </c>
      <c r="G16" s="55">
        <v>3</v>
      </c>
    </row>
    <row r="17" spans="2:7">
      <c r="B17" s="55" t="s">
        <v>266</v>
      </c>
      <c r="C17" s="55" t="s">
        <v>87</v>
      </c>
      <c r="D17" s="55" t="s">
        <v>267</v>
      </c>
      <c r="E17" s="55" t="s">
        <v>275</v>
      </c>
      <c r="F17" s="55">
        <v>98</v>
      </c>
      <c r="G17" s="55">
        <v>153</v>
      </c>
    </row>
    <row r="18" spans="2:7">
      <c r="B18" s="55" t="s">
        <v>266</v>
      </c>
      <c r="C18" s="55" t="s">
        <v>87</v>
      </c>
      <c r="D18" s="55" t="s">
        <v>269</v>
      </c>
      <c r="E18" s="55" t="s">
        <v>275</v>
      </c>
      <c r="F18" s="55">
        <v>290</v>
      </c>
      <c r="G18" s="55">
        <v>101</v>
      </c>
    </row>
    <row r="19" spans="2:7">
      <c r="B19" s="55" t="s">
        <v>266</v>
      </c>
      <c r="C19" s="55" t="s">
        <v>87</v>
      </c>
      <c r="D19" s="55" t="s">
        <v>270</v>
      </c>
      <c r="E19" s="55" t="s">
        <v>275</v>
      </c>
      <c r="F19" s="55">
        <v>97</v>
      </c>
      <c r="G19" s="55">
        <v>83</v>
      </c>
    </row>
    <row r="20" spans="2:7">
      <c r="B20" s="55" t="s">
        <v>266</v>
      </c>
      <c r="C20" s="55" t="s">
        <v>87</v>
      </c>
      <c r="D20" s="55" t="s">
        <v>267</v>
      </c>
      <c r="E20" s="55" t="s">
        <v>276</v>
      </c>
      <c r="F20" s="55">
        <v>24</v>
      </c>
      <c r="G20" s="55">
        <v>0</v>
      </c>
    </row>
    <row r="21" spans="2:7">
      <c r="B21" s="55" t="s">
        <v>266</v>
      </c>
      <c r="C21" s="55" t="s">
        <v>87</v>
      </c>
      <c r="D21" s="55" t="s">
        <v>269</v>
      </c>
      <c r="E21" s="55" t="s">
        <v>276</v>
      </c>
      <c r="F21" s="55">
        <v>6</v>
      </c>
      <c r="G21" s="55">
        <v>0</v>
      </c>
    </row>
    <row r="22" spans="2:7">
      <c r="B22" s="55" t="s">
        <v>266</v>
      </c>
      <c r="C22" s="55" t="s">
        <v>87</v>
      </c>
      <c r="D22" s="55" t="s">
        <v>270</v>
      </c>
      <c r="E22" s="55" t="s">
        <v>276</v>
      </c>
      <c r="F22" s="55">
        <v>0</v>
      </c>
      <c r="G22" s="55">
        <v>0</v>
      </c>
    </row>
    <row r="23" spans="2:7">
      <c r="B23" s="55" t="s">
        <v>266</v>
      </c>
      <c r="C23" s="55" t="s">
        <v>87</v>
      </c>
      <c r="D23" s="55" t="s">
        <v>267</v>
      </c>
      <c r="E23" s="55" t="s">
        <v>277</v>
      </c>
      <c r="F23" s="55">
        <v>6</v>
      </c>
      <c r="G23" s="55">
        <v>0</v>
      </c>
    </row>
    <row r="24" spans="2:7">
      <c r="B24" s="55" t="s">
        <v>266</v>
      </c>
      <c r="C24" s="55" t="s">
        <v>87</v>
      </c>
      <c r="D24" s="55" t="s">
        <v>269</v>
      </c>
      <c r="E24" s="55" t="s">
        <v>277</v>
      </c>
      <c r="F24" s="55">
        <v>0</v>
      </c>
      <c r="G24" s="55">
        <v>6</v>
      </c>
    </row>
    <row r="25" spans="2:7">
      <c r="B25" s="55" t="s">
        <v>266</v>
      </c>
      <c r="C25" s="55" t="s">
        <v>87</v>
      </c>
      <c r="D25" s="55" t="s">
        <v>270</v>
      </c>
      <c r="E25" s="55" t="s">
        <v>277</v>
      </c>
      <c r="F25" s="55">
        <v>0</v>
      </c>
      <c r="G25" s="55">
        <v>0</v>
      </c>
    </row>
    <row r="26" spans="2:7">
      <c r="B26" s="55" t="s">
        <v>266</v>
      </c>
      <c r="C26" s="55" t="s">
        <v>87</v>
      </c>
      <c r="D26" s="55" t="s">
        <v>267</v>
      </c>
      <c r="E26" s="55" t="s">
        <v>278</v>
      </c>
      <c r="F26" s="55">
        <v>4</v>
      </c>
      <c r="G26" s="55">
        <v>0</v>
      </c>
    </row>
    <row r="27" spans="2:7">
      <c r="B27" s="55" t="s">
        <v>266</v>
      </c>
      <c r="C27" s="55" t="s">
        <v>87</v>
      </c>
      <c r="D27" s="55" t="s">
        <v>267</v>
      </c>
      <c r="E27" s="55" t="s">
        <v>279</v>
      </c>
      <c r="F27" s="55">
        <v>0</v>
      </c>
      <c r="G27" s="55">
        <v>2</v>
      </c>
    </row>
    <row r="28" spans="2:7">
      <c r="B28" s="55" t="s">
        <v>266</v>
      </c>
      <c r="C28" s="55" t="s">
        <v>87</v>
      </c>
      <c r="D28" s="55" t="s">
        <v>269</v>
      </c>
      <c r="E28" s="55" t="s">
        <v>279</v>
      </c>
      <c r="F28" s="55">
        <v>6</v>
      </c>
      <c r="G28" s="55">
        <v>0</v>
      </c>
    </row>
    <row r="29" spans="2:7">
      <c r="B29" s="55" t="s">
        <v>266</v>
      </c>
      <c r="C29" s="55" t="s">
        <v>87</v>
      </c>
      <c r="D29" s="55" t="s">
        <v>270</v>
      </c>
      <c r="E29" s="55" t="s">
        <v>279</v>
      </c>
      <c r="F29" s="55">
        <v>3</v>
      </c>
      <c r="G29" s="55">
        <v>0</v>
      </c>
    </row>
    <row r="30" spans="2:7">
      <c r="B30" s="55" t="s">
        <v>266</v>
      </c>
      <c r="C30" s="55" t="s">
        <v>87</v>
      </c>
      <c r="D30" s="55" t="s">
        <v>267</v>
      </c>
      <c r="E30" s="55" t="s">
        <v>280</v>
      </c>
      <c r="F30" s="55">
        <v>0</v>
      </c>
      <c r="G30" s="55">
        <v>3</v>
      </c>
    </row>
    <row r="31" spans="2:7">
      <c r="B31" s="55" t="s">
        <v>266</v>
      </c>
      <c r="C31" s="55" t="s">
        <v>87</v>
      </c>
      <c r="D31" s="55" t="s">
        <v>269</v>
      </c>
      <c r="E31" s="55" t="s">
        <v>280</v>
      </c>
      <c r="F31" s="55">
        <v>0</v>
      </c>
      <c r="G31" s="55">
        <v>15</v>
      </c>
    </row>
    <row r="32" spans="2:7">
      <c r="B32" s="55" t="s">
        <v>266</v>
      </c>
      <c r="C32" s="55" t="s">
        <v>87</v>
      </c>
      <c r="D32" s="55" t="s">
        <v>270</v>
      </c>
      <c r="E32" s="55" t="s">
        <v>280</v>
      </c>
      <c r="F32" s="55">
        <v>0</v>
      </c>
      <c r="G32" s="55">
        <v>0</v>
      </c>
    </row>
    <row r="33" spans="2:7">
      <c r="B33" s="55" t="s">
        <v>266</v>
      </c>
      <c r="C33" s="55" t="s">
        <v>87</v>
      </c>
      <c r="D33" s="55" t="s">
        <v>267</v>
      </c>
      <c r="E33" s="55" t="s">
        <v>281</v>
      </c>
      <c r="F33" s="55">
        <v>0</v>
      </c>
      <c r="G33" s="55">
        <v>0</v>
      </c>
    </row>
    <row r="34" spans="2:7">
      <c r="B34" s="55" t="s">
        <v>266</v>
      </c>
      <c r="C34" s="55" t="s">
        <v>87</v>
      </c>
      <c r="D34" s="55" t="s">
        <v>267</v>
      </c>
      <c r="E34" s="55" t="s">
        <v>282</v>
      </c>
      <c r="F34" s="55">
        <v>0</v>
      </c>
      <c r="G34" s="55">
        <v>0</v>
      </c>
    </row>
    <row r="35" spans="2:7">
      <c r="B35" s="55" t="s">
        <v>266</v>
      </c>
      <c r="C35" s="55" t="s">
        <v>87</v>
      </c>
      <c r="D35" s="55" t="s">
        <v>269</v>
      </c>
      <c r="E35" s="55" t="s">
        <v>282</v>
      </c>
      <c r="F35" s="55">
        <v>0</v>
      </c>
      <c r="G35" s="55">
        <v>0</v>
      </c>
    </row>
    <row r="36" spans="2:7">
      <c r="B36" s="55" t="s">
        <v>266</v>
      </c>
      <c r="C36" s="55" t="s">
        <v>87</v>
      </c>
      <c r="D36" s="55" t="s">
        <v>267</v>
      </c>
      <c r="E36" s="55" t="s">
        <v>283</v>
      </c>
      <c r="F36" s="55">
        <v>0</v>
      </c>
      <c r="G36" s="55">
        <v>0</v>
      </c>
    </row>
    <row r="37" spans="2:7">
      <c r="B37" s="55" t="s">
        <v>266</v>
      </c>
      <c r="C37" s="55" t="s">
        <v>87</v>
      </c>
      <c r="D37" s="55" t="s">
        <v>269</v>
      </c>
      <c r="E37" s="55" t="s">
        <v>283</v>
      </c>
      <c r="F37" s="55">
        <v>0</v>
      </c>
      <c r="G37" s="55">
        <v>0</v>
      </c>
    </row>
    <row r="38" spans="2:7">
      <c r="B38" s="55" t="s">
        <v>266</v>
      </c>
      <c r="C38" s="55" t="s">
        <v>87</v>
      </c>
      <c r="D38" s="55" t="s">
        <v>269</v>
      </c>
      <c r="E38" s="55" t="s">
        <v>284</v>
      </c>
      <c r="F38" s="55">
        <v>0</v>
      </c>
      <c r="G38" s="55">
        <v>0</v>
      </c>
    </row>
    <row r="39" spans="2:7">
      <c r="B39" s="55" t="s">
        <v>266</v>
      </c>
      <c r="C39" s="55" t="s">
        <v>87</v>
      </c>
      <c r="D39" s="55" t="s">
        <v>270</v>
      </c>
      <c r="E39" s="55" t="s">
        <v>284</v>
      </c>
      <c r="F39" s="55">
        <v>3</v>
      </c>
      <c r="G39" s="55">
        <v>1</v>
      </c>
    </row>
    <row r="40" spans="2:7">
      <c r="B40" s="55" t="s">
        <v>266</v>
      </c>
      <c r="C40" s="55" t="s">
        <v>87</v>
      </c>
      <c r="D40" s="55" t="s">
        <v>270</v>
      </c>
      <c r="E40" s="55" t="s">
        <v>285</v>
      </c>
      <c r="F40" s="55">
        <v>0</v>
      </c>
      <c r="G40" s="55">
        <v>3</v>
      </c>
    </row>
    <row r="41" spans="2:7">
      <c r="B41" s="55" t="s">
        <v>266</v>
      </c>
      <c r="C41" s="55" t="s">
        <v>87</v>
      </c>
      <c r="D41" s="55" t="s">
        <v>267</v>
      </c>
      <c r="E41" s="55" t="s">
        <v>286</v>
      </c>
      <c r="F41" s="55">
        <v>0</v>
      </c>
      <c r="G41" s="55">
        <v>0</v>
      </c>
    </row>
    <row r="42" spans="2:7">
      <c r="B42" s="55" t="s">
        <v>266</v>
      </c>
      <c r="C42" s="55" t="s">
        <v>87</v>
      </c>
      <c r="D42" s="55" t="s">
        <v>270</v>
      </c>
      <c r="E42" s="55" t="s">
        <v>286</v>
      </c>
      <c r="F42" s="55">
        <v>0</v>
      </c>
      <c r="G42" s="55">
        <v>0</v>
      </c>
    </row>
    <row r="43" spans="2:7">
      <c r="B43" s="55" t="s">
        <v>266</v>
      </c>
      <c r="C43" s="55" t="s">
        <v>87</v>
      </c>
      <c r="D43" s="55" t="s">
        <v>269</v>
      </c>
      <c r="E43" s="55" t="s">
        <v>287</v>
      </c>
      <c r="F43" s="55">
        <v>3</v>
      </c>
      <c r="G43" s="55">
        <v>0</v>
      </c>
    </row>
    <row r="44" spans="2:7">
      <c r="B44" s="55" t="s">
        <v>266</v>
      </c>
      <c r="C44" s="55" t="s">
        <v>87</v>
      </c>
      <c r="D44" s="55" t="s">
        <v>270</v>
      </c>
      <c r="E44" s="55" t="s">
        <v>287</v>
      </c>
      <c r="F44" s="55">
        <v>0</v>
      </c>
      <c r="G44" s="55">
        <v>0</v>
      </c>
    </row>
    <row r="45" spans="2:7">
      <c r="B45" s="55" t="s">
        <v>266</v>
      </c>
      <c r="C45" s="55" t="s">
        <v>87</v>
      </c>
      <c r="D45" s="55" t="s">
        <v>269</v>
      </c>
      <c r="E45" s="55" t="s">
        <v>288</v>
      </c>
      <c r="F45" s="55">
        <v>0</v>
      </c>
      <c r="G45" s="55">
        <v>24</v>
      </c>
    </row>
    <row r="46" spans="2:7">
      <c r="B46" s="55" t="s">
        <v>266</v>
      </c>
      <c r="C46" s="55" t="s">
        <v>87</v>
      </c>
      <c r="D46" s="55" t="s">
        <v>270</v>
      </c>
      <c r="E46" s="55" t="s">
        <v>289</v>
      </c>
      <c r="F46" s="55">
        <v>0</v>
      </c>
      <c r="G46" s="55">
        <v>0</v>
      </c>
    </row>
    <row r="47" spans="2:7">
      <c r="B47" s="55" t="s">
        <v>266</v>
      </c>
      <c r="C47" s="55" t="s">
        <v>87</v>
      </c>
      <c r="D47" s="55" t="s">
        <v>267</v>
      </c>
      <c r="E47" s="55" t="s">
        <v>290</v>
      </c>
      <c r="F47" s="55">
        <v>0</v>
      </c>
      <c r="G47" s="55">
        <v>1</v>
      </c>
    </row>
    <row r="48" spans="2:7">
      <c r="B48" s="55" t="s">
        <v>266</v>
      </c>
      <c r="C48" s="55" t="s">
        <v>87</v>
      </c>
      <c r="D48" s="55" t="s">
        <v>270</v>
      </c>
      <c r="E48" s="55" t="s">
        <v>290</v>
      </c>
      <c r="F48" s="55">
        <v>0</v>
      </c>
      <c r="G48" s="55">
        <v>0</v>
      </c>
    </row>
    <row r="49" spans="2:7">
      <c r="B49" s="55" t="s">
        <v>266</v>
      </c>
      <c r="C49" s="55" t="s">
        <v>87</v>
      </c>
      <c r="D49" s="55" t="s">
        <v>267</v>
      </c>
      <c r="E49" s="55" t="s">
        <v>291</v>
      </c>
      <c r="F49" s="55">
        <v>27</v>
      </c>
      <c r="G49" s="55">
        <v>15</v>
      </c>
    </row>
    <row r="50" spans="2:7">
      <c r="B50" s="55" t="s">
        <v>266</v>
      </c>
      <c r="C50" s="55" t="s">
        <v>87</v>
      </c>
      <c r="D50" s="55" t="s">
        <v>269</v>
      </c>
      <c r="E50" s="55" t="s">
        <v>291</v>
      </c>
      <c r="F50" s="55">
        <v>26</v>
      </c>
      <c r="G50" s="55">
        <v>12</v>
      </c>
    </row>
    <row r="51" spans="2:7">
      <c r="B51" s="55" t="s">
        <v>266</v>
      </c>
      <c r="C51" s="55" t="s">
        <v>87</v>
      </c>
      <c r="D51" s="55" t="s">
        <v>270</v>
      </c>
      <c r="E51" s="55" t="s">
        <v>291</v>
      </c>
      <c r="F51" s="55">
        <v>14</v>
      </c>
      <c r="G51" s="55">
        <v>0</v>
      </c>
    </row>
    <row r="52" spans="2:7">
      <c r="B52" s="55" t="s">
        <v>266</v>
      </c>
      <c r="C52" s="55" t="s">
        <v>87</v>
      </c>
      <c r="D52" s="55" t="s">
        <v>267</v>
      </c>
      <c r="E52" s="55" t="s">
        <v>292</v>
      </c>
      <c r="F52" s="55">
        <v>3</v>
      </c>
      <c r="G52" s="55">
        <v>0</v>
      </c>
    </row>
    <row r="53" spans="2:7">
      <c r="B53" s="55" t="s">
        <v>266</v>
      </c>
      <c r="C53" s="55" t="s">
        <v>87</v>
      </c>
      <c r="D53" s="55" t="s">
        <v>269</v>
      </c>
      <c r="E53" s="55" t="s">
        <v>292</v>
      </c>
      <c r="F53" s="55">
        <v>0</v>
      </c>
      <c r="G53" s="55">
        <v>0</v>
      </c>
    </row>
    <row r="54" spans="2:7">
      <c r="B54" s="55" t="s">
        <v>266</v>
      </c>
      <c r="C54" s="55" t="s">
        <v>87</v>
      </c>
      <c r="D54" s="55" t="s">
        <v>270</v>
      </c>
      <c r="E54" s="55" t="s">
        <v>292</v>
      </c>
      <c r="F54" s="55">
        <v>0</v>
      </c>
      <c r="G54" s="55">
        <v>6</v>
      </c>
    </row>
    <row r="55" spans="2:7">
      <c r="B55" s="55" t="s">
        <v>266</v>
      </c>
      <c r="C55" s="55" t="s">
        <v>87</v>
      </c>
      <c r="D55" s="55" t="s">
        <v>267</v>
      </c>
      <c r="E55" s="55" t="s">
        <v>293</v>
      </c>
      <c r="F55" s="55">
        <v>8</v>
      </c>
      <c r="G55" s="55">
        <v>12</v>
      </c>
    </row>
    <row r="56" spans="2:7">
      <c r="B56" s="55" t="s">
        <v>266</v>
      </c>
      <c r="C56" s="55" t="s">
        <v>87</v>
      </c>
      <c r="D56" s="55" t="s">
        <v>269</v>
      </c>
      <c r="E56" s="55" t="s">
        <v>293</v>
      </c>
      <c r="F56" s="55">
        <v>29</v>
      </c>
      <c r="G56" s="55">
        <v>0</v>
      </c>
    </row>
    <row r="57" spans="2:7">
      <c r="B57" s="55" t="s">
        <v>266</v>
      </c>
      <c r="C57" s="55" t="s">
        <v>87</v>
      </c>
      <c r="D57" s="55" t="s">
        <v>270</v>
      </c>
      <c r="E57" s="55" t="s">
        <v>293</v>
      </c>
      <c r="F57" s="55">
        <v>0</v>
      </c>
      <c r="G57" s="55">
        <v>0</v>
      </c>
    </row>
    <row r="58" spans="2:7">
      <c r="B58" s="55" t="s">
        <v>266</v>
      </c>
      <c r="C58" s="55" t="s">
        <v>87</v>
      </c>
      <c r="D58" s="55" t="s">
        <v>267</v>
      </c>
      <c r="E58" s="55" t="s">
        <v>294</v>
      </c>
      <c r="F58" s="55">
        <v>4</v>
      </c>
      <c r="G58" s="55">
        <v>0</v>
      </c>
    </row>
    <row r="59" spans="2:7">
      <c r="B59" s="55" t="s">
        <v>266</v>
      </c>
      <c r="C59" s="55" t="s">
        <v>87</v>
      </c>
      <c r="D59" s="55" t="s">
        <v>267</v>
      </c>
      <c r="E59" s="55" t="s">
        <v>295</v>
      </c>
      <c r="F59" s="55">
        <v>0</v>
      </c>
      <c r="G59" s="55">
        <v>0</v>
      </c>
    </row>
    <row r="60" spans="2:7">
      <c r="B60" s="55" t="s">
        <v>266</v>
      </c>
      <c r="C60" s="55" t="s">
        <v>87</v>
      </c>
      <c r="D60" s="55" t="s">
        <v>267</v>
      </c>
      <c r="E60" s="55" t="s">
        <v>296</v>
      </c>
      <c r="F60" s="55">
        <v>1</v>
      </c>
      <c r="G60" s="55">
        <v>0</v>
      </c>
    </row>
    <row r="61" spans="2:7">
      <c r="B61" s="55" t="s">
        <v>266</v>
      </c>
      <c r="C61" s="55" t="s">
        <v>87</v>
      </c>
      <c r="D61" s="55" t="s">
        <v>267</v>
      </c>
      <c r="E61" s="55" t="s">
        <v>297</v>
      </c>
      <c r="F61" s="55">
        <v>0</v>
      </c>
      <c r="G61" s="55">
        <v>15</v>
      </c>
    </row>
    <row r="62" spans="2:7">
      <c r="B62" s="55" t="s">
        <v>266</v>
      </c>
      <c r="C62" s="55" t="s">
        <v>87</v>
      </c>
      <c r="D62" s="55" t="s">
        <v>269</v>
      </c>
      <c r="E62" s="55" t="s">
        <v>297</v>
      </c>
      <c r="F62" s="55">
        <v>0</v>
      </c>
      <c r="G62" s="55">
        <v>0</v>
      </c>
    </row>
    <row r="63" spans="2:7">
      <c r="B63" s="55" t="s">
        <v>266</v>
      </c>
      <c r="C63" s="55" t="s">
        <v>87</v>
      </c>
      <c r="D63" s="55" t="s">
        <v>270</v>
      </c>
      <c r="E63" s="55" t="s">
        <v>297</v>
      </c>
      <c r="F63" s="55">
        <v>0</v>
      </c>
      <c r="G63" s="55">
        <v>0</v>
      </c>
    </row>
    <row r="64" spans="2:7">
      <c r="B64" s="55" t="s">
        <v>266</v>
      </c>
      <c r="C64" s="55" t="s">
        <v>87</v>
      </c>
      <c r="D64" s="55" t="s">
        <v>267</v>
      </c>
      <c r="E64" s="55" t="s">
        <v>298</v>
      </c>
      <c r="F64" s="55">
        <v>0</v>
      </c>
      <c r="G64" s="55">
        <v>0</v>
      </c>
    </row>
    <row r="65" spans="2:7">
      <c r="B65" s="55" t="s">
        <v>266</v>
      </c>
      <c r="C65" s="55" t="s">
        <v>87</v>
      </c>
      <c r="D65" s="55" t="s">
        <v>269</v>
      </c>
      <c r="E65" s="55" t="s">
        <v>298</v>
      </c>
      <c r="F65" s="55">
        <v>0</v>
      </c>
      <c r="G65" s="55">
        <v>0</v>
      </c>
    </row>
    <row r="66" spans="2:7">
      <c r="B66" s="55" t="s">
        <v>266</v>
      </c>
      <c r="C66" s="55" t="s">
        <v>87</v>
      </c>
      <c r="D66" s="55" t="s">
        <v>270</v>
      </c>
      <c r="E66" s="55" t="s">
        <v>298</v>
      </c>
      <c r="F66" s="55">
        <v>0</v>
      </c>
      <c r="G66" s="55">
        <v>0</v>
      </c>
    </row>
    <row r="67" spans="2:7">
      <c r="B67" s="55" t="s">
        <v>266</v>
      </c>
      <c r="C67" s="55" t="s">
        <v>87</v>
      </c>
      <c r="D67" s="55" t="s">
        <v>267</v>
      </c>
      <c r="E67" s="55" t="s">
        <v>299</v>
      </c>
      <c r="F67" s="55">
        <v>20</v>
      </c>
      <c r="G67" s="55">
        <v>0</v>
      </c>
    </row>
    <row r="68" spans="2:7">
      <c r="B68" s="55" t="s">
        <v>266</v>
      </c>
      <c r="C68" s="55" t="s">
        <v>87</v>
      </c>
      <c r="D68" s="55" t="s">
        <v>267</v>
      </c>
      <c r="E68" s="55" t="s">
        <v>300</v>
      </c>
      <c r="F68" s="55">
        <v>0</v>
      </c>
      <c r="G68" s="55">
        <v>5</v>
      </c>
    </row>
    <row r="69" spans="2:7">
      <c r="B69" s="55" t="s">
        <v>266</v>
      </c>
      <c r="C69" s="55" t="s">
        <v>87</v>
      </c>
      <c r="D69" s="55" t="s">
        <v>267</v>
      </c>
      <c r="E69" s="55" t="s">
        <v>301</v>
      </c>
      <c r="F69" s="55">
        <v>0</v>
      </c>
      <c r="G69" s="55">
        <v>0</v>
      </c>
    </row>
    <row r="70" spans="2:7">
      <c r="B70" s="55" t="s">
        <v>266</v>
      </c>
      <c r="C70" s="55" t="s">
        <v>87</v>
      </c>
      <c r="D70" s="55" t="s">
        <v>267</v>
      </c>
      <c r="E70" s="55" t="s">
        <v>302</v>
      </c>
      <c r="F70" s="55">
        <v>0</v>
      </c>
      <c r="G70" s="55">
        <v>0</v>
      </c>
    </row>
    <row r="71" spans="2:7">
      <c r="B71" s="55" t="s">
        <v>266</v>
      </c>
      <c r="C71" s="55" t="s">
        <v>87</v>
      </c>
      <c r="D71" s="55" t="s">
        <v>269</v>
      </c>
      <c r="E71" s="55" t="s">
        <v>302</v>
      </c>
      <c r="F71" s="55">
        <v>0</v>
      </c>
      <c r="G71" s="55">
        <v>0</v>
      </c>
    </row>
    <row r="72" spans="2:7">
      <c r="B72" s="55" t="s">
        <v>266</v>
      </c>
      <c r="C72" s="55" t="s">
        <v>87</v>
      </c>
      <c r="D72" s="55" t="s">
        <v>267</v>
      </c>
      <c r="E72" s="55" t="s">
        <v>303</v>
      </c>
      <c r="F72" s="55">
        <v>0</v>
      </c>
      <c r="G72" s="55">
        <v>0</v>
      </c>
    </row>
    <row r="73" spans="2:7">
      <c r="B73" s="55" t="s">
        <v>266</v>
      </c>
      <c r="C73" s="55" t="s">
        <v>87</v>
      </c>
      <c r="D73" s="55" t="s">
        <v>267</v>
      </c>
      <c r="E73" s="55" t="s">
        <v>304</v>
      </c>
      <c r="F73" s="55">
        <v>0</v>
      </c>
      <c r="G73" s="55">
        <v>0</v>
      </c>
    </row>
    <row r="74" spans="2:7">
      <c r="B74" s="55" t="s">
        <v>266</v>
      </c>
      <c r="C74" s="55" t="s">
        <v>87</v>
      </c>
      <c r="D74" s="55" t="s">
        <v>267</v>
      </c>
      <c r="E74" s="55" t="s">
        <v>305</v>
      </c>
      <c r="F74" s="55">
        <v>0</v>
      </c>
      <c r="G74" s="55">
        <v>0</v>
      </c>
    </row>
    <row r="75" spans="2:7">
      <c r="B75" s="55" t="s">
        <v>266</v>
      </c>
      <c r="C75" s="55" t="s">
        <v>87</v>
      </c>
      <c r="D75" s="55" t="s">
        <v>270</v>
      </c>
      <c r="E75" s="55" t="s">
        <v>305</v>
      </c>
      <c r="F75" s="55">
        <v>0</v>
      </c>
      <c r="G75" s="55">
        <v>0</v>
      </c>
    </row>
    <row r="76" spans="2:7">
      <c r="B76" s="55" t="s">
        <v>266</v>
      </c>
      <c r="C76" s="55" t="s">
        <v>87</v>
      </c>
      <c r="D76" s="55" t="s">
        <v>267</v>
      </c>
      <c r="E76" s="55" t="s">
        <v>306</v>
      </c>
      <c r="F76" s="55">
        <v>0</v>
      </c>
      <c r="G76" s="55">
        <v>0</v>
      </c>
    </row>
    <row r="77" spans="2:7">
      <c r="B77" s="55" t="s">
        <v>266</v>
      </c>
      <c r="C77" s="55" t="s">
        <v>87</v>
      </c>
      <c r="D77" s="55" t="s">
        <v>267</v>
      </c>
      <c r="E77" s="55" t="s">
        <v>307</v>
      </c>
      <c r="F77" s="55">
        <v>0</v>
      </c>
      <c r="G77" s="55">
        <v>6</v>
      </c>
    </row>
    <row r="78" spans="2:7">
      <c r="B78" s="55" t="s">
        <v>266</v>
      </c>
      <c r="C78" s="55" t="s">
        <v>87</v>
      </c>
      <c r="D78" s="55" t="s">
        <v>267</v>
      </c>
      <c r="E78" s="55" t="s">
        <v>308</v>
      </c>
      <c r="F78" s="55">
        <v>537</v>
      </c>
      <c r="G78" s="55">
        <v>569</v>
      </c>
    </row>
    <row r="79" spans="2:7">
      <c r="B79" s="55" t="s">
        <v>266</v>
      </c>
      <c r="C79" s="55" t="s">
        <v>87</v>
      </c>
      <c r="D79" s="55" t="s">
        <v>269</v>
      </c>
      <c r="E79" s="55" t="s">
        <v>308</v>
      </c>
      <c r="F79" s="55">
        <v>1054</v>
      </c>
      <c r="G79" s="55">
        <v>1060</v>
      </c>
    </row>
    <row r="80" spans="2:7">
      <c r="B80" s="55" t="s">
        <v>266</v>
      </c>
      <c r="C80" s="55" t="s">
        <v>87</v>
      </c>
      <c r="D80" s="55" t="s">
        <v>270</v>
      </c>
      <c r="E80" s="55" t="s">
        <v>308</v>
      </c>
      <c r="F80" s="55">
        <v>536</v>
      </c>
      <c r="G80" s="55">
        <v>581</v>
      </c>
    </row>
    <row r="81" spans="2:7">
      <c r="B81" s="55" t="s">
        <v>266</v>
      </c>
      <c r="C81" s="55" t="s">
        <v>87</v>
      </c>
      <c r="D81" s="55" t="s">
        <v>267</v>
      </c>
      <c r="E81" s="55" t="s">
        <v>309</v>
      </c>
      <c r="F81" s="55">
        <v>4</v>
      </c>
      <c r="G81" s="55">
        <v>10</v>
      </c>
    </row>
    <row r="82" spans="2:7">
      <c r="B82" s="55" t="s">
        <v>266</v>
      </c>
      <c r="C82" s="55" t="s">
        <v>87</v>
      </c>
      <c r="D82" s="55" t="s">
        <v>267</v>
      </c>
      <c r="E82" s="55" t="s">
        <v>310</v>
      </c>
      <c r="F82" s="55">
        <v>49</v>
      </c>
      <c r="G82" s="55">
        <v>1</v>
      </c>
    </row>
    <row r="83" spans="2:7">
      <c r="B83" s="55" t="s">
        <v>266</v>
      </c>
      <c r="C83" s="55" t="s">
        <v>87</v>
      </c>
      <c r="D83" s="55" t="s">
        <v>269</v>
      </c>
      <c r="E83" s="55" t="s">
        <v>310</v>
      </c>
      <c r="F83" s="55">
        <v>50</v>
      </c>
      <c r="G83" s="55">
        <v>0</v>
      </c>
    </row>
    <row r="84" spans="2:7">
      <c r="B84" s="55" t="s">
        <v>266</v>
      </c>
      <c r="C84" s="55" t="s">
        <v>87</v>
      </c>
      <c r="D84" s="55" t="s">
        <v>270</v>
      </c>
      <c r="E84" s="55" t="s">
        <v>310</v>
      </c>
      <c r="F84" s="55">
        <v>25</v>
      </c>
      <c r="G84" s="55">
        <v>0</v>
      </c>
    </row>
    <row r="85" spans="2:7">
      <c r="B85" s="55" t="s">
        <v>266</v>
      </c>
      <c r="C85" s="55" t="s">
        <v>87</v>
      </c>
      <c r="D85" s="55" t="s">
        <v>267</v>
      </c>
      <c r="E85" s="55" t="s">
        <v>311</v>
      </c>
      <c r="F85" s="55">
        <v>1</v>
      </c>
      <c r="G85" s="55">
        <v>0</v>
      </c>
    </row>
    <row r="86" spans="2:7">
      <c r="B86" s="55" t="s">
        <v>266</v>
      </c>
      <c r="C86" s="55" t="s">
        <v>87</v>
      </c>
      <c r="D86" s="55" t="s">
        <v>267</v>
      </c>
      <c r="E86" s="55" t="s">
        <v>312</v>
      </c>
      <c r="F86" s="55">
        <v>6</v>
      </c>
      <c r="G86" s="55">
        <v>0</v>
      </c>
    </row>
    <row r="87" spans="2:7">
      <c r="B87" s="55" t="s">
        <v>266</v>
      </c>
      <c r="C87" s="55" t="s">
        <v>87</v>
      </c>
      <c r="D87" s="55" t="s">
        <v>269</v>
      </c>
      <c r="E87" s="55" t="s">
        <v>312</v>
      </c>
      <c r="F87" s="55">
        <v>0</v>
      </c>
      <c r="G87" s="55">
        <v>0</v>
      </c>
    </row>
    <row r="88" spans="2:7">
      <c r="B88" s="55" t="s">
        <v>266</v>
      </c>
      <c r="C88" s="55" t="s">
        <v>87</v>
      </c>
      <c r="D88" s="55" t="s">
        <v>267</v>
      </c>
      <c r="E88" s="55" t="s">
        <v>313</v>
      </c>
      <c r="F88" s="55">
        <v>10</v>
      </c>
      <c r="G88" s="55">
        <v>0</v>
      </c>
    </row>
    <row r="89" spans="2:7">
      <c r="B89" s="55" t="s">
        <v>266</v>
      </c>
      <c r="C89" s="55" t="s">
        <v>87</v>
      </c>
      <c r="D89" s="55" t="s">
        <v>269</v>
      </c>
      <c r="E89" s="55" t="s">
        <v>313</v>
      </c>
      <c r="F89" s="55">
        <v>16</v>
      </c>
      <c r="G89" s="55">
        <v>0</v>
      </c>
    </row>
    <row r="90" spans="2:7">
      <c r="B90" s="55" t="s">
        <v>266</v>
      </c>
      <c r="C90" s="55" t="s">
        <v>87</v>
      </c>
      <c r="D90" s="55" t="s">
        <v>270</v>
      </c>
      <c r="E90" s="55" t="s">
        <v>313</v>
      </c>
      <c r="F90" s="55">
        <v>0</v>
      </c>
      <c r="G90" s="55">
        <v>0</v>
      </c>
    </row>
    <row r="91" spans="2:7">
      <c r="B91" s="55" t="s">
        <v>266</v>
      </c>
      <c r="C91" s="55" t="s">
        <v>87</v>
      </c>
      <c r="D91" s="55" t="s">
        <v>267</v>
      </c>
      <c r="E91" s="55" t="s">
        <v>314</v>
      </c>
      <c r="F91" s="55">
        <v>0</v>
      </c>
      <c r="G91" s="55">
        <v>5</v>
      </c>
    </row>
    <row r="92" spans="2:7">
      <c r="B92" s="55" t="s">
        <v>266</v>
      </c>
      <c r="C92" s="55" t="s">
        <v>87</v>
      </c>
      <c r="D92" s="55" t="s">
        <v>269</v>
      </c>
      <c r="E92" s="55" t="s">
        <v>314</v>
      </c>
      <c r="F92" s="55">
        <v>0</v>
      </c>
      <c r="G92" s="55">
        <v>0</v>
      </c>
    </row>
    <row r="93" spans="2:7">
      <c r="B93" s="55" t="s">
        <v>266</v>
      </c>
      <c r="C93" s="55" t="s">
        <v>87</v>
      </c>
      <c r="D93" s="55" t="s">
        <v>270</v>
      </c>
      <c r="E93" s="55" t="s">
        <v>314</v>
      </c>
      <c r="F93" s="55">
        <v>0</v>
      </c>
      <c r="G93" s="55">
        <v>0</v>
      </c>
    </row>
    <row r="94" spans="2:7">
      <c r="B94" s="55" t="s">
        <v>266</v>
      </c>
      <c r="C94" s="55" t="s">
        <v>87</v>
      </c>
      <c r="D94" s="55" t="s">
        <v>267</v>
      </c>
      <c r="E94" s="55" t="s">
        <v>315</v>
      </c>
      <c r="F94" s="55">
        <v>0</v>
      </c>
      <c r="G94" s="55">
        <v>0</v>
      </c>
    </row>
    <row r="95" spans="2:7">
      <c r="B95" s="55" t="s">
        <v>266</v>
      </c>
      <c r="C95" s="55" t="s">
        <v>87</v>
      </c>
      <c r="D95" s="55" t="s">
        <v>267</v>
      </c>
      <c r="E95" s="55" t="s">
        <v>316</v>
      </c>
      <c r="F95" s="55">
        <v>1</v>
      </c>
      <c r="G95" s="55">
        <v>0</v>
      </c>
    </row>
    <row r="96" spans="2:7">
      <c r="B96" s="55" t="s">
        <v>266</v>
      </c>
      <c r="C96" s="55" t="s">
        <v>87</v>
      </c>
      <c r="D96" s="55" t="s">
        <v>269</v>
      </c>
      <c r="E96" s="55" t="s">
        <v>316</v>
      </c>
      <c r="F96" s="55">
        <v>0</v>
      </c>
      <c r="G96" s="55">
        <v>0</v>
      </c>
    </row>
    <row r="97" spans="2:7">
      <c r="B97" s="55" t="s">
        <v>266</v>
      </c>
      <c r="C97" s="55" t="s">
        <v>87</v>
      </c>
      <c r="D97" s="55" t="s">
        <v>267</v>
      </c>
      <c r="E97" s="55" t="s">
        <v>317</v>
      </c>
      <c r="F97" s="55">
        <v>0</v>
      </c>
      <c r="G97" s="55">
        <v>0</v>
      </c>
    </row>
    <row r="98" spans="2:7">
      <c r="B98" s="55" t="s">
        <v>266</v>
      </c>
      <c r="C98" s="55" t="s">
        <v>87</v>
      </c>
      <c r="D98" s="55" t="s">
        <v>270</v>
      </c>
      <c r="E98" s="55" t="s">
        <v>318</v>
      </c>
      <c r="F98" s="55">
        <v>0</v>
      </c>
      <c r="G98" s="55">
        <v>0</v>
      </c>
    </row>
    <row r="99" spans="2:7">
      <c r="B99" s="55" t="s">
        <v>266</v>
      </c>
      <c r="C99" s="55" t="s">
        <v>87</v>
      </c>
      <c r="D99" s="55" t="s">
        <v>267</v>
      </c>
      <c r="E99" s="55" t="s">
        <v>319</v>
      </c>
      <c r="F99" s="55">
        <v>0</v>
      </c>
      <c r="G99" s="55">
        <v>2</v>
      </c>
    </row>
    <row r="100" spans="2:7">
      <c r="B100" s="55" t="s">
        <v>266</v>
      </c>
      <c r="C100" s="55" t="s">
        <v>87</v>
      </c>
      <c r="D100" s="55" t="s">
        <v>267</v>
      </c>
      <c r="E100" s="55" t="s">
        <v>320</v>
      </c>
      <c r="F100" s="55">
        <v>0</v>
      </c>
      <c r="G100" s="55">
        <v>0</v>
      </c>
    </row>
    <row r="101" spans="2:7">
      <c r="B101" s="55" t="s">
        <v>266</v>
      </c>
      <c r="C101" s="55" t="s">
        <v>87</v>
      </c>
      <c r="D101" s="55" t="s">
        <v>267</v>
      </c>
      <c r="E101" s="55" t="s">
        <v>321</v>
      </c>
      <c r="F101" s="55">
        <v>0</v>
      </c>
      <c r="G101" s="55">
        <v>0</v>
      </c>
    </row>
    <row r="102" spans="2:7">
      <c r="B102" s="55" t="s">
        <v>266</v>
      </c>
      <c r="C102" s="55" t="s">
        <v>87</v>
      </c>
      <c r="D102" s="55" t="s">
        <v>270</v>
      </c>
      <c r="E102" s="55" t="s">
        <v>321</v>
      </c>
      <c r="F102" s="55">
        <v>0</v>
      </c>
      <c r="G102" s="55">
        <v>3</v>
      </c>
    </row>
    <row r="103" spans="2:7">
      <c r="B103" s="55" t="s">
        <v>266</v>
      </c>
      <c r="C103" s="55" t="s">
        <v>87</v>
      </c>
      <c r="D103" s="55" t="s">
        <v>267</v>
      </c>
      <c r="E103" s="55" t="s">
        <v>322</v>
      </c>
      <c r="F103" s="55">
        <v>24</v>
      </c>
      <c r="G103" s="55">
        <v>22</v>
      </c>
    </row>
    <row r="104" spans="2:7">
      <c r="B104" s="55" t="s">
        <v>266</v>
      </c>
      <c r="C104" s="55" t="s">
        <v>87</v>
      </c>
      <c r="D104" s="55" t="s">
        <v>269</v>
      </c>
      <c r="E104" s="55" t="s">
        <v>322</v>
      </c>
      <c r="F104" s="55">
        <v>14</v>
      </c>
      <c r="G104" s="55">
        <v>38</v>
      </c>
    </row>
    <row r="105" spans="2:7">
      <c r="B105" s="55" t="s">
        <v>266</v>
      </c>
      <c r="C105" s="55" t="s">
        <v>87</v>
      </c>
      <c r="D105" s="55" t="s">
        <v>270</v>
      </c>
      <c r="E105" s="55" t="s">
        <v>322</v>
      </c>
      <c r="F105" s="55">
        <v>16</v>
      </c>
      <c r="G105" s="55">
        <v>9</v>
      </c>
    </row>
    <row r="106" spans="2:7">
      <c r="B106" s="55" t="s">
        <v>266</v>
      </c>
      <c r="C106" s="55" t="s">
        <v>87</v>
      </c>
      <c r="D106" s="55" t="s">
        <v>267</v>
      </c>
      <c r="E106" s="55" t="s">
        <v>323</v>
      </c>
      <c r="F106" s="55">
        <v>0</v>
      </c>
      <c r="G106" s="55">
        <v>0</v>
      </c>
    </row>
    <row r="107" spans="2:7">
      <c r="B107" s="55" t="s">
        <v>266</v>
      </c>
      <c r="C107" s="55" t="s">
        <v>87</v>
      </c>
      <c r="D107" s="55" t="s">
        <v>269</v>
      </c>
      <c r="E107" s="55" t="s">
        <v>323</v>
      </c>
      <c r="F107" s="55">
        <v>0</v>
      </c>
      <c r="G107" s="55">
        <v>0</v>
      </c>
    </row>
    <row r="108" spans="2:7">
      <c r="B108" s="55" t="s">
        <v>266</v>
      </c>
      <c r="C108" s="55" t="s">
        <v>87</v>
      </c>
      <c r="D108" s="55" t="s">
        <v>270</v>
      </c>
      <c r="E108" s="55" t="s">
        <v>323</v>
      </c>
      <c r="F108" s="55">
        <v>0</v>
      </c>
      <c r="G108" s="55">
        <v>0</v>
      </c>
    </row>
    <row r="109" spans="2:7">
      <c r="B109" s="55" t="s">
        <v>266</v>
      </c>
      <c r="C109" s="55" t="s">
        <v>87</v>
      </c>
      <c r="D109" s="55" t="s">
        <v>267</v>
      </c>
      <c r="E109" s="55" t="s">
        <v>324</v>
      </c>
      <c r="F109" s="55">
        <v>0</v>
      </c>
      <c r="G109" s="55">
        <v>11</v>
      </c>
    </row>
    <row r="110" spans="2:7">
      <c r="B110" s="55" t="s">
        <v>266</v>
      </c>
      <c r="C110" s="55" t="s">
        <v>87</v>
      </c>
      <c r="D110" s="55" t="s">
        <v>269</v>
      </c>
      <c r="E110" s="55" t="s">
        <v>324</v>
      </c>
      <c r="F110" s="55">
        <v>10</v>
      </c>
      <c r="G110" s="55">
        <v>0</v>
      </c>
    </row>
    <row r="111" spans="2:7">
      <c r="B111" s="55" t="s">
        <v>266</v>
      </c>
      <c r="C111" s="55" t="s">
        <v>87</v>
      </c>
      <c r="D111" s="55" t="s">
        <v>270</v>
      </c>
      <c r="E111" s="55" t="s">
        <v>324</v>
      </c>
      <c r="F111" s="55">
        <v>0</v>
      </c>
      <c r="G111" s="55">
        <v>0</v>
      </c>
    </row>
    <row r="112" spans="2:7">
      <c r="B112" s="55" t="s">
        <v>266</v>
      </c>
      <c r="C112" s="55" t="s">
        <v>87</v>
      </c>
      <c r="D112" s="55" t="s">
        <v>267</v>
      </c>
      <c r="E112" s="55" t="s">
        <v>325</v>
      </c>
      <c r="F112" s="55">
        <v>0</v>
      </c>
      <c r="G112" s="55">
        <v>0</v>
      </c>
    </row>
    <row r="113" spans="2:7">
      <c r="B113" s="55" t="s">
        <v>266</v>
      </c>
      <c r="C113" s="55" t="s">
        <v>87</v>
      </c>
      <c r="D113" s="55" t="s">
        <v>267</v>
      </c>
      <c r="E113" s="55" t="s">
        <v>326</v>
      </c>
      <c r="F113" s="55">
        <v>0</v>
      </c>
      <c r="G113" s="55">
        <v>0</v>
      </c>
    </row>
    <row r="114" spans="2:7">
      <c r="B114" s="55" t="s">
        <v>266</v>
      </c>
      <c r="C114" s="55" t="s">
        <v>87</v>
      </c>
      <c r="D114" s="55" t="s">
        <v>270</v>
      </c>
      <c r="E114" s="55" t="s">
        <v>326</v>
      </c>
      <c r="F114" s="55">
        <v>0</v>
      </c>
      <c r="G114" s="55">
        <v>0</v>
      </c>
    </row>
    <row r="115" spans="2:7">
      <c r="B115" s="55" t="s">
        <v>266</v>
      </c>
      <c r="C115" s="55" t="s">
        <v>87</v>
      </c>
      <c r="D115" s="55" t="s">
        <v>267</v>
      </c>
      <c r="E115" s="55" t="s">
        <v>327</v>
      </c>
      <c r="F115" s="55">
        <v>6</v>
      </c>
      <c r="G115" s="55">
        <v>16</v>
      </c>
    </row>
    <row r="116" spans="2:7">
      <c r="B116" s="55" t="s">
        <v>266</v>
      </c>
      <c r="C116" s="55" t="s">
        <v>87</v>
      </c>
      <c r="D116" s="55" t="s">
        <v>269</v>
      </c>
      <c r="E116" s="55" t="s">
        <v>327</v>
      </c>
      <c r="F116" s="55">
        <v>54</v>
      </c>
      <c r="G116" s="55">
        <v>75</v>
      </c>
    </row>
    <row r="117" spans="2:7">
      <c r="B117" s="55" t="s">
        <v>266</v>
      </c>
      <c r="C117" s="55" t="s">
        <v>87</v>
      </c>
      <c r="D117" s="55" t="s">
        <v>270</v>
      </c>
      <c r="E117" s="55" t="s">
        <v>327</v>
      </c>
      <c r="F117" s="55">
        <v>12</v>
      </c>
      <c r="G117" s="55">
        <v>7</v>
      </c>
    </row>
    <row r="118" spans="2:7">
      <c r="B118" s="55" t="s">
        <v>266</v>
      </c>
      <c r="C118" s="55" t="s">
        <v>87</v>
      </c>
      <c r="D118" s="55" t="s">
        <v>267</v>
      </c>
      <c r="E118" s="55" t="s">
        <v>328</v>
      </c>
      <c r="F118" s="55">
        <v>2</v>
      </c>
      <c r="G118" s="55">
        <v>0</v>
      </c>
    </row>
    <row r="119" spans="2:7">
      <c r="B119" s="55" t="s">
        <v>266</v>
      </c>
      <c r="C119" s="55" t="s">
        <v>87</v>
      </c>
      <c r="D119" s="55" t="s">
        <v>269</v>
      </c>
      <c r="E119" s="55" t="s">
        <v>328</v>
      </c>
      <c r="F119" s="55">
        <v>0</v>
      </c>
      <c r="G119" s="55">
        <v>0</v>
      </c>
    </row>
    <row r="120" spans="2:7">
      <c r="B120" s="55" t="s">
        <v>266</v>
      </c>
      <c r="C120" s="55" t="s">
        <v>87</v>
      </c>
      <c r="D120" s="55" t="s">
        <v>267</v>
      </c>
      <c r="E120" s="55" t="s">
        <v>329</v>
      </c>
      <c r="F120" s="55">
        <v>1</v>
      </c>
      <c r="G120" s="55">
        <v>0</v>
      </c>
    </row>
    <row r="121" spans="2:7">
      <c r="B121" s="55" t="s">
        <v>266</v>
      </c>
      <c r="C121" s="55" t="s">
        <v>87</v>
      </c>
      <c r="D121" s="55" t="s">
        <v>269</v>
      </c>
      <c r="E121" s="55" t="s">
        <v>329</v>
      </c>
      <c r="F121" s="55">
        <v>0</v>
      </c>
      <c r="G121" s="55">
        <v>20</v>
      </c>
    </row>
    <row r="122" spans="2:7">
      <c r="B122" s="55" t="s">
        <v>266</v>
      </c>
      <c r="C122" s="55" t="s">
        <v>87</v>
      </c>
      <c r="D122" s="55" t="s">
        <v>267</v>
      </c>
      <c r="E122" s="55" t="s">
        <v>330</v>
      </c>
      <c r="F122" s="55">
        <v>0</v>
      </c>
      <c r="G122" s="55">
        <v>0</v>
      </c>
    </row>
    <row r="123" spans="2:7">
      <c r="B123" s="55" t="s">
        <v>266</v>
      </c>
      <c r="C123" s="55" t="s">
        <v>87</v>
      </c>
      <c r="D123" s="55" t="s">
        <v>269</v>
      </c>
      <c r="E123" s="55" t="s">
        <v>330</v>
      </c>
      <c r="F123" s="55">
        <v>0</v>
      </c>
      <c r="G123" s="55">
        <v>0</v>
      </c>
    </row>
    <row r="124" spans="2:7">
      <c r="B124" s="55" t="s">
        <v>266</v>
      </c>
      <c r="C124" s="55" t="s">
        <v>87</v>
      </c>
      <c r="D124" s="55" t="s">
        <v>267</v>
      </c>
      <c r="E124" s="55" t="s">
        <v>331</v>
      </c>
      <c r="F124" s="55">
        <v>0</v>
      </c>
      <c r="G124" s="55">
        <v>0</v>
      </c>
    </row>
    <row r="125" spans="2:7">
      <c r="B125" s="55" t="s">
        <v>266</v>
      </c>
      <c r="C125" s="55" t="s">
        <v>87</v>
      </c>
      <c r="D125" s="55" t="s">
        <v>267</v>
      </c>
      <c r="E125" s="55" t="s">
        <v>332</v>
      </c>
      <c r="F125" s="55">
        <v>0</v>
      </c>
      <c r="G125" s="55">
        <v>0</v>
      </c>
    </row>
    <row r="126" spans="2:7">
      <c r="B126" s="55" t="s">
        <v>266</v>
      </c>
      <c r="C126" s="55" t="s">
        <v>87</v>
      </c>
      <c r="D126" s="55" t="s">
        <v>269</v>
      </c>
      <c r="E126" s="55" t="s">
        <v>332</v>
      </c>
      <c r="F126" s="55">
        <v>0</v>
      </c>
      <c r="G126" s="55">
        <v>0</v>
      </c>
    </row>
    <row r="127" spans="2:7">
      <c r="B127" s="55" t="s">
        <v>266</v>
      </c>
      <c r="C127" s="55" t="s">
        <v>87</v>
      </c>
      <c r="D127" s="55" t="s">
        <v>267</v>
      </c>
      <c r="E127" s="55" t="s">
        <v>333</v>
      </c>
      <c r="F127" s="55">
        <v>0</v>
      </c>
      <c r="G127" s="55">
        <v>2</v>
      </c>
    </row>
    <row r="128" spans="2:7">
      <c r="B128" s="55" t="s">
        <v>266</v>
      </c>
      <c r="C128" s="55" t="s">
        <v>87</v>
      </c>
      <c r="D128" s="55" t="s">
        <v>270</v>
      </c>
      <c r="E128" s="55" t="s">
        <v>333</v>
      </c>
      <c r="F128" s="55">
        <v>0</v>
      </c>
      <c r="G128" s="55">
        <v>0</v>
      </c>
    </row>
    <row r="129" spans="2:7">
      <c r="B129" s="55" t="s">
        <v>266</v>
      </c>
      <c r="C129" s="55" t="s">
        <v>87</v>
      </c>
      <c r="D129" s="55" t="s">
        <v>267</v>
      </c>
      <c r="E129" s="55" t="s">
        <v>334</v>
      </c>
      <c r="F129" s="55">
        <v>0</v>
      </c>
      <c r="G129" s="55">
        <v>0</v>
      </c>
    </row>
    <row r="130" spans="2:7">
      <c r="B130" s="55" t="s">
        <v>266</v>
      </c>
      <c r="C130" s="55" t="s">
        <v>87</v>
      </c>
      <c r="D130" s="55" t="s">
        <v>267</v>
      </c>
      <c r="E130" s="55" t="s">
        <v>335</v>
      </c>
      <c r="F130" s="55">
        <v>12</v>
      </c>
      <c r="G130" s="55">
        <v>0</v>
      </c>
    </row>
    <row r="131" spans="2:7">
      <c r="B131" s="55" t="s">
        <v>266</v>
      </c>
      <c r="C131" s="55" t="s">
        <v>87</v>
      </c>
      <c r="D131" s="55" t="s">
        <v>269</v>
      </c>
      <c r="E131" s="55" t="s">
        <v>335</v>
      </c>
      <c r="F131" s="55">
        <v>0</v>
      </c>
      <c r="G131" s="55">
        <v>0</v>
      </c>
    </row>
    <row r="132" spans="2:7">
      <c r="B132" s="55" t="s">
        <v>266</v>
      </c>
      <c r="C132" s="55" t="s">
        <v>87</v>
      </c>
      <c r="D132" s="55" t="s">
        <v>267</v>
      </c>
      <c r="E132" s="55" t="s">
        <v>336</v>
      </c>
      <c r="F132" s="55">
        <v>13</v>
      </c>
      <c r="G132" s="55">
        <v>4</v>
      </c>
    </row>
    <row r="133" spans="2:7">
      <c r="B133" s="55" t="s">
        <v>266</v>
      </c>
      <c r="C133" s="55" t="s">
        <v>87</v>
      </c>
      <c r="D133" s="55" t="s">
        <v>269</v>
      </c>
      <c r="E133" s="55" t="s">
        <v>336</v>
      </c>
      <c r="F133" s="55">
        <v>15</v>
      </c>
      <c r="G133" s="55">
        <v>40</v>
      </c>
    </row>
    <row r="134" spans="2:7">
      <c r="B134" s="55" t="s">
        <v>266</v>
      </c>
      <c r="C134" s="55" t="s">
        <v>87</v>
      </c>
      <c r="D134" s="55" t="s">
        <v>270</v>
      </c>
      <c r="E134" s="55" t="s">
        <v>336</v>
      </c>
      <c r="F134" s="55">
        <v>3</v>
      </c>
      <c r="G134" s="55">
        <v>0</v>
      </c>
    </row>
    <row r="135" spans="2:7">
      <c r="B135" s="55" t="s">
        <v>266</v>
      </c>
      <c r="C135" s="55" t="s">
        <v>87</v>
      </c>
      <c r="D135" s="55" t="s">
        <v>267</v>
      </c>
      <c r="E135" s="55" t="s">
        <v>337</v>
      </c>
      <c r="F135" s="55">
        <v>0</v>
      </c>
      <c r="G135" s="55">
        <v>0</v>
      </c>
    </row>
    <row r="136" spans="2:7">
      <c r="B136" s="55" t="s">
        <v>266</v>
      </c>
      <c r="C136" s="55" t="s">
        <v>87</v>
      </c>
      <c r="D136" s="55" t="s">
        <v>267</v>
      </c>
      <c r="E136" s="55" t="s">
        <v>338</v>
      </c>
      <c r="F136" s="55">
        <v>4</v>
      </c>
      <c r="G136" s="55">
        <v>3</v>
      </c>
    </row>
    <row r="137" spans="2:7">
      <c r="B137" s="55" t="s">
        <v>266</v>
      </c>
      <c r="C137" s="55" t="s">
        <v>87</v>
      </c>
      <c r="D137" s="55" t="s">
        <v>267</v>
      </c>
      <c r="E137" s="55" t="s">
        <v>339</v>
      </c>
      <c r="F137" s="55">
        <v>8</v>
      </c>
      <c r="G137" s="55">
        <v>2</v>
      </c>
    </row>
    <row r="138" spans="2:7">
      <c r="B138" s="55" t="s">
        <v>266</v>
      </c>
      <c r="C138" s="55" t="s">
        <v>87</v>
      </c>
      <c r="D138" s="55" t="s">
        <v>269</v>
      </c>
      <c r="E138" s="55" t="s">
        <v>339</v>
      </c>
      <c r="F138" s="55">
        <v>12</v>
      </c>
      <c r="G138" s="55">
        <v>0</v>
      </c>
    </row>
    <row r="139" spans="2:7">
      <c r="B139" s="55" t="s">
        <v>266</v>
      </c>
      <c r="C139" s="55" t="s">
        <v>87</v>
      </c>
      <c r="D139" s="55" t="s">
        <v>270</v>
      </c>
      <c r="E139" s="55" t="s">
        <v>339</v>
      </c>
      <c r="F139" s="55">
        <v>10</v>
      </c>
      <c r="G139" s="55">
        <v>13</v>
      </c>
    </row>
    <row r="140" spans="2:7">
      <c r="B140" s="55" t="s">
        <v>266</v>
      </c>
      <c r="C140" s="55" t="s">
        <v>87</v>
      </c>
      <c r="D140" s="55" t="s">
        <v>267</v>
      </c>
      <c r="E140" s="55" t="s">
        <v>340</v>
      </c>
      <c r="F140" s="55">
        <v>0</v>
      </c>
      <c r="G140" s="55">
        <v>0</v>
      </c>
    </row>
    <row r="141" spans="2:7">
      <c r="B141" s="55" t="s">
        <v>266</v>
      </c>
      <c r="C141" s="55" t="s">
        <v>87</v>
      </c>
      <c r="D141" s="55" t="s">
        <v>267</v>
      </c>
      <c r="E141" s="55" t="s">
        <v>341</v>
      </c>
      <c r="F141" s="55">
        <v>1</v>
      </c>
      <c r="G141" s="55">
        <v>0</v>
      </c>
    </row>
    <row r="142" spans="2:7">
      <c r="B142" s="55" t="s">
        <v>266</v>
      </c>
      <c r="C142" s="55" t="s">
        <v>87</v>
      </c>
      <c r="D142" s="55" t="s">
        <v>270</v>
      </c>
      <c r="E142" s="55" t="s">
        <v>341</v>
      </c>
      <c r="F142" s="55">
        <v>0</v>
      </c>
      <c r="G142" s="55">
        <v>0</v>
      </c>
    </row>
    <row r="143" spans="2:7">
      <c r="B143" s="55" t="s">
        <v>266</v>
      </c>
      <c r="C143" s="55" t="s">
        <v>87</v>
      </c>
      <c r="D143" s="55" t="s">
        <v>267</v>
      </c>
      <c r="E143" s="55" t="s">
        <v>342</v>
      </c>
      <c r="F143" s="55">
        <v>0</v>
      </c>
      <c r="G143" s="55">
        <v>0</v>
      </c>
    </row>
    <row r="144" spans="2:7">
      <c r="B144" s="55" t="s">
        <v>266</v>
      </c>
      <c r="C144" s="55" t="s">
        <v>87</v>
      </c>
      <c r="D144" s="55" t="s">
        <v>269</v>
      </c>
      <c r="E144" s="55" t="s">
        <v>342</v>
      </c>
      <c r="F144" s="55">
        <v>1</v>
      </c>
      <c r="G144" s="55">
        <v>0</v>
      </c>
    </row>
    <row r="145" spans="2:7">
      <c r="B145" s="55" t="s">
        <v>266</v>
      </c>
      <c r="C145" s="55" t="s">
        <v>87</v>
      </c>
      <c r="D145" s="55" t="s">
        <v>270</v>
      </c>
      <c r="E145" s="55" t="s">
        <v>342</v>
      </c>
      <c r="F145" s="55">
        <v>0</v>
      </c>
      <c r="G145" s="55">
        <v>0</v>
      </c>
    </row>
    <row r="146" spans="2:7">
      <c r="B146" s="55" t="s">
        <v>266</v>
      </c>
      <c r="C146" s="55" t="s">
        <v>87</v>
      </c>
      <c r="D146" s="55" t="s">
        <v>267</v>
      </c>
      <c r="E146" s="55" t="s">
        <v>343</v>
      </c>
      <c r="F146" s="55">
        <v>1</v>
      </c>
      <c r="G146" s="55">
        <v>10</v>
      </c>
    </row>
    <row r="147" spans="2:7">
      <c r="B147" s="55" t="s">
        <v>266</v>
      </c>
      <c r="C147" s="55" t="s">
        <v>87</v>
      </c>
      <c r="D147" s="55" t="s">
        <v>269</v>
      </c>
      <c r="E147" s="55" t="s">
        <v>343</v>
      </c>
      <c r="F147" s="55">
        <v>2</v>
      </c>
      <c r="G147" s="55">
        <v>0</v>
      </c>
    </row>
    <row r="148" spans="2:7">
      <c r="B148" s="55" t="s">
        <v>266</v>
      </c>
      <c r="C148" s="55" t="s">
        <v>87</v>
      </c>
      <c r="D148" s="55" t="s">
        <v>270</v>
      </c>
      <c r="E148" s="55" t="s">
        <v>343</v>
      </c>
      <c r="F148" s="55">
        <v>0</v>
      </c>
      <c r="G148" s="55">
        <v>0</v>
      </c>
    </row>
    <row r="149" spans="2:7">
      <c r="B149" s="55" t="s">
        <v>266</v>
      </c>
      <c r="C149" s="55" t="s">
        <v>87</v>
      </c>
      <c r="D149" s="55" t="s">
        <v>267</v>
      </c>
      <c r="E149" s="55" t="s">
        <v>344</v>
      </c>
      <c r="F149" s="55">
        <v>19</v>
      </c>
      <c r="G149" s="55">
        <v>10</v>
      </c>
    </row>
    <row r="150" spans="2:7">
      <c r="B150" s="55" t="s">
        <v>266</v>
      </c>
      <c r="C150" s="55" t="s">
        <v>87</v>
      </c>
      <c r="D150" s="55" t="s">
        <v>269</v>
      </c>
      <c r="E150" s="55" t="s">
        <v>344</v>
      </c>
      <c r="F150" s="55">
        <v>25</v>
      </c>
      <c r="G150" s="55">
        <v>4</v>
      </c>
    </row>
    <row r="151" spans="2:7">
      <c r="B151" s="55" t="s">
        <v>266</v>
      </c>
      <c r="C151" s="55" t="s">
        <v>87</v>
      </c>
      <c r="D151" s="55" t="s">
        <v>270</v>
      </c>
      <c r="E151" s="55" t="s">
        <v>344</v>
      </c>
      <c r="F151" s="55">
        <v>3</v>
      </c>
      <c r="G151" s="55">
        <v>0</v>
      </c>
    </row>
    <row r="152" spans="2:7">
      <c r="B152" s="55" t="s">
        <v>266</v>
      </c>
      <c r="C152" s="55" t="s">
        <v>87</v>
      </c>
      <c r="D152" s="55" t="s">
        <v>267</v>
      </c>
      <c r="E152" s="55" t="s">
        <v>345</v>
      </c>
      <c r="F152" s="55">
        <v>0</v>
      </c>
      <c r="G152" s="55">
        <v>6</v>
      </c>
    </row>
    <row r="153" spans="2:7">
      <c r="B153" s="55" t="s">
        <v>266</v>
      </c>
      <c r="C153" s="55" t="s">
        <v>87</v>
      </c>
      <c r="D153" s="55" t="s">
        <v>269</v>
      </c>
      <c r="E153" s="55" t="s">
        <v>345</v>
      </c>
      <c r="F153" s="55">
        <v>12</v>
      </c>
      <c r="G153" s="55">
        <v>0</v>
      </c>
    </row>
    <row r="154" spans="2:7">
      <c r="B154" s="55" t="s">
        <v>266</v>
      </c>
      <c r="C154" s="55" t="s">
        <v>87</v>
      </c>
      <c r="D154" s="55" t="s">
        <v>270</v>
      </c>
      <c r="E154" s="55" t="s">
        <v>345</v>
      </c>
      <c r="F154" s="55">
        <v>4</v>
      </c>
      <c r="G154" s="55">
        <v>0</v>
      </c>
    </row>
    <row r="155" spans="2:7">
      <c r="B155" s="55" t="s">
        <v>266</v>
      </c>
      <c r="C155" s="55" t="s">
        <v>87</v>
      </c>
      <c r="D155" s="55" t="s">
        <v>267</v>
      </c>
      <c r="E155" s="55" t="s">
        <v>346</v>
      </c>
      <c r="F155" s="55">
        <v>4</v>
      </c>
      <c r="G155" s="55">
        <v>4</v>
      </c>
    </row>
    <row r="156" spans="2:7">
      <c r="B156" s="55" t="s">
        <v>266</v>
      </c>
      <c r="C156" s="55" t="s">
        <v>87</v>
      </c>
      <c r="D156" s="55" t="s">
        <v>269</v>
      </c>
      <c r="E156" s="55" t="s">
        <v>346</v>
      </c>
      <c r="F156" s="55">
        <v>0</v>
      </c>
      <c r="G156" s="55">
        <v>0</v>
      </c>
    </row>
    <row r="157" spans="2:7">
      <c r="B157" s="55" t="s">
        <v>266</v>
      </c>
      <c r="C157" s="55" t="s">
        <v>87</v>
      </c>
      <c r="D157" s="55" t="s">
        <v>270</v>
      </c>
      <c r="E157" s="55" t="s">
        <v>346</v>
      </c>
      <c r="F157" s="55">
        <v>0</v>
      </c>
      <c r="G157" s="55">
        <v>24</v>
      </c>
    </row>
    <row r="158" spans="2:7">
      <c r="B158" s="55" t="s">
        <v>266</v>
      </c>
      <c r="C158" s="55" t="s">
        <v>87</v>
      </c>
      <c r="D158" s="55" t="s">
        <v>267</v>
      </c>
      <c r="E158" s="55" t="s">
        <v>347</v>
      </c>
      <c r="F158" s="55">
        <v>0</v>
      </c>
      <c r="G158" s="55">
        <v>0</v>
      </c>
    </row>
    <row r="159" spans="2:7">
      <c r="B159" s="55" t="s">
        <v>266</v>
      </c>
      <c r="C159" s="55" t="s">
        <v>87</v>
      </c>
      <c r="D159" s="55" t="s">
        <v>269</v>
      </c>
      <c r="E159" s="55" t="s">
        <v>347</v>
      </c>
      <c r="F159" s="55">
        <v>12</v>
      </c>
      <c r="G159" s="55">
        <v>0</v>
      </c>
    </row>
    <row r="160" spans="2:7">
      <c r="B160" s="55" t="s">
        <v>266</v>
      </c>
      <c r="C160" s="55" t="s">
        <v>87</v>
      </c>
      <c r="D160" s="55" t="s">
        <v>267</v>
      </c>
      <c r="E160" s="55" t="s">
        <v>348</v>
      </c>
      <c r="F160" s="55">
        <v>0</v>
      </c>
      <c r="G160" s="55">
        <v>0</v>
      </c>
    </row>
    <row r="161" spans="2:7">
      <c r="B161" s="55" t="s">
        <v>266</v>
      </c>
      <c r="C161" s="55" t="s">
        <v>87</v>
      </c>
      <c r="D161" s="55" t="s">
        <v>269</v>
      </c>
      <c r="E161" s="55" t="s">
        <v>348</v>
      </c>
      <c r="F161" s="55">
        <v>0</v>
      </c>
      <c r="G161" s="55">
        <v>0</v>
      </c>
    </row>
    <row r="162" spans="2:7">
      <c r="B162" s="55" t="s">
        <v>266</v>
      </c>
      <c r="C162" s="55" t="s">
        <v>87</v>
      </c>
      <c r="D162" s="55" t="s">
        <v>267</v>
      </c>
      <c r="E162" s="55" t="s">
        <v>349</v>
      </c>
      <c r="F162" s="55">
        <v>1</v>
      </c>
      <c r="G162" s="55">
        <v>0</v>
      </c>
    </row>
    <row r="163" spans="2:7">
      <c r="B163" s="55" t="s">
        <v>266</v>
      </c>
      <c r="C163" s="55" t="s">
        <v>87</v>
      </c>
      <c r="D163" s="55" t="s">
        <v>269</v>
      </c>
      <c r="E163" s="55" t="s">
        <v>349</v>
      </c>
      <c r="F163" s="55">
        <v>0</v>
      </c>
      <c r="G163" s="55">
        <v>0</v>
      </c>
    </row>
    <row r="164" spans="2:7">
      <c r="B164" s="55" t="s">
        <v>266</v>
      </c>
      <c r="C164" s="55" t="s">
        <v>87</v>
      </c>
      <c r="D164" s="55" t="s">
        <v>270</v>
      </c>
      <c r="E164" s="55" t="s">
        <v>349</v>
      </c>
      <c r="F164" s="55">
        <v>1</v>
      </c>
      <c r="G164" s="55">
        <v>0</v>
      </c>
    </row>
    <row r="165" spans="2:7">
      <c r="B165" s="55" t="s">
        <v>266</v>
      </c>
      <c r="C165" s="55" t="s">
        <v>87</v>
      </c>
      <c r="D165" s="55" t="s">
        <v>267</v>
      </c>
      <c r="E165" s="55" t="s">
        <v>350</v>
      </c>
      <c r="F165" s="55">
        <v>2</v>
      </c>
      <c r="G165" s="55">
        <v>0</v>
      </c>
    </row>
    <row r="166" spans="2:7">
      <c r="B166" s="55" t="s">
        <v>266</v>
      </c>
      <c r="C166" s="55" t="s">
        <v>87</v>
      </c>
      <c r="D166" s="55" t="s">
        <v>269</v>
      </c>
      <c r="E166" s="55" t="s">
        <v>350</v>
      </c>
      <c r="F166" s="55">
        <v>0</v>
      </c>
      <c r="G166" s="55">
        <v>0</v>
      </c>
    </row>
    <row r="167" spans="2:7">
      <c r="B167" s="55" t="s">
        <v>266</v>
      </c>
      <c r="C167" s="55" t="s">
        <v>87</v>
      </c>
      <c r="D167" s="55" t="s">
        <v>270</v>
      </c>
      <c r="E167" s="55" t="s">
        <v>350</v>
      </c>
      <c r="F167" s="55">
        <v>0</v>
      </c>
      <c r="G167" s="55">
        <v>0</v>
      </c>
    </row>
    <row r="168" spans="2:7">
      <c r="B168" s="55" t="s">
        <v>266</v>
      </c>
      <c r="C168" s="55" t="s">
        <v>87</v>
      </c>
      <c r="D168" s="55" t="s">
        <v>267</v>
      </c>
      <c r="E168" s="55" t="s">
        <v>351</v>
      </c>
      <c r="F168" s="55">
        <v>0</v>
      </c>
      <c r="G168" s="55">
        <v>0</v>
      </c>
    </row>
    <row r="169" spans="2:7">
      <c r="B169" s="55" t="s">
        <v>266</v>
      </c>
      <c r="C169" s="55" t="s">
        <v>87</v>
      </c>
      <c r="D169" s="55" t="s">
        <v>267</v>
      </c>
      <c r="E169" s="55" t="s">
        <v>352</v>
      </c>
      <c r="F169" s="55">
        <v>4</v>
      </c>
      <c r="G169" s="55">
        <v>42</v>
      </c>
    </row>
    <row r="170" spans="2:7">
      <c r="B170" s="55" t="s">
        <v>266</v>
      </c>
      <c r="C170" s="55" t="s">
        <v>87</v>
      </c>
      <c r="D170" s="55" t="s">
        <v>269</v>
      </c>
      <c r="E170" s="55" t="s">
        <v>352</v>
      </c>
      <c r="F170" s="55">
        <v>39</v>
      </c>
      <c r="G170" s="55">
        <v>14</v>
      </c>
    </row>
    <row r="171" spans="2:7">
      <c r="B171" s="55" t="s">
        <v>266</v>
      </c>
      <c r="C171" s="55" t="s">
        <v>87</v>
      </c>
      <c r="D171" s="55" t="s">
        <v>270</v>
      </c>
      <c r="E171" s="55" t="s">
        <v>352</v>
      </c>
      <c r="F171" s="55">
        <v>3</v>
      </c>
      <c r="G171" s="55">
        <v>0</v>
      </c>
    </row>
    <row r="172" spans="2:7">
      <c r="B172" s="55" t="s">
        <v>266</v>
      </c>
      <c r="C172" s="55" t="s">
        <v>87</v>
      </c>
      <c r="D172" s="55" t="s">
        <v>267</v>
      </c>
      <c r="E172" s="55" t="s">
        <v>353</v>
      </c>
      <c r="F172" s="55">
        <v>8</v>
      </c>
      <c r="G172" s="55">
        <v>10</v>
      </c>
    </row>
    <row r="173" spans="2:7">
      <c r="B173" s="55" t="s">
        <v>266</v>
      </c>
      <c r="C173" s="55" t="s">
        <v>87</v>
      </c>
      <c r="D173" s="55" t="s">
        <v>269</v>
      </c>
      <c r="E173" s="55" t="s">
        <v>353</v>
      </c>
      <c r="F173" s="55">
        <v>12</v>
      </c>
      <c r="G173" s="55">
        <v>0</v>
      </c>
    </row>
    <row r="174" spans="2:7">
      <c r="B174" s="55" t="s">
        <v>266</v>
      </c>
      <c r="C174" s="55" t="s">
        <v>87</v>
      </c>
      <c r="D174" s="55" t="s">
        <v>270</v>
      </c>
      <c r="E174" s="55" t="s">
        <v>353</v>
      </c>
      <c r="F174" s="55">
        <v>8</v>
      </c>
      <c r="G174" s="55">
        <v>6</v>
      </c>
    </row>
    <row r="175" spans="2:7">
      <c r="B175" s="55" t="s">
        <v>266</v>
      </c>
      <c r="C175" s="55" t="s">
        <v>354</v>
      </c>
      <c r="D175" s="55" t="s">
        <v>269</v>
      </c>
      <c r="E175" s="55" t="s">
        <v>355</v>
      </c>
      <c r="F175" s="55">
        <v>0</v>
      </c>
      <c r="G175" s="55">
        <v>0</v>
      </c>
    </row>
    <row r="176" spans="2:7">
      <c r="B176" s="55" t="s">
        <v>266</v>
      </c>
      <c r="C176" s="55" t="s">
        <v>354</v>
      </c>
      <c r="D176" s="55" t="s">
        <v>267</v>
      </c>
      <c r="E176" s="55" t="s">
        <v>356</v>
      </c>
      <c r="F176" s="55">
        <v>0</v>
      </c>
      <c r="G176" s="55">
        <v>0</v>
      </c>
    </row>
    <row r="177" spans="2:7">
      <c r="B177" s="55" t="s">
        <v>266</v>
      </c>
      <c r="C177" s="55" t="s">
        <v>354</v>
      </c>
      <c r="D177" s="55" t="s">
        <v>267</v>
      </c>
      <c r="E177" s="55" t="s">
        <v>357</v>
      </c>
      <c r="F177" s="55">
        <v>642</v>
      </c>
      <c r="G177" s="55">
        <v>581</v>
      </c>
    </row>
    <row r="178" spans="2:7">
      <c r="B178" s="55" t="s">
        <v>266</v>
      </c>
      <c r="C178" s="55" t="s">
        <v>354</v>
      </c>
      <c r="D178" s="55" t="s">
        <v>269</v>
      </c>
      <c r="E178" s="55" t="s">
        <v>357</v>
      </c>
      <c r="F178" s="55">
        <v>180</v>
      </c>
      <c r="G178" s="55">
        <v>101</v>
      </c>
    </row>
    <row r="179" spans="2:7">
      <c r="B179" s="55" t="s">
        <v>266</v>
      </c>
      <c r="C179" s="55" t="s">
        <v>354</v>
      </c>
      <c r="D179" s="55" t="s">
        <v>270</v>
      </c>
      <c r="E179" s="55" t="s">
        <v>357</v>
      </c>
      <c r="F179" s="55">
        <v>83</v>
      </c>
      <c r="G179" s="55">
        <v>55</v>
      </c>
    </row>
    <row r="180" spans="2:7">
      <c r="B180" s="55" t="s">
        <v>266</v>
      </c>
      <c r="C180" s="55" t="s">
        <v>354</v>
      </c>
      <c r="D180" s="55" t="s">
        <v>267</v>
      </c>
      <c r="E180" s="55" t="s">
        <v>358</v>
      </c>
      <c r="F180" s="55">
        <v>0</v>
      </c>
      <c r="G180" s="55">
        <v>0</v>
      </c>
    </row>
    <row r="181" spans="2:7">
      <c r="B181" s="55" t="s">
        <v>266</v>
      </c>
      <c r="C181" s="55" t="s">
        <v>354</v>
      </c>
      <c r="D181" s="55" t="s">
        <v>269</v>
      </c>
      <c r="E181" s="55" t="s">
        <v>359</v>
      </c>
      <c r="F181" s="55">
        <v>0</v>
      </c>
      <c r="G181" s="55">
        <v>0</v>
      </c>
    </row>
    <row r="182" spans="2:7">
      <c r="B182" s="55" t="s">
        <v>266</v>
      </c>
      <c r="C182" s="55" t="s">
        <v>354</v>
      </c>
      <c r="D182" s="55" t="s">
        <v>267</v>
      </c>
      <c r="E182" s="55" t="s">
        <v>360</v>
      </c>
      <c r="F182" s="55">
        <v>4</v>
      </c>
      <c r="G182" s="55">
        <v>0</v>
      </c>
    </row>
    <row r="183" spans="2:7">
      <c r="B183" s="55" t="s">
        <v>266</v>
      </c>
      <c r="C183" s="55" t="s">
        <v>354</v>
      </c>
      <c r="D183" s="55" t="s">
        <v>267</v>
      </c>
      <c r="E183" s="55" t="s">
        <v>361</v>
      </c>
      <c r="F183" s="55">
        <v>3</v>
      </c>
      <c r="G183" s="55">
        <v>0</v>
      </c>
    </row>
    <row r="184" spans="2:7">
      <c r="B184" s="55" t="s">
        <v>266</v>
      </c>
      <c r="C184" s="55" t="s">
        <v>354</v>
      </c>
      <c r="D184" s="55" t="s">
        <v>269</v>
      </c>
      <c r="E184" s="55" t="s">
        <v>361</v>
      </c>
      <c r="F184" s="55">
        <v>2</v>
      </c>
      <c r="G184" s="55">
        <v>0</v>
      </c>
    </row>
    <row r="185" spans="2:7">
      <c r="B185" s="55" t="s">
        <v>266</v>
      </c>
      <c r="C185" s="55" t="s">
        <v>354</v>
      </c>
      <c r="D185" s="55" t="s">
        <v>267</v>
      </c>
      <c r="E185" s="55" t="s">
        <v>362</v>
      </c>
      <c r="F185" s="55">
        <v>61</v>
      </c>
      <c r="G185" s="55">
        <v>15</v>
      </c>
    </row>
    <row r="186" spans="2:7">
      <c r="B186" s="55" t="s">
        <v>266</v>
      </c>
      <c r="C186" s="55" t="s">
        <v>354</v>
      </c>
      <c r="D186" s="55" t="s">
        <v>269</v>
      </c>
      <c r="E186" s="55" t="s">
        <v>362</v>
      </c>
      <c r="F186" s="55">
        <v>7</v>
      </c>
      <c r="G186" s="55">
        <v>5</v>
      </c>
    </row>
    <row r="187" spans="2:7">
      <c r="B187" s="55" t="s">
        <v>266</v>
      </c>
      <c r="C187" s="55" t="s">
        <v>354</v>
      </c>
      <c r="D187" s="55" t="s">
        <v>270</v>
      </c>
      <c r="E187" s="55" t="s">
        <v>362</v>
      </c>
      <c r="F187" s="55">
        <v>6</v>
      </c>
      <c r="G187" s="55">
        <v>4</v>
      </c>
    </row>
    <row r="188" spans="2:7">
      <c r="B188" s="55" t="s">
        <v>266</v>
      </c>
      <c r="C188" s="55" t="s">
        <v>354</v>
      </c>
      <c r="D188" s="55" t="s">
        <v>269</v>
      </c>
      <c r="E188" s="55" t="s">
        <v>363</v>
      </c>
      <c r="F188" s="55">
        <v>2</v>
      </c>
      <c r="G188" s="55">
        <v>0</v>
      </c>
    </row>
    <row r="189" spans="2:7">
      <c r="B189" s="55" t="s">
        <v>266</v>
      </c>
      <c r="C189" s="55" t="s">
        <v>93</v>
      </c>
      <c r="D189" s="55" t="s">
        <v>270</v>
      </c>
      <c r="E189" s="55" t="s">
        <v>364</v>
      </c>
      <c r="F189" s="55">
        <v>0</v>
      </c>
      <c r="G189" s="55">
        <v>0</v>
      </c>
    </row>
    <row r="190" spans="2:7">
      <c r="B190" s="55" t="s">
        <v>266</v>
      </c>
      <c r="C190" s="55" t="s">
        <v>93</v>
      </c>
      <c r="D190" s="55" t="s">
        <v>267</v>
      </c>
      <c r="E190" s="55" t="s">
        <v>365</v>
      </c>
      <c r="F190" s="55">
        <v>0</v>
      </c>
      <c r="G190" s="55">
        <v>0</v>
      </c>
    </row>
    <row r="191" spans="2:7">
      <c r="B191" s="55" t="s">
        <v>266</v>
      </c>
      <c r="C191" s="55" t="s">
        <v>93</v>
      </c>
      <c r="D191" s="55" t="s">
        <v>269</v>
      </c>
      <c r="E191" s="55" t="s">
        <v>365</v>
      </c>
      <c r="F191" s="55">
        <v>0</v>
      </c>
      <c r="G191" s="55">
        <v>0</v>
      </c>
    </row>
    <row r="192" spans="2:7">
      <c r="B192" s="55" t="s">
        <v>266</v>
      </c>
      <c r="C192" s="55" t="s">
        <v>93</v>
      </c>
      <c r="D192" s="55" t="s">
        <v>267</v>
      </c>
      <c r="E192" s="55" t="s">
        <v>366</v>
      </c>
      <c r="F192" s="55">
        <v>13</v>
      </c>
      <c r="G192" s="55">
        <v>0</v>
      </c>
    </row>
    <row r="193" spans="2:7">
      <c r="B193" s="55" t="s">
        <v>266</v>
      </c>
      <c r="C193" s="55" t="s">
        <v>93</v>
      </c>
      <c r="D193" s="55" t="s">
        <v>267</v>
      </c>
      <c r="E193" s="55" t="s">
        <v>367</v>
      </c>
      <c r="F193" s="55">
        <v>3</v>
      </c>
      <c r="G193" s="55">
        <v>0</v>
      </c>
    </row>
    <row r="194" spans="2:7">
      <c r="B194" s="55" t="s">
        <v>266</v>
      </c>
      <c r="C194" s="55" t="s">
        <v>93</v>
      </c>
      <c r="D194" s="55" t="s">
        <v>267</v>
      </c>
      <c r="E194" s="55" t="s">
        <v>368</v>
      </c>
      <c r="F194" s="55">
        <v>0</v>
      </c>
      <c r="G194" s="55">
        <v>0</v>
      </c>
    </row>
    <row r="195" spans="2:7">
      <c r="B195" s="55" t="s">
        <v>266</v>
      </c>
      <c r="C195" s="55" t="s">
        <v>93</v>
      </c>
      <c r="D195" s="55" t="s">
        <v>270</v>
      </c>
      <c r="E195" s="55" t="s">
        <v>368</v>
      </c>
      <c r="F195" s="55">
        <v>0</v>
      </c>
      <c r="G195" s="55">
        <v>0</v>
      </c>
    </row>
    <row r="196" spans="2:7">
      <c r="B196" s="55" t="s">
        <v>266</v>
      </c>
      <c r="C196" s="55" t="s">
        <v>93</v>
      </c>
      <c r="D196" s="55" t="s">
        <v>267</v>
      </c>
      <c r="E196" s="55" t="s">
        <v>369</v>
      </c>
      <c r="F196" s="55">
        <v>10</v>
      </c>
      <c r="G196" s="55">
        <v>0</v>
      </c>
    </row>
    <row r="197" spans="2:7">
      <c r="B197" s="55" t="s">
        <v>266</v>
      </c>
      <c r="C197" s="55" t="s">
        <v>93</v>
      </c>
      <c r="D197" s="55" t="s">
        <v>267</v>
      </c>
      <c r="E197" s="55" t="s">
        <v>370</v>
      </c>
      <c r="F197" s="55">
        <v>0</v>
      </c>
      <c r="G197" s="55">
        <v>0</v>
      </c>
    </row>
    <row r="198" spans="2:7">
      <c r="B198" s="55" t="s">
        <v>266</v>
      </c>
      <c r="C198" s="55" t="s">
        <v>93</v>
      </c>
      <c r="D198" s="55" t="s">
        <v>267</v>
      </c>
      <c r="E198" s="55" t="s">
        <v>371</v>
      </c>
      <c r="F198" s="55">
        <v>0</v>
      </c>
      <c r="G198" s="55">
        <v>0</v>
      </c>
    </row>
    <row r="199" spans="2:7">
      <c r="B199" s="55" t="s">
        <v>266</v>
      </c>
      <c r="C199" s="55" t="s">
        <v>93</v>
      </c>
      <c r="D199" s="55" t="s">
        <v>269</v>
      </c>
      <c r="E199" s="55" t="s">
        <v>371</v>
      </c>
      <c r="F199" s="55">
        <v>0</v>
      </c>
      <c r="G199" s="55">
        <v>10</v>
      </c>
    </row>
    <row r="200" spans="2:7">
      <c r="B200" s="55" t="s">
        <v>266</v>
      </c>
      <c r="C200" s="55" t="s">
        <v>93</v>
      </c>
      <c r="D200" s="55" t="s">
        <v>270</v>
      </c>
      <c r="E200" s="55" t="s">
        <v>371</v>
      </c>
      <c r="F200" s="55">
        <v>2</v>
      </c>
      <c r="G200" s="55">
        <v>2</v>
      </c>
    </row>
    <row r="201" spans="2:7">
      <c r="B201" s="55" t="s">
        <v>266</v>
      </c>
      <c r="C201" s="55" t="s">
        <v>93</v>
      </c>
      <c r="D201" s="55" t="s">
        <v>267</v>
      </c>
      <c r="E201" s="55" t="s">
        <v>372</v>
      </c>
      <c r="F201" s="55">
        <v>2</v>
      </c>
      <c r="G201" s="55">
        <v>0</v>
      </c>
    </row>
    <row r="202" spans="2:7">
      <c r="B202" s="55" t="s">
        <v>266</v>
      </c>
      <c r="C202" s="55" t="s">
        <v>93</v>
      </c>
      <c r="D202" s="55" t="s">
        <v>267</v>
      </c>
      <c r="E202" s="55" t="s">
        <v>373</v>
      </c>
      <c r="F202" s="55">
        <v>18</v>
      </c>
      <c r="G202" s="55">
        <v>12</v>
      </c>
    </row>
    <row r="203" spans="2:7">
      <c r="B203" s="55" t="s">
        <v>266</v>
      </c>
      <c r="C203" s="55" t="s">
        <v>93</v>
      </c>
      <c r="D203" s="55" t="s">
        <v>267</v>
      </c>
      <c r="E203" s="55" t="s">
        <v>374</v>
      </c>
      <c r="F203" s="55">
        <v>0</v>
      </c>
      <c r="G203" s="55">
        <v>0</v>
      </c>
    </row>
    <row r="204" spans="2:7">
      <c r="B204" s="55" t="s">
        <v>266</v>
      </c>
      <c r="C204" s="55" t="s">
        <v>93</v>
      </c>
      <c r="D204" s="55" t="s">
        <v>270</v>
      </c>
      <c r="E204" s="55" t="s">
        <v>374</v>
      </c>
      <c r="F204" s="55">
        <v>6</v>
      </c>
      <c r="G204" s="55">
        <v>0</v>
      </c>
    </row>
    <row r="205" spans="2:7">
      <c r="B205" s="55" t="s">
        <v>266</v>
      </c>
      <c r="C205" s="55" t="s">
        <v>93</v>
      </c>
      <c r="D205" s="55" t="s">
        <v>267</v>
      </c>
      <c r="E205" s="55" t="s">
        <v>375</v>
      </c>
      <c r="F205" s="55">
        <v>22</v>
      </c>
      <c r="G205" s="55">
        <v>6</v>
      </c>
    </row>
    <row r="206" spans="2:7">
      <c r="B206" s="55" t="s">
        <v>266</v>
      </c>
      <c r="C206" s="55" t="s">
        <v>93</v>
      </c>
      <c r="D206" s="55" t="s">
        <v>269</v>
      </c>
      <c r="E206" s="55" t="s">
        <v>375</v>
      </c>
      <c r="F206" s="55">
        <v>2</v>
      </c>
      <c r="G206" s="55">
        <v>2</v>
      </c>
    </row>
    <row r="207" spans="2:7">
      <c r="B207" s="55" t="s">
        <v>266</v>
      </c>
      <c r="C207" s="55" t="s">
        <v>93</v>
      </c>
      <c r="D207" s="55" t="s">
        <v>270</v>
      </c>
      <c r="E207" s="55" t="s">
        <v>375</v>
      </c>
      <c r="F207" s="55">
        <v>0</v>
      </c>
      <c r="G207" s="55">
        <v>0</v>
      </c>
    </row>
    <row r="208" spans="2:7">
      <c r="B208" s="55" t="s">
        <v>266</v>
      </c>
      <c r="C208" s="55" t="s">
        <v>93</v>
      </c>
      <c r="D208" s="55" t="s">
        <v>267</v>
      </c>
      <c r="E208" s="55" t="s">
        <v>376</v>
      </c>
      <c r="F208" s="55">
        <v>12</v>
      </c>
      <c r="G208" s="55">
        <v>0</v>
      </c>
    </row>
    <row r="209" spans="2:7">
      <c r="B209" s="55" t="s">
        <v>266</v>
      </c>
      <c r="C209" s="55" t="s">
        <v>93</v>
      </c>
      <c r="D209" s="55" t="s">
        <v>267</v>
      </c>
      <c r="E209" s="55" t="s">
        <v>377</v>
      </c>
      <c r="F209" s="55">
        <v>3</v>
      </c>
      <c r="G209" s="55">
        <v>0</v>
      </c>
    </row>
    <row r="210" spans="2:7">
      <c r="B210" s="55" t="s">
        <v>266</v>
      </c>
      <c r="C210" s="55" t="s">
        <v>93</v>
      </c>
      <c r="D210" s="55" t="s">
        <v>270</v>
      </c>
      <c r="E210" s="55" t="s">
        <v>377</v>
      </c>
      <c r="F210" s="55">
        <v>0</v>
      </c>
      <c r="G210" s="55">
        <v>0</v>
      </c>
    </row>
    <row r="211" spans="2:7">
      <c r="B211" s="55" t="s">
        <v>266</v>
      </c>
      <c r="C211" s="55" t="s">
        <v>93</v>
      </c>
      <c r="D211" s="55" t="s">
        <v>267</v>
      </c>
      <c r="E211" s="55" t="s">
        <v>378</v>
      </c>
      <c r="F211" s="55">
        <v>0</v>
      </c>
      <c r="G211" s="55">
        <v>4</v>
      </c>
    </row>
    <row r="212" spans="2:7">
      <c r="B212" s="55" t="s">
        <v>266</v>
      </c>
      <c r="C212" s="55" t="s">
        <v>93</v>
      </c>
      <c r="D212" s="55" t="s">
        <v>270</v>
      </c>
      <c r="E212" s="55" t="s">
        <v>378</v>
      </c>
      <c r="F212" s="55">
        <v>0</v>
      </c>
      <c r="G212" s="55">
        <v>0</v>
      </c>
    </row>
    <row r="213" spans="2:7">
      <c r="B213" s="55" t="s">
        <v>266</v>
      </c>
      <c r="C213" s="55" t="s">
        <v>93</v>
      </c>
      <c r="D213" s="55" t="s">
        <v>267</v>
      </c>
      <c r="E213" s="55" t="s">
        <v>379</v>
      </c>
      <c r="F213" s="55">
        <v>4</v>
      </c>
      <c r="G213" s="55">
        <v>0</v>
      </c>
    </row>
    <row r="214" spans="2:7">
      <c r="B214" s="55" t="s">
        <v>266</v>
      </c>
      <c r="C214" s="55" t="s">
        <v>93</v>
      </c>
      <c r="D214" s="55" t="s">
        <v>269</v>
      </c>
      <c r="E214" s="55" t="s">
        <v>379</v>
      </c>
      <c r="F214" s="55">
        <v>0</v>
      </c>
      <c r="G214" s="55">
        <v>0</v>
      </c>
    </row>
    <row r="215" spans="2:7">
      <c r="B215" s="55" t="s">
        <v>266</v>
      </c>
      <c r="C215" s="55" t="s">
        <v>93</v>
      </c>
      <c r="D215" s="55" t="s">
        <v>270</v>
      </c>
      <c r="E215" s="55" t="s">
        <v>379</v>
      </c>
      <c r="F215" s="55">
        <v>0</v>
      </c>
      <c r="G215" s="55">
        <v>0</v>
      </c>
    </row>
    <row r="216" spans="2:7">
      <c r="B216" s="55" t="s">
        <v>266</v>
      </c>
      <c r="C216" s="55" t="s">
        <v>93</v>
      </c>
      <c r="D216" s="55" t="s">
        <v>267</v>
      </c>
      <c r="E216" s="55" t="s">
        <v>380</v>
      </c>
      <c r="F216" s="55">
        <v>2</v>
      </c>
      <c r="G216" s="55">
        <v>0</v>
      </c>
    </row>
    <row r="217" spans="2:7">
      <c r="B217" s="55" t="s">
        <v>266</v>
      </c>
      <c r="C217" s="55" t="s">
        <v>93</v>
      </c>
      <c r="D217" s="55" t="s">
        <v>270</v>
      </c>
      <c r="E217" s="55" t="s">
        <v>380</v>
      </c>
      <c r="F217" s="55">
        <v>0</v>
      </c>
      <c r="G217" s="55">
        <v>0</v>
      </c>
    </row>
    <row r="218" spans="2:7">
      <c r="B218" s="55" t="s">
        <v>266</v>
      </c>
      <c r="C218" s="55" t="s">
        <v>93</v>
      </c>
      <c r="D218" s="55" t="s">
        <v>267</v>
      </c>
      <c r="E218" s="55" t="s">
        <v>381</v>
      </c>
      <c r="F218" s="55">
        <v>1</v>
      </c>
      <c r="G218" s="55">
        <v>0</v>
      </c>
    </row>
    <row r="219" spans="2:7">
      <c r="B219" s="55" t="s">
        <v>266</v>
      </c>
      <c r="C219" s="55" t="s">
        <v>93</v>
      </c>
      <c r="D219" s="55" t="s">
        <v>269</v>
      </c>
      <c r="E219" s="55" t="s">
        <v>381</v>
      </c>
      <c r="F219" s="55">
        <v>2</v>
      </c>
      <c r="G219" s="55">
        <v>1</v>
      </c>
    </row>
    <row r="220" spans="2:7">
      <c r="B220" s="55" t="s">
        <v>266</v>
      </c>
      <c r="C220" s="55" t="s">
        <v>93</v>
      </c>
      <c r="D220" s="55" t="s">
        <v>270</v>
      </c>
      <c r="E220" s="55" t="s">
        <v>381</v>
      </c>
      <c r="F220" s="55">
        <v>2</v>
      </c>
      <c r="G220" s="55">
        <v>2</v>
      </c>
    </row>
    <row r="221" spans="2:7">
      <c r="B221" s="55" t="s">
        <v>266</v>
      </c>
      <c r="C221" s="55" t="s">
        <v>93</v>
      </c>
      <c r="D221" s="55" t="s">
        <v>270</v>
      </c>
      <c r="E221" s="55" t="s">
        <v>382</v>
      </c>
      <c r="F221" s="55">
        <v>0</v>
      </c>
      <c r="G221" s="55">
        <v>0</v>
      </c>
    </row>
    <row r="222" spans="2:7">
      <c r="B222" s="55" t="s">
        <v>266</v>
      </c>
      <c r="C222" s="55" t="s">
        <v>93</v>
      </c>
      <c r="D222" s="55" t="s">
        <v>267</v>
      </c>
      <c r="E222" s="55" t="s">
        <v>383</v>
      </c>
      <c r="F222" s="55">
        <v>0</v>
      </c>
      <c r="G222" s="55">
        <v>0</v>
      </c>
    </row>
    <row r="223" spans="2:7">
      <c r="B223" s="55" t="s">
        <v>266</v>
      </c>
      <c r="C223" s="55" t="s">
        <v>93</v>
      </c>
      <c r="D223" s="55" t="s">
        <v>270</v>
      </c>
      <c r="E223" s="55" t="s">
        <v>383</v>
      </c>
      <c r="F223" s="55">
        <v>0</v>
      </c>
      <c r="G223" s="55">
        <v>0</v>
      </c>
    </row>
    <row r="224" spans="2:7">
      <c r="B224" s="55" t="s">
        <v>266</v>
      </c>
      <c r="C224" s="55" t="s">
        <v>93</v>
      </c>
      <c r="D224" s="55" t="s">
        <v>267</v>
      </c>
      <c r="E224" s="55" t="s">
        <v>384</v>
      </c>
      <c r="F224" s="55">
        <v>0</v>
      </c>
      <c r="G224" s="55">
        <v>0</v>
      </c>
    </row>
    <row r="225" spans="2:7">
      <c r="B225" s="55" t="s">
        <v>266</v>
      </c>
      <c r="C225" s="55" t="s">
        <v>93</v>
      </c>
      <c r="D225" s="55" t="s">
        <v>269</v>
      </c>
      <c r="E225" s="55" t="s">
        <v>384</v>
      </c>
      <c r="F225" s="55">
        <v>0</v>
      </c>
      <c r="G225" s="55">
        <v>0</v>
      </c>
    </row>
    <row r="226" spans="2:7">
      <c r="B226" s="55" t="s">
        <v>266</v>
      </c>
      <c r="C226" s="55" t="s">
        <v>93</v>
      </c>
      <c r="D226" s="55" t="s">
        <v>270</v>
      </c>
      <c r="E226" s="55" t="s">
        <v>384</v>
      </c>
      <c r="F226" s="55">
        <v>0</v>
      </c>
      <c r="G226" s="55">
        <v>0</v>
      </c>
    </row>
    <row r="227" spans="2:7">
      <c r="B227" s="55" t="s">
        <v>266</v>
      </c>
      <c r="C227" s="55" t="s">
        <v>93</v>
      </c>
      <c r="D227" s="55" t="s">
        <v>267</v>
      </c>
      <c r="E227" s="55" t="s">
        <v>385</v>
      </c>
      <c r="F227" s="55">
        <v>0</v>
      </c>
      <c r="G227" s="55">
        <v>0</v>
      </c>
    </row>
    <row r="228" spans="2:7">
      <c r="B228" s="55" t="s">
        <v>266</v>
      </c>
      <c r="C228" s="55" t="s">
        <v>93</v>
      </c>
      <c r="D228" s="55" t="s">
        <v>269</v>
      </c>
      <c r="E228" s="55" t="s">
        <v>385</v>
      </c>
      <c r="F228" s="55">
        <v>4</v>
      </c>
      <c r="G228" s="55">
        <v>3</v>
      </c>
    </row>
    <row r="229" spans="2:7">
      <c r="B229" s="55" t="s">
        <v>266</v>
      </c>
      <c r="C229" s="55" t="s">
        <v>93</v>
      </c>
      <c r="D229" s="55" t="s">
        <v>270</v>
      </c>
      <c r="E229" s="55" t="s">
        <v>385</v>
      </c>
      <c r="F229" s="55">
        <v>1</v>
      </c>
      <c r="G229" s="55">
        <v>3</v>
      </c>
    </row>
    <row r="230" spans="2:7">
      <c r="B230" s="55" t="s">
        <v>266</v>
      </c>
      <c r="C230" s="55" t="s">
        <v>93</v>
      </c>
      <c r="D230" s="55" t="s">
        <v>267</v>
      </c>
      <c r="E230" s="55" t="s">
        <v>386</v>
      </c>
      <c r="F230" s="55">
        <v>0</v>
      </c>
      <c r="G230" s="55">
        <v>0</v>
      </c>
    </row>
    <row r="231" spans="2:7">
      <c r="B231" s="55" t="s">
        <v>266</v>
      </c>
      <c r="C231" s="55" t="s">
        <v>93</v>
      </c>
      <c r="D231" s="55" t="s">
        <v>269</v>
      </c>
      <c r="E231" s="55" t="s">
        <v>386</v>
      </c>
      <c r="F231" s="55">
        <v>0</v>
      </c>
      <c r="G231" s="55">
        <v>0</v>
      </c>
    </row>
    <row r="232" spans="2:7">
      <c r="B232" s="55" t="s">
        <v>266</v>
      </c>
      <c r="C232" s="55" t="s">
        <v>93</v>
      </c>
      <c r="D232" s="55" t="s">
        <v>270</v>
      </c>
      <c r="E232" s="55" t="s">
        <v>386</v>
      </c>
      <c r="F232" s="55">
        <v>0</v>
      </c>
      <c r="G232" s="55">
        <v>0</v>
      </c>
    </row>
    <row r="233" spans="2:7">
      <c r="B233" s="55" t="s">
        <v>266</v>
      </c>
      <c r="C233" s="55" t="s">
        <v>93</v>
      </c>
      <c r="D233" s="55" t="s">
        <v>267</v>
      </c>
      <c r="E233" s="55" t="s">
        <v>387</v>
      </c>
      <c r="F233" s="55">
        <v>1814</v>
      </c>
      <c r="G233" s="55">
        <v>1637</v>
      </c>
    </row>
    <row r="234" spans="2:7">
      <c r="B234" s="55" t="s">
        <v>266</v>
      </c>
      <c r="C234" s="55" t="s">
        <v>93</v>
      </c>
      <c r="D234" s="55" t="s">
        <v>269</v>
      </c>
      <c r="E234" s="55" t="s">
        <v>387</v>
      </c>
      <c r="F234" s="55">
        <v>4776</v>
      </c>
      <c r="G234" s="55">
        <v>4321</v>
      </c>
    </row>
    <row r="235" spans="2:7">
      <c r="B235" s="55" t="s">
        <v>266</v>
      </c>
      <c r="C235" s="55" t="s">
        <v>93</v>
      </c>
      <c r="D235" s="55" t="s">
        <v>270</v>
      </c>
      <c r="E235" s="55" t="s">
        <v>387</v>
      </c>
      <c r="F235" s="55">
        <v>1134</v>
      </c>
      <c r="G235" s="55">
        <v>1075</v>
      </c>
    </row>
    <row r="236" spans="2:7">
      <c r="B236" s="55" t="s">
        <v>266</v>
      </c>
      <c r="C236" s="55" t="s">
        <v>93</v>
      </c>
      <c r="D236" s="55" t="s">
        <v>267</v>
      </c>
      <c r="E236" s="55" t="s">
        <v>388</v>
      </c>
      <c r="F236" s="55">
        <v>0</v>
      </c>
      <c r="G236" s="55">
        <v>8</v>
      </c>
    </row>
    <row r="237" spans="2:7">
      <c r="B237" s="55" t="s">
        <v>266</v>
      </c>
      <c r="C237" s="55" t="s">
        <v>93</v>
      </c>
      <c r="D237" s="55" t="s">
        <v>269</v>
      </c>
      <c r="E237" s="55" t="s">
        <v>388</v>
      </c>
      <c r="F237" s="55">
        <v>0</v>
      </c>
      <c r="G237" s="55">
        <v>0</v>
      </c>
    </row>
    <row r="238" spans="2:7">
      <c r="B238" s="55" t="s">
        <v>266</v>
      </c>
      <c r="C238" s="55" t="s">
        <v>93</v>
      </c>
      <c r="D238" s="55" t="s">
        <v>270</v>
      </c>
      <c r="E238" s="55" t="s">
        <v>388</v>
      </c>
      <c r="F238" s="55">
        <v>0</v>
      </c>
      <c r="G238" s="55">
        <v>0</v>
      </c>
    </row>
    <row r="239" spans="2:7">
      <c r="B239" s="55" t="s">
        <v>266</v>
      </c>
      <c r="C239" s="55" t="s">
        <v>93</v>
      </c>
      <c r="D239" s="55" t="s">
        <v>267</v>
      </c>
      <c r="E239" s="55" t="s">
        <v>389</v>
      </c>
      <c r="F239" s="55">
        <v>0</v>
      </c>
      <c r="G239" s="55">
        <v>0</v>
      </c>
    </row>
    <row r="240" spans="2:7">
      <c r="B240" s="55" t="s">
        <v>266</v>
      </c>
      <c r="C240" s="55" t="s">
        <v>93</v>
      </c>
      <c r="D240" s="55" t="s">
        <v>270</v>
      </c>
      <c r="E240" s="55" t="s">
        <v>389</v>
      </c>
      <c r="F240" s="55">
        <v>0</v>
      </c>
      <c r="G240" s="55">
        <v>2</v>
      </c>
    </row>
    <row r="241" spans="2:7">
      <c r="B241" s="55" t="s">
        <v>266</v>
      </c>
      <c r="C241" s="55" t="s">
        <v>93</v>
      </c>
      <c r="D241" s="55" t="s">
        <v>267</v>
      </c>
      <c r="E241" s="55" t="s">
        <v>390</v>
      </c>
      <c r="F241" s="55">
        <v>0</v>
      </c>
      <c r="G241" s="55">
        <v>0</v>
      </c>
    </row>
    <row r="242" spans="2:7">
      <c r="B242" s="55" t="s">
        <v>266</v>
      </c>
      <c r="C242" s="55" t="s">
        <v>93</v>
      </c>
      <c r="D242" s="55" t="s">
        <v>269</v>
      </c>
      <c r="E242" s="55" t="s">
        <v>390</v>
      </c>
      <c r="F242" s="55">
        <v>0</v>
      </c>
      <c r="G242" s="55">
        <v>0</v>
      </c>
    </row>
    <row r="243" spans="2:7">
      <c r="B243" s="55" t="s">
        <v>266</v>
      </c>
      <c r="C243" s="55" t="s">
        <v>93</v>
      </c>
      <c r="D243" s="55" t="s">
        <v>270</v>
      </c>
      <c r="E243" s="55" t="s">
        <v>390</v>
      </c>
      <c r="F243" s="55">
        <v>0</v>
      </c>
      <c r="G243" s="55">
        <v>0</v>
      </c>
    </row>
    <row r="244" spans="2:7">
      <c r="B244" s="55" t="s">
        <v>266</v>
      </c>
      <c r="C244" s="55" t="s">
        <v>93</v>
      </c>
      <c r="D244" s="55" t="s">
        <v>267</v>
      </c>
      <c r="E244" s="55" t="s">
        <v>391</v>
      </c>
      <c r="F244" s="55">
        <v>0</v>
      </c>
      <c r="G244" s="55">
        <v>5</v>
      </c>
    </row>
    <row r="245" spans="2:7">
      <c r="B245" s="55" t="s">
        <v>266</v>
      </c>
      <c r="C245" s="55" t="s">
        <v>93</v>
      </c>
      <c r="D245" s="55" t="s">
        <v>269</v>
      </c>
      <c r="E245" s="55" t="s">
        <v>391</v>
      </c>
      <c r="F245" s="55">
        <v>0</v>
      </c>
      <c r="G245" s="55">
        <v>0</v>
      </c>
    </row>
    <row r="246" spans="2:7">
      <c r="B246" s="55" t="s">
        <v>266</v>
      </c>
      <c r="C246" s="55" t="s">
        <v>93</v>
      </c>
      <c r="D246" s="55" t="s">
        <v>270</v>
      </c>
      <c r="E246" s="55" t="s">
        <v>391</v>
      </c>
      <c r="F246" s="55">
        <v>2</v>
      </c>
      <c r="G246" s="55">
        <v>0</v>
      </c>
    </row>
    <row r="247" spans="2:7">
      <c r="B247" s="55" t="s">
        <v>266</v>
      </c>
      <c r="C247" s="55" t="s">
        <v>93</v>
      </c>
      <c r="D247" s="55" t="s">
        <v>267</v>
      </c>
      <c r="E247" s="55" t="s">
        <v>392</v>
      </c>
      <c r="F247" s="55">
        <v>5</v>
      </c>
      <c r="G247" s="55">
        <v>0</v>
      </c>
    </row>
    <row r="248" spans="2:7">
      <c r="B248" s="55" t="s">
        <v>266</v>
      </c>
      <c r="C248" s="55" t="s">
        <v>93</v>
      </c>
      <c r="D248" s="55" t="s">
        <v>269</v>
      </c>
      <c r="E248" s="55" t="s">
        <v>392</v>
      </c>
      <c r="F248" s="55">
        <v>2</v>
      </c>
      <c r="G248" s="55">
        <v>0</v>
      </c>
    </row>
    <row r="249" spans="2:7">
      <c r="B249" s="55" t="s">
        <v>266</v>
      </c>
      <c r="C249" s="55" t="s">
        <v>93</v>
      </c>
      <c r="D249" s="55" t="s">
        <v>270</v>
      </c>
      <c r="E249" s="55" t="s">
        <v>392</v>
      </c>
      <c r="F249" s="55">
        <v>0</v>
      </c>
      <c r="G249" s="55">
        <v>0</v>
      </c>
    </row>
    <row r="250" spans="2:7">
      <c r="B250" s="55" t="s">
        <v>266</v>
      </c>
      <c r="C250" s="55" t="s">
        <v>93</v>
      </c>
      <c r="D250" s="55" t="s">
        <v>267</v>
      </c>
      <c r="E250" s="55" t="s">
        <v>393</v>
      </c>
      <c r="F250" s="55">
        <v>0</v>
      </c>
      <c r="G250" s="55">
        <v>18</v>
      </c>
    </row>
    <row r="251" spans="2:7">
      <c r="B251" s="55" t="s">
        <v>266</v>
      </c>
      <c r="C251" s="55" t="s">
        <v>93</v>
      </c>
      <c r="D251" s="55" t="s">
        <v>269</v>
      </c>
      <c r="E251" s="55" t="s">
        <v>393</v>
      </c>
      <c r="F251" s="55">
        <v>0</v>
      </c>
      <c r="G251" s="55">
        <v>0</v>
      </c>
    </row>
    <row r="252" spans="2:7">
      <c r="B252" s="55" t="s">
        <v>266</v>
      </c>
      <c r="C252" s="55" t="s">
        <v>93</v>
      </c>
      <c r="D252" s="55" t="s">
        <v>270</v>
      </c>
      <c r="E252" s="55" t="s">
        <v>393</v>
      </c>
      <c r="F252" s="55">
        <v>0</v>
      </c>
      <c r="G252" s="55">
        <v>0</v>
      </c>
    </row>
    <row r="253" spans="2:7">
      <c r="B253" s="55" t="s">
        <v>266</v>
      </c>
      <c r="C253" s="55" t="s">
        <v>93</v>
      </c>
      <c r="D253" s="55" t="s">
        <v>267</v>
      </c>
      <c r="E253" s="55" t="s">
        <v>394</v>
      </c>
      <c r="F253" s="55">
        <v>0</v>
      </c>
      <c r="G253" s="55">
        <v>0</v>
      </c>
    </row>
    <row r="254" spans="2:7">
      <c r="B254" s="55" t="s">
        <v>266</v>
      </c>
      <c r="C254" s="55" t="s">
        <v>93</v>
      </c>
      <c r="D254" s="55" t="s">
        <v>267</v>
      </c>
      <c r="E254" s="55" t="s">
        <v>395</v>
      </c>
      <c r="F254" s="55">
        <v>0</v>
      </c>
      <c r="G254" s="55">
        <v>0</v>
      </c>
    </row>
    <row r="255" spans="2:7">
      <c r="B255" s="55" t="s">
        <v>266</v>
      </c>
      <c r="C255" s="55" t="s">
        <v>93</v>
      </c>
      <c r="D255" s="55" t="s">
        <v>269</v>
      </c>
      <c r="E255" s="55" t="s">
        <v>395</v>
      </c>
      <c r="F255" s="55">
        <v>0</v>
      </c>
      <c r="G255" s="55">
        <v>0</v>
      </c>
    </row>
    <row r="256" spans="2:7">
      <c r="B256" s="55" t="s">
        <v>266</v>
      </c>
      <c r="C256" s="55" t="s">
        <v>93</v>
      </c>
      <c r="D256" s="55" t="s">
        <v>270</v>
      </c>
      <c r="E256" s="55" t="s">
        <v>396</v>
      </c>
      <c r="F256" s="55">
        <v>0</v>
      </c>
      <c r="G256" s="55">
        <v>0</v>
      </c>
    </row>
    <row r="257" spans="2:7">
      <c r="B257" s="55" t="s">
        <v>266</v>
      </c>
      <c r="C257" s="55" t="s">
        <v>93</v>
      </c>
      <c r="D257" s="55" t="s">
        <v>267</v>
      </c>
      <c r="E257" s="55" t="s">
        <v>397</v>
      </c>
      <c r="F257" s="55">
        <v>0</v>
      </c>
      <c r="G257" s="55">
        <v>0</v>
      </c>
    </row>
    <row r="258" spans="2:7">
      <c r="B258" s="55" t="s">
        <v>266</v>
      </c>
      <c r="C258" s="55" t="s">
        <v>93</v>
      </c>
      <c r="D258" s="55" t="s">
        <v>267</v>
      </c>
      <c r="E258" s="55" t="s">
        <v>398</v>
      </c>
      <c r="F258" s="55">
        <v>0</v>
      </c>
      <c r="G258" s="55">
        <v>0</v>
      </c>
    </row>
    <row r="259" spans="2:7">
      <c r="B259" s="55" t="s">
        <v>266</v>
      </c>
      <c r="C259" s="55" t="s">
        <v>93</v>
      </c>
      <c r="D259" s="55" t="s">
        <v>270</v>
      </c>
      <c r="E259" s="55" t="s">
        <v>398</v>
      </c>
      <c r="F259" s="55">
        <v>0</v>
      </c>
      <c r="G259" s="55">
        <v>0</v>
      </c>
    </row>
    <row r="260" spans="2:7">
      <c r="B260" s="55" t="s">
        <v>266</v>
      </c>
      <c r="C260" s="55" t="s">
        <v>93</v>
      </c>
      <c r="D260" s="55" t="s">
        <v>267</v>
      </c>
      <c r="E260" s="55" t="s">
        <v>399</v>
      </c>
      <c r="F260" s="55">
        <v>28</v>
      </c>
      <c r="G260" s="55">
        <v>32</v>
      </c>
    </row>
    <row r="261" spans="2:7">
      <c r="B261" s="55" t="s">
        <v>266</v>
      </c>
      <c r="C261" s="55" t="s">
        <v>93</v>
      </c>
      <c r="D261" s="55" t="s">
        <v>269</v>
      </c>
      <c r="E261" s="55" t="s">
        <v>399</v>
      </c>
      <c r="F261" s="55">
        <v>1</v>
      </c>
      <c r="G261" s="55">
        <v>0</v>
      </c>
    </row>
    <row r="262" spans="2:7">
      <c r="B262" s="55" t="s">
        <v>266</v>
      </c>
      <c r="C262" s="55" t="s">
        <v>93</v>
      </c>
      <c r="D262" s="55" t="s">
        <v>270</v>
      </c>
      <c r="E262" s="55" t="s">
        <v>399</v>
      </c>
      <c r="F262" s="55">
        <v>0</v>
      </c>
      <c r="G262" s="55">
        <v>0</v>
      </c>
    </row>
    <row r="263" spans="2:7">
      <c r="B263" s="55" t="s">
        <v>266</v>
      </c>
      <c r="C263" s="55" t="s">
        <v>93</v>
      </c>
      <c r="D263" s="55" t="s">
        <v>267</v>
      </c>
      <c r="E263" s="55" t="s">
        <v>400</v>
      </c>
      <c r="F263" s="55">
        <v>0</v>
      </c>
      <c r="G263" s="55">
        <v>0</v>
      </c>
    </row>
    <row r="264" spans="2:7">
      <c r="B264" s="55" t="s">
        <v>266</v>
      </c>
      <c r="C264" s="55" t="s">
        <v>93</v>
      </c>
      <c r="D264" s="55" t="s">
        <v>267</v>
      </c>
      <c r="E264" s="55" t="s">
        <v>401</v>
      </c>
      <c r="F264" s="55">
        <v>0</v>
      </c>
      <c r="G264" s="55">
        <v>0</v>
      </c>
    </row>
    <row r="265" spans="2:7">
      <c r="B265" s="55" t="s">
        <v>266</v>
      </c>
      <c r="C265" s="55" t="s">
        <v>93</v>
      </c>
      <c r="D265" s="55" t="s">
        <v>269</v>
      </c>
      <c r="E265" s="55" t="s">
        <v>402</v>
      </c>
      <c r="F265" s="55">
        <v>0</v>
      </c>
      <c r="G265" s="55">
        <v>0</v>
      </c>
    </row>
    <row r="266" spans="2:7">
      <c r="B266" s="55" t="s">
        <v>266</v>
      </c>
      <c r="C266" s="55" t="s">
        <v>93</v>
      </c>
      <c r="D266" s="55" t="s">
        <v>270</v>
      </c>
      <c r="E266" s="55" t="s">
        <v>402</v>
      </c>
      <c r="F266" s="55">
        <v>0</v>
      </c>
      <c r="G266" s="55">
        <v>0</v>
      </c>
    </row>
    <row r="267" spans="2:7">
      <c r="B267" s="55" t="s">
        <v>266</v>
      </c>
      <c r="C267" s="55" t="s">
        <v>93</v>
      </c>
      <c r="D267" s="55" t="s">
        <v>270</v>
      </c>
      <c r="E267" s="55" t="s">
        <v>403</v>
      </c>
      <c r="F267" s="55">
        <v>0</v>
      </c>
      <c r="G267" s="55">
        <v>0</v>
      </c>
    </row>
    <row r="268" spans="2:7">
      <c r="B268" s="55" t="s">
        <v>266</v>
      </c>
      <c r="C268" s="55" t="s">
        <v>93</v>
      </c>
      <c r="D268" s="55" t="s">
        <v>267</v>
      </c>
      <c r="E268" s="55" t="s">
        <v>404</v>
      </c>
      <c r="F268" s="55">
        <v>0</v>
      </c>
      <c r="G268" s="55">
        <v>0</v>
      </c>
    </row>
    <row r="269" spans="2:7">
      <c r="B269" s="55" t="s">
        <v>266</v>
      </c>
      <c r="C269" s="55" t="s">
        <v>93</v>
      </c>
      <c r="D269" s="55" t="s">
        <v>269</v>
      </c>
      <c r="E269" s="55" t="s">
        <v>404</v>
      </c>
      <c r="F269" s="55">
        <v>0</v>
      </c>
      <c r="G269" s="55">
        <v>0</v>
      </c>
    </row>
    <row r="270" spans="2:7">
      <c r="B270" s="55" t="s">
        <v>266</v>
      </c>
      <c r="C270" s="55" t="s">
        <v>93</v>
      </c>
      <c r="D270" s="55" t="s">
        <v>270</v>
      </c>
      <c r="E270" s="55" t="s">
        <v>404</v>
      </c>
      <c r="F270" s="55">
        <v>0</v>
      </c>
      <c r="G270" s="55">
        <v>0</v>
      </c>
    </row>
    <row r="271" spans="2:7">
      <c r="B271" s="55" t="s">
        <v>266</v>
      </c>
      <c r="C271" s="55" t="s">
        <v>96</v>
      </c>
      <c r="D271" s="55" t="s">
        <v>267</v>
      </c>
      <c r="E271" s="55" t="s">
        <v>405</v>
      </c>
      <c r="F271" s="55">
        <v>6</v>
      </c>
      <c r="G271" s="55">
        <v>1</v>
      </c>
    </row>
    <row r="272" spans="2:7">
      <c r="B272" s="55" t="s">
        <v>266</v>
      </c>
      <c r="C272" s="55" t="s">
        <v>96</v>
      </c>
      <c r="D272" s="55" t="s">
        <v>269</v>
      </c>
      <c r="E272" s="55" t="s">
        <v>405</v>
      </c>
      <c r="F272" s="55">
        <v>0</v>
      </c>
      <c r="G272" s="55">
        <v>0</v>
      </c>
    </row>
    <row r="273" spans="2:7">
      <c r="B273" s="55" t="s">
        <v>266</v>
      </c>
      <c r="C273" s="55" t="s">
        <v>96</v>
      </c>
      <c r="D273" s="55" t="s">
        <v>267</v>
      </c>
      <c r="E273" s="55" t="s">
        <v>406</v>
      </c>
      <c r="F273" s="55">
        <v>43</v>
      </c>
      <c r="G273" s="55">
        <v>60</v>
      </c>
    </row>
    <row r="274" spans="2:7">
      <c r="B274" s="55" t="s">
        <v>266</v>
      </c>
      <c r="C274" s="55" t="s">
        <v>96</v>
      </c>
      <c r="D274" s="55" t="s">
        <v>267</v>
      </c>
      <c r="E274" s="55" t="s">
        <v>407</v>
      </c>
      <c r="F274" s="55">
        <v>24</v>
      </c>
      <c r="G274" s="55">
        <v>35</v>
      </c>
    </row>
    <row r="275" spans="2:7">
      <c r="B275" s="55" t="s">
        <v>266</v>
      </c>
      <c r="C275" s="55" t="s">
        <v>96</v>
      </c>
      <c r="D275" s="55" t="s">
        <v>269</v>
      </c>
      <c r="E275" s="55" t="s">
        <v>407</v>
      </c>
      <c r="F275" s="55">
        <v>0</v>
      </c>
      <c r="G275" s="55">
        <v>4</v>
      </c>
    </row>
    <row r="276" spans="2:7">
      <c r="B276" s="55" t="s">
        <v>266</v>
      </c>
      <c r="C276" s="55" t="s">
        <v>96</v>
      </c>
      <c r="D276" s="55" t="s">
        <v>270</v>
      </c>
      <c r="E276" s="55" t="s">
        <v>407</v>
      </c>
      <c r="F276" s="55">
        <v>2</v>
      </c>
      <c r="G276" s="55">
        <v>1</v>
      </c>
    </row>
    <row r="277" spans="2:7">
      <c r="B277" s="55" t="s">
        <v>266</v>
      </c>
      <c r="C277" s="55" t="s">
        <v>96</v>
      </c>
      <c r="D277" s="55" t="s">
        <v>267</v>
      </c>
      <c r="E277" s="55" t="s">
        <v>408</v>
      </c>
      <c r="F277" s="55">
        <v>19</v>
      </c>
      <c r="G277" s="55">
        <v>22</v>
      </c>
    </row>
    <row r="278" spans="2:7">
      <c r="B278" s="55" t="s">
        <v>266</v>
      </c>
      <c r="C278" s="55" t="s">
        <v>96</v>
      </c>
      <c r="D278" s="55" t="s">
        <v>269</v>
      </c>
      <c r="E278" s="55" t="s">
        <v>408</v>
      </c>
      <c r="F278" s="55">
        <v>0</v>
      </c>
      <c r="G278" s="55">
        <v>0</v>
      </c>
    </row>
    <row r="279" spans="2:7">
      <c r="B279" s="55" t="s">
        <v>266</v>
      </c>
      <c r="C279" s="55" t="s">
        <v>96</v>
      </c>
      <c r="D279" s="55" t="s">
        <v>267</v>
      </c>
      <c r="E279" s="55" t="s">
        <v>409</v>
      </c>
      <c r="F279" s="55">
        <v>18</v>
      </c>
      <c r="G279" s="55">
        <v>5</v>
      </c>
    </row>
    <row r="280" spans="2:7">
      <c r="B280" s="55" t="s">
        <v>266</v>
      </c>
      <c r="C280" s="55" t="s">
        <v>96</v>
      </c>
      <c r="D280" s="55" t="s">
        <v>267</v>
      </c>
      <c r="E280" s="55" t="s">
        <v>410</v>
      </c>
      <c r="F280" s="55">
        <v>2</v>
      </c>
      <c r="G280" s="55">
        <v>0</v>
      </c>
    </row>
    <row r="281" spans="2:7">
      <c r="B281" s="55" t="s">
        <v>266</v>
      </c>
      <c r="C281" s="55" t="s">
        <v>96</v>
      </c>
      <c r="D281" s="55" t="s">
        <v>267</v>
      </c>
      <c r="E281" s="55" t="s">
        <v>411</v>
      </c>
      <c r="F281" s="55">
        <v>516</v>
      </c>
      <c r="G281" s="55">
        <v>461</v>
      </c>
    </row>
    <row r="282" spans="2:7">
      <c r="B282" s="55" t="s">
        <v>266</v>
      </c>
      <c r="C282" s="55" t="s">
        <v>96</v>
      </c>
      <c r="D282" s="55" t="s">
        <v>269</v>
      </c>
      <c r="E282" s="55" t="s">
        <v>411</v>
      </c>
      <c r="F282" s="55">
        <v>481</v>
      </c>
      <c r="G282" s="55">
        <v>320</v>
      </c>
    </row>
    <row r="283" spans="2:7">
      <c r="B283" s="55" t="s">
        <v>266</v>
      </c>
      <c r="C283" s="55" t="s">
        <v>96</v>
      </c>
      <c r="D283" s="55" t="s">
        <v>270</v>
      </c>
      <c r="E283" s="55" t="s">
        <v>411</v>
      </c>
      <c r="F283" s="55">
        <v>219</v>
      </c>
      <c r="G283" s="55">
        <v>126</v>
      </c>
    </row>
    <row r="284" spans="2:7">
      <c r="B284" s="55" t="s">
        <v>266</v>
      </c>
      <c r="C284" s="55" t="s">
        <v>96</v>
      </c>
      <c r="D284" s="55" t="s">
        <v>267</v>
      </c>
      <c r="E284" s="55" t="s">
        <v>412</v>
      </c>
      <c r="F284" s="55">
        <v>5</v>
      </c>
      <c r="G284" s="55">
        <v>0</v>
      </c>
    </row>
    <row r="285" spans="2:7">
      <c r="B285" s="55" t="s">
        <v>266</v>
      </c>
      <c r="C285" s="55" t="s">
        <v>96</v>
      </c>
      <c r="D285" s="55" t="s">
        <v>269</v>
      </c>
      <c r="E285" s="55" t="s">
        <v>412</v>
      </c>
      <c r="F285" s="55">
        <v>6</v>
      </c>
      <c r="G285" s="55">
        <v>4</v>
      </c>
    </row>
    <row r="286" spans="2:7">
      <c r="B286" s="55" t="s">
        <v>266</v>
      </c>
      <c r="C286" s="55" t="s">
        <v>96</v>
      </c>
      <c r="D286" s="55" t="s">
        <v>267</v>
      </c>
      <c r="E286" s="55" t="s">
        <v>413</v>
      </c>
      <c r="F286" s="55">
        <v>47</v>
      </c>
      <c r="G286" s="55">
        <v>48</v>
      </c>
    </row>
    <row r="287" spans="2:7">
      <c r="B287" s="55" t="s">
        <v>266</v>
      </c>
      <c r="C287" s="55" t="s">
        <v>96</v>
      </c>
      <c r="D287" s="55" t="s">
        <v>269</v>
      </c>
      <c r="E287" s="55" t="s">
        <v>413</v>
      </c>
      <c r="F287" s="55">
        <v>19</v>
      </c>
      <c r="G287" s="55">
        <v>23</v>
      </c>
    </row>
    <row r="288" spans="2:7">
      <c r="B288" s="55" t="s">
        <v>266</v>
      </c>
      <c r="C288" s="55" t="s">
        <v>96</v>
      </c>
      <c r="D288" s="55" t="s">
        <v>270</v>
      </c>
      <c r="E288" s="55" t="s">
        <v>413</v>
      </c>
      <c r="F288" s="55">
        <v>6</v>
      </c>
      <c r="G288" s="55">
        <v>4</v>
      </c>
    </row>
    <row r="289" spans="2:7">
      <c r="B289" s="55" t="s">
        <v>266</v>
      </c>
      <c r="C289" s="55" t="s">
        <v>96</v>
      </c>
      <c r="D289" s="55" t="s">
        <v>267</v>
      </c>
      <c r="E289" s="55" t="s">
        <v>414</v>
      </c>
      <c r="F289" s="55">
        <v>21</v>
      </c>
      <c r="G289" s="55">
        <v>35</v>
      </c>
    </row>
    <row r="290" spans="2:7">
      <c r="B290" s="55" t="s">
        <v>266</v>
      </c>
      <c r="C290" s="55" t="s">
        <v>96</v>
      </c>
      <c r="D290" s="55" t="s">
        <v>269</v>
      </c>
      <c r="E290" s="55" t="s">
        <v>414</v>
      </c>
      <c r="F290" s="55">
        <v>0</v>
      </c>
      <c r="G290" s="55">
        <v>0</v>
      </c>
    </row>
    <row r="291" spans="2:7">
      <c r="B291" s="55" t="s">
        <v>266</v>
      </c>
      <c r="C291" s="55" t="s">
        <v>96</v>
      </c>
      <c r="D291" s="55" t="s">
        <v>270</v>
      </c>
      <c r="E291" s="55" t="s">
        <v>414</v>
      </c>
      <c r="F291" s="55">
        <v>0</v>
      </c>
      <c r="G291" s="55">
        <v>0</v>
      </c>
    </row>
    <row r="292" spans="2:7">
      <c r="B292" s="55" t="s">
        <v>266</v>
      </c>
      <c r="C292" s="55" t="s">
        <v>96</v>
      </c>
      <c r="D292" s="55" t="s">
        <v>267</v>
      </c>
      <c r="E292" s="55" t="s">
        <v>415</v>
      </c>
      <c r="F292" s="55">
        <v>6</v>
      </c>
      <c r="G292" s="55">
        <v>5</v>
      </c>
    </row>
    <row r="293" spans="2:7">
      <c r="B293" s="55" t="s">
        <v>266</v>
      </c>
      <c r="C293" s="55" t="s">
        <v>96</v>
      </c>
      <c r="D293" s="55" t="s">
        <v>269</v>
      </c>
      <c r="E293" s="55" t="s">
        <v>415</v>
      </c>
      <c r="F293" s="55">
        <v>0</v>
      </c>
      <c r="G293" s="55">
        <v>1</v>
      </c>
    </row>
    <row r="294" spans="2:7">
      <c r="B294" s="55" t="s">
        <v>266</v>
      </c>
      <c r="C294" s="55" t="s">
        <v>96</v>
      </c>
      <c r="D294" s="55" t="s">
        <v>267</v>
      </c>
      <c r="E294" s="55" t="s">
        <v>416</v>
      </c>
      <c r="F294" s="55">
        <v>37</v>
      </c>
      <c r="G294" s="55">
        <v>30</v>
      </c>
    </row>
    <row r="295" spans="2:7">
      <c r="B295" s="55" t="s">
        <v>266</v>
      </c>
      <c r="C295" s="55" t="s">
        <v>96</v>
      </c>
      <c r="D295" s="55" t="s">
        <v>269</v>
      </c>
      <c r="E295" s="55" t="s">
        <v>416</v>
      </c>
      <c r="F295" s="55">
        <v>0</v>
      </c>
      <c r="G295" s="55">
        <v>0</v>
      </c>
    </row>
    <row r="296" spans="2:7">
      <c r="B296" s="55" t="s">
        <v>266</v>
      </c>
      <c r="C296" s="55" t="s">
        <v>96</v>
      </c>
      <c r="D296" s="55" t="s">
        <v>267</v>
      </c>
      <c r="E296" s="55" t="s">
        <v>417</v>
      </c>
      <c r="F296" s="55">
        <v>2</v>
      </c>
      <c r="G296" s="55">
        <v>13</v>
      </c>
    </row>
    <row r="297" spans="2:7">
      <c r="B297" s="55" t="s">
        <v>266</v>
      </c>
      <c r="C297" s="55" t="s">
        <v>96</v>
      </c>
      <c r="D297" s="55" t="s">
        <v>270</v>
      </c>
      <c r="E297" s="55" t="s">
        <v>417</v>
      </c>
      <c r="F297" s="55">
        <v>0</v>
      </c>
      <c r="G297" s="55">
        <v>0</v>
      </c>
    </row>
    <row r="298" spans="2:7">
      <c r="B298" s="55" t="s">
        <v>266</v>
      </c>
      <c r="C298" s="55" t="s">
        <v>96</v>
      </c>
      <c r="D298" s="55" t="s">
        <v>267</v>
      </c>
      <c r="E298" s="55" t="s">
        <v>418</v>
      </c>
      <c r="F298" s="55">
        <v>27</v>
      </c>
      <c r="G298" s="55">
        <v>9</v>
      </c>
    </row>
    <row r="299" spans="2:7">
      <c r="B299" s="55" t="s">
        <v>266</v>
      </c>
      <c r="C299" s="55" t="s">
        <v>96</v>
      </c>
      <c r="D299" s="55" t="s">
        <v>269</v>
      </c>
      <c r="E299" s="55" t="s">
        <v>418</v>
      </c>
      <c r="F299" s="55">
        <v>10</v>
      </c>
      <c r="G299" s="55">
        <v>16</v>
      </c>
    </row>
    <row r="300" spans="2:7">
      <c r="B300" s="55" t="s">
        <v>266</v>
      </c>
      <c r="C300" s="55" t="s">
        <v>96</v>
      </c>
      <c r="D300" s="55" t="s">
        <v>270</v>
      </c>
      <c r="E300" s="55" t="s">
        <v>418</v>
      </c>
      <c r="F300" s="55">
        <v>0</v>
      </c>
      <c r="G300" s="55">
        <v>0</v>
      </c>
    </row>
    <row r="301" spans="2:7">
      <c r="B301" s="55" t="s">
        <v>266</v>
      </c>
      <c r="C301" s="55" t="s">
        <v>96</v>
      </c>
      <c r="D301" s="55" t="s">
        <v>267</v>
      </c>
      <c r="E301" s="55" t="s">
        <v>419</v>
      </c>
      <c r="F301" s="55">
        <v>0</v>
      </c>
      <c r="G301" s="55">
        <v>2</v>
      </c>
    </row>
    <row r="302" spans="2:7">
      <c r="B302" s="55" t="s">
        <v>266</v>
      </c>
      <c r="C302" s="55" t="s">
        <v>96</v>
      </c>
      <c r="D302" s="55" t="s">
        <v>267</v>
      </c>
      <c r="E302" s="55" t="s">
        <v>420</v>
      </c>
      <c r="F302" s="55">
        <v>0</v>
      </c>
      <c r="G302" s="55">
        <v>4</v>
      </c>
    </row>
    <row r="303" spans="2:7">
      <c r="B303" s="55" t="s">
        <v>266</v>
      </c>
      <c r="C303" s="55" t="s">
        <v>96</v>
      </c>
      <c r="D303" s="55" t="s">
        <v>269</v>
      </c>
      <c r="E303" s="55" t="s">
        <v>420</v>
      </c>
      <c r="F303" s="55">
        <v>0</v>
      </c>
      <c r="G303" s="55">
        <v>0</v>
      </c>
    </row>
    <row r="304" spans="2:7">
      <c r="B304" s="55" t="s">
        <v>266</v>
      </c>
      <c r="C304" s="55" t="s">
        <v>96</v>
      </c>
      <c r="D304" s="55" t="s">
        <v>267</v>
      </c>
      <c r="E304" s="55" t="s">
        <v>421</v>
      </c>
      <c r="F304" s="55">
        <v>22</v>
      </c>
      <c r="G304" s="55">
        <v>12</v>
      </c>
    </row>
    <row r="305" spans="2:7">
      <c r="B305" s="55" t="s">
        <v>266</v>
      </c>
      <c r="C305" s="55" t="s">
        <v>96</v>
      </c>
      <c r="D305" s="55" t="s">
        <v>269</v>
      </c>
      <c r="E305" s="55" t="s">
        <v>421</v>
      </c>
      <c r="F305" s="55">
        <v>8</v>
      </c>
      <c r="G305" s="55">
        <v>7</v>
      </c>
    </row>
    <row r="306" spans="2:7">
      <c r="B306" s="55" t="s">
        <v>266</v>
      </c>
      <c r="C306" s="55" t="s">
        <v>96</v>
      </c>
      <c r="D306" s="55" t="s">
        <v>267</v>
      </c>
      <c r="E306" s="55" t="s">
        <v>422</v>
      </c>
      <c r="F306" s="55">
        <v>12</v>
      </c>
      <c r="G306" s="55">
        <v>0</v>
      </c>
    </row>
    <row r="307" spans="2:7">
      <c r="B307" s="55" t="s">
        <v>266</v>
      </c>
      <c r="C307" s="55" t="s">
        <v>96</v>
      </c>
      <c r="D307" s="55" t="s">
        <v>267</v>
      </c>
      <c r="E307" s="55" t="s">
        <v>423</v>
      </c>
      <c r="F307" s="55">
        <v>8</v>
      </c>
      <c r="G307" s="55">
        <v>3</v>
      </c>
    </row>
    <row r="308" spans="2:7">
      <c r="B308" s="55" t="s">
        <v>266</v>
      </c>
      <c r="C308" s="55" t="s">
        <v>96</v>
      </c>
      <c r="D308" s="55" t="s">
        <v>267</v>
      </c>
      <c r="E308" s="55" t="s">
        <v>424</v>
      </c>
      <c r="F308" s="55">
        <v>12</v>
      </c>
      <c r="G308" s="55">
        <v>16</v>
      </c>
    </row>
    <row r="309" spans="2:7">
      <c r="B309" s="55" t="s">
        <v>266</v>
      </c>
      <c r="C309" s="55" t="s">
        <v>96</v>
      </c>
      <c r="D309" s="55" t="s">
        <v>267</v>
      </c>
      <c r="E309" s="55" t="s">
        <v>425</v>
      </c>
      <c r="F309" s="55">
        <v>10</v>
      </c>
      <c r="G309" s="55">
        <v>3</v>
      </c>
    </row>
    <row r="310" spans="2:7">
      <c r="B310" s="55" t="s">
        <v>266</v>
      </c>
      <c r="C310" s="55" t="s">
        <v>96</v>
      </c>
      <c r="D310" s="55" t="s">
        <v>267</v>
      </c>
      <c r="E310" s="55" t="s">
        <v>426</v>
      </c>
      <c r="F310" s="55">
        <v>16</v>
      </c>
      <c r="G310" s="55">
        <v>6</v>
      </c>
    </row>
    <row r="311" spans="2:7">
      <c r="B311" s="55" t="s">
        <v>266</v>
      </c>
      <c r="C311" s="55" t="s">
        <v>96</v>
      </c>
      <c r="D311" s="55" t="s">
        <v>267</v>
      </c>
      <c r="E311" s="55" t="s">
        <v>427</v>
      </c>
      <c r="F311" s="55">
        <v>13</v>
      </c>
      <c r="G311" s="55">
        <v>70</v>
      </c>
    </row>
    <row r="312" spans="2:7">
      <c r="B312" s="55" t="s">
        <v>266</v>
      </c>
      <c r="C312" s="55" t="s">
        <v>96</v>
      </c>
      <c r="D312" s="55" t="s">
        <v>267</v>
      </c>
      <c r="E312" s="55" t="s">
        <v>428</v>
      </c>
      <c r="F312" s="55">
        <v>115</v>
      </c>
      <c r="G312" s="55">
        <v>93</v>
      </c>
    </row>
    <row r="313" spans="2:7">
      <c r="B313" s="55" t="s">
        <v>266</v>
      </c>
      <c r="C313" s="55" t="s">
        <v>96</v>
      </c>
      <c r="D313" s="55" t="s">
        <v>269</v>
      </c>
      <c r="E313" s="55" t="s">
        <v>428</v>
      </c>
      <c r="F313" s="55">
        <v>58</v>
      </c>
      <c r="G313" s="55">
        <v>135</v>
      </c>
    </row>
    <row r="314" spans="2:7">
      <c r="B314" s="55" t="s">
        <v>266</v>
      </c>
      <c r="C314" s="55" t="s">
        <v>96</v>
      </c>
      <c r="D314" s="55" t="s">
        <v>270</v>
      </c>
      <c r="E314" s="55" t="s">
        <v>428</v>
      </c>
      <c r="F314" s="55">
        <v>0</v>
      </c>
      <c r="G314" s="55">
        <v>9</v>
      </c>
    </row>
    <row r="315" spans="2:7">
      <c r="B315" s="55" t="s">
        <v>266</v>
      </c>
      <c r="C315" s="55" t="s">
        <v>96</v>
      </c>
      <c r="D315" s="55" t="s">
        <v>267</v>
      </c>
      <c r="E315" s="55" t="s">
        <v>429</v>
      </c>
      <c r="F315" s="55">
        <v>0</v>
      </c>
      <c r="G315" s="55">
        <v>0</v>
      </c>
    </row>
    <row r="316" spans="2:7">
      <c r="B316" s="55" t="s">
        <v>266</v>
      </c>
      <c r="C316" s="55" t="s">
        <v>96</v>
      </c>
      <c r="D316" s="55" t="s">
        <v>269</v>
      </c>
      <c r="E316" s="55" t="s">
        <v>429</v>
      </c>
      <c r="F316" s="55">
        <v>0</v>
      </c>
      <c r="G316" s="55">
        <v>0</v>
      </c>
    </row>
    <row r="317" spans="2:7">
      <c r="B317" s="55" t="s">
        <v>266</v>
      </c>
      <c r="C317" s="55" t="s">
        <v>96</v>
      </c>
      <c r="D317" s="55" t="s">
        <v>267</v>
      </c>
      <c r="E317" s="55" t="s">
        <v>430</v>
      </c>
      <c r="F317" s="55">
        <v>0</v>
      </c>
      <c r="G317" s="55">
        <v>3</v>
      </c>
    </row>
    <row r="318" spans="2:7">
      <c r="B318" s="55" t="s">
        <v>266</v>
      </c>
      <c r="C318" s="55" t="s">
        <v>96</v>
      </c>
      <c r="D318" s="55" t="s">
        <v>267</v>
      </c>
      <c r="E318" s="55" t="s">
        <v>431</v>
      </c>
      <c r="F318" s="55">
        <v>0</v>
      </c>
      <c r="G318" s="55">
        <v>0</v>
      </c>
    </row>
    <row r="319" spans="2:7">
      <c r="B319" s="55" t="s">
        <v>266</v>
      </c>
      <c r="C319" s="55" t="s">
        <v>96</v>
      </c>
      <c r="D319" s="55" t="s">
        <v>267</v>
      </c>
      <c r="E319" s="55" t="s">
        <v>432</v>
      </c>
      <c r="F319" s="55">
        <v>35</v>
      </c>
      <c r="G319" s="55">
        <v>14</v>
      </c>
    </row>
    <row r="320" spans="2:7">
      <c r="B320" s="55" t="s">
        <v>266</v>
      </c>
      <c r="C320" s="55" t="s">
        <v>96</v>
      </c>
      <c r="D320" s="55" t="s">
        <v>269</v>
      </c>
      <c r="E320" s="55" t="s">
        <v>432</v>
      </c>
      <c r="F320" s="55">
        <v>18</v>
      </c>
      <c r="G320" s="55">
        <v>4</v>
      </c>
    </row>
    <row r="321" spans="2:7">
      <c r="B321" s="55" t="s">
        <v>266</v>
      </c>
      <c r="C321" s="55" t="s">
        <v>96</v>
      </c>
      <c r="D321" s="55" t="s">
        <v>270</v>
      </c>
      <c r="E321" s="55" t="s">
        <v>432</v>
      </c>
      <c r="F321" s="55">
        <v>6</v>
      </c>
      <c r="G321" s="55">
        <v>0</v>
      </c>
    </row>
    <row r="322" spans="2:7">
      <c r="B322" s="55" t="s">
        <v>266</v>
      </c>
      <c r="C322" s="55" t="s">
        <v>96</v>
      </c>
      <c r="D322" s="55" t="s">
        <v>267</v>
      </c>
      <c r="E322" s="55" t="s">
        <v>433</v>
      </c>
      <c r="F322" s="55">
        <v>41</v>
      </c>
      <c r="G322" s="55">
        <v>16</v>
      </c>
    </row>
    <row r="323" spans="2:7">
      <c r="B323" s="55" t="s">
        <v>266</v>
      </c>
      <c r="C323" s="55" t="s">
        <v>96</v>
      </c>
      <c r="D323" s="55" t="s">
        <v>269</v>
      </c>
      <c r="E323" s="55" t="s">
        <v>433</v>
      </c>
      <c r="F323" s="55">
        <v>50</v>
      </c>
      <c r="G323" s="55">
        <v>0</v>
      </c>
    </row>
    <row r="324" spans="2:7">
      <c r="B324" s="55" t="s">
        <v>266</v>
      </c>
      <c r="C324" s="55" t="s">
        <v>96</v>
      </c>
      <c r="D324" s="55" t="s">
        <v>270</v>
      </c>
      <c r="E324" s="55" t="s">
        <v>433</v>
      </c>
      <c r="F324" s="55">
        <v>15</v>
      </c>
      <c r="G324" s="55">
        <v>4</v>
      </c>
    </row>
    <row r="325" spans="2:7">
      <c r="B325" s="55" t="s">
        <v>266</v>
      </c>
      <c r="C325" s="55" t="s">
        <v>96</v>
      </c>
      <c r="D325" s="55" t="s">
        <v>267</v>
      </c>
      <c r="E325" s="55" t="s">
        <v>434</v>
      </c>
      <c r="F325" s="55">
        <v>0</v>
      </c>
      <c r="G325" s="55">
        <v>4</v>
      </c>
    </row>
    <row r="326" spans="2:7">
      <c r="B326" s="55" t="s">
        <v>266</v>
      </c>
      <c r="C326" s="55" t="s">
        <v>96</v>
      </c>
      <c r="D326" s="55" t="s">
        <v>269</v>
      </c>
      <c r="E326" s="55" t="s">
        <v>434</v>
      </c>
      <c r="F326" s="55">
        <v>6</v>
      </c>
      <c r="G326" s="55">
        <v>0</v>
      </c>
    </row>
    <row r="327" spans="2:7">
      <c r="B327" s="55" t="s">
        <v>266</v>
      </c>
      <c r="C327" s="55" t="s">
        <v>96</v>
      </c>
      <c r="D327" s="55" t="s">
        <v>267</v>
      </c>
      <c r="E327" s="55" t="s">
        <v>435</v>
      </c>
      <c r="F327" s="55">
        <v>8</v>
      </c>
      <c r="G327" s="55">
        <v>6</v>
      </c>
    </row>
    <row r="328" spans="2:7">
      <c r="B328" s="55" t="s">
        <v>266</v>
      </c>
      <c r="C328" s="55" t="s">
        <v>96</v>
      </c>
      <c r="D328" s="55" t="s">
        <v>270</v>
      </c>
      <c r="E328" s="55" t="s">
        <v>435</v>
      </c>
      <c r="F328" s="55">
        <v>0</v>
      </c>
      <c r="G328" s="55">
        <v>0</v>
      </c>
    </row>
    <row r="329" spans="2:7">
      <c r="B329" s="55" t="s">
        <v>266</v>
      </c>
      <c r="C329" s="55" t="s">
        <v>96</v>
      </c>
      <c r="D329" s="55" t="s">
        <v>267</v>
      </c>
      <c r="E329" s="55" t="s">
        <v>436</v>
      </c>
      <c r="F329" s="55">
        <v>19</v>
      </c>
      <c r="G329" s="55">
        <v>5</v>
      </c>
    </row>
    <row r="330" spans="2:7">
      <c r="B330" s="55" t="s">
        <v>266</v>
      </c>
      <c r="C330" s="55" t="s">
        <v>96</v>
      </c>
      <c r="D330" s="55" t="s">
        <v>269</v>
      </c>
      <c r="E330" s="55" t="s">
        <v>436</v>
      </c>
      <c r="F330" s="55">
        <v>0</v>
      </c>
      <c r="G330" s="55">
        <v>0</v>
      </c>
    </row>
    <row r="331" spans="2:7">
      <c r="B331" s="55" t="s">
        <v>266</v>
      </c>
      <c r="C331" s="55" t="s">
        <v>96</v>
      </c>
      <c r="D331" s="55" t="s">
        <v>267</v>
      </c>
      <c r="E331" s="55" t="s">
        <v>437</v>
      </c>
      <c r="F331" s="55">
        <v>15</v>
      </c>
      <c r="G331" s="55">
        <v>0</v>
      </c>
    </row>
    <row r="332" spans="2:7">
      <c r="B332" s="55" t="s">
        <v>266</v>
      </c>
      <c r="C332" s="55" t="s">
        <v>96</v>
      </c>
      <c r="D332" s="55" t="s">
        <v>267</v>
      </c>
      <c r="E332" s="55" t="s">
        <v>438</v>
      </c>
      <c r="F332" s="55">
        <v>132</v>
      </c>
      <c r="G332" s="55">
        <v>39</v>
      </c>
    </row>
    <row r="333" spans="2:7">
      <c r="B333" s="55" t="s">
        <v>266</v>
      </c>
      <c r="C333" s="55" t="s">
        <v>96</v>
      </c>
      <c r="D333" s="55" t="s">
        <v>269</v>
      </c>
      <c r="E333" s="55" t="s">
        <v>438</v>
      </c>
      <c r="F333" s="55">
        <v>0</v>
      </c>
      <c r="G333" s="55">
        <v>0</v>
      </c>
    </row>
    <row r="334" spans="2:7">
      <c r="B334" s="55" t="s">
        <v>266</v>
      </c>
      <c r="C334" s="55" t="s">
        <v>96</v>
      </c>
      <c r="D334" s="55" t="s">
        <v>270</v>
      </c>
      <c r="E334" s="55" t="s">
        <v>438</v>
      </c>
      <c r="F334" s="55">
        <v>0</v>
      </c>
      <c r="G334" s="55">
        <v>0</v>
      </c>
    </row>
    <row r="335" spans="2:7">
      <c r="B335" s="55" t="s">
        <v>266</v>
      </c>
      <c r="C335" s="55" t="s">
        <v>96</v>
      </c>
      <c r="D335" s="55" t="s">
        <v>267</v>
      </c>
      <c r="E335" s="55" t="s">
        <v>439</v>
      </c>
      <c r="F335" s="55">
        <v>29</v>
      </c>
      <c r="G335" s="55">
        <v>35</v>
      </c>
    </row>
    <row r="336" spans="2:7">
      <c r="B336" s="55" t="s">
        <v>266</v>
      </c>
      <c r="C336" s="55" t="s">
        <v>96</v>
      </c>
      <c r="D336" s="55" t="s">
        <v>269</v>
      </c>
      <c r="E336" s="55" t="s">
        <v>439</v>
      </c>
      <c r="F336" s="55">
        <v>12</v>
      </c>
      <c r="G336" s="55">
        <v>0</v>
      </c>
    </row>
    <row r="337" spans="2:7">
      <c r="B337" s="55" t="s">
        <v>266</v>
      </c>
      <c r="C337" s="55" t="s">
        <v>96</v>
      </c>
      <c r="D337" s="55" t="s">
        <v>270</v>
      </c>
      <c r="E337" s="55" t="s">
        <v>439</v>
      </c>
      <c r="F337" s="55">
        <v>0</v>
      </c>
      <c r="G337" s="55">
        <v>4</v>
      </c>
    </row>
    <row r="338" spans="2:7">
      <c r="B338" s="55" t="s">
        <v>266</v>
      </c>
      <c r="C338" s="55" t="s">
        <v>96</v>
      </c>
      <c r="D338" s="55" t="s">
        <v>267</v>
      </c>
      <c r="E338" s="55" t="s">
        <v>440</v>
      </c>
      <c r="F338" s="55">
        <v>176</v>
      </c>
      <c r="G338" s="55">
        <v>131</v>
      </c>
    </row>
    <row r="339" spans="2:7">
      <c r="B339" s="55" t="s">
        <v>266</v>
      </c>
      <c r="C339" s="55" t="s">
        <v>96</v>
      </c>
      <c r="D339" s="55" t="s">
        <v>269</v>
      </c>
      <c r="E339" s="55" t="s">
        <v>440</v>
      </c>
      <c r="F339" s="55">
        <v>0</v>
      </c>
      <c r="G339" s="55">
        <v>8</v>
      </c>
    </row>
    <row r="340" spans="2:7">
      <c r="B340" s="55" t="s">
        <v>266</v>
      </c>
      <c r="C340" s="55" t="s">
        <v>96</v>
      </c>
      <c r="D340" s="55" t="s">
        <v>267</v>
      </c>
      <c r="E340" s="55" t="s">
        <v>441</v>
      </c>
      <c r="F340" s="55">
        <v>0</v>
      </c>
      <c r="G340" s="55">
        <v>42</v>
      </c>
    </row>
    <row r="341" spans="2:7">
      <c r="B341" s="55" t="s">
        <v>266</v>
      </c>
      <c r="C341" s="55" t="s">
        <v>96</v>
      </c>
      <c r="D341" s="55" t="s">
        <v>269</v>
      </c>
      <c r="E341" s="55" t="s">
        <v>441</v>
      </c>
      <c r="F341" s="55">
        <v>0</v>
      </c>
      <c r="G341" s="55">
        <v>0</v>
      </c>
    </row>
    <row r="342" spans="2:7">
      <c r="B342" s="55" t="s">
        <v>266</v>
      </c>
      <c r="C342" s="55" t="s">
        <v>96</v>
      </c>
      <c r="D342" s="55" t="s">
        <v>270</v>
      </c>
      <c r="E342" s="55" t="s">
        <v>441</v>
      </c>
      <c r="F342" s="55">
        <v>0</v>
      </c>
      <c r="G342" s="55">
        <v>0</v>
      </c>
    </row>
    <row r="343" spans="2:7">
      <c r="B343" s="55" t="s">
        <v>266</v>
      </c>
      <c r="C343" s="55" t="s">
        <v>96</v>
      </c>
      <c r="D343" s="55" t="s">
        <v>267</v>
      </c>
      <c r="E343" s="55" t="s">
        <v>442</v>
      </c>
      <c r="F343" s="55">
        <v>28</v>
      </c>
      <c r="G343" s="55">
        <v>10</v>
      </c>
    </row>
    <row r="344" spans="2:7">
      <c r="B344" s="55" t="s">
        <v>266</v>
      </c>
      <c r="C344" s="55" t="s">
        <v>96</v>
      </c>
      <c r="D344" s="55" t="s">
        <v>269</v>
      </c>
      <c r="E344" s="55" t="s">
        <v>442</v>
      </c>
      <c r="F344" s="55">
        <v>0</v>
      </c>
      <c r="G344" s="55">
        <v>0</v>
      </c>
    </row>
    <row r="345" spans="2:7">
      <c r="B345" s="55" t="s">
        <v>266</v>
      </c>
      <c r="C345" s="55" t="s">
        <v>96</v>
      </c>
      <c r="D345" s="55" t="s">
        <v>267</v>
      </c>
      <c r="E345" s="55" t="s">
        <v>443</v>
      </c>
      <c r="F345" s="55">
        <v>8</v>
      </c>
      <c r="G345" s="55">
        <v>6</v>
      </c>
    </row>
    <row r="346" spans="2:7">
      <c r="B346" s="55" t="s">
        <v>266</v>
      </c>
      <c r="C346" s="55" t="s">
        <v>96</v>
      </c>
      <c r="D346" s="55" t="s">
        <v>269</v>
      </c>
      <c r="E346" s="55" t="s">
        <v>443</v>
      </c>
      <c r="F346" s="55">
        <v>3</v>
      </c>
      <c r="G346" s="55">
        <v>0</v>
      </c>
    </row>
    <row r="347" spans="2:7">
      <c r="B347" s="55" t="s">
        <v>266</v>
      </c>
      <c r="C347" s="55" t="s">
        <v>96</v>
      </c>
      <c r="D347" s="55" t="s">
        <v>270</v>
      </c>
      <c r="E347" s="55" t="s">
        <v>443</v>
      </c>
      <c r="F347" s="55">
        <v>0</v>
      </c>
      <c r="G347" s="55">
        <v>0</v>
      </c>
    </row>
    <row r="348" spans="2:7">
      <c r="B348" s="55" t="s">
        <v>266</v>
      </c>
      <c r="C348" s="55" t="s">
        <v>96</v>
      </c>
      <c r="D348" s="55" t="s">
        <v>267</v>
      </c>
      <c r="E348" s="55" t="s">
        <v>444</v>
      </c>
      <c r="F348" s="55">
        <v>4</v>
      </c>
      <c r="G348" s="55">
        <v>0</v>
      </c>
    </row>
    <row r="349" spans="2:7">
      <c r="B349" s="55" t="s">
        <v>266</v>
      </c>
      <c r="C349" s="55" t="s">
        <v>96</v>
      </c>
      <c r="D349" s="55" t="s">
        <v>267</v>
      </c>
      <c r="E349" s="55" t="s">
        <v>445</v>
      </c>
      <c r="F349" s="55">
        <v>597</v>
      </c>
      <c r="G349" s="55">
        <v>11</v>
      </c>
    </row>
    <row r="350" spans="2:7">
      <c r="B350" s="55" t="s">
        <v>266</v>
      </c>
      <c r="C350" s="55" t="s">
        <v>96</v>
      </c>
      <c r="D350" s="55" t="s">
        <v>269</v>
      </c>
      <c r="E350" s="55" t="s">
        <v>445</v>
      </c>
      <c r="F350" s="55">
        <v>71</v>
      </c>
      <c r="G350" s="55">
        <v>51</v>
      </c>
    </row>
    <row r="351" spans="2:7">
      <c r="B351" s="55" t="s">
        <v>266</v>
      </c>
      <c r="C351" s="55" t="s">
        <v>96</v>
      </c>
      <c r="D351" s="55" t="s">
        <v>270</v>
      </c>
      <c r="E351" s="55" t="s">
        <v>445</v>
      </c>
      <c r="F351" s="55">
        <v>20</v>
      </c>
      <c r="G351" s="55">
        <v>20</v>
      </c>
    </row>
    <row r="352" spans="2:7">
      <c r="B352" s="55" t="s">
        <v>266</v>
      </c>
      <c r="C352" s="55" t="s">
        <v>96</v>
      </c>
      <c r="D352" s="55" t="s">
        <v>267</v>
      </c>
      <c r="E352" s="55" t="s">
        <v>446</v>
      </c>
      <c r="F352" s="55">
        <v>44</v>
      </c>
      <c r="G352" s="55">
        <v>32</v>
      </c>
    </row>
    <row r="353" spans="2:7">
      <c r="B353" s="55" t="s">
        <v>266</v>
      </c>
      <c r="C353" s="55" t="s">
        <v>96</v>
      </c>
      <c r="D353" s="55" t="s">
        <v>267</v>
      </c>
      <c r="E353" s="55" t="s">
        <v>447</v>
      </c>
      <c r="F353" s="55">
        <v>11</v>
      </c>
      <c r="G353" s="55">
        <v>19</v>
      </c>
    </row>
    <row r="354" spans="2:7">
      <c r="B354" s="55" t="s">
        <v>266</v>
      </c>
      <c r="C354" s="55" t="s">
        <v>96</v>
      </c>
      <c r="D354" s="55" t="s">
        <v>269</v>
      </c>
      <c r="E354" s="55" t="s">
        <v>447</v>
      </c>
      <c r="F354" s="55">
        <v>0</v>
      </c>
      <c r="G354" s="55">
        <v>0</v>
      </c>
    </row>
    <row r="355" spans="2:7">
      <c r="B355" s="55" t="s">
        <v>266</v>
      </c>
      <c r="C355" s="55" t="s">
        <v>96</v>
      </c>
      <c r="D355" s="55" t="s">
        <v>270</v>
      </c>
      <c r="E355" s="55" t="s">
        <v>447</v>
      </c>
      <c r="F355" s="55">
        <v>0</v>
      </c>
      <c r="G355" s="55">
        <v>0</v>
      </c>
    </row>
    <row r="356" spans="2:7">
      <c r="B356" s="55" t="s">
        <v>266</v>
      </c>
      <c r="C356" s="55" t="s">
        <v>96</v>
      </c>
      <c r="D356" s="55" t="s">
        <v>267</v>
      </c>
      <c r="E356" s="55" t="s">
        <v>448</v>
      </c>
      <c r="F356" s="55">
        <v>1</v>
      </c>
      <c r="G356" s="55">
        <v>0</v>
      </c>
    </row>
    <row r="357" spans="2:7">
      <c r="B357" s="55" t="s">
        <v>266</v>
      </c>
      <c r="C357" s="55" t="s">
        <v>96</v>
      </c>
      <c r="D357" s="55" t="s">
        <v>270</v>
      </c>
      <c r="E357" s="55" t="s">
        <v>448</v>
      </c>
      <c r="F357" s="55">
        <v>0</v>
      </c>
      <c r="G357" s="55">
        <v>0</v>
      </c>
    </row>
    <row r="358" spans="2:7">
      <c r="B358" s="55" t="s">
        <v>266</v>
      </c>
      <c r="C358" s="55" t="s">
        <v>96</v>
      </c>
      <c r="D358" s="55" t="s">
        <v>267</v>
      </c>
      <c r="E358" s="55" t="s">
        <v>449</v>
      </c>
      <c r="F358" s="55">
        <v>50</v>
      </c>
      <c r="G358" s="55">
        <v>55</v>
      </c>
    </row>
    <row r="359" spans="2:7">
      <c r="B359" s="55" t="s">
        <v>266</v>
      </c>
      <c r="C359" s="55" t="s">
        <v>96</v>
      </c>
      <c r="D359" s="55" t="s">
        <v>269</v>
      </c>
      <c r="E359" s="55" t="s">
        <v>449</v>
      </c>
      <c r="F359" s="55">
        <v>2</v>
      </c>
      <c r="G359" s="55">
        <v>0</v>
      </c>
    </row>
    <row r="360" spans="2:7">
      <c r="B360" s="55" t="s">
        <v>266</v>
      </c>
      <c r="C360" s="55" t="s">
        <v>96</v>
      </c>
      <c r="D360" s="55" t="s">
        <v>267</v>
      </c>
      <c r="E360" s="55" t="s">
        <v>450</v>
      </c>
      <c r="F360" s="55">
        <v>0</v>
      </c>
      <c r="G360" s="55">
        <v>0</v>
      </c>
    </row>
    <row r="361" spans="2:7">
      <c r="B361" s="55" t="s">
        <v>266</v>
      </c>
      <c r="C361" s="55" t="s">
        <v>96</v>
      </c>
      <c r="D361" s="55" t="s">
        <v>269</v>
      </c>
      <c r="E361" s="55" t="s">
        <v>450</v>
      </c>
      <c r="F361" s="55">
        <v>0</v>
      </c>
      <c r="G361" s="55">
        <v>0</v>
      </c>
    </row>
    <row r="362" spans="2:7">
      <c r="B362" s="55" t="s">
        <v>266</v>
      </c>
      <c r="C362" s="55" t="s">
        <v>96</v>
      </c>
      <c r="D362" s="55" t="s">
        <v>267</v>
      </c>
      <c r="E362" s="55" t="s">
        <v>451</v>
      </c>
      <c r="F362" s="55">
        <v>8</v>
      </c>
      <c r="G362" s="55">
        <v>15</v>
      </c>
    </row>
    <row r="363" spans="2:7">
      <c r="B363" s="55" t="s">
        <v>266</v>
      </c>
      <c r="C363" s="55" t="s">
        <v>96</v>
      </c>
      <c r="D363" s="55" t="s">
        <v>269</v>
      </c>
      <c r="E363" s="55" t="s">
        <v>451</v>
      </c>
      <c r="F363" s="55">
        <v>3</v>
      </c>
      <c r="G363" s="55">
        <v>0</v>
      </c>
    </row>
    <row r="364" spans="2:7">
      <c r="B364" s="55" t="s">
        <v>266</v>
      </c>
      <c r="C364" s="55" t="s">
        <v>96</v>
      </c>
      <c r="D364" s="55" t="s">
        <v>267</v>
      </c>
      <c r="E364" s="55" t="s">
        <v>452</v>
      </c>
      <c r="F364" s="55">
        <v>0</v>
      </c>
      <c r="G364" s="55">
        <v>0</v>
      </c>
    </row>
    <row r="365" spans="2:7">
      <c r="B365" s="55" t="s">
        <v>266</v>
      </c>
      <c r="C365" s="55" t="s">
        <v>96</v>
      </c>
      <c r="D365" s="55" t="s">
        <v>269</v>
      </c>
      <c r="E365" s="55" t="s">
        <v>452</v>
      </c>
      <c r="F365" s="55">
        <v>0</v>
      </c>
      <c r="G365" s="55">
        <v>0</v>
      </c>
    </row>
    <row r="366" spans="2:7">
      <c r="B366" s="55" t="s">
        <v>266</v>
      </c>
      <c r="C366" s="55" t="s">
        <v>96</v>
      </c>
      <c r="D366" s="55" t="s">
        <v>267</v>
      </c>
      <c r="E366" s="55" t="s">
        <v>453</v>
      </c>
      <c r="F366" s="55">
        <v>3</v>
      </c>
      <c r="G366" s="55">
        <v>5</v>
      </c>
    </row>
    <row r="367" spans="2:7">
      <c r="B367" s="55" t="s">
        <v>266</v>
      </c>
      <c r="C367" s="55" t="s">
        <v>96</v>
      </c>
      <c r="D367" s="55" t="s">
        <v>270</v>
      </c>
      <c r="E367" s="55" t="s">
        <v>453</v>
      </c>
      <c r="F367" s="55">
        <v>0</v>
      </c>
      <c r="G367" s="55">
        <v>0</v>
      </c>
    </row>
    <row r="368" spans="2:7">
      <c r="B368" s="55" t="s">
        <v>266</v>
      </c>
      <c r="C368" s="55" t="s">
        <v>96</v>
      </c>
      <c r="D368" s="55" t="s">
        <v>267</v>
      </c>
      <c r="E368" s="55" t="s">
        <v>454</v>
      </c>
      <c r="F368" s="55">
        <v>626</v>
      </c>
      <c r="G368" s="55">
        <v>51</v>
      </c>
    </row>
    <row r="369" spans="2:7">
      <c r="B369" s="55" t="s">
        <v>266</v>
      </c>
      <c r="C369" s="55" t="s">
        <v>96</v>
      </c>
      <c r="D369" s="55" t="s">
        <v>269</v>
      </c>
      <c r="E369" s="55" t="s">
        <v>454</v>
      </c>
      <c r="F369" s="55">
        <v>38</v>
      </c>
      <c r="G369" s="55">
        <v>12</v>
      </c>
    </row>
    <row r="370" spans="2:7">
      <c r="B370" s="55" t="s">
        <v>266</v>
      </c>
      <c r="C370" s="55" t="s">
        <v>96</v>
      </c>
      <c r="D370" s="55" t="s">
        <v>270</v>
      </c>
      <c r="E370" s="55" t="s">
        <v>454</v>
      </c>
      <c r="F370" s="55">
        <v>7</v>
      </c>
      <c r="G370" s="55">
        <v>0</v>
      </c>
    </row>
    <row r="371" spans="2:7">
      <c r="B371" s="55" t="s">
        <v>266</v>
      </c>
      <c r="C371" s="55" t="s">
        <v>96</v>
      </c>
      <c r="D371" s="55" t="s">
        <v>267</v>
      </c>
      <c r="E371" s="55" t="s">
        <v>455</v>
      </c>
      <c r="F371" s="55">
        <v>10</v>
      </c>
      <c r="G371" s="55">
        <v>28</v>
      </c>
    </row>
    <row r="372" spans="2:7">
      <c r="B372" s="55" t="s">
        <v>266</v>
      </c>
      <c r="C372" s="55" t="s">
        <v>96</v>
      </c>
      <c r="D372" s="55" t="s">
        <v>269</v>
      </c>
      <c r="E372" s="55" t="s">
        <v>455</v>
      </c>
      <c r="F372" s="55">
        <v>2</v>
      </c>
      <c r="G372" s="55">
        <v>3</v>
      </c>
    </row>
    <row r="373" spans="2:7">
      <c r="B373" s="55" t="s">
        <v>266</v>
      </c>
      <c r="C373" s="55" t="s">
        <v>96</v>
      </c>
      <c r="D373" s="55" t="s">
        <v>267</v>
      </c>
      <c r="E373" s="55" t="s">
        <v>456</v>
      </c>
      <c r="F373" s="55">
        <v>30</v>
      </c>
      <c r="G373" s="55">
        <v>9</v>
      </c>
    </row>
    <row r="374" spans="2:7">
      <c r="B374" s="55" t="s">
        <v>266</v>
      </c>
      <c r="C374" s="55" t="s">
        <v>96</v>
      </c>
      <c r="D374" s="55" t="s">
        <v>269</v>
      </c>
      <c r="E374" s="55" t="s">
        <v>456</v>
      </c>
      <c r="F374" s="55">
        <v>6</v>
      </c>
      <c r="G374" s="55">
        <v>17</v>
      </c>
    </row>
    <row r="375" spans="2:7">
      <c r="B375" s="55" t="s">
        <v>266</v>
      </c>
      <c r="C375" s="55" t="s">
        <v>96</v>
      </c>
      <c r="D375" s="55" t="s">
        <v>270</v>
      </c>
      <c r="E375" s="55" t="s">
        <v>456</v>
      </c>
      <c r="F375" s="55">
        <v>1</v>
      </c>
      <c r="G375" s="55">
        <v>0</v>
      </c>
    </row>
    <row r="376" spans="2:7">
      <c r="B376" s="55" t="s">
        <v>266</v>
      </c>
      <c r="C376" s="55" t="s">
        <v>96</v>
      </c>
      <c r="D376" s="55" t="s">
        <v>267</v>
      </c>
      <c r="E376" s="55" t="s">
        <v>457</v>
      </c>
      <c r="F376" s="55">
        <v>1</v>
      </c>
      <c r="G376" s="55">
        <v>0</v>
      </c>
    </row>
    <row r="377" spans="2:7">
      <c r="B377" s="55" t="s">
        <v>266</v>
      </c>
      <c r="C377" s="55" t="s">
        <v>96</v>
      </c>
      <c r="D377" s="55" t="s">
        <v>269</v>
      </c>
      <c r="E377" s="55" t="s">
        <v>457</v>
      </c>
      <c r="F377" s="55">
        <v>0</v>
      </c>
      <c r="G377" s="55">
        <v>0</v>
      </c>
    </row>
    <row r="378" spans="2:7">
      <c r="B378" s="55" t="s">
        <v>266</v>
      </c>
      <c r="C378" s="55" t="s">
        <v>96</v>
      </c>
      <c r="D378" s="55" t="s">
        <v>270</v>
      </c>
      <c r="E378" s="55" t="s">
        <v>457</v>
      </c>
      <c r="F378" s="55">
        <v>0</v>
      </c>
      <c r="G378" s="55">
        <v>0</v>
      </c>
    </row>
    <row r="379" spans="2:7">
      <c r="B379" s="55" t="s">
        <v>266</v>
      </c>
      <c r="C379" s="55" t="s">
        <v>96</v>
      </c>
      <c r="D379" s="55" t="s">
        <v>267</v>
      </c>
      <c r="E379" s="55" t="s">
        <v>458</v>
      </c>
      <c r="F379" s="55">
        <v>0</v>
      </c>
      <c r="G379" s="55">
        <v>4</v>
      </c>
    </row>
    <row r="380" spans="2:7">
      <c r="B380" s="55" t="s">
        <v>266</v>
      </c>
      <c r="C380" s="55" t="s">
        <v>96</v>
      </c>
      <c r="D380" s="55" t="s">
        <v>269</v>
      </c>
      <c r="E380" s="55" t="s">
        <v>458</v>
      </c>
      <c r="F380" s="55">
        <v>0</v>
      </c>
      <c r="G380" s="55">
        <v>12</v>
      </c>
    </row>
    <row r="381" spans="2:7">
      <c r="B381" s="55" t="s">
        <v>266</v>
      </c>
      <c r="C381" s="55" t="s">
        <v>96</v>
      </c>
      <c r="D381" s="55" t="s">
        <v>270</v>
      </c>
      <c r="E381" s="55" t="s">
        <v>458</v>
      </c>
      <c r="F381" s="55">
        <v>0</v>
      </c>
      <c r="G381" s="55">
        <v>0</v>
      </c>
    </row>
    <row r="382" spans="2:7">
      <c r="B382" s="55" t="s">
        <v>266</v>
      </c>
      <c r="C382" s="55" t="s">
        <v>96</v>
      </c>
      <c r="D382" s="55" t="s">
        <v>267</v>
      </c>
      <c r="E382" s="55" t="s">
        <v>459</v>
      </c>
      <c r="F382" s="55">
        <v>31</v>
      </c>
      <c r="G382" s="55">
        <v>16</v>
      </c>
    </row>
    <row r="383" spans="2:7">
      <c r="B383" s="55" t="s">
        <v>266</v>
      </c>
      <c r="C383" s="55" t="s">
        <v>96</v>
      </c>
      <c r="D383" s="55" t="s">
        <v>267</v>
      </c>
      <c r="E383" s="55" t="s">
        <v>460</v>
      </c>
      <c r="F383" s="55">
        <v>8</v>
      </c>
      <c r="G383" s="55">
        <v>16</v>
      </c>
    </row>
    <row r="384" spans="2:7">
      <c r="B384" s="55" t="s">
        <v>266</v>
      </c>
      <c r="C384" s="55" t="s">
        <v>96</v>
      </c>
      <c r="D384" s="55" t="s">
        <v>267</v>
      </c>
      <c r="E384" s="55" t="s">
        <v>461</v>
      </c>
      <c r="F384" s="55">
        <v>2</v>
      </c>
      <c r="G384" s="55">
        <v>0</v>
      </c>
    </row>
    <row r="385" spans="2:7">
      <c r="B385" s="55" t="s">
        <v>266</v>
      </c>
      <c r="C385" s="55" t="s">
        <v>96</v>
      </c>
      <c r="D385" s="55" t="s">
        <v>267</v>
      </c>
      <c r="E385" s="55" t="s">
        <v>462</v>
      </c>
      <c r="F385" s="55">
        <v>5</v>
      </c>
      <c r="G385" s="55">
        <v>1</v>
      </c>
    </row>
    <row r="386" spans="2:7">
      <c r="B386" s="55" t="s">
        <v>266</v>
      </c>
      <c r="C386" s="55" t="s">
        <v>96</v>
      </c>
      <c r="D386" s="55" t="s">
        <v>267</v>
      </c>
      <c r="E386" s="55" t="s">
        <v>463</v>
      </c>
      <c r="F386" s="55">
        <v>242</v>
      </c>
      <c r="G386" s="55">
        <v>56</v>
      </c>
    </row>
    <row r="387" spans="2:7">
      <c r="B387" s="55" t="s">
        <v>266</v>
      </c>
      <c r="C387" s="55" t="s">
        <v>96</v>
      </c>
      <c r="D387" s="55" t="s">
        <v>269</v>
      </c>
      <c r="E387" s="55" t="s">
        <v>463</v>
      </c>
      <c r="F387" s="55">
        <v>160</v>
      </c>
      <c r="G387" s="55">
        <v>17</v>
      </c>
    </row>
    <row r="388" spans="2:7">
      <c r="B388" s="55" t="s">
        <v>266</v>
      </c>
      <c r="C388" s="55" t="s">
        <v>96</v>
      </c>
      <c r="D388" s="55" t="s">
        <v>270</v>
      </c>
      <c r="E388" s="55" t="s">
        <v>463</v>
      </c>
      <c r="F388" s="55">
        <v>5</v>
      </c>
      <c r="G388" s="55">
        <v>3</v>
      </c>
    </row>
    <row r="389" spans="2:7">
      <c r="B389" s="55" t="s">
        <v>266</v>
      </c>
      <c r="C389" s="55" t="s">
        <v>96</v>
      </c>
      <c r="D389" s="55" t="s">
        <v>267</v>
      </c>
      <c r="E389" s="55" t="s">
        <v>464</v>
      </c>
      <c r="F389" s="55">
        <v>6</v>
      </c>
      <c r="G389" s="55">
        <v>10</v>
      </c>
    </row>
    <row r="390" spans="2:7">
      <c r="B390" s="55" t="s">
        <v>266</v>
      </c>
      <c r="C390" s="55" t="s">
        <v>96</v>
      </c>
      <c r="D390" s="55" t="s">
        <v>269</v>
      </c>
      <c r="E390" s="55" t="s">
        <v>464</v>
      </c>
      <c r="F390" s="55">
        <v>0</v>
      </c>
      <c r="G390" s="55">
        <v>0</v>
      </c>
    </row>
    <row r="391" spans="2:7">
      <c r="B391" s="55" t="s">
        <v>266</v>
      </c>
      <c r="C391" s="55" t="s">
        <v>96</v>
      </c>
      <c r="D391" s="55" t="s">
        <v>267</v>
      </c>
      <c r="E391" s="55" t="s">
        <v>465</v>
      </c>
      <c r="F391" s="55">
        <v>2</v>
      </c>
      <c r="G391" s="55">
        <v>9</v>
      </c>
    </row>
    <row r="392" spans="2:7">
      <c r="B392" s="55" t="s">
        <v>266</v>
      </c>
      <c r="C392" s="55" t="s">
        <v>96</v>
      </c>
      <c r="D392" s="55" t="s">
        <v>270</v>
      </c>
      <c r="E392" s="55" t="s">
        <v>465</v>
      </c>
      <c r="F392" s="55">
        <v>0</v>
      </c>
      <c r="G392" s="55">
        <v>0</v>
      </c>
    </row>
    <row r="393" spans="2:7">
      <c r="B393" s="55" t="s">
        <v>266</v>
      </c>
      <c r="C393" s="55" t="s">
        <v>96</v>
      </c>
      <c r="D393" s="55" t="s">
        <v>267</v>
      </c>
      <c r="E393" s="55" t="s">
        <v>466</v>
      </c>
      <c r="F393" s="55">
        <v>0</v>
      </c>
      <c r="G393" s="55">
        <v>8</v>
      </c>
    </row>
    <row r="394" spans="2:7">
      <c r="B394" s="55" t="s">
        <v>266</v>
      </c>
      <c r="C394" s="55" t="s">
        <v>96</v>
      </c>
      <c r="D394" s="55" t="s">
        <v>267</v>
      </c>
      <c r="E394" s="55" t="s">
        <v>467</v>
      </c>
      <c r="F394" s="55">
        <v>7</v>
      </c>
      <c r="G394" s="55">
        <v>9</v>
      </c>
    </row>
    <row r="395" spans="2:7">
      <c r="B395" s="55" t="s">
        <v>266</v>
      </c>
      <c r="C395" s="55" t="s">
        <v>96</v>
      </c>
      <c r="D395" s="55" t="s">
        <v>267</v>
      </c>
      <c r="E395" s="55" t="s">
        <v>468</v>
      </c>
      <c r="F395" s="55">
        <v>3</v>
      </c>
      <c r="G395" s="55">
        <v>5</v>
      </c>
    </row>
    <row r="396" spans="2:7">
      <c r="B396" s="55" t="s">
        <v>266</v>
      </c>
      <c r="C396" s="55" t="s">
        <v>96</v>
      </c>
      <c r="D396" s="55" t="s">
        <v>267</v>
      </c>
      <c r="E396" s="55" t="s">
        <v>469</v>
      </c>
      <c r="F396" s="55">
        <v>34</v>
      </c>
      <c r="G396" s="55">
        <v>47</v>
      </c>
    </row>
    <row r="397" spans="2:7">
      <c r="B397" s="55" t="s">
        <v>266</v>
      </c>
      <c r="C397" s="55" t="s">
        <v>96</v>
      </c>
      <c r="D397" s="55" t="s">
        <v>269</v>
      </c>
      <c r="E397" s="55" t="s">
        <v>469</v>
      </c>
      <c r="F397" s="55">
        <v>10</v>
      </c>
      <c r="G397" s="55">
        <v>10</v>
      </c>
    </row>
    <row r="398" spans="2:7">
      <c r="B398" s="55" t="s">
        <v>266</v>
      </c>
      <c r="C398" s="55" t="s">
        <v>96</v>
      </c>
      <c r="D398" s="55" t="s">
        <v>270</v>
      </c>
      <c r="E398" s="55" t="s">
        <v>469</v>
      </c>
      <c r="F398" s="55">
        <v>9</v>
      </c>
      <c r="G398" s="55">
        <v>34</v>
      </c>
    </row>
    <row r="399" spans="2:7">
      <c r="B399" s="55" t="s">
        <v>266</v>
      </c>
      <c r="C399" s="55" t="s">
        <v>96</v>
      </c>
      <c r="D399" s="55" t="s">
        <v>267</v>
      </c>
      <c r="E399" s="55" t="s">
        <v>470</v>
      </c>
      <c r="F399" s="55">
        <v>0</v>
      </c>
      <c r="G399" s="55">
        <v>0</v>
      </c>
    </row>
    <row r="400" spans="2:7">
      <c r="B400" s="55" t="s">
        <v>266</v>
      </c>
      <c r="C400" s="55" t="s">
        <v>96</v>
      </c>
      <c r="D400" s="55" t="s">
        <v>267</v>
      </c>
      <c r="E400" s="55" t="s">
        <v>471</v>
      </c>
      <c r="F400" s="55">
        <v>79</v>
      </c>
      <c r="G400" s="55">
        <v>79</v>
      </c>
    </row>
    <row r="401" spans="2:7">
      <c r="B401" s="55" t="s">
        <v>266</v>
      </c>
      <c r="C401" s="55" t="s">
        <v>96</v>
      </c>
      <c r="D401" s="55" t="s">
        <v>269</v>
      </c>
      <c r="E401" s="55" t="s">
        <v>471</v>
      </c>
      <c r="F401" s="55">
        <v>2</v>
      </c>
      <c r="G401" s="55">
        <v>8</v>
      </c>
    </row>
    <row r="402" spans="2:7">
      <c r="B402" s="55" t="s">
        <v>266</v>
      </c>
      <c r="C402" s="55" t="s">
        <v>96</v>
      </c>
      <c r="D402" s="55" t="s">
        <v>270</v>
      </c>
      <c r="E402" s="55" t="s">
        <v>471</v>
      </c>
      <c r="F402" s="55">
        <v>4</v>
      </c>
      <c r="G402" s="55">
        <v>0</v>
      </c>
    </row>
    <row r="403" spans="2:7">
      <c r="B403" s="55" t="s">
        <v>266</v>
      </c>
      <c r="C403" s="55" t="s">
        <v>96</v>
      </c>
      <c r="D403" s="55" t="s">
        <v>269</v>
      </c>
      <c r="E403" s="55" t="s">
        <v>472</v>
      </c>
      <c r="F403" s="55">
        <v>1</v>
      </c>
      <c r="G403" s="55">
        <v>0</v>
      </c>
    </row>
    <row r="404" spans="2:7">
      <c r="B404" s="55" t="s">
        <v>266</v>
      </c>
      <c r="C404" s="55" t="s">
        <v>96</v>
      </c>
      <c r="D404" s="55" t="s">
        <v>267</v>
      </c>
      <c r="E404" s="55" t="s">
        <v>473</v>
      </c>
      <c r="F404" s="55">
        <v>2</v>
      </c>
      <c r="G404" s="55">
        <v>0</v>
      </c>
    </row>
    <row r="405" spans="2:7">
      <c r="B405" s="55" t="s">
        <v>266</v>
      </c>
      <c r="C405" s="55" t="s">
        <v>96</v>
      </c>
      <c r="D405" s="55" t="s">
        <v>267</v>
      </c>
      <c r="E405" s="55" t="s">
        <v>474</v>
      </c>
      <c r="F405" s="55">
        <v>31</v>
      </c>
      <c r="G405" s="55">
        <v>31</v>
      </c>
    </row>
    <row r="406" spans="2:7">
      <c r="B406" s="55" t="s">
        <v>266</v>
      </c>
      <c r="C406" s="55" t="s">
        <v>96</v>
      </c>
      <c r="D406" s="55" t="s">
        <v>269</v>
      </c>
      <c r="E406" s="55" t="s">
        <v>474</v>
      </c>
      <c r="F406" s="55">
        <v>9</v>
      </c>
      <c r="G406" s="55">
        <v>2</v>
      </c>
    </row>
    <row r="407" spans="2:7">
      <c r="B407" s="55" t="s">
        <v>266</v>
      </c>
      <c r="C407" s="55" t="s">
        <v>96</v>
      </c>
      <c r="D407" s="55" t="s">
        <v>270</v>
      </c>
      <c r="E407" s="55" t="s">
        <v>474</v>
      </c>
      <c r="F407" s="55">
        <v>8</v>
      </c>
      <c r="G407" s="55">
        <v>2</v>
      </c>
    </row>
    <row r="408" spans="2:7">
      <c r="B408" s="55" t="s">
        <v>266</v>
      </c>
      <c r="C408" s="55" t="s">
        <v>96</v>
      </c>
      <c r="D408" s="55" t="s">
        <v>267</v>
      </c>
      <c r="E408" s="55" t="s">
        <v>475</v>
      </c>
      <c r="F408" s="55">
        <v>2</v>
      </c>
      <c r="G408" s="55">
        <v>4</v>
      </c>
    </row>
    <row r="409" spans="2:7">
      <c r="B409" s="55" t="s">
        <v>266</v>
      </c>
      <c r="C409" s="55" t="s">
        <v>96</v>
      </c>
      <c r="D409" s="55" t="s">
        <v>269</v>
      </c>
      <c r="E409" s="55" t="s">
        <v>475</v>
      </c>
      <c r="F409" s="55">
        <v>0</v>
      </c>
      <c r="G409" s="55">
        <v>0</v>
      </c>
    </row>
    <row r="410" spans="2:7">
      <c r="B410" s="55" t="s">
        <v>266</v>
      </c>
      <c r="C410" s="55" t="s">
        <v>96</v>
      </c>
      <c r="D410" s="55" t="s">
        <v>270</v>
      </c>
      <c r="E410" s="55" t="s">
        <v>475</v>
      </c>
      <c r="F410" s="55">
        <v>0</v>
      </c>
      <c r="G410" s="55">
        <v>0</v>
      </c>
    </row>
    <row r="411" spans="2:7">
      <c r="B411" s="55" t="s">
        <v>266</v>
      </c>
      <c r="C411" s="55" t="s">
        <v>96</v>
      </c>
      <c r="D411" s="55" t="s">
        <v>267</v>
      </c>
      <c r="E411" s="55" t="s">
        <v>476</v>
      </c>
      <c r="F411" s="55">
        <v>13</v>
      </c>
      <c r="G411" s="55">
        <v>3</v>
      </c>
    </row>
    <row r="412" spans="2:7">
      <c r="B412" s="55" t="s">
        <v>266</v>
      </c>
      <c r="C412" s="55" t="s">
        <v>96</v>
      </c>
      <c r="D412" s="55" t="s">
        <v>269</v>
      </c>
      <c r="E412" s="55" t="s">
        <v>476</v>
      </c>
      <c r="F412" s="55">
        <v>14</v>
      </c>
      <c r="G412" s="55">
        <v>15</v>
      </c>
    </row>
    <row r="413" spans="2:7">
      <c r="B413" s="55" t="s">
        <v>266</v>
      </c>
      <c r="C413" s="55" t="s">
        <v>96</v>
      </c>
      <c r="D413" s="55" t="s">
        <v>270</v>
      </c>
      <c r="E413" s="55" t="s">
        <v>476</v>
      </c>
      <c r="F413" s="55">
        <v>67</v>
      </c>
      <c r="G413" s="55">
        <v>9</v>
      </c>
    </row>
    <row r="414" spans="2:7">
      <c r="B414" s="55" t="s">
        <v>266</v>
      </c>
      <c r="C414" s="55" t="s">
        <v>96</v>
      </c>
      <c r="D414" s="55" t="s">
        <v>267</v>
      </c>
      <c r="E414" s="55" t="s">
        <v>477</v>
      </c>
      <c r="F414" s="55">
        <v>3</v>
      </c>
      <c r="G414" s="55">
        <v>0</v>
      </c>
    </row>
    <row r="415" spans="2:7">
      <c r="B415" s="55" t="s">
        <v>266</v>
      </c>
      <c r="C415" s="55" t="s">
        <v>96</v>
      </c>
      <c r="D415" s="55" t="s">
        <v>267</v>
      </c>
      <c r="E415" s="55" t="s">
        <v>478</v>
      </c>
      <c r="F415" s="55">
        <v>6</v>
      </c>
      <c r="G415" s="55">
        <v>1</v>
      </c>
    </row>
    <row r="416" spans="2:7">
      <c r="B416" s="55" t="s">
        <v>266</v>
      </c>
      <c r="C416" s="55" t="s">
        <v>96</v>
      </c>
      <c r="D416" s="55" t="s">
        <v>269</v>
      </c>
      <c r="E416" s="55" t="s">
        <v>478</v>
      </c>
      <c r="F416" s="55">
        <v>6</v>
      </c>
      <c r="G416" s="55">
        <v>7</v>
      </c>
    </row>
    <row r="417" spans="2:7">
      <c r="B417" s="55" t="s">
        <v>266</v>
      </c>
      <c r="C417" s="55" t="s">
        <v>96</v>
      </c>
      <c r="D417" s="55" t="s">
        <v>267</v>
      </c>
      <c r="E417" s="55" t="s">
        <v>479</v>
      </c>
      <c r="F417" s="55">
        <v>583</v>
      </c>
      <c r="G417" s="55">
        <v>473</v>
      </c>
    </row>
    <row r="418" spans="2:7">
      <c r="B418" s="55" t="s">
        <v>266</v>
      </c>
      <c r="C418" s="55" t="s">
        <v>96</v>
      </c>
      <c r="D418" s="55" t="s">
        <v>269</v>
      </c>
      <c r="E418" s="55" t="s">
        <v>479</v>
      </c>
      <c r="F418" s="55">
        <v>293</v>
      </c>
      <c r="G418" s="55">
        <v>118</v>
      </c>
    </row>
    <row r="419" spans="2:7">
      <c r="B419" s="55" t="s">
        <v>266</v>
      </c>
      <c r="C419" s="55" t="s">
        <v>96</v>
      </c>
      <c r="D419" s="55" t="s">
        <v>270</v>
      </c>
      <c r="E419" s="55" t="s">
        <v>479</v>
      </c>
      <c r="F419" s="55">
        <v>59</v>
      </c>
      <c r="G419" s="55">
        <v>60</v>
      </c>
    </row>
    <row r="420" spans="2:7">
      <c r="B420" s="55" t="s">
        <v>266</v>
      </c>
      <c r="C420" s="55" t="s">
        <v>96</v>
      </c>
      <c r="D420" s="55" t="s">
        <v>267</v>
      </c>
      <c r="E420" s="55" t="s">
        <v>480</v>
      </c>
      <c r="F420" s="55">
        <v>25</v>
      </c>
      <c r="G420" s="55">
        <v>6</v>
      </c>
    </row>
    <row r="421" spans="2:7">
      <c r="B421" s="55" t="s">
        <v>266</v>
      </c>
      <c r="C421" s="55" t="s">
        <v>96</v>
      </c>
      <c r="D421" s="55" t="s">
        <v>269</v>
      </c>
      <c r="E421" s="55" t="s">
        <v>480</v>
      </c>
      <c r="F421" s="55">
        <v>0</v>
      </c>
      <c r="G421" s="55">
        <v>0</v>
      </c>
    </row>
    <row r="422" spans="2:7">
      <c r="B422" s="55" t="s">
        <v>266</v>
      </c>
      <c r="C422" s="55" t="s">
        <v>96</v>
      </c>
      <c r="D422" s="55" t="s">
        <v>270</v>
      </c>
      <c r="E422" s="55" t="s">
        <v>480</v>
      </c>
      <c r="F422" s="55">
        <v>0</v>
      </c>
      <c r="G422" s="55">
        <v>0</v>
      </c>
    </row>
    <row r="423" spans="2:7">
      <c r="B423" s="55" t="s">
        <v>266</v>
      </c>
      <c r="C423" s="55" t="s">
        <v>96</v>
      </c>
      <c r="D423" s="55" t="s">
        <v>267</v>
      </c>
      <c r="E423" s="55" t="s">
        <v>481</v>
      </c>
      <c r="F423" s="55">
        <v>62</v>
      </c>
      <c r="G423" s="55">
        <v>12</v>
      </c>
    </row>
    <row r="424" spans="2:7">
      <c r="B424" s="55" t="s">
        <v>266</v>
      </c>
      <c r="C424" s="55" t="s">
        <v>96</v>
      </c>
      <c r="D424" s="55" t="s">
        <v>269</v>
      </c>
      <c r="E424" s="55" t="s">
        <v>481</v>
      </c>
      <c r="F424" s="55">
        <v>0</v>
      </c>
      <c r="G424" s="55">
        <v>0</v>
      </c>
    </row>
    <row r="425" spans="2:7">
      <c r="B425" s="55" t="s">
        <v>266</v>
      </c>
      <c r="C425" s="55" t="s">
        <v>96</v>
      </c>
      <c r="D425" s="55" t="s">
        <v>267</v>
      </c>
      <c r="E425" s="55" t="s">
        <v>482</v>
      </c>
      <c r="F425" s="55">
        <v>53</v>
      </c>
      <c r="G425" s="55">
        <v>74</v>
      </c>
    </row>
    <row r="426" spans="2:7">
      <c r="B426" s="55" t="s">
        <v>266</v>
      </c>
      <c r="C426" s="55" t="s">
        <v>96</v>
      </c>
      <c r="D426" s="55" t="s">
        <v>269</v>
      </c>
      <c r="E426" s="55" t="s">
        <v>482</v>
      </c>
      <c r="F426" s="55">
        <v>14</v>
      </c>
      <c r="G426" s="55">
        <v>12</v>
      </c>
    </row>
    <row r="427" spans="2:7">
      <c r="B427" s="55" t="s">
        <v>266</v>
      </c>
      <c r="C427" s="55" t="s">
        <v>96</v>
      </c>
      <c r="D427" s="55" t="s">
        <v>270</v>
      </c>
      <c r="E427" s="55" t="s">
        <v>482</v>
      </c>
      <c r="F427" s="55">
        <v>0</v>
      </c>
      <c r="G427" s="55">
        <v>0</v>
      </c>
    </row>
    <row r="428" spans="2:7">
      <c r="B428" s="55" t="s">
        <v>266</v>
      </c>
      <c r="C428" s="55" t="s">
        <v>96</v>
      </c>
      <c r="D428" s="55" t="s">
        <v>267</v>
      </c>
      <c r="E428" s="55" t="s">
        <v>483</v>
      </c>
      <c r="F428" s="55">
        <v>0</v>
      </c>
      <c r="G428" s="55">
        <v>4</v>
      </c>
    </row>
    <row r="429" spans="2:7">
      <c r="B429" s="55" t="s">
        <v>266</v>
      </c>
      <c r="C429" s="55" t="s">
        <v>96</v>
      </c>
      <c r="D429" s="55" t="s">
        <v>267</v>
      </c>
      <c r="E429" s="55" t="s">
        <v>484</v>
      </c>
      <c r="F429" s="55">
        <v>22</v>
      </c>
      <c r="G429" s="55">
        <v>22</v>
      </c>
    </row>
    <row r="430" spans="2:7">
      <c r="B430" s="55" t="s">
        <v>266</v>
      </c>
      <c r="C430" s="55" t="s">
        <v>96</v>
      </c>
      <c r="D430" s="55" t="s">
        <v>269</v>
      </c>
      <c r="E430" s="55" t="s">
        <v>484</v>
      </c>
      <c r="F430" s="55">
        <v>0</v>
      </c>
      <c r="G430" s="55">
        <v>0</v>
      </c>
    </row>
    <row r="431" spans="2:7">
      <c r="B431" s="55" t="s">
        <v>266</v>
      </c>
      <c r="C431" s="55" t="s">
        <v>96</v>
      </c>
      <c r="D431" s="55" t="s">
        <v>267</v>
      </c>
      <c r="E431" s="55" t="s">
        <v>485</v>
      </c>
      <c r="F431" s="55">
        <v>5</v>
      </c>
      <c r="G431" s="55">
        <v>0</v>
      </c>
    </row>
    <row r="432" spans="2:7">
      <c r="B432" s="55" t="s">
        <v>266</v>
      </c>
      <c r="C432" s="55" t="s">
        <v>96</v>
      </c>
      <c r="D432" s="55" t="s">
        <v>269</v>
      </c>
      <c r="E432" s="55" t="s">
        <v>485</v>
      </c>
      <c r="F432" s="55">
        <v>15</v>
      </c>
      <c r="G432" s="55">
        <v>0</v>
      </c>
    </row>
    <row r="433" spans="2:7">
      <c r="B433" s="55" t="s">
        <v>266</v>
      </c>
      <c r="C433" s="55" t="s">
        <v>96</v>
      </c>
      <c r="D433" s="55" t="s">
        <v>270</v>
      </c>
      <c r="E433" s="55" t="s">
        <v>485</v>
      </c>
      <c r="F433" s="55">
        <v>7</v>
      </c>
      <c r="G433" s="55">
        <v>0</v>
      </c>
    </row>
    <row r="434" spans="2:7">
      <c r="B434" s="55" t="s">
        <v>266</v>
      </c>
      <c r="C434" s="55" t="s">
        <v>96</v>
      </c>
      <c r="D434" s="55" t="s">
        <v>267</v>
      </c>
      <c r="E434" s="55" t="s">
        <v>486</v>
      </c>
      <c r="F434" s="55">
        <v>0</v>
      </c>
      <c r="G434" s="55">
        <v>3</v>
      </c>
    </row>
    <row r="435" spans="2:7">
      <c r="B435" s="55" t="s">
        <v>266</v>
      </c>
      <c r="C435" s="55" t="s">
        <v>96</v>
      </c>
      <c r="D435" s="55" t="s">
        <v>267</v>
      </c>
      <c r="E435" s="55" t="s">
        <v>487</v>
      </c>
      <c r="F435" s="55">
        <v>250</v>
      </c>
      <c r="G435" s="55">
        <v>205</v>
      </c>
    </row>
    <row r="436" spans="2:7">
      <c r="B436" s="55" t="s">
        <v>266</v>
      </c>
      <c r="C436" s="55" t="s">
        <v>96</v>
      </c>
      <c r="D436" s="55" t="s">
        <v>269</v>
      </c>
      <c r="E436" s="55" t="s">
        <v>487</v>
      </c>
      <c r="F436" s="55">
        <v>121</v>
      </c>
      <c r="G436" s="55">
        <v>92</v>
      </c>
    </row>
    <row r="437" spans="2:7">
      <c r="B437" s="55" t="s">
        <v>266</v>
      </c>
      <c r="C437" s="55" t="s">
        <v>96</v>
      </c>
      <c r="D437" s="55" t="s">
        <v>270</v>
      </c>
      <c r="E437" s="55" t="s">
        <v>487</v>
      </c>
      <c r="F437" s="55">
        <v>145</v>
      </c>
      <c r="G437" s="55">
        <v>92</v>
      </c>
    </row>
    <row r="438" spans="2:7">
      <c r="B438" s="55" t="s">
        <v>266</v>
      </c>
      <c r="C438" s="55" t="s">
        <v>96</v>
      </c>
      <c r="D438" s="55" t="s">
        <v>267</v>
      </c>
      <c r="E438" s="55" t="s">
        <v>488</v>
      </c>
      <c r="F438" s="55">
        <v>16</v>
      </c>
      <c r="G438" s="55">
        <v>14</v>
      </c>
    </row>
    <row r="439" spans="2:7">
      <c r="B439" s="55" t="s">
        <v>266</v>
      </c>
      <c r="C439" s="55" t="s">
        <v>96</v>
      </c>
      <c r="D439" s="55" t="s">
        <v>269</v>
      </c>
      <c r="E439" s="55" t="s">
        <v>488</v>
      </c>
      <c r="F439" s="55">
        <v>12</v>
      </c>
      <c r="G439" s="55">
        <v>0</v>
      </c>
    </row>
    <row r="440" spans="2:7">
      <c r="B440" s="55" t="s">
        <v>266</v>
      </c>
      <c r="C440" s="55" t="s">
        <v>96</v>
      </c>
      <c r="D440" s="55" t="s">
        <v>267</v>
      </c>
      <c r="E440" s="55" t="s">
        <v>489</v>
      </c>
      <c r="F440" s="55">
        <v>50</v>
      </c>
      <c r="G440" s="55">
        <v>46</v>
      </c>
    </row>
    <row r="441" spans="2:7">
      <c r="B441" s="55" t="s">
        <v>266</v>
      </c>
      <c r="C441" s="55" t="s">
        <v>96</v>
      </c>
      <c r="D441" s="55" t="s">
        <v>269</v>
      </c>
      <c r="E441" s="55" t="s">
        <v>489</v>
      </c>
      <c r="F441" s="55">
        <v>0</v>
      </c>
      <c r="G441" s="55">
        <v>0</v>
      </c>
    </row>
    <row r="442" spans="2:7">
      <c r="B442" s="55" t="s">
        <v>266</v>
      </c>
      <c r="C442" s="55" t="s">
        <v>96</v>
      </c>
      <c r="D442" s="55" t="s">
        <v>270</v>
      </c>
      <c r="E442" s="55" t="s">
        <v>489</v>
      </c>
      <c r="F442" s="55">
        <v>0</v>
      </c>
      <c r="G442" s="55">
        <v>0</v>
      </c>
    </row>
    <row r="443" spans="2:7">
      <c r="B443" s="55" t="s">
        <v>266</v>
      </c>
      <c r="C443" s="55" t="s">
        <v>96</v>
      </c>
      <c r="D443" s="55" t="s">
        <v>267</v>
      </c>
      <c r="E443" s="55" t="s">
        <v>490</v>
      </c>
      <c r="F443" s="55">
        <v>33</v>
      </c>
      <c r="G443" s="55">
        <v>35</v>
      </c>
    </row>
    <row r="444" spans="2:7">
      <c r="B444" s="55" t="s">
        <v>266</v>
      </c>
      <c r="C444" s="55" t="s">
        <v>96</v>
      </c>
      <c r="D444" s="55" t="s">
        <v>267</v>
      </c>
      <c r="E444" s="55" t="s">
        <v>491</v>
      </c>
      <c r="F444" s="55">
        <v>0</v>
      </c>
      <c r="G444" s="55">
        <v>48</v>
      </c>
    </row>
    <row r="445" spans="2:7">
      <c r="B445" s="55" t="s">
        <v>266</v>
      </c>
      <c r="C445" s="55" t="s">
        <v>96</v>
      </c>
      <c r="D445" s="55" t="s">
        <v>267</v>
      </c>
      <c r="E445" s="55" t="s">
        <v>492</v>
      </c>
      <c r="F445" s="55">
        <v>18</v>
      </c>
      <c r="G445" s="55">
        <v>43</v>
      </c>
    </row>
    <row r="446" spans="2:7">
      <c r="B446" s="55" t="s">
        <v>266</v>
      </c>
      <c r="C446" s="55" t="s">
        <v>96</v>
      </c>
      <c r="D446" s="55" t="s">
        <v>269</v>
      </c>
      <c r="E446" s="55" t="s">
        <v>492</v>
      </c>
      <c r="F446" s="55">
        <v>10</v>
      </c>
      <c r="G446" s="55">
        <v>12</v>
      </c>
    </row>
    <row r="447" spans="2:7">
      <c r="B447" s="55" t="s">
        <v>266</v>
      </c>
      <c r="C447" s="55" t="s">
        <v>96</v>
      </c>
      <c r="D447" s="55" t="s">
        <v>267</v>
      </c>
      <c r="E447" s="55" t="s">
        <v>493</v>
      </c>
      <c r="F447" s="55">
        <v>57</v>
      </c>
      <c r="G447" s="55">
        <v>53</v>
      </c>
    </row>
    <row r="448" spans="2:7">
      <c r="B448" s="55" t="s">
        <v>266</v>
      </c>
      <c r="C448" s="55" t="s">
        <v>96</v>
      </c>
      <c r="D448" s="55" t="s">
        <v>269</v>
      </c>
      <c r="E448" s="55" t="s">
        <v>493</v>
      </c>
      <c r="F448" s="55">
        <v>35</v>
      </c>
      <c r="G448" s="55">
        <v>12</v>
      </c>
    </row>
    <row r="449" spans="2:7">
      <c r="B449" s="55" t="s">
        <v>266</v>
      </c>
      <c r="C449" s="55" t="s">
        <v>96</v>
      </c>
      <c r="D449" s="55" t="s">
        <v>270</v>
      </c>
      <c r="E449" s="55" t="s">
        <v>493</v>
      </c>
      <c r="F449" s="55">
        <v>0</v>
      </c>
      <c r="G449" s="55">
        <v>0</v>
      </c>
    </row>
    <row r="450" spans="2:7">
      <c r="B450" s="55" t="s">
        <v>266</v>
      </c>
      <c r="C450" s="55" t="s">
        <v>96</v>
      </c>
      <c r="D450" s="55" t="s">
        <v>267</v>
      </c>
      <c r="E450" s="55" t="s">
        <v>494</v>
      </c>
      <c r="F450" s="55">
        <v>10</v>
      </c>
      <c r="G450" s="55">
        <v>6</v>
      </c>
    </row>
    <row r="451" spans="2:7">
      <c r="B451" s="55" t="s">
        <v>266</v>
      </c>
      <c r="C451" s="55" t="s">
        <v>96</v>
      </c>
      <c r="D451" s="55" t="s">
        <v>267</v>
      </c>
      <c r="E451" s="55" t="s">
        <v>495</v>
      </c>
      <c r="F451" s="55">
        <v>10</v>
      </c>
      <c r="G451" s="55">
        <v>2</v>
      </c>
    </row>
    <row r="452" spans="2:7">
      <c r="B452" s="55" t="s">
        <v>266</v>
      </c>
      <c r="C452" s="55" t="s">
        <v>96</v>
      </c>
      <c r="D452" s="55" t="s">
        <v>267</v>
      </c>
      <c r="E452" s="55" t="s">
        <v>496</v>
      </c>
      <c r="F452" s="55">
        <v>6</v>
      </c>
      <c r="G452" s="55">
        <v>9</v>
      </c>
    </row>
    <row r="453" spans="2:7">
      <c r="B453" s="55" t="s">
        <v>266</v>
      </c>
      <c r="C453" s="55" t="s">
        <v>96</v>
      </c>
      <c r="D453" s="55" t="s">
        <v>267</v>
      </c>
      <c r="E453" s="55" t="s">
        <v>497</v>
      </c>
      <c r="F453" s="55">
        <v>3</v>
      </c>
      <c r="G453" s="55">
        <v>0</v>
      </c>
    </row>
    <row r="454" spans="2:7">
      <c r="B454" s="55" t="s">
        <v>266</v>
      </c>
      <c r="C454" s="55" t="s">
        <v>96</v>
      </c>
      <c r="D454" s="55" t="s">
        <v>269</v>
      </c>
      <c r="E454" s="55" t="s">
        <v>497</v>
      </c>
      <c r="F454" s="55">
        <v>0</v>
      </c>
      <c r="G454" s="55">
        <v>0</v>
      </c>
    </row>
    <row r="455" spans="2:7">
      <c r="B455" s="55" t="s">
        <v>266</v>
      </c>
      <c r="C455" s="55" t="s">
        <v>96</v>
      </c>
      <c r="D455" s="55" t="s">
        <v>267</v>
      </c>
      <c r="E455" s="55" t="s">
        <v>498</v>
      </c>
      <c r="F455" s="55">
        <v>0</v>
      </c>
      <c r="G455" s="55">
        <v>4</v>
      </c>
    </row>
    <row r="456" spans="2:7">
      <c r="B456" s="55" t="s">
        <v>266</v>
      </c>
      <c r="C456" s="55" t="s">
        <v>96</v>
      </c>
      <c r="D456" s="55" t="s">
        <v>269</v>
      </c>
      <c r="E456" s="55" t="s">
        <v>498</v>
      </c>
      <c r="F456" s="55">
        <v>0</v>
      </c>
      <c r="G456" s="55">
        <v>0</v>
      </c>
    </row>
    <row r="457" spans="2:7">
      <c r="B457" s="55" t="s">
        <v>266</v>
      </c>
      <c r="C457" s="55" t="s">
        <v>96</v>
      </c>
      <c r="D457" s="55" t="s">
        <v>267</v>
      </c>
      <c r="E457" s="55" t="s">
        <v>499</v>
      </c>
      <c r="F457" s="55">
        <v>15</v>
      </c>
      <c r="G457" s="55">
        <v>8</v>
      </c>
    </row>
    <row r="458" spans="2:7">
      <c r="B458" s="55" t="s">
        <v>266</v>
      </c>
      <c r="C458" s="55" t="s">
        <v>96</v>
      </c>
      <c r="D458" s="55" t="s">
        <v>269</v>
      </c>
      <c r="E458" s="55" t="s">
        <v>499</v>
      </c>
      <c r="F458" s="55">
        <v>12</v>
      </c>
      <c r="G458" s="55">
        <v>2</v>
      </c>
    </row>
    <row r="459" spans="2:7">
      <c r="B459" s="55" t="s">
        <v>266</v>
      </c>
      <c r="C459" s="55" t="s">
        <v>96</v>
      </c>
      <c r="D459" s="55" t="s">
        <v>270</v>
      </c>
      <c r="E459" s="55" t="s">
        <v>499</v>
      </c>
      <c r="F459" s="55">
        <v>0</v>
      </c>
      <c r="G459" s="55">
        <v>4</v>
      </c>
    </row>
    <row r="460" spans="2:7">
      <c r="B460" s="55" t="s">
        <v>266</v>
      </c>
      <c r="C460" s="55" t="s">
        <v>96</v>
      </c>
      <c r="D460" s="55" t="s">
        <v>267</v>
      </c>
      <c r="E460" s="55" t="s">
        <v>500</v>
      </c>
      <c r="F460" s="55">
        <v>64</v>
      </c>
      <c r="G460" s="55">
        <v>65</v>
      </c>
    </row>
    <row r="461" spans="2:7">
      <c r="B461" s="55" t="s">
        <v>266</v>
      </c>
      <c r="C461" s="55" t="s">
        <v>96</v>
      </c>
      <c r="D461" s="55" t="s">
        <v>269</v>
      </c>
      <c r="E461" s="55" t="s">
        <v>500</v>
      </c>
      <c r="F461" s="55">
        <v>4</v>
      </c>
      <c r="G461" s="55">
        <v>3</v>
      </c>
    </row>
    <row r="462" spans="2:7">
      <c r="B462" s="55" t="s">
        <v>266</v>
      </c>
      <c r="C462" s="55" t="s">
        <v>96</v>
      </c>
      <c r="D462" s="55" t="s">
        <v>270</v>
      </c>
      <c r="E462" s="55" t="s">
        <v>500</v>
      </c>
      <c r="F462" s="55">
        <v>2</v>
      </c>
      <c r="G462" s="55">
        <v>5</v>
      </c>
    </row>
    <row r="463" spans="2:7">
      <c r="B463" s="55" t="s">
        <v>266</v>
      </c>
      <c r="C463" s="55" t="s">
        <v>96</v>
      </c>
      <c r="D463" s="55" t="s">
        <v>267</v>
      </c>
      <c r="E463" s="55" t="s">
        <v>501</v>
      </c>
      <c r="F463" s="55">
        <v>3</v>
      </c>
      <c r="G463" s="55">
        <v>0</v>
      </c>
    </row>
    <row r="464" spans="2:7">
      <c r="B464" s="55" t="s">
        <v>266</v>
      </c>
      <c r="C464" s="55" t="s">
        <v>96</v>
      </c>
      <c r="D464" s="55" t="s">
        <v>267</v>
      </c>
      <c r="E464" s="55" t="s">
        <v>502</v>
      </c>
      <c r="F464" s="55">
        <v>0</v>
      </c>
      <c r="G464" s="55">
        <v>0</v>
      </c>
    </row>
    <row r="465" spans="2:7">
      <c r="B465" s="55" t="s">
        <v>266</v>
      </c>
      <c r="C465" s="55" t="s">
        <v>96</v>
      </c>
      <c r="D465" s="55" t="s">
        <v>267</v>
      </c>
      <c r="E465" s="55" t="s">
        <v>503</v>
      </c>
      <c r="F465" s="55">
        <v>57</v>
      </c>
      <c r="G465" s="55">
        <v>56</v>
      </c>
    </row>
    <row r="466" spans="2:7">
      <c r="B466" s="55" t="s">
        <v>266</v>
      </c>
      <c r="C466" s="55" t="s">
        <v>96</v>
      </c>
      <c r="D466" s="55" t="s">
        <v>269</v>
      </c>
      <c r="E466" s="55" t="s">
        <v>503</v>
      </c>
      <c r="F466" s="55">
        <v>15</v>
      </c>
      <c r="G466" s="55">
        <v>62</v>
      </c>
    </row>
    <row r="467" spans="2:7">
      <c r="B467" s="55" t="s">
        <v>266</v>
      </c>
      <c r="C467" s="55" t="s">
        <v>96</v>
      </c>
      <c r="D467" s="55" t="s">
        <v>270</v>
      </c>
      <c r="E467" s="55" t="s">
        <v>503</v>
      </c>
      <c r="F467" s="55">
        <v>14</v>
      </c>
      <c r="G467" s="55">
        <v>8</v>
      </c>
    </row>
    <row r="468" spans="2:7">
      <c r="B468" s="55" t="s">
        <v>266</v>
      </c>
      <c r="C468" s="55" t="s">
        <v>96</v>
      </c>
      <c r="D468" s="55" t="s">
        <v>267</v>
      </c>
      <c r="E468" s="55" t="s">
        <v>504</v>
      </c>
      <c r="F468" s="55">
        <v>8</v>
      </c>
      <c r="G468" s="55">
        <v>4</v>
      </c>
    </row>
    <row r="469" spans="2:7">
      <c r="B469" s="55" t="s">
        <v>266</v>
      </c>
      <c r="C469" s="55" t="s">
        <v>96</v>
      </c>
      <c r="D469" s="55" t="s">
        <v>267</v>
      </c>
      <c r="E469" s="55" t="s">
        <v>505</v>
      </c>
      <c r="F469" s="55">
        <v>0</v>
      </c>
      <c r="G469" s="55">
        <v>0</v>
      </c>
    </row>
    <row r="470" spans="2:7">
      <c r="B470" s="55" t="s">
        <v>266</v>
      </c>
      <c r="C470" s="55" t="s">
        <v>96</v>
      </c>
      <c r="D470" s="55" t="s">
        <v>267</v>
      </c>
      <c r="E470" s="55" t="s">
        <v>506</v>
      </c>
      <c r="F470" s="55">
        <v>22</v>
      </c>
      <c r="G470" s="55">
        <v>48</v>
      </c>
    </row>
    <row r="471" spans="2:7">
      <c r="B471" s="55" t="s">
        <v>266</v>
      </c>
      <c r="C471" s="55" t="s">
        <v>96</v>
      </c>
      <c r="D471" s="55" t="s">
        <v>269</v>
      </c>
      <c r="E471" s="55" t="s">
        <v>506</v>
      </c>
      <c r="F471" s="55">
        <v>52</v>
      </c>
      <c r="G471" s="55">
        <v>46</v>
      </c>
    </row>
    <row r="472" spans="2:7">
      <c r="B472" s="55" t="s">
        <v>266</v>
      </c>
      <c r="C472" s="55" t="s">
        <v>96</v>
      </c>
      <c r="D472" s="55" t="s">
        <v>270</v>
      </c>
      <c r="E472" s="55" t="s">
        <v>506</v>
      </c>
      <c r="F472" s="55">
        <v>2</v>
      </c>
      <c r="G472" s="55">
        <v>1</v>
      </c>
    </row>
    <row r="473" spans="2:7">
      <c r="B473" s="55" t="s">
        <v>266</v>
      </c>
      <c r="C473" s="55" t="s">
        <v>96</v>
      </c>
      <c r="D473" s="55" t="s">
        <v>269</v>
      </c>
      <c r="E473" s="55" t="s">
        <v>507</v>
      </c>
      <c r="F473" s="55">
        <v>0</v>
      </c>
      <c r="G473" s="55">
        <v>0</v>
      </c>
    </row>
    <row r="474" spans="2:7">
      <c r="B474" s="55" t="s">
        <v>266</v>
      </c>
      <c r="C474" s="55" t="s">
        <v>96</v>
      </c>
      <c r="D474" s="55" t="s">
        <v>270</v>
      </c>
      <c r="E474" s="55" t="s">
        <v>507</v>
      </c>
      <c r="F474" s="55">
        <v>0</v>
      </c>
      <c r="G474" s="55">
        <v>0</v>
      </c>
    </row>
    <row r="475" spans="2:7">
      <c r="B475" s="55" t="s">
        <v>266</v>
      </c>
      <c r="C475" s="55" t="s">
        <v>96</v>
      </c>
      <c r="D475" s="55" t="s">
        <v>267</v>
      </c>
      <c r="E475" s="55" t="s">
        <v>508</v>
      </c>
      <c r="F475" s="55">
        <v>80</v>
      </c>
      <c r="G475" s="55">
        <v>51</v>
      </c>
    </row>
    <row r="476" spans="2:7">
      <c r="B476" s="55" t="s">
        <v>266</v>
      </c>
      <c r="C476" s="55" t="s">
        <v>96</v>
      </c>
      <c r="D476" s="55" t="s">
        <v>269</v>
      </c>
      <c r="E476" s="55" t="s">
        <v>508</v>
      </c>
      <c r="F476" s="55">
        <v>3</v>
      </c>
      <c r="G476" s="55">
        <v>0</v>
      </c>
    </row>
    <row r="477" spans="2:7">
      <c r="B477" s="55" t="s">
        <v>266</v>
      </c>
      <c r="C477" s="55" t="s">
        <v>96</v>
      </c>
      <c r="D477" s="55" t="s">
        <v>270</v>
      </c>
      <c r="E477" s="55" t="s">
        <v>508</v>
      </c>
      <c r="F477" s="55">
        <v>0</v>
      </c>
      <c r="G477" s="55">
        <v>0</v>
      </c>
    </row>
    <row r="478" spans="2:7">
      <c r="B478" s="55" t="s">
        <v>266</v>
      </c>
      <c r="C478" s="55" t="s">
        <v>96</v>
      </c>
      <c r="D478" s="55" t="s">
        <v>267</v>
      </c>
      <c r="E478" s="55" t="s">
        <v>509</v>
      </c>
      <c r="F478" s="55">
        <v>29</v>
      </c>
      <c r="G478" s="55">
        <v>17</v>
      </c>
    </row>
    <row r="479" spans="2:7">
      <c r="B479" s="55" t="s">
        <v>266</v>
      </c>
      <c r="C479" s="55" t="s">
        <v>96</v>
      </c>
      <c r="D479" s="55" t="s">
        <v>269</v>
      </c>
      <c r="E479" s="55" t="s">
        <v>509</v>
      </c>
      <c r="F479" s="55">
        <v>504</v>
      </c>
      <c r="G479" s="55">
        <v>2</v>
      </c>
    </row>
    <row r="480" spans="2:7">
      <c r="B480" s="55" t="s">
        <v>266</v>
      </c>
      <c r="C480" s="55" t="s">
        <v>96</v>
      </c>
      <c r="D480" s="55" t="s">
        <v>270</v>
      </c>
      <c r="E480" s="55" t="s">
        <v>509</v>
      </c>
      <c r="F480" s="55">
        <v>18</v>
      </c>
      <c r="G480" s="55">
        <v>0</v>
      </c>
    </row>
    <row r="481" spans="2:7">
      <c r="B481" s="55" t="s">
        <v>266</v>
      </c>
      <c r="C481" s="55" t="s">
        <v>96</v>
      </c>
      <c r="D481" s="55" t="s">
        <v>267</v>
      </c>
      <c r="E481" s="55" t="s">
        <v>510</v>
      </c>
      <c r="F481" s="55">
        <v>38</v>
      </c>
      <c r="G481" s="55">
        <v>39</v>
      </c>
    </row>
    <row r="482" spans="2:7">
      <c r="B482" s="55" t="s">
        <v>266</v>
      </c>
      <c r="C482" s="55" t="s">
        <v>96</v>
      </c>
      <c r="D482" s="55" t="s">
        <v>269</v>
      </c>
      <c r="E482" s="55" t="s">
        <v>510</v>
      </c>
      <c r="F482" s="55">
        <v>104</v>
      </c>
      <c r="G482" s="55">
        <v>60</v>
      </c>
    </row>
    <row r="483" spans="2:7">
      <c r="B483" s="55" t="s">
        <v>266</v>
      </c>
      <c r="C483" s="55" t="s">
        <v>96</v>
      </c>
      <c r="D483" s="55" t="s">
        <v>270</v>
      </c>
      <c r="E483" s="55" t="s">
        <v>510</v>
      </c>
      <c r="F483" s="55">
        <v>0</v>
      </c>
      <c r="G483" s="55">
        <v>0</v>
      </c>
    </row>
    <row r="484" spans="2:7">
      <c r="B484" s="55" t="s">
        <v>266</v>
      </c>
      <c r="C484" s="55" t="s">
        <v>96</v>
      </c>
      <c r="D484" s="55" t="s">
        <v>267</v>
      </c>
      <c r="E484" s="55" t="s">
        <v>511</v>
      </c>
      <c r="F484" s="55">
        <v>27</v>
      </c>
      <c r="G484" s="55">
        <v>14</v>
      </c>
    </row>
    <row r="485" spans="2:7">
      <c r="B485" s="55" t="s">
        <v>266</v>
      </c>
      <c r="C485" s="55" t="s">
        <v>96</v>
      </c>
      <c r="D485" s="55" t="s">
        <v>270</v>
      </c>
      <c r="E485" s="55" t="s">
        <v>511</v>
      </c>
      <c r="F485" s="55">
        <v>0</v>
      </c>
      <c r="G485" s="55">
        <v>0</v>
      </c>
    </row>
    <row r="486" spans="2:7">
      <c r="B486" s="55" t="s">
        <v>266</v>
      </c>
      <c r="C486" s="55" t="s">
        <v>96</v>
      </c>
      <c r="D486" s="55" t="s">
        <v>267</v>
      </c>
      <c r="E486" s="55" t="s">
        <v>512</v>
      </c>
      <c r="F486" s="55">
        <v>50</v>
      </c>
      <c r="G486" s="55">
        <v>62</v>
      </c>
    </row>
    <row r="487" spans="2:7">
      <c r="B487" s="55" t="s">
        <v>266</v>
      </c>
      <c r="C487" s="55" t="s">
        <v>96</v>
      </c>
      <c r="D487" s="55" t="s">
        <v>269</v>
      </c>
      <c r="E487" s="55" t="s">
        <v>512</v>
      </c>
      <c r="F487" s="55">
        <v>4</v>
      </c>
      <c r="G487" s="55">
        <v>8</v>
      </c>
    </row>
    <row r="488" spans="2:7">
      <c r="B488" s="55" t="s">
        <v>266</v>
      </c>
      <c r="C488" s="55" t="s">
        <v>96</v>
      </c>
      <c r="D488" s="55" t="s">
        <v>270</v>
      </c>
      <c r="E488" s="55" t="s">
        <v>512</v>
      </c>
      <c r="F488" s="55">
        <v>17</v>
      </c>
      <c r="G488" s="55">
        <v>0</v>
      </c>
    </row>
    <row r="489" spans="2:7">
      <c r="B489" s="55" t="s">
        <v>266</v>
      </c>
      <c r="C489" s="55" t="s">
        <v>96</v>
      </c>
      <c r="D489" s="55" t="s">
        <v>267</v>
      </c>
      <c r="E489" s="55" t="s">
        <v>513</v>
      </c>
      <c r="F489" s="55">
        <v>15</v>
      </c>
      <c r="G489" s="55">
        <v>10</v>
      </c>
    </row>
    <row r="490" spans="2:7">
      <c r="B490" s="55" t="s">
        <v>266</v>
      </c>
      <c r="C490" s="55" t="s">
        <v>96</v>
      </c>
      <c r="D490" s="55" t="s">
        <v>269</v>
      </c>
      <c r="E490" s="55" t="s">
        <v>513</v>
      </c>
      <c r="F490" s="55">
        <v>10</v>
      </c>
      <c r="G490" s="55">
        <v>6</v>
      </c>
    </row>
    <row r="491" spans="2:7">
      <c r="B491" s="55" t="s">
        <v>266</v>
      </c>
      <c r="C491" s="55" t="s">
        <v>96</v>
      </c>
      <c r="D491" s="55" t="s">
        <v>267</v>
      </c>
      <c r="E491" s="55" t="s">
        <v>514</v>
      </c>
      <c r="F491" s="55">
        <v>220</v>
      </c>
      <c r="G491" s="55">
        <v>230</v>
      </c>
    </row>
    <row r="492" spans="2:7">
      <c r="B492" s="55" t="s">
        <v>266</v>
      </c>
      <c r="C492" s="55" t="s">
        <v>96</v>
      </c>
      <c r="D492" s="55" t="s">
        <v>269</v>
      </c>
      <c r="E492" s="55" t="s">
        <v>514</v>
      </c>
      <c r="F492" s="55">
        <v>238</v>
      </c>
      <c r="G492" s="55">
        <v>173</v>
      </c>
    </row>
    <row r="493" spans="2:7">
      <c r="B493" s="55" t="s">
        <v>266</v>
      </c>
      <c r="C493" s="55" t="s">
        <v>96</v>
      </c>
      <c r="D493" s="55" t="s">
        <v>270</v>
      </c>
      <c r="E493" s="55" t="s">
        <v>514</v>
      </c>
      <c r="F493" s="55">
        <v>67</v>
      </c>
      <c r="G493" s="55">
        <v>34</v>
      </c>
    </row>
    <row r="494" spans="2:7">
      <c r="B494" s="55" t="s">
        <v>266</v>
      </c>
      <c r="C494" s="55" t="s">
        <v>96</v>
      </c>
      <c r="D494" s="55" t="s">
        <v>267</v>
      </c>
      <c r="E494" s="55" t="s">
        <v>515</v>
      </c>
      <c r="F494" s="55">
        <v>62</v>
      </c>
      <c r="G494" s="55">
        <v>76</v>
      </c>
    </row>
    <row r="495" spans="2:7">
      <c r="B495" s="55" t="s">
        <v>266</v>
      </c>
      <c r="C495" s="55" t="s">
        <v>96</v>
      </c>
      <c r="D495" s="55" t="s">
        <v>269</v>
      </c>
      <c r="E495" s="55" t="s">
        <v>515</v>
      </c>
      <c r="F495" s="55">
        <v>59</v>
      </c>
      <c r="G495" s="55">
        <v>159</v>
      </c>
    </row>
    <row r="496" spans="2:7">
      <c r="B496" s="55" t="s">
        <v>266</v>
      </c>
      <c r="C496" s="55" t="s">
        <v>96</v>
      </c>
      <c r="D496" s="55" t="s">
        <v>270</v>
      </c>
      <c r="E496" s="55" t="s">
        <v>515</v>
      </c>
      <c r="F496" s="55">
        <v>21</v>
      </c>
      <c r="G496" s="55">
        <v>23</v>
      </c>
    </row>
    <row r="497" spans="2:7">
      <c r="B497" s="55" t="s">
        <v>266</v>
      </c>
      <c r="C497" s="55" t="s">
        <v>96</v>
      </c>
      <c r="D497" s="55" t="s">
        <v>267</v>
      </c>
      <c r="E497" s="55" t="s">
        <v>516</v>
      </c>
      <c r="F497" s="55">
        <v>63</v>
      </c>
      <c r="G497" s="55">
        <v>55</v>
      </c>
    </row>
    <row r="498" spans="2:7">
      <c r="B498" s="55" t="s">
        <v>266</v>
      </c>
      <c r="C498" s="55" t="s">
        <v>96</v>
      </c>
      <c r="D498" s="55" t="s">
        <v>269</v>
      </c>
      <c r="E498" s="55" t="s">
        <v>516</v>
      </c>
      <c r="F498" s="55">
        <v>0</v>
      </c>
      <c r="G498" s="55">
        <v>0</v>
      </c>
    </row>
    <row r="499" spans="2:7">
      <c r="B499" s="55" t="s">
        <v>266</v>
      </c>
      <c r="C499" s="55" t="s">
        <v>96</v>
      </c>
      <c r="D499" s="55" t="s">
        <v>267</v>
      </c>
      <c r="E499" s="55" t="s">
        <v>517</v>
      </c>
      <c r="F499" s="55">
        <v>49</v>
      </c>
      <c r="G499" s="55">
        <v>43</v>
      </c>
    </row>
    <row r="500" spans="2:7">
      <c r="B500" s="55" t="s">
        <v>266</v>
      </c>
      <c r="C500" s="55" t="s">
        <v>96</v>
      </c>
      <c r="D500" s="55" t="s">
        <v>269</v>
      </c>
      <c r="E500" s="55" t="s">
        <v>517</v>
      </c>
      <c r="F500" s="55">
        <v>2</v>
      </c>
      <c r="G500" s="55">
        <v>3</v>
      </c>
    </row>
    <row r="501" spans="2:7">
      <c r="B501" s="55" t="s">
        <v>266</v>
      </c>
      <c r="C501" s="55" t="s">
        <v>96</v>
      </c>
      <c r="D501" s="55" t="s">
        <v>270</v>
      </c>
      <c r="E501" s="55" t="s">
        <v>517</v>
      </c>
      <c r="F501" s="55">
        <v>3</v>
      </c>
      <c r="G501" s="55">
        <v>3</v>
      </c>
    </row>
    <row r="502" spans="2:7">
      <c r="B502" s="55" t="s">
        <v>266</v>
      </c>
      <c r="C502" s="55" t="s">
        <v>96</v>
      </c>
      <c r="D502" s="55" t="s">
        <v>267</v>
      </c>
      <c r="E502" s="55" t="s">
        <v>518</v>
      </c>
      <c r="F502" s="55">
        <v>32</v>
      </c>
      <c r="G502" s="55">
        <v>28</v>
      </c>
    </row>
    <row r="503" spans="2:7">
      <c r="B503" s="55" t="s">
        <v>266</v>
      </c>
      <c r="C503" s="55" t="s">
        <v>96</v>
      </c>
      <c r="D503" s="55" t="s">
        <v>269</v>
      </c>
      <c r="E503" s="55" t="s">
        <v>518</v>
      </c>
      <c r="F503" s="55">
        <v>15</v>
      </c>
      <c r="G503" s="55">
        <v>0</v>
      </c>
    </row>
    <row r="504" spans="2:7">
      <c r="B504" s="55" t="s">
        <v>266</v>
      </c>
      <c r="C504" s="55" t="s">
        <v>96</v>
      </c>
      <c r="D504" s="55" t="s">
        <v>267</v>
      </c>
      <c r="E504" s="55" t="s">
        <v>519</v>
      </c>
      <c r="F504" s="55">
        <v>31</v>
      </c>
      <c r="G504" s="55">
        <v>6</v>
      </c>
    </row>
    <row r="505" spans="2:7">
      <c r="B505" s="55" t="s">
        <v>266</v>
      </c>
      <c r="C505" s="55" t="s">
        <v>96</v>
      </c>
      <c r="D505" s="55" t="s">
        <v>269</v>
      </c>
      <c r="E505" s="55" t="s">
        <v>519</v>
      </c>
      <c r="F505" s="55">
        <v>264</v>
      </c>
      <c r="G505" s="55">
        <v>38</v>
      </c>
    </row>
    <row r="506" spans="2:7">
      <c r="B506" s="55" t="s">
        <v>266</v>
      </c>
      <c r="C506" s="55" t="s">
        <v>96</v>
      </c>
      <c r="D506" s="55" t="s">
        <v>270</v>
      </c>
      <c r="E506" s="55" t="s">
        <v>519</v>
      </c>
      <c r="F506" s="55">
        <v>6</v>
      </c>
      <c r="G506" s="55">
        <v>0</v>
      </c>
    </row>
    <row r="507" spans="2:7">
      <c r="B507" s="55" t="s">
        <v>266</v>
      </c>
      <c r="C507" s="55" t="s">
        <v>96</v>
      </c>
      <c r="D507" s="55" t="s">
        <v>267</v>
      </c>
      <c r="E507" s="55" t="s">
        <v>520</v>
      </c>
      <c r="F507" s="55">
        <v>15</v>
      </c>
      <c r="G507" s="55">
        <v>13</v>
      </c>
    </row>
    <row r="508" spans="2:7">
      <c r="B508" s="55" t="s">
        <v>266</v>
      </c>
      <c r="C508" s="55" t="s">
        <v>96</v>
      </c>
      <c r="D508" s="55" t="s">
        <v>269</v>
      </c>
      <c r="E508" s="55" t="s">
        <v>520</v>
      </c>
      <c r="F508" s="55">
        <v>0</v>
      </c>
      <c r="G508" s="55">
        <v>0</v>
      </c>
    </row>
    <row r="509" spans="2:7">
      <c r="B509" s="55" t="s">
        <v>266</v>
      </c>
      <c r="C509" s="55" t="s">
        <v>96</v>
      </c>
      <c r="D509" s="55" t="s">
        <v>267</v>
      </c>
      <c r="E509" s="55" t="s">
        <v>521</v>
      </c>
      <c r="F509" s="55">
        <v>3</v>
      </c>
      <c r="G509" s="55">
        <v>3</v>
      </c>
    </row>
    <row r="510" spans="2:7">
      <c r="B510" s="55" t="s">
        <v>266</v>
      </c>
      <c r="C510" s="55" t="s">
        <v>96</v>
      </c>
      <c r="D510" s="55" t="s">
        <v>267</v>
      </c>
      <c r="E510" s="55" t="s">
        <v>522</v>
      </c>
      <c r="F510" s="55">
        <v>0</v>
      </c>
      <c r="G510" s="55">
        <v>11</v>
      </c>
    </row>
    <row r="511" spans="2:7">
      <c r="B511" s="55" t="s">
        <v>266</v>
      </c>
      <c r="C511" s="55" t="s">
        <v>96</v>
      </c>
      <c r="D511" s="55" t="s">
        <v>267</v>
      </c>
      <c r="E511" s="55" t="s">
        <v>523</v>
      </c>
      <c r="F511" s="55">
        <v>20</v>
      </c>
      <c r="G511" s="55">
        <v>4</v>
      </c>
    </row>
    <row r="512" spans="2:7">
      <c r="B512" s="55" t="s">
        <v>266</v>
      </c>
      <c r="C512" s="55" t="s">
        <v>96</v>
      </c>
      <c r="D512" s="55" t="s">
        <v>269</v>
      </c>
      <c r="E512" s="55" t="s">
        <v>523</v>
      </c>
      <c r="F512" s="55">
        <v>0</v>
      </c>
      <c r="G512" s="55">
        <v>1</v>
      </c>
    </row>
    <row r="513" spans="2:7">
      <c r="B513" s="55" t="s">
        <v>266</v>
      </c>
      <c r="C513" s="55" t="s">
        <v>96</v>
      </c>
      <c r="D513" s="55" t="s">
        <v>270</v>
      </c>
      <c r="E513" s="55" t="s">
        <v>523</v>
      </c>
      <c r="F513" s="55">
        <v>0</v>
      </c>
      <c r="G513" s="55">
        <v>0</v>
      </c>
    </row>
    <row r="514" spans="2:7">
      <c r="B514" s="55" t="s">
        <v>266</v>
      </c>
      <c r="C514" s="55" t="s">
        <v>96</v>
      </c>
      <c r="D514" s="55" t="s">
        <v>267</v>
      </c>
      <c r="E514" s="55" t="s">
        <v>524</v>
      </c>
      <c r="F514" s="55">
        <v>0</v>
      </c>
      <c r="G514" s="55">
        <v>12</v>
      </c>
    </row>
    <row r="515" spans="2:7">
      <c r="B515" s="55" t="s">
        <v>266</v>
      </c>
      <c r="C515" s="55" t="s">
        <v>96</v>
      </c>
      <c r="D515" s="55" t="s">
        <v>269</v>
      </c>
      <c r="E515" s="55" t="s">
        <v>524</v>
      </c>
      <c r="F515" s="55">
        <v>0</v>
      </c>
      <c r="G515" s="55">
        <v>0</v>
      </c>
    </row>
    <row r="516" spans="2:7">
      <c r="B516" s="55" t="s">
        <v>266</v>
      </c>
      <c r="C516" s="55" t="s">
        <v>96</v>
      </c>
      <c r="D516" s="55" t="s">
        <v>267</v>
      </c>
      <c r="E516" s="55" t="s">
        <v>525</v>
      </c>
      <c r="F516" s="55">
        <v>0</v>
      </c>
      <c r="G516" s="55">
        <v>0</v>
      </c>
    </row>
    <row r="517" spans="2:7">
      <c r="B517" s="55" t="s">
        <v>266</v>
      </c>
      <c r="C517" s="55" t="s">
        <v>96</v>
      </c>
      <c r="D517" s="55" t="s">
        <v>269</v>
      </c>
      <c r="E517" s="55" t="s">
        <v>525</v>
      </c>
      <c r="F517" s="55">
        <v>0</v>
      </c>
      <c r="G517" s="55">
        <v>2</v>
      </c>
    </row>
    <row r="518" spans="2:7">
      <c r="B518" s="55" t="s">
        <v>266</v>
      </c>
      <c r="C518" s="55" t="s">
        <v>96</v>
      </c>
      <c r="D518" s="55" t="s">
        <v>267</v>
      </c>
      <c r="E518" s="55" t="s">
        <v>526</v>
      </c>
      <c r="F518" s="55">
        <v>113</v>
      </c>
      <c r="G518" s="55">
        <v>47</v>
      </c>
    </row>
    <row r="519" spans="2:7">
      <c r="B519" s="55" t="s">
        <v>266</v>
      </c>
      <c r="C519" s="55" t="s">
        <v>96</v>
      </c>
      <c r="D519" s="55" t="s">
        <v>269</v>
      </c>
      <c r="E519" s="55" t="s">
        <v>526</v>
      </c>
      <c r="F519" s="55">
        <v>0</v>
      </c>
      <c r="G519" s="55">
        <v>4</v>
      </c>
    </row>
    <row r="520" spans="2:7">
      <c r="B520" s="55" t="s">
        <v>266</v>
      </c>
      <c r="C520" s="55" t="s">
        <v>96</v>
      </c>
      <c r="D520" s="55" t="s">
        <v>270</v>
      </c>
      <c r="E520" s="55" t="s">
        <v>526</v>
      </c>
      <c r="F520" s="55">
        <v>1</v>
      </c>
      <c r="G520" s="55">
        <v>0</v>
      </c>
    </row>
    <row r="521" spans="2:7">
      <c r="B521" s="55" t="s">
        <v>266</v>
      </c>
      <c r="C521" s="55" t="s">
        <v>96</v>
      </c>
      <c r="D521" s="55" t="s">
        <v>267</v>
      </c>
      <c r="E521" s="55" t="s">
        <v>527</v>
      </c>
      <c r="F521" s="55">
        <v>50</v>
      </c>
      <c r="G521" s="55">
        <v>4</v>
      </c>
    </row>
    <row r="522" spans="2:7">
      <c r="B522" s="55" t="s">
        <v>266</v>
      </c>
      <c r="C522" s="55" t="s">
        <v>96</v>
      </c>
      <c r="D522" s="55" t="s">
        <v>269</v>
      </c>
      <c r="E522" s="55" t="s">
        <v>527</v>
      </c>
      <c r="F522" s="55">
        <v>12</v>
      </c>
      <c r="G522" s="55">
        <v>0</v>
      </c>
    </row>
    <row r="523" spans="2:7">
      <c r="B523" s="55" t="s">
        <v>266</v>
      </c>
      <c r="C523" s="55" t="s">
        <v>96</v>
      </c>
      <c r="D523" s="55" t="s">
        <v>267</v>
      </c>
      <c r="E523" s="55" t="s">
        <v>528</v>
      </c>
      <c r="F523" s="55">
        <v>202</v>
      </c>
      <c r="G523" s="55">
        <v>198</v>
      </c>
    </row>
    <row r="524" spans="2:7">
      <c r="B524" s="55" t="s">
        <v>266</v>
      </c>
      <c r="C524" s="55" t="s">
        <v>96</v>
      </c>
      <c r="D524" s="55" t="s">
        <v>269</v>
      </c>
      <c r="E524" s="55" t="s">
        <v>528</v>
      </c>
      <c r="F524" s="55">
        <v>18</v>
      </c>
      <c r="G524" s="55">
        <v>17</v>
      </c>
    </row>
    <row r="525" spans="2:7">
      <c r="B525" s="55" t="s">
        <v>266</v>
      </c>
      <c r="C525" s="55" t="s">
        <v>96</v>
      </c>
      <c r="D525" s="55" t="s">
        <v>270</v>
      </c>
      <c r="E525" s="55" t="s">
        <v>528</v>
      </c>
      <c r="F525" s="55">
        <v>18</v>
      </c>
      <c r="G525" s="55">
        <v>17</v>
      </c>
    </row>
    <row r="526" spans="2:7">
      <c r="B526" s="55" t="s">
        <v>266</v>
      </c>
      <c r="C526" s="55" t="s">
        <v>96</v>
      </c>
      <c r="D526" s="55" t="s">
        <v>267</v>
      </c>
      <c r="E526" s="55" t="s">
        <v>529</v>
      </c>
      <c r="F526" s="55">
        <v>2</v>
      </c>
      <c r="G526" s="55">
        <v>0</v>
      </c>
    </row>
    <row r="527" spans="2:7">
      <c r="B527" s="55" t="s">
        <v>266</v>
      </c>
      <c r="C527" s="55" t="s">
        <v>96</v>
      </c>
      <c r="D527" s="55" t="s">
        <v>269</v>
      </c>
      <c r="E527" s="55" t="s">
        <v>529</v>
      </c>
      <c r="F527" s="55">
        <v>0</v>
      </c>
      <c r="G527" s="55">
        <v>0</v>
      </c>
    </row>
    <row r="528" spans="2:7">
      <c r="B528" s="55" t="s">
        <v>266</v>
      </c>
      <c r="C528" s="55" t="s">
        <v>96</v>
      </c>
      <c r="D528" s="55" t="s">
        <v>270</v>
      </c>
      <c r="E528" s="55" t="s">
        <v>529</v>
      </c>
      <c r="F528" s="55">
        <v>1</v>
      </c>
      <c r="G528" s="55">
        <v>0</v>
      </c>
    </row>
    <row r="529" spans="2:7">
      <c r="B529" s="55" t="s">
        <v>266</v>
      </c>
      <c r="C529" s="55" t="s">
        <v>96</v>
      </c>
      <c r="D529" s="55" t="s">
        <v>267</v>
      </c>
      <c r="E529" s="55" t="s">
        <v>530</v>
      </c>
      <c r="F529" s="55">
        <v>21</v>
      </c>
      <c r="G529" s="55">
        <v>24</v>
      </c>
    </row>
    <row r="530" spans="2:7">
      <c r="B530" s="55" t="s">
        <v>266</v>
      </c>
      <c r="C530" s="55" t="s">
        <v>96</v>
      </c>
      <c r="D530" s="55" t="s">
        <v>267</v>
      </c>
      <c r="E530" s="55" t="s">
        <v>531</v>
      </c>
      <c r="F530" s="55">
        <v>4</v>
      </c>
      <c r="G530" s="55">
        <v>1</v>
      </c>
    </row>
    <row r="531" spans="2:7">
      <c r="B531" s="55" t="s">
        <v>266</v>
      </c>
      <c r="C531" s="55" t="s">
        <v>96</v>
      </c>
      <c r="D531" s="55" t="s">
        <v>267</v>
      </c>
      <c r="E531" s="55" t="s">
        <v>532</v>
      </c>
      <c r="F531" s="55">
        <v>250</v>
      </c>
      <c r="G531" s="55">
        <v>230</v>
      </c>
    </row>
    <row r="532" spans="2:7">
      <c r="B532" s="55" t="s">
        <v>266</v>
      </c>
      <c r="C532" s="55" t="s">
        <v>96</v>
      </c>
      <c r="D532" s="55" t="s">
        <v>269</v>
      </c>
      <c r="E532" s="55" t="s">
        <v>532</v>
      </c>
      <c r="F532" s="55">
        <v>99</v>
      </c>
      <c r="G532" s="55">
        <v>60</v>
      </c>
    </row>
    <row r="533" spans="2:7">
      <c r="B533" s="55" t="s">
        <v>266</v>
      </c>
      <c r="C533" s="55" t="s">
        <v>96</v>
      </c>
      <c r="D533" s="55" t="s">
        <v>270</v>
      </c>
      <c r="E533" s="55" t="s">
        <v>532</v>
      </c>
      <c r="F533" s="55">
        <v>8</v>
      </c>
      <c r="G533" s="55">
        <v>74</v>
      </c>
    </row>
    <row r="534" spans="2:7">
      <c r="B534" s="55" t="s">
        <v>266</v>
      </c>
      <c r="C534" s="55" t="s">
        <v>96</v>
      </c>
      <c r="D534" s="55" t="s">
        <v>267</v>
      </c>
      <c r="E534" s="55" t="s">
        <v>533</v>
      </c>
      <c r="F534" s="55">
        <v>30</v>
      </c>
      <c r="G534" s="55">
        <v>2</v>
      </c>
    </row>
    <row r="535" spans="2:7">
      <c r="B535" s="55" t="s">
        <v>266</v>
      </c>
      <c r="C535" s="55" t="s">
        <v>96</v>
      </c>
      <c r="D535" s="55" t="s">
        <v>269</v>
      </c>
      <c r="E535" s="55" t="s">
        <v>533</v>
      </c>
      <c r="F535" s="55">
        <v>6</v>
      </c>
      <c r="G535" s="55">
        <v>5</v>
      </c>
    </row>
    <row r="536" spans="2:7">
      <c r="B536" s="55" t="s">
        <v>266</v>
      </c>
      <c r="C536" s="55" t="s">
        <v>96</v>
      </c>
      <c r="D536" s="55" t="s">
        <v>270</v>
      </c>
      <c r="E536" s="55" t="s">
        <v>533</v>
      </c>
      <c r="F536" s="55">
        <v>0</v>
      </c>
      <c r="G536" s="55">
        <v>2</v>
      </c>
    </row>
    <row r="537" spans="2:7">
      <c r="B537" s="55" t="s">
        <v>266</v>
      </c>
      <c r="C537" s="55" t="s">
        <v>96</v>
      </c>
      <c r="D537" s="55" t="s">
        <v>267</v>
      </c>
      <c r="E537" s="55" t="s">
        <v>534</v>
      </c>
      <c r="F537" s="55">
        <v>0</v>
      </c>
      <c r="G537" s="55">
        <v>3</v>
      </c>
    </row>
    <row r="538" spans="2:7">
      <c r="B538" s="55" t="s">
        <v>266</v>
      </c>
      <c r="C538" s="55" t="s">
        <v>96</v>
      </c>
      <c r="D538" s="55" t="s">
        <v>267</v>
      </c>
      <c r="E538" s="55" t="s">
        <v>535</v>
      </c>
      <c r="F538" s="55">
        <v>0</v>
      </c>
      <c r="G538" s="55">
        <v>6</v>
      </c>
    </row>
    <row r="539" spans="2:7">
      <c r="B539" s="55" t="s">
        <v>266</v>
      </c>
      <c r="C539" s="55" t="s">
        <v>96</v>
      </c>
      <c r="D539" s="55" t="s">
        <v>269</v>
      </c>
      <c r="E539" s="55" t="s">
        <v>535</v>
      </c>
      <c r="F539" s="55">
        <v>0</v>
      </c>
      <c r="G539" s="55">
        <v>20</v>
      </c>
    </row>
    <row r="540" spans="2:7">
      <c r="B540" s="55" t="s">
        <v>266</v>
      </c>
      <c r="C540" s="55" t="s">
        <v>96</v>
      </c>
      <c r="D540" s="55" t="s">
        <v>267</v>
      </c>
      <c r="E540" s="55" t="s">
        <v>536</v>
      </c>
      <c r="F540" s="55">
        <v>36</v>
      </c>
      <c r="G540" s="55">
        <v>12</v>
      </c>
    </row>
    <row r="541" spans="2:7">
      <c r="B541" s="55" t="s">
        <v>266</v>
      </c>
      <c r="C541" s="55" t="s">
        <v>96</v>
      </c>
      <c r="D541" s="55" t="s">
        <v>267</v>
      </c>
      <c r="E541" s="55" t="s">
        <v>537</v>
      </c>
      <c r="F541" s="55">
        <v>291</v>
      </c>
      <c r="G541" s="55">
        <v>150</v>
      </c>
    </row>
    <row r="542" spans="2:7">
      <c r="B542" s="55" t="s">
        <v>266</v>
      </c>
      <c r="C542" s="55" t="s">
        <v>96</v>
      </c>
      <c r="D542" s="55" t="s">
        <v>269</v>
      </c>
      <c r="E542" s="55" t="s">
        <v>537</v>
      </c>
      <c r="F542" s="55">
        <v>12</v>
      </c>
      <c r="G542" s="55">
        <v>13</v>
      </c>
    </row>
    <row r="543" spans="2:7">
      <c r="B543" s="55" t="s">
        <v>266</v>
      </c>
      <c r="C543" s="55" t="s">
        <v>96</v>
      </c>
      <c r="D543" s="55" t="s">
        <v>270</v>
      </c>
      <c r="E543" s="55" t="s">
        <v>537</v>
      </c>
      <c r="F543" s="55">
        <v>9</v>
      </c>
      <c r="G543" s="55">
        <v>6</v>
      </c>
    </row>
    <row r="544" spans="2:7">
      <c r="B544" s="55" t="s">
        <v>266</v>
      </c>
      <c r="C544" s="55" t="s">
        <v>96</v>
      </c>
      <c r="D544" s="55" t="s">
        <v>267</v>
      </c>
      <c r="E544" s="55" t="s">
        <v>538</v>
      </c>
      <c r="F544" s="55">
        <v>17</v>
      </c>
      <c r="G544" s="55">
        <v>6</v>
      </c>
    </row>
    <row r="545" spans="2:7">
      <c r="B545" s="55" t="s">
        <v>266</v>
      </c>
      <c r="C545" s="55" t="s">
        <v>96</v>
      </c>
      <c r="D545" s="55" t="s">
        <v>267</v>
      </c>
      <c r="E545" s="55" t="s">
        <v>539</v>
      </c>
      <c r="F545" s="55">
        <v>95</v>
      </c>
      <c r="G545" s="55">
        <v>78</v>
      </c>
    </row>
    <row r="546" spans="2:7">
      <c r="B546" s="55" t="s">
        <v>266</v>
      </c>
      <c r="C546" s="55" t="s">
        <v>96</v>
      </c>
      <c r="D546" s="55" t="s">
        <v>269</v>
      </c>
      <c r="E546" s="55" t="s">
        <v>539</v>
      </c>
      <c r="F546" s="55">
        <v>1</v>
      </c>
      <c r="G546" s="55">
        <v>50</v>
      </c>
    </row>
    <row r="547" spans="2:7">
      <c r="B547" s="55" t="s">
        <v>266</v>
      </c>
      <c r="C547" s="55" t="s">
        <v>96</v>
      </c>
      <c r="D547" s="55" t="s">
        <v>270</v>
      </c>
      <c r="E547" s="55" t="s">
        <v>539</v>
      </c>
      <c r="F547" s="55">
        <v>8</v>
      </c>
      <c r="G547" s="55">
        <v>28</v>
      </c>
    </row>
    <row r="548" spans="2:7">
      <c r="B548" s="55" t="s">
        <v>266</v>
      </c>
      <c r="C548" s="55" t="s">
        <v>96</v>
      </c>
      <c r="D548" s="55" t="s">
        <v>267</v>
      </c>
      <c r="E548" s="55" t="s">
        <v>540</v>
      </c>
      <c r="F548" s="55">
        <v>139</v>
      </c>
      <c r="G548" s="55">
        <v>23</v>
      </c>
    </row>
    <row r="549" spans="2:7">
      <c r="B549" s="55" t="s">
        <v>266</v>
      </c>
      <c r="C549" s="55" t="s">
        <v>96</v>
      </c>
      <c r="D549" s="55" t="s">
        <v>269</v>
      </c>
      <c r="E549" s="55" t="s">
        <v>540</v>
      </c>
      <c r="F549" s="55">
        <v>180</v>
      </c>
      <c r="G549" s="55">
        <v>31</v>
      </c>
    </row>
    <row r="550" spans="2:7">
      <c r="B550" s="55" t="s">
        <v>266</v>
      </c>
      <c r="C550" s="55" t="s">
        <v>96</v>
      </c>
      <c r="D550" s="55" t="s">
        <v>270</v>
      </c>
      <c r="E550" s="55" t="s">
        <v>540</v>
      </c>
      <c r="F550" s="55">
        <v>3</v>
      </c>
      <c r="G550" s="55">
        <v>3</v>
      </c>
    </row>
    <row r="551" spans="2:7">
      <c r="B551" s="55" t="s">
        <v>266</v>
      </c>
      <c r="C551" s="55" t="s">
        <v>96</v>
      </c>
      <c r="D551" s="55" t="s">
        <v>267</v>
      </c>
      <c r="E551" s="55" t="s">
        <v>541</v>
      </c>
      <c r="F551" s="55">
        <v>156</v>
      </c>
      <c r="G551" s="55">
        <v>115</v>
      </c>
    </row>
    <row r="552" spans="2:7">
      <c r="B552" s="55" t="s">
        <v>266</v>
      </c>
      <c r="C552" s="55" t="s">
        <v>96</v>
      </c>
      <c r="D552" s="55" t="s">
        <v>269</v>
      </c>
      <c r="E552" s="55" t="s">
        <v>541</v>
      </c>
      <c r="F552" s="55">
        <v>59</v>
      </c>
      <c r="G552" s="55">
        <v>53</v>
      </c>
    </row>
    <row r="553" spans="2:7">
      <c r="B553" s="55" t="s">
        <v>266</v>
      </c>
      <c r="C553" s="55" t="s">
        <v>96</v>
      </c>
      <c r="D553" s="55" t="s">
        <v>270</v>
      </c>
      <c r="E553" s="55" t="s">
        <v>541</v>
      </c>
      <c r="F553" s="55">
        <v>5</v>
      </c>
      <c r="G553" s="55">
        <v>3</v>
      </c>
    </row>
    <row r="554" spans="2:7">
      <c r="B554" s="55" t="s">
        <v>266</v>
      </c>
      <c r="C554" s="55" t="s">
        <v>96</v>
      </c>
      <c r="D554" s="55" t="s">
        <v>267</v>
      </c>
      <c r="E554" s="55" t="s">
        <v>542</v>
      </c>
      <c r="F554" s="55">
        <v>91</v>
      </c>
      <c r="G554" s="55">
        <v>32</v>
      </c>
    </row>
    <row r="555" spans="2:7">
      <c r="B555" s="55" t="s">
        <v>266</v>
      </c>
      <c r="C555" s="55" t="s">
        <v>96</v>
      </c>
      <c r="D555" s="55" t="s">
        <v>269</v>
      </c>
      <c r="E555" s="55" t="s">
        <v>542</v>
      </c>
      <c r="F555" s="55">
        <v>3</v>
      </c>
      <c r="G555" s="55">
        <v>0</v>
      </c>
    </row>
    <row r="556" spans="2:7">
      <c r="B556" s="55" t="s">
        <v>266</v>
      </c>
      <c r="C556" s="55" t="s">
        <v>96</v>
      </c>
      <c r="D556" s="55" t="s">
        <v>270</v>
      </c>
      <c r="E556" s="55" t="s">
        <v>542</v>
      </c>
      <c r="F556" s="55">
        <v>0</v>
      </c>
      <c r="G556" s="55">
        <v>1</v>
      </c>
    </row>
    <row r="557" spans="2:7">
      <c r="B557" s="55" t="s">
        <v>266</v>
      </c>
      <c r="C557" s="55" t="s">
        <v>96</v>
      </c>
      <c r="D557" s="55" t="s">
        <v>267</v>
      </c>
      <c r="E557" s="55" t="s">
        <v>543</v>
      </c>
      <c r="F557" s="55">
        <v>0</v>
      </c>
      <c r="G557" s="55">
        <v>0</v>
      </c>
    </row>
    <row r="558" spans="2:7">
      <c r="B558" s="55" t="s">
        <v>266</v>
      </c>
      <c r="C558" s="55" t="s">
        <v>96</v>
      </c>
      <c r="D558" s="55" t="s">
        <v>267</v>
      </c>
      <c r="E558" s="55" t="s">
        <v>544</v>
      </c>
      <c r="F558" s="55">
        <v>1279</v>
      </c>
      <c r="G558" s="55">
        <v>1026</v>
      </c>
    </row>
    <row r="559" spans="2:7">
      <c r="B559" s="55" t="s">
        <v>266</v>
      </c>
      <c r="C559" s="55" t="s">
        <v>96</v>
      </c>
      <c r="D559" s="55" t="s">
        <v>269</v>
      </c>
      <c r="E559" s="55" t="s">
        <v>544</v>
      </c>
      <c r="F559" s="55">
        <v>1385</v>
      </c>
      <c r="G559" s="55">
        <v>1167</v>
      </c>
    </row>
    <row r="560" spans="2:7">
      <c r="B560" s="55" t="s">
        <v>266</v>
      </c>
      <c r="C560" s="55" t="s">
        <v>96</v>
      </c>
      <c r="D560" s="55" t="s">
        <v>270</v>
      </c>
      <c r="E560" s="55" t="s">
        <v>544</v>
      </c>
      <c r="F560" s="55">
        <v>681</v>
      </c>
      <c r="G560" s="55">
        <v>425</v>
      </c>
    </row>
    <row r="561" spans="2:7">
      <c r="B561" s="55" t="s">
        <v>266</v>
      </c>
      <c r="C561" s="55" t="s">
        <v>96</v>
      </c>
      <c r="D561" s="55" t="s">
        <v>267</v>
      </c>
      <c r="E561" s="55" t="s">
        <v>545</v>
      </c>
      <c r="F561" s="55">
        <v>0</v>
      </c>
      <c r="G561" s="55">
        <v>21</v>
      </c>
    </row>
    <row r="562" spans="2:7">
      <c r="B562" s="55" t="s">
        <v>266</v>
      </c>
      <c r="C562" s="55" t="s">
        <v>96</v>
      </c>
      <c r="D562" s="55" t="s">
        <v>269</v>
      </c>
      <c r="E562" s="55" t="s">
        <v>545</v>
      </c>
      <c r="F562" s="55">
        <v>0</v>
      </c>
      <c r="G562" s="55">
        <v>0</v>
      </c>
    </row>
    <row r="563" spans="2:7">
      <c r="B563" s="55" t="s">
        <v>266</v>
      </c>
      <c r="C563" s="55" t="s">
        <v>96</v>
      </c>
      <c r="D563" s="55" t="s">
        <v>267</v>
      </c>
      <c r="E563" s="55" t="s">
        <v>546</v>
      </c>
      <c r="F563" s="55">
        <v>0</v>
      </c>
      <c r="G563" s="55">
        <v>4</v>
      </c>
    </row>
    <row r="564" spans="2:7">
      <c r="B564" s="55" t="s">
        <v>266</v>
      </c>
      <c r="C564" s="55" t="s">
        <v>96</v>
      </c>
      <c r="D564" s="55" t="s">
        <v>267</v>
      </c>
      <c r="E564" s="55" t="s">
        <v>547</v>
      </c>
      <c r="F564" s="55">
        <v>13</v>
      </c>
      <c r="G564" s="55">
        <v>9</v>
      </c>
    </row>
    <row r="565" spans="2:7">
      <c r="B565" s="55" t="s">
        <v>266</v>
      </c>
      <c r="C565" s="55" t="s">
        <v>96</v>
      </c>
      <c r="D565" s="55" t="s">
        <v>267</v>
      </c>
      <c r="E565" s="55" t="s">
        <v>548</v>
      </c>
      <c r="F565" s="55">
        <v>0</v>
      </c>
      <c r="G565" s="55">
        <v>20</v>
      </c>
    </row>
    <row r="566" spans="2:7">
      <c r="B566" s="55" t="s">
        <v>266</v>
      </c>
      <c r="C566" s="55" t="s">
        <v>96</v>
      </c>
      <c r="D566" s="55" t="s">
        <v>269</v>
      </c>
      <c r="E566" s="55" t="s">
        <v>548</v>
      </c>
      <c r="F566" s="55">
        <v>1</v>
      </c>
      <c r="G566" s="55">
        <v>3</v>
      </c>
    </row>
    <row r="567" spans="2:7">
      <c r="B567" s="55" t="s">
        <v>266</v>
      </c>
      <c r="C567" s="55" t="s">
        <v>96</v>
      </c>
      <c r="D567" s="55" t="s">
        <v>270</v>
      </c>
      <c r="E567" s="55" t="s">
        <v>548</v>
      </c>
      <c r="F567" s="55">
        <v>0</v>
      </c>
      <c r="G567" s="55">
        <v>0</v>
      </c>
    </row>
    <row r="568" spans="2:7">
      <c r="B568" s="55" t="s">
        <v>266</v>
      </c>
      <c r="C568" s="55" t="s">
        <v>96</v>
      </c>
      <c r="D568" s="55" t="s">
        <v>267</v>
      </c>
      <c r="E568" s="55" t="s">
        <v>549</v>
      </c>
      <c r="F568" s="55">
        <v>100</v>
      </c>
      <c r="G568" s="55">
        <v>53</v>
      </c>
    </row>
    <row r="569" spans="2:7">
      <c r="B569" s="55" t="s">
        <v>266</v>
      </c>
      <c r="C569" s="55" t="s">
        <v>96</v>
      </c>
      <c r="D569" s="55" t="s">
        <v>269</v>
      </c>
      <c r="E569" s="55" t="s">
        <v>549</v>
      </c>
      <c r="F569" s="55">
        <v>0</v>
      </c>
      <c r="G569" s="55">
        <v>0</v>
      </c>
    </row>
    <row r="570" spans="2:7">
      <c r="B570" s="55" t="s">
        <v>266</v>
      </c>
      <c r="C570" s="55" t="s">
        <v>96</v>
      </c>
      <c r="D570" s="55" t="s">
        <v>270</v>
      </c>
      <c r="E570" s="55" t="s">
        <v>549</v>
      </c>
      <c r="F570" s="55">
        <v>0</v>
      </c>
      <c r="G570" s="55">
        <v>1</v>
      </c>
    </row>
    <row r="571" spans="2:7">
      <c r="B571" s="55" t="s">
        <v>266</v>
      </c>
      <c r="C571" s="55" t="s">
        <v>96</v>
      </c>
      <c r="D571" s="55" t="s">
        <v>269</v>
      </c>
      <c r="E571" s="55" t="s">
        <v>550</v>
      </c>
      <c r="F571" s="55">
        <v>0</v>
      </c>
      <c r="G571" s="55">
        <v>0</v>
      </c>
    </row>
    <row r="572" spans="2:7">
      <c r="B572" s="55" t="s">
        <v>266</v>
      </c>
      <c r="C572" s="55" t="s">
        <v>96</v>
      </c>
      <c r="D572" s="55" t="s">
        <v>267</v>
      </c>
      <c r="E572" s="55" t="s">
        <v>551</v>
      </c>
      <c r="F572" s="55">
        <v>20</v>
      </c>
      <c r="G572" s="55">
        <v>0</v>
      </c>
    </row>
    <row r="573" spans="2:7">
      <c r="B573" s="55" t="s">
        <v>266</v>
      </c>
      <c r="C573" s="55" t="s">
        <v>96</v>
      </c>
      <c r="D573" s="55" t="s">
        <v>269</v>
      </c>
      <c r="E573" s="55" t="s">
        <v>551</v>
      </c>
      <c r="F573" s="55">
        <v>0</v>
      </c>
      <c r="G573" s="55">
        <v>0</v>
      </c>
    </row>
    <row r="574" spans="2:7">
      <c r="B574" s="55" t="s">
        <v>266</v>
      </c>
      <c r="C574" s="55" t="s">
        <v>96</v>
      </c>
      <c r="D574" s="55" t="s">
        <v>267</v>
      </c>
      <c r="E574" s="55" t="s">
        <v>552</v>
      </c>
      <c r="F574" s="55">
        <v>0</v>
      </c>
      <c r="G574" s="55">
        <v>0</v>
      </c>
    </row>
    <row r="575" spans="2:7">
      <c r="B575" s="55" t="s">
        <v>266</v>
      </c>
      <c r="C575" s="55" t="s">
        <v>96</v>
      </c>
      <c r="D575" s="55" t="s">
        <v>267</v>
      </c>
      <c r="E575" s="55" t="s">
        <v>553</v>
      </c>
      <c r="F575" s="55">
        <v>1</v>
      </c>
      <c r="G575" s="55">
        <v>1</v>
      </c>
    </row>
    <row r="576" spans="2:7">
      <c r="B576" s="55" t="s">
        <v>266</v>
      </c>
      <c r="C576" s="55" t="s">
        <v>96</v>
      </c>
      <c r="D576" s="55" t="s">
        <v>267</v>
      </c>
      <c r="E576" s="55" t="s">
        <v>554</v>
      </c>
      <c r="F576" s="55">
        <v>21</v>
      </c>
      <c r="G576" s="55">
        <v>12</v>
      </c>
    </row>
    <row r="577" spans="2:7">
      <c r="B577" s="55" t="s">
        <v>266</v>
      </c>
      <c r="C577" s="55" t="s">
        <v>96</v>
      </c>
      <c r="D577" s="55" t="s">
        <v>270</v>
      </c>
      <c r="E577" s="55" t="s">
        <v>554</v>
      </c>
      <c r="F577" s="55">
        <v>0</v>
      </c>
      <c r="G577" s="55">
        <v>0</v>
      </c>
    </row>
    <row r="578" spans="2:7">
      <c r="B578" s="55" t="s">
        <v>266</v>
      </c>
      <c r="C578" s="55" t="s">
        <v>96</v>
      </c>
      <c r="D578" s="55" t="s">
        <v>267</v>
      </c>
      <c r="E578" s="55" t="s">
        <v>555</v>
      </c>
      <c r="F578" s="55">
        <v>7</v>
      </c>
      <c r="G578" s="55">
        <v>0</v>
      </c>
    </row>
    <row r="579" spans="2:7">
      <c r="B579" s="55" t="s">
        <v>266</v>
      </c>
      <c r="C579" s="55" t="s">
        <v>96</v>
      </c>
      <c r="D579" s="55" t="s">
        <v>267</v>
      </c>
      <c r="E579" s="55" t="s">
        <v>556</v>
      </c>
      <c r="F579" s="55">
        <v>554</v>
      </c>
      <c r="G579" s="55">
        <v>231</v>
      </c>
    </row>
    <row r="580" spans="2:7">
      <c r="B580" s="55" t="s">
        <v>266</v>
      </c>
      <c r="C580" s="55" t="s">
        <v>96</v>
      </c>
      <c r="D580" s="55" t="s">
        <v>269</v>
      </c>
      <c r="E580" s="55" t="s">
        <v>556</v>
      </c>
      <c r="F580" s="55">
        <v>110</v>
      </c>
      <c r="G580" s="55">
        <v>66</v>
      </c>
    </row>
    <row r="581" spans="2:7">
      <c r="B581" s="55" t="s">
        <v>266</v>
      </c>
      <c r="C581" s="55" t="s">
        <v>96</v>
      </c>
      <c r="D581" s="55" t="s">
        <v>270</v>
      </c>
      <c r="E581" s="55" t="s">
        <v>556</v>
      </c>
      <c r="F581" s="55">
        <v>1</v>
      </c>
      <c r="G581" s="55">
        <v>0</v>
      </c>
    </row>
    <row r="582" spans="2:7">
      <c r="B582" s="55" t="s">
        <v>266</v>
      </c>
      <c r="C582" s="55" t="s">
        <v>96</v>
      </c>
      <c r="D582" s="55" t="s">
        <v>267</v>
      </c>
      <c r="E582" s="55" t="s">
        <v>557</v>
      </c>
      <c r="F582" s="55">
        <v>22</v>
      </c>
      <c r="G582" s="55">
        <v>4</v>
      </c>
    </row>
    <row r="583" spans="2:7">
      <c r="B583" s="55" t="s">
        <v>266</v>
      </c>
      <c r="C583" s="55" t="s">
        <v>96</v>
      </c>
      <c r="D583" s="55" t="s">
        <v>269</v>
      </c>
      <c r="E583" s="55" t="s">
        <v>557</v>
      </c>
      <c r="F583" s="55">
        <v>153</v>
      </c>
      <c r="G583" s="55">
        <v>26</v>
      </c>
    </row>
    <row r="584" spans="2:7">
      <c r="B584" s="55" t="s">
        <v>266</v>
      </c>
      <c r="C584" s="55" t="s">
        <v>96</v>
      </c>
      <c r="D584" s="55" t="s">
        <v>270</v>
      </c>
      <c r="E584" s="55" t="s">
        <v>557</v>
      </c>
      <c r="F584" s="55">
        <v>118</v>
      </c>
      <c r="G584" s="55">
        <v>67</v>
      </c>
    </row>
    <row r="585" spans="2:7">
      <c r="B585" s="55" t="s">
        <v>266</v>
      </c>
      <c r="C585" s="55" t="s">
        <v>96</v>
      </c>
      <c r="D585" s="55" t="s">
        <v>267</v>
      </c>
      <c r="E585" s="55" t="s">
        <v>558</v>
      </c>
      <c r="F585" s="55">
        <v>32</v>
      </c>
      <c r="G585" s="55">
        <v>12</v>
      </c>
    </row>
    <row r="586" spans="2:7">
      <c r="B586" s="55" t="s">
        <v>266</v>
      </c>
      <c r="C586" s="55" t="s">
        <v>96</v>
      </c>
      <c r="D586" s="55" t="s">
        <v>269</v>
      </c>
      <c r="E586" s="55" t="s">
        <v>558</v>
      </c>
      <c r="F586" s="55">
        <v>0</v>
      </c>
      <c r="G586" s="55">
        <v>0</v>
      </c>
    </row>
    <row r="587" spans="2:7">
      <c r="B587" s="55" t="s">
        <v>266</v>
      </c>
      <c r="C587" s="55" t="s">
        <v>96</v>
      </c>
      <c r="D587" s="55" t="s">
        <v>267</v>
      </c>
      <c r="E587" s="55" t="s">
        <v>559</v>
      </c>
      <c r="F587" s="55">
        <v>6</v>
      </c>
      <c r="G587" s="55">
        <v>2</v>
      </c>
    </row>
    <row r="588" spans="2:7">
      <c r="B588" s="55" t="s">
        <v>266</v>
      </c>
      <c r="C588" s="55" t="s">
        <v>96</v>
      </c>
      <c r="D588" s="55" t="s">
        <v>267</v>
      </c>
      <c r="E588" s="55" t="s">
        <v>560</v>
      </c>
      <c r="F588" s="55">
        <v>27</v>
      </c>
      <c r="G588" s="55">
        <v>22</v>
      </c>
    </row>
    <row r="589" spans="2:7">
      <c r="B589" s="55" t="s">
        <v>266</v>
      </c>
      <c r="C589" s="55" t="s">
        <v>96</v>
      </c>
      <c r="D589" s="55" t="s">
        <v>269</v>
      </c>
      <c r="E589" s="55" t="s">
        <v>560</v>
      </c>
      <c r="F589" s="55">
        <v>0</v>
      </c>
      <c r="G589" s="55">
        <v>0</v>
      </c>
    </row>
    <row r="590" spans="2:7">
      <c r="B590" s="55" t="s">
        <v>266</v>
      </c>
      <c r="C590" s="55" t="s">
        <v>96</v>
      </c>
      <c r="D590" s="55" t="s">
        <v>267</v>
      </c>
      <c r="E590" s="55" t="s">
        <v>561</v>
      </c>
      <c r="F590" s="55">
        <v>46</v>
      </c>
      <c r="G590" s="55">
        <v>53</v>
      </c>
    </row>
    <row r="591" spans="2:7">
      <c r="B591" s="55" t="s">
        <v>266</v>
      </c>
      <c r="C591" s="55" t="s">
        <v>96</v>
      </c>
      <c r="D591" s="55" t="s">
        <v>269</v>
      </c>
      <c r="E591" s="55" t="s">
        <v>561</v>
      </c>
      <c r="F591" s="55">
        <v>2</v>
      </c>
      <c r="G591" s="55">
        <v>1</v>
      </c>
    </row>
    <row r="592" spans="2:7">
      <c r="B592" s="55" t="s">
        <v>266</v>
      </c>
      <c r="C592" s="55" t="s">
        <v>96</v>
      </c>
      <c r="D592" s="55" t="s">
        <v>267</v>
      </c>
      <c r="E592" s="55" t="s">
        <v>562</v>
      </c>
      <c r="F592" s="55">
        <v>3</v>
      </c>
      <c r="G592" s="55">
        <v>0</v>
      </c>
    </row>
    <row r="593" spans="2:7">
      <c r="B593" s="55" t="s">
        <v>266</v>
      </c>
      <c r="C593" s="55" t="s">
        <v>96</v>
      </c>
      <c r="D593" s="55" t="s">
        <v>267</v>
      </c>
      <c r="E593" s="55" t="s">
        <v>563</v>
      </c>
      <c r="F593" s="55">
        <v>0</v>
      </c>
      <c r="G593" s="55">
        <v>0</v>
      </c>
    </row>
    <row r="594" spans="2:7">
      <c r="B594" s="55" t="s">
        <v>266</v>
      </c>
      <c r="C594" s="55" t="s">
        <v>96</v>
      </c>
      <c r="D594" s="55" t="s">
        <v>267</v>
      </c>
      <c r="E594" s="55" t="s">
        <v>564</v>
      </c>
      <c r="F594" s="55">
        <v>12</v>
      </c>
      <c r="G594" s="55">
        <v>18</v>
      </c>
    </row>
    <row r="595" spans="2:7">
      <c r="B595" s="55" t="s">
        <v>266</v>
      </c>
      <c r="C595" s="55" t="s">
        <v>96</v>
      </c>
      <c r="D595" s="55" t="s">
        <v>269</v>
      </c>
      <c r="E595" s="55" t="s">
        <v>564</v>
      </c>
      <c r="F595" s="55">
        <v>0</v>
      </c>
      <c r="G595" s="55">
        <v>0</v>
      </c>
    </row>
    <row r="596" spans="2:7">
      <c r="B596" s="55" t="s">
        <v>266</v>
      </c>
      <c r="C596" s="55" t="s">
        <v>96</v>
      </c>
      <c r="D596" s="55" t="s">
        <v>267</v>
      </c>
      <c r="E596" s="55" t="s">
        <v>565</v>
      </c>
      <c r="F596" s="55">
        <v>41</v>
      </c>
      <c r="G596" s="55">
        <v>24</v>
      </c>
    </row>
    <row r="597" spans="2:7">
      <c r="B597" s="55" t="s">
        <v>266</v>
      </c>
      <c r="C597" s="55" t="s">
        <v>96</v>
      </c>
      <c r="D597" s="55" t="s">
        <v>269</v>
      </c>
      <c r="E597" s="55" t="s">
        <v>565</v>
      </c>
      <c r="F597" s="55">
        <v>56</v>
      </c>
      <c r="G597" s="55">
        <v>6</v>
      </c>
    </row>
    <row r="598" spans="2:7">
      <c r="B598" s="55" t="s">
        <v>266</v>
      </c>
      <c r="C598" s="55" t="s">
        <v>96</v>
      </c>
      <c r="D598" s="55" t="s">
        <v>267</v>
      </c>
      <c r="E598" s="55" t="s">
        <v>566</v>
      </c>
      <c r="F598" s="55">
        <v>16</v>
      </c>
      <c r="G598" s="55">
        <v>24</v>
      </c>
    </row>
    <row r="599" spans="2:7">
      <c r="B599" s="55" t="s">
        <v>266</v>
      </c>
      <c r="C599" s="55" t="s">
        <v>96</v>
      </c>
      <c r="D599" s="55" t="s">
        <v>269</v>
      </c>
      <c r="E599" s="55" t="s">
        <v>566</v>
      </c>
      <c r="F599" s="55">
        <v>0</v>
      </c>
      <c r="G599" s="55">
        <v>0</v>
      </c>
    </row>
    <row r="600" spans="2:7">
      <c r="B600" s="55" t="s">
        <v>266</v>
      </c>
      <c r="C600" s="55" t="s">
        <v>96</v>
      </c>
      <c r="D600" s="55" t="s">
        <v>267</v>
      </c>
      <c r="E600" s="55" t="s">
        <v>567</v>
      </c>
      <c r="F600" s="55">
        <v>23</v>
      </c>
      <c r="G600" s="55">
        <v>33</v>
      </c>
    </row>
    <row r="601" spans="2:7">
      <c r="B601" s="55" t="s">
        <v>266</v>
      </c>
      <c r="C601" s="55" t="s">
        <v>96</v>
      </c>
      <c r="D601" s="55" t="s">
        <v>267</v>
      </c>
      <c r="E601" s="55" t="s">
        <v>568</v>
      </c>
      <c r="F601" s="55">
        <v>8</v>
      </c>
      <c r="G601" s="55">
        <v>0</v>
      </c>
    </row>
    <row r="602" spans="2:7">
      <c r="B602" s="55" t="s">
        <v>266</v>
      </c>
      <c r="C602" s="55" t="s">
        <v>96</v>
      </c>
      <c r="D602" s="55" t="s">
        <v>269</v>
      </c>
      <c r="E602" s="55" t="s">
        <v>568</v>
      </c>
      <c r="F602" s="55">
        <v>0</v>
      </c>
      <c r="G602" s="55">
        <v>0</v>
      </c>
    </row>
    <row r="603" spans="2:7">
      <c r="B603" s="55" t="s">
        <v>266</v>
      </c>
      <c r="C603" s="55" t="s">
        <v>96</v>
      </c>
      <c r="D603" s="55" t="s">
        <v>270</v>
      </c>
      <c r="E603" s="55" t="s">
        <v>568</v>
      </c>
      <c r="F603" s="55">
        <v>0</v>
      </c>
      <c r="G603" s="55">
        <v>0</v>
      </c>
    </row>
    <row r="604" spans="2:7">
      <c r="B604" s="55" t="s">
        <v>266</v>
      </c>
      <c r="C604" s="55" t="s">
        <v>96</v>
      </c>
      <c r="D604" s="55" t="s">
        <v>267</v>
      </c>
      <c r="E604" s="55" t="s">
        <v>569</v>
      </c>
      <c r="F604" s="55">
        <v>0</v>
      </c>
      <c r="G604" s="55">
        <v>0</v>
      </c>
    </row>
    <row r="605" spans="2:7">
      <c r="B605" s="55" t="s">
        <v>266</v>
      </c>
      <c r="C605" s="55" t="s">
        <v>96</v>
      </c>
      <c r="D605" s="55" t="s">
        <v>267</v>
      </c>
      <c r="E605" s="55" t="s">
        <v>570</v>
      </c>
      <c r="F605" s="55">
        <v>0</v>
      </c>
      <c r="G605" s="55">
        <v>18</v>
      </c>
    </row>
    <row r="606" spans="2:7">
      <c r="B606" s="55" t="s">
        <v>266</v>
      </c>
      <c r="C606" s="55" t="s">
        <v>96</v>
      </c>
      <c r="D606" s="55" t="s">
        <v>267</v>
      </c>
      <c r="E606" s="55" t="s">
        <v>571</v>
      </c>
      <c r="F606" s="55">
        <v>1</v>
      </c>
      <c r="G606" s="55">
        <v>0</v>
      </c>
    </row>
    <row r="607" spans="2:7">
      <c r="B607" s="55" t="s">
        <v>266</v>
      </c>
      <c r="C607" s="55" t="s">
        <v>96</v>
      </c>
      <c r="D607" s="55" t="s">
        <v>267</v>
      </c>
      <c r="E607" s="55" t="s">
        <v>572</v>
      </c>
      <c r="F607" s="55">
        <v>30</v>
      </c>
      <c r="G607" s="55">
        <v>51</v>
      </c>
    </row>
    <row r="608" spans="2:7">
      <c r="B608" s="55" t="s">
        <v>266</v>
      </c>
      <c r="C608" s="55" t="s">
        <v>96</v>
      </c>
      <c r="D608" s="55" t="s">
        <v>269</v>
      </c>
      <c r="E608" s="55" t="s">
        <v>572</v>
      </c>
      <c r="F608" s="55">
        <v>0</v>
      </c>
      <c r="G608" s="55">
        <v>0</v>
      </c>
    </row>
    <row r="609" spans="2:7">
      <c r="B609" s="55" t="s">
        <v>266</v>
      </c>
      <c r="C609" s="55" t="s">
        <v>96</v>
      </c>
      <c r="D609" s="55" t="s">
        <v>267</v>
      </c>
      <c r="E609" s="55" t="s">
        <v>573</v>
      </c>
      <c r="F609" s="55">
        <v>2</v>
      </c>
      <c r="G609" s="55">
        <v>16</v>
      </c>
    </row>
    <row r="610" spans="2:7">
      <c r="B610" s="55" t="s">
        <v>266</v>
      </c>
      <c r="C610" s="55" t="s">
        <v>96</v>
      </c>
      <c r="D610" s="55" t="s">
        <v>267</v>
      </c>
      <c r="E610" s="55" t="s">
        <v>574</v>
      </c>
      <c r="F610" s="55">
        <v>11</v>
      </c>
      <c r="G610" s="55">
        <v>0</v>
      </c>
    </row>
    <row r="611" spans="2:7">
      <c r="B611" s="55" t="s">
        <v>266</v>
      </c>
      <c r="C611" s="55" t="s">
        <v>96</v>
      </c>
      <c r="D611" s="55" t="s">
        <v>270</v>
      </c>
      <c r="E611" s="55" t="s">
        <v>574</v>
      </c>
      <c r="F611" s="55">
        <v>0</v>
      </c>
      <c r="G611" s="55">
        <v>0</v>
      </c>
    </row>
    <row r="612" spans="2:7">
      <c r="B612" s="55" t="s">
        <v>266</v>
      </c>
      <c r="C612" s="55" t="s">
        <v>96</v>
      </c>
      <c r="D612" s="55" t="s">
        <v>267</v>
      </c>
      <c r="E612" s="55" t="s">
        <v>575</v>
      </c>
      <c r="F612" s="55">
        <v>0</v>
      </c>
      <c r="G612" s="55">
        <v>0</v>
      </c>
    </row>
    <row r="613" spans="2:7">
      <c r="B613" s="55" t="s">
        <v>266</v>
      </c>
      <c r="C613" s="55" t="s">
        <v>96</v>
      </c>
      <c r="D613" s="55" t="s">
        <v>267</v>
      </c>
      <c r="E613" s="55" t="s">
        <v>576</v>
      </c>
      <c r="F613" s="55">
        <v>6</v>
      </c>
      <c r="G613" s="55">
        <v>6</v>
      </c>
    </row>
    <row r="614" spans="2:7">
      <c r="B614" s="55" t="s">
        <v>266</v>
      </c>
      <c r="C614" s="55" t="s">
        <v>96</v>
      </c>
      <c r="D614" s="55" t="s">
        <v>269</v>
      </c>
      <c r="E614" s="55" t="s">
        <v>576</v>
      </c>
      <c r="F614" s="55">
        <v>0</v>
      </c>
      <c r="G614" s="55">
        <v>0</v>
      </c>
    </row>
    <row r="615" spans="2:7">
      <c r="B615" s="55" t="s">
        <v>266</v>
      </c>
      <c r="C615" s="55" t="s">
        <v>96</v>
      </c>
      <c r="D615" s="55" t="s">
        <v>270</v>
      </c>
      <c r="E615" s="55" t="s">
        <v>576</v>
      </c>
      <c r="F615" s="55">
        <v>0</v>
      </c>
      <c r="G615" s="55">
        <v>2</v>
      </c>
    </row>
    <row r="616" spans="2:7">
      <c r="B616" s="55" t="s">
        <v>266</v>
      </c>
      <c r="C616" s="55" t="s">
        <v>96</v>
      </c>
      <c r="D616" s="55" t="s">
        <v>267</v>
      </c>
      <c r="E616" s="55" t="s">
        <v>577</v>
      </c>
      <c r="F616" s="55">
        <v>1</v>
      </c>
      <c r="G616" s="55">
        <v>9</v>
      </c>
    </row>
    <row r="617" spans="2:7">
      <c r="B617" s="55" t="s">
        <v>266</v>
      </c>
      <c r="C617" s="55" t="s">
        <v>96</v>
      </c>
      <c r="D617" s="55" t="s">
        <v>267</v>
      </c>
      <c r="E617" s="55" t="s">
        <v>578</v>
      </c>
      <c r="F617" s="55">
        <v>24</v>
      </c>
      <c r="G617" s="55">
        <v>18</v>
      </c>
    </row>
    <row r="618" spans="2:7">
      <c r="B618" s="55" t="s">
        <v>266</v>
      </c>
      <c r="C618" s="55" t="s">
        <v>96</v>
      </c>
      <c r="D618" s="55" t="s">
        <v>269</v>
      </c>
      <c r="E618" s="55" t="s">
        <v>578</v>
      </c>
      <c r="F618" s="55">
        <v>0</v>
      </c>
      <c r="G618" s="55">
        <v>3</v>
      </c>
    </row>
    <row r="619" spans="2:7">
      <c r="B619" s="55" t="s">
        <v>266</v>
      </c>
      <c r="C619" s="55" t="s">
        <v>96</v>
      </c>
      <c r="D619" s="55" t="s">
        <v>267</v>
      </c>
      <c r="E619" s="55" t="s">
        <v>579</v>
      </c>
      <c r="F619" s="55">
        <v>16</v>
      </c>
      <c r="G619" s="55">
        <v>50</v>
      </c>
    </row>
    <row r="620" spans="2:7">
      <c r="B620" s="55" t="s">
        <v>266</v>
      </c>
      <c r="C620" s="55" t="s">
        <v>96</v>
      </c>
      <c r="D620" s="55" t="s">
        <v>269</v>
      </c>
      <c r="E620" s="55" t="s">
        <v>579</v>
      </c>
      <c r="F620" s="55">
        <v>0</v>
      </c>
      <c r="G620" s="55">
        <v>0</v>
      </c>
    </row>
    <row r="621" spans="2:7">
      <c r="B621" s="55" t="s">
        <v>266</v>
      </c>
      <c r="C621" s="55" t="s">
        <v>96</v>
      </c>
      <c r="D621" s="55" t="s">
        <v>270</v>
      </c>
      <c r="E621" s="55" t="s">
        <v>579</v>
      </c>
      <c r="F621" s="55">
        <v>0</v>
      </c>
      <c r="G621" s="55">
        <v>0</v>
      </c>
    </row>
    <row r="622" spans="2:7">
      <c r="B622" s="55" t="s">
        <v>266</v>
      </c>
      <c r="C622" s="55" t="s">
        <v>96</v>
      </c>
      <c r="D622" s="55" t="s">
        <v>267</v>
      </c>
      <c r="E622" s="55" t="s">
        <v>580</v>
      </c>
      <c r="F622" s="55">
        <v>375</v>
      </c>
      <c r="G622" s="55">
        <v>231</v>
      </c>
    </row>
    <row r="623" spans="2:7">
      <c r="B623" s="55" t="s">
        <v>266</v>
      </c>
      <c r="C623" s="55" t="s">
        <v>96</v>
      </c>
      <c r="D623" s="55" t="s">
        <v>269</v>
      </c>
      <c r="E623" s="55" t="s">
        <v>580</v>
      </c>
      <c r="F623" s="55">
        <v>428</v>
      </c>
      <c r="G623" s="55">
        <v>375</v>
      </c>
    </row>
    <row r="624" spans="2:7">
      <c r="B624" s="55" t="s">
        <v>266</v>
      </c>
      <c r="C624" s="55" t="s">
        <v>96</v>
      </c>
      <c r="D624" s="55" t="s">
        <v>270</v>
      </c>
      <c r="E624" s="55" t="s">
        <v>580</v>
      </c>
      <c r="F624" s="55">
        <v>65</v>
      </c>
      <c r="G624" s="55">
        <v>104</v>
      </c>
    </row>
    <row r="625" spans="2:7">
      <c r="B625" s="55" t="s">
        <v>266</v>
      </c>
      <c r="C625" s="55" t="s">
        <v>96</v>
      </c>
      <c r="D625" s="55" t="s">
        <v>267</v>
      </c>
      <c r="E625" s="55" t="s">
        <v>581</v>
      </c>
      <c r="F625" s="55">
        <v>39</v>
      </c>
      <c r="G625" s="55">
        <v>43</v>
      </c>
    </row>
    <row r="626" spans="2:7">
      <c r="B626" s="55" t="s">
        <v>266</v>
      </c>
      <c r="C626" s="55" t="s">
        <v>96</v>
      </c>
      <c r="D626" s="55" t="s">
        <v>269</v>
      </c>
      <c r="E626" s="55" t="s">
        <v>581</v>
      </c>
      <c r="F626" s="55">
        <v>19</v>
      </c>
      <c r="G626" s="55">
        <v>16</v>
      </c>
    </row>
    <row r="627" spans="2:7">
      <c r="B627" s="55" t="s">
        <v>266</v>
      </c>
      <c r="C627" s="55" t="s">
        <v>96</v>
      </c>
      <c r="D627" s="55" t="s">
        <v>270</v>
      </c>
      <c r="E627" s="55" t="s">
        <v>581</v>
      </c>
      <c r="F627" s="55">
        <v>26</v>
      </c>
      <c r="G627" s="55">
        <v>0</v>
      </c>
    </row>
    <row r="628" spans="2:7">
      <c r="B628" s="55" t="s">
        <v>266</v>
      </c>
      <c r="C628" s="55" t="s">
        <v>96</v>
      </c>
      <c r="D628" s="55" t="s">
        <v>267</v>
      </c>
      <c r="E628" s="55" t="s">
        <v>582</v>
      </c>
      <c r="F628" s="55">
        <v>0</v>
      </c>
      <c r="G628" s="55">
        <v>0</v>
      </c>
    </row>
    <row r="629" spans="2:7">
      <c r="B629" s="55" t="s">
        <v>266</v>
      </c>
      <c r="C629" s="55" t="s">
        <v>96</v>
      </c>
      <c r="D629" s="55" t="s">
        <v>267</v>
      </c>
      <c r="E629" s="55" t="s">
        <v>583</v>
      </c>
      <c r="F629" s="55">
        <v>11</v>
      </c>
      <c r="G629" s="55">
        <v>21</v>
      </c>
    </row>
    <row r="630" spans="2:7">
      <c r="B630" s="55" t="s">
        <v>266</v>
      </c>
      <c r="C630" s="55" t="s">
        <v>96</v>
      </c>
      <c r="D630" s="55" t="s">
        <v>269</v>
      </c>
      <c r="E630" s="55" t="s">
        <v>583</v>
      </c>
      <c r="F630" s="55">
        <v>0</v>
      </c>
      <c r="G630" s="55">
        <v>0</v>
      </c>
    </row>
    <row r="631" spans="2:7">
      <c r="B631" s="55" t="s">
        <v>266</v>
      </c>
      <c r="C631" s="55" t="s">
        <v>96</v>
      </c>
      <c r="D631" s="55" t="s">
        <v>270</v>
      </c>
      <c r="E631" s="55" t="s">
        <v>583</v>
      </c>
      <c r="F631" s="55">
        <v>0</v>
      </c>
      <c r="G631" s="55">
        <v>0</v>
      </c>
    </row>
    <row r="632" spans="2:7">
      <c r="B632" s="55" t="s">
        <v>266</v>
      </c>
      <c r="C632" s="55" t="s">
        <v>96</v>
      </c>
      <c r="D632" s="55" t="s">
        <v>267</v>
      </c>
      <c r="E632" s="55" t="s">
        <v>584</v>
      </c>
      <c r="F632" s="55">
        <v>19</v>
      </c>
      <c r="G632" s="55">
        <v>111</v>
      </c>
    </row>
    <row r="633" spans="2:7">
      <c r="B633" s="55" t="s">
        <v>266</v>
      </c>
      <c r="C633" s="55" t="s">
        <v>96</v>
      </c>
      <c r="D633" s="55" t="s">
        <v>269</v>
      </c>
      <c r="E633" s="55" t="s">
        <v>584</v>
      </c>
      <c r="F633" s="55">
        <v>0</v>
      </c>
      <c r="G633" s="55">
        <v>15</v>
      </c>
    </row>
    <row r="634" spans="2:7">
      <c r="B634" s="55" t="s">
        <v>266</v>
      </c>
      <c r="C634" s="55" t="s">
        <v>96</v>
      </c>
      <c r="D634" s="55" t="s">
        <v>270</v>
      </c>
      <c r="E634" s="55" t="s">
        <v>584</v>
      </c>
      <c r="F634" s="55">
        <v>0</v>
      </c>
      <c r="G634" s="55">
        <v>0</v>
      </c>
    </row>
    <row r="635" spans="2:7">
      <c r="B635" s="55" t="s">
        <v>266</v>
      </c>
      <c r="C635" s="55" t="s">
        <v>96</v>
      </c>
      <c r="D635" s="55" t="s">
        <v>267</v>
      </c>
      <c r="E635" s="55" t="s">
        <v>585</v>
      </c>
      <c r="F635" s="55">
        <v>126</v>
      </c>
      <c r="G635" s="55">
        <v>103</v>
      </c>
    </row>
    <row r="636" spans="2:7">
      <c r="B636" s="55" t="s">
        <v>266</v>
      </c>
      <c r="C636" s="55" t="s">
        <v>96</v>
      </c>
      <c r="D636" s="55" t="s">
        <v>269</v>
      </c>
      <c r="E636" s="55" t="s">
        <v>585</v>
      </c>
      <c r="F636" s="55">
        <v>36</v>
      </c>
      <c r="G636" s="55">
        <v>3</v>
      </c>
    </row>
    <row r="637" spans="2:7">
      <c r="B637" s="55" t="s">
        <v>266</v>
      </c>
      <c r="C637" s="55" t="s">
        <v>96</v>
      </c>
      <c r="D637" s="55" t="s">
        <v>270</v>
      </c>
      <c r="E637" s="55" t="s">
        <v>585</v>
      </c>
      <c r="F637" s="55">
        <v>2</v>
      </c>
      <c r="G637" s="55">
        <v>0</v>
      </c>
    </row>
    <row r="638" spans="2:7">
      <c r="B638" s="55" t="s">
        <v>266</v>
      </c>
      <c r="C638" s="55" t="s">
        <v>96</v>
      </c>
      <c r="D638" s="55" t="s">
        <v>267</v>
      </c>
      <c r="E638" s="55" t="s">
        <v>586</v>
      </c>
      <c r="F638" s="55">
        <v>0</v>
      </c>
      <c r="G638" s="55">
        <v>0</v>
      </c>
    </row>
    <row r="639" spans="2:7">
      <c r="B639" s="55" t="s">
        <v>266</v>
      </c>
      <c r="C639" s="55" t="s">
        <v>96</v>
      </c>
      <c r="D639" s="55" t="s">
        <v>269</v>
      </c>
      <c r="E639" s="55" t="s">
        <v>586</v>
      </c>
      <c r="F639" s="55">
        <v>0</v>
      </c>
      <c r="G639" s="55">
        <v>2</v>
      </c>
    </row>
    <row r="640" spans="2:7">
      <c r="B640" s="55" t="s">
        <v>266</v>
      </c>
      <c r="C640" s="55" t="s">
        <v>96</v>
      </c>
      <c r="D640" s="55" t="s">
        <v>267</v>
      </c>
      <c r="E640" s="55" t="s">
        <v>587</v>
      </c>
      <c r="F640" s="55">
        <v>26</v>
      </c>
      <c r="G640" s="55">
        <v>12</v>
      </c>
    </row>
    <row r="641" spans="2:7">
      <c r="B641" s="55" t="s">
        <v>266</v>
      </c>
      <c r="C641" s="55" t="s">
        <v>96</v>
      </c>
      <c r="D641" s="55" t="s">
        <v>269</v>
      </c>
      <c r="E641" s="55" t="s">
        <v>587</v>
      </c>
      <c r="F641" s="55">
        <v>0</v>
      </c>
      <c r="G641" s="55">
        <v>0</v>
      </c>
    </row>
    <row r="642" spans="2:7">
      <c r="B642" s="55" t="s">
        <v>266</v>
      </c>
      <c r="C642" s="55" t="s">
        <v>96</v>
      </c>
      <c r="D642" s="55" t="s">
        <v>267</v>
      </c>
      <c r="E642" s="55" t="s">
        <v>588</v>
      </c>
      <c r="F642" s="55">
        <v>0</v>
      </c>
      <c r="G642" s="55">
        <v>7</v>
      </c>
    </row>
    <row r="643" spans="2:7">
      <c r="B643" s="55" t="s">
        <v>266</v>
      </c>
      <c r="C643" s="55" t="s">
        <v>96</v>
      </c>
      <c r="D643" s="55" t="s">
        <v>267</v>
      </c>
      <c r="E643" s="55" t="s">
        <v>589</v>
      </c>
      <c r="F643" s="55">
        <v>11</v>
      </c>
      <c r="G643" s="55">
        <v>14</v>
      </c>
    </row>
    <row r="644" spans="2:7">
      <c r="B644" s="55" t="s">
        <v>266</v>
      </c>
      <c r="C644" s="55" t="s">
        <v>96</v>
      </c>
      <c r="D644" s="55" t="s">
        <v>269</v>
      </c>
      <c r="E644" s="55" t="s">
        <v>589</v>
      </c>
      <c r="F644" s="55">
        <v>0</v>
      </c>
      <c r="G644" s="55">
        <v>0</v>
      </c>
    </row>
    <row r="645" spans="2:7">
      <c r="B645" s="55" t="s">
        <v>266</v>
      </c>
      <c r="C645" s="55" t="s">
        <v>96</v>
      </c>
      <c r="D645" s="55" t="s">
        <v>267</v>
      </c>
      <c r="E645" s="55" t="s">
        <v>590</v>
      </c>
      <c r="F645" s="55">
        <v>97</v>
      </c>
      <c r="G645" s="55">
        <v>79</v>
      </c>
    </row>
    <row r="646" spans="2:7">
      <c r="B646" s="55" t="s">
        <v>266</v>
      </c>
      <c r="C646" s="55" t="s">
        <v>96</v>
      </c>
      <c r="D646" s="55" t="s">
        <v>269</v>
      </c>
      <c r="E646" s="55" t="s">
        <v>590</v>
      </c>
      <c r="F646" s="55">
        <v>60</v>
      </c>
      <c r="G646" s="55">
        <v>32</v>
      </c>
    </row>
    <row r="647" spans="2:7">
      <c r="B647" s="55" t="s">
        <v>266</v>
      </c>
      <c r="C647" s="55" t="s">
        <v>96</v>
      </c>
      <c r="D647" s="55" t="s">
        <v>270</v>
      </c>
      <c r="E647" s="55" t="s">
        <v>590</v>
      </c>
      <c r="F647" s="55">
        <v>17</v>
      </c>
      <c r="G647" s="55">
        <v>8</v>
      </c>
    </row>
    <row r="648" spans="2:7">
      <c r="B648" s="55" t="s">
        <v>266</v>
      </c>
      <c r="C648" s="55" t="s">
        <v>96</v>
      </c>
      <c r="D648" s="55" t="s">
        <v>267</v>
      </c>
      <c r="E648" s="55" t="s">
        <v>591</v>
      </c>
      <c r="F648" s="55">
        <v>124</v>
      </c>
      <c r="G648" s="55">
        <v>110</v>
      </c>
    </row>
    <row r="649" spans="2:7">
      <c r="B649" s="55" t="s">
        <v>266</v>
      </c>
      <c r="C649" s="55" t="s">
        <v>96</v>
      </c>
      <c r="D649" s="55" t="s">
        <v>269</v>
      </c>
      <c r="E649" s="55" t="s">
        <v>591</v>
      </c>
      <c r="F649" s="55">
        <v>12</v>
      </c>
      <c r="G649" s="55">
        <v>39</v>
      </c>
    </row>
    <row r="650" spans="2:7">
      <c r="B650" s="55" t="s">
        <v>266</v>
      </c>
      <c r="C650" s="55" t="s">
        <v>96</v>
      </c>
      <c r="D650" s="55" t="s">
        <v>270</v>
      </c>
      <c r="E650" s="55" t="s">
        <v>591</v>
      </c>
      <c r="F650" s="55">
        <v>0</v>
      </c>
      <c r="G650" s="55">
        <v>0</v>
      </c>
    </row>
    <row r="651" spans="2:7">
      <c r="B651" s="55" t="s">
        <v>266</v>
      </c>
      <c r="C651" s="55" t="s">
        <v>96</v>
      </c>
      <c r="D651" s="55" t="s">
        <v>267</v>
      </c>
      <c r="E651" s="55" t="s">
        <v>592</v>
      </c>
      <c r="F651" s="55">
        <v>0</v>
      </c>
      <c r="G651" s="55">
        <v>12</v>
      </c>
    </row>
    <row r="652" spans="2:7">
      <c r="B652" s="55" t="s">
        <v>266</v>
      </c>
      <c r="C652" s="55" t="s">
        <v>96</v>
      </c>
      <c r="D652" s="55" t="s">
        <v>269</v>
      </c>
      <c r="E652" s="55" t="s">
        <v>592</v>
      </c>
      <c r="F652" s="55">
        <v>0</v>
      </c>
      <c r="G652" s="55">
        <v>0</v>
      </c>
    </row>
    <row r="653" spans="2:7">
      <c r="B653" s="55" t="s">
        <v>266</v>
      </c>
      <c r="C653" s="55" t="s">
        <v>96</v>
      </c>
      <c r="D653" s="55" t="s">
        <v>267</v>
      </c>
      <c r="E653" s="55" t="s">
        <v>593</v>
      </c>
      <c r="F653" s="55">
        <v>13</v>
      </c>
      <c r="G653" s="55">
        <v>11</v>
      </c>
    </row>
    <row r="654" spans="2:7">
      <c r="B654" s="55" t="s">
        <v>266</v>
      </c>
      <c r="C654" s="55" t="s">
        <v>96</v>
      </c>
      <c r="D654" s="55" t="s">
        <v>269</v>
      </c>
      <c r="E654" s="55" t="s">
        <v>593</v>
      </c>
      <c r="F654" s="55">
        <v>1</v>
      </c>
      <c r="G654" s="55">
        <v>1</v>
      </c>
    </row>
    <row r="655" spans="2:7">
      <c r="B655" s="55" t="s">
        <v>266</v>
      </c>
      <c r="C655" s="55" t="s">
        <v>96</v>
      </c>
      <c r="D655" s="55" t="s">
        <v>270</v>
      </c>
      <c r="E655" s="55" t="s">
        <v>593</v>
      </c>
      <c r="F655" s="55">
        <v>2</v>
      </c>
      <c r="G655" s="55">
        <v>0</v>
      </c>
    </row>
    <row r="656" spans="2:7">
      <c r="B656" s="55" t="s">
        <v>266</v>
      </c>
      <c r="C656" s="55" t="s">
        <v>96</v>
      </c>
      <c r="D656" s="55" t="s">
        <v>267</v>
      </c>
      <c r="E656" s="55" t="s">
        <v>594</v>
      </c>
      <c r="F656" s="55">
        <v>78</v>
      </c>
      <c r="G656" s="55">
        <v>108</v>
      </c>
    </row>
    <row r="657" spans="2:7">
      <c r="B657" s="55" t="s">
        <v>266</v>
      </c>
      <c r="C657" s="55" t="s">
        <v>96</v>
      </c>
      <c r="D657" s="55" t="s">
        <v>269</v>
      </c>
      <c r="E657" s="55" t="s">
        <v>594</v>
      </c>
      <c r="F657" s="55">
        <v>110</v>
      </c>
      <c r="G657" s="55">
        <v>107</v>
      </c>
    </row>
    <row r="658" spans="2:7">
      <c r="B658" s="55" t="s">
        <v>266</v>
      </c>
      <c r="C658" s="55" t="s">
        <v>96</v>
      </c>
      <c r="D658" s="55" t="s">
        <v>270</v>
      </c>
      <c r="E658" s="55" t="s">
        <v>594</v>
      </c>
      <c r="F658" s="55">
        <v>14</v>
      </c>
      <c r="G658" s="55">
        <v>6</v>
      </c>
    </row>
    <row r="659" spans="2:7">
      <c r="B659" s="55" t="s">
        <v>266</v>
      </c>
      <c r="C659" s="55" t="s">
        <v>96</v>
      </c>
      <c r="D659" s="55" t="s">
        <v>267</v>
      </c>
      <c r="E659" s="55" t="s">
        <v>595</v>
      </c>
      <c r="F659" s="55">
        <v>448</v>
      </c>
      <c r="G659" s="55">
        <v>438</v>
      </c>
    </row>
    <row r="660" spans="2:7">
      <c r="B660" s="55" t="s">
        <v>266</v>
      </c>
      <c r="C660" s="55" t="s">
        <v>96</v>
      </c>
      <c r="D660" s="55" t="s">
        <v>269</v>
      </c>
      <c r="E660" s="55" t="s">
        <v>595</v>
      </c>
      <c r="F660" s="55">
        <v>567</v>
      </c>
      <c r="G660" s="55">
        <v>426</v>
      </c>
    </row>
    <row r="661" spans="2:7">
      <c r="B661" s="55" t="s">
        <v>266</v>
      </c>
      <c r="C661" s="55" t="s">
        <v>96</v>
      </c>
      <c r="D661" s="55" t="s">
        <v>270</v>
      </c>
      <c r="E661" s="55" t="s">
        <v>595</v>
      </c>
      <c r="F661" s="55">
        <v>72</v>
      </c>
      <c r="G661" s="55">
        <v>109</v>
      </c>
    </row>
    <row r="662" spans="2:7">
      <c r="B662" s="55" t="s">
        <v>266</v>
      </c>
      <c r="C662" s="55" t="s">
        <v>96</v>
      </c>
      <c r="D662" s="55" t="s">
        <v>267</v>
      </c>
      <c r="E662" s="55" t="s">
        <v>596</v>
      </c>
      <c r="F662" s="55">
        <v>3</v>
      </c>
      <c r="G662" s="55">
        <v>2</v>
      </c>
    </row>
    <row r="663" spans="2:7">
      <c r="B663" s="55" t="s">
        <v>266</v>
      </c>
      <c r="C663" s="55" t="s">
        <v>96</v>
      </c>
      <c r="D663" s="55" t="s">
        <v>270</v>
      </c>
      <c r="E663" s="55" t="s">
        <v>596</v>
      </c>
      <c r="F663" s="55">
        <v>3</v>
      </c>
      <c r="G663" s="55">
        <v>0</v>
      </c>
    </row>
    <row r="664" spans="2:7">
      <c r="B664" s="55" t="s">
        <v>266</v>
      </c>
      <c r="C664" s="55" t="s">
        <v>96</v>
      </c>
      <c r="D664" s="55" t="s">
        <v>267</v>
      </c>
      <c r="E664" s="55" t="s">
        <v>597</v>
      </c>
      <c r="F664" s="55">
        <v>2</v>
      </c>
      <c r="G664" s="55">
        <v>0</v>
      </c>
    </row>
    <row r="665" spans="2:7">
      <c r="B665" s="55" t="s">
        <v>266</v>
      </c>
      <c r="C665" s="55" t="s">
        <v>96</v>
      </c>
      <c r="D665" s="55" t="s">
        <v>269</v>
      </c>
      <c r="E665" s="55" t="s">
        <v>597</v>
      </c>
      <c r="F665" s="55">
        <v>0</v>
      </c>
      <c r="G665" s="55">
        <v>0</v>
      </c>
    </row>
    <row r="666" spans="2:7">
      <c r="B666" s="55" t="s">
        <v>266</v>
      </c>
      <c r="C666" s="55" t="s">
        <v>96</v>
      </c>
      <c r="D666" s="55" t="s">
        <v>270</v>
      </c>
      <c r="E666" s="55" t="s">
        <v>597</v>
      </c>
      <c r="F666" s="55">
        <v>0</v>
      </c>
      <c r="G666" s="55">
        <v>0</v>
      </c>
    </row>
    <row r="667" spans="2:7">
      <c r="B667" s="55" t="s">
        <v>266</v>
      </c>
      <c r="C667" s="55" t="s">
        <v>96</v>
      </c>
      <c r="D667" s="55" t="s">
        <v>267</v>
      </c>
      <c r="E667" s="55" t="s">
        <v>598</v>
      </c>
      <c r="F667" s="55">
        <v>24</v>
      </c>
      <c r="G667" s="55">
        <v>9</v>
      </c>
    </row>
    <row r="668" spans="2:7">
      <c r="B668" s="55" t="s">
        <v>266</v>
      </c>
      <c r="C668" s="55" t="s">
        <v>96</v>
      </c>
      <c r="D668" s="55" t="s">
        <v>267</v>
      </c>
      <c r="E668" s="55" t="s">
        <v>599</v>
      </c>
      <c r="F668" s="55">
        <v>6</v>
      </c>
      <c r="G668" s="55">
        <v>2</v>
      </c>
    </row>
    <row r="669" spans="2:7">
      <c r="B669" s="55" t="s">
        <v>266</v>
      </c>
      <c r="C669" s="55" t="s">
        <v>96</v>
      </c>
      <c r="D669" s="55" t="s">
        <v>267</v>
      </c>
      <c r="E669" s="55" t="s">
        <v>600</v>
      </c>
      <c r="F669" s="55">
        <v>12</v>
      </c>
      <c r="G669" s="55">
        <v>0</v>
      </c>
    </row>
    <row r="670" spans="2:7">
      <c r="B670" s="55" t="s">
        <v>266</v>
      </c>
      <c r="C670" s="55" t="s">
        <v>96</v>
      </c>
      <c r="D670" s="55" t="s">
        <v>269</v>
      </c>
      <c r="E670" s="55" t="s">
        <v>600</v>
      </c>
      <c r="F670" s="55">
        <v>3</v>
      </c>
      <c r="G670" s="55">
        <v>0</v>
      </c>
    </row>
    <row r="671" spans="2:7">
      <c r="B671" s="55" t="s">
        <v>266</v>
      </c>
      <c r="C671" s="55" t="s">
        <v>96</v>
      </c>
      <c r="D671" s="55" t="s">
        <v>267</v>
      </c>
      <c r="E671" s="55" t="s">
        <v>601</v>
      </c>
      <c r="F671" s="55">
        <v>0</v>
      </c>
      <c r="G671" s="55">
        <v>0</v>
      </c>
    </row>
    <row r="672" spans="2:7">
      <c r="B672" s="55" t="s">
        <v>266</v>
      </c>
      <c r="C672" s="55" t="s">
        <v>96</v>
      </c>
      <c r="D672" s="55" t="s">
        <v>267</v>
      </c>
      <c r="E672" s="55" t="s">
        <v>602</v>
      </c>
      <c r="F672" s="55">
        <v>0</v>
      </c>
      <c r="G672" s="55">
        <v>5</v>
      </c>
    </row>
    <row r="673" spans="2:7">
      <c r="B673" s="55" t="s">
        <v>266</v>
      </c>
      <c r="C673" s="55" t="s">
        <v>96</v>
      </c>
      <c r="D673" s="55" t="s">
        <v>267</v>
      </c>
      <c r="E673" s="55" t="s">
        <v>603</v>
      </c>
      <c r="F673" s="55">
        <v>9</v>
      </c>
      <c r="G673" s="55">
        <v>0</v>
      </c>
    </row>
    <row r="674" spans="2:7">
      <c r="B674" s="55" t="s">
        <v>266</v>
      </c>
      <c r="C674" s="55" t="s">
        <v>96</v>
      </c>
      <c r="D674" s="55" t="s">
        <v>267</v>
      </c>
      <c r="E674" s="55" t="s">
        <v>604</v>
      </c>
      <c r="F674" s="55">
        <v>3</v>
      </c>
      <c r="G674" s="55">
        <v>46</v>
      </c>
    </row>
    <row r="675" spans="2:7">
      <c r="B675" s="55" t="s">
        <v>266</v>
      </c>
      <c r="C675" s="55" t="s">
        <v>96</v>
      </c>
      <c r="D675" s="55" t="s">
        <v>269</v>
      </c>
      <c r="E675" s="55" t="s">
        <v>604</v>
      </c>
      <c r="F675" s="55">
        <v>0</v>
      </c>
      <c r="G675" s="55">
        <v>0</v>
      </c>
    </row>
    <row r="676" spans="2:7">
      <c r="B676" s="55" t="s">
        <v>266</v>
      </c>
      <c r="C676" s="55" t="s">
        <v>96</v>
      </c>
      <c r="D676" s="55" t="s">
        <v>270</v>
      </c>
      <c r="E676" s="55" t="s">
        <v>604</v>
      </c>
      <c r="F676" s="55">
        <v>0</v>
      </c>
      <c r="G676" s="55">
        <v>0</v>
      </c>
    </row>
    <row r="677" spans="2:7">
      <c r="B677" s="55" t="s">
        <v>266</v>
      </c>
      <c r="C677" s="55" t="s">
        <v>96</v>
      </c>
      <c r="D677" s="55" t="s">
        <v>267</v>
      </c>
      <c r="E677" s="55" t="s">
        <v>605</v>
      </c>
      <c r="F677" s="55">
        <v>29</v>
      </c>
      <c r="G677" s="55">
        <v>20</v>
      </c>
    </row>
    <row r="678" spans="2:7">
      <c r="B678" s="55" t="s">
        <v>266</v>
      </c>
      <c r="C678" s="55" t="s">
        <v>96</v>
      </c>
      <c r="D678" s="55" t="s">
        <v>269</v>
      </c>
      <c r="E678" s="55" t="s">
        <v>605</v>
      </c>
      <c r="F678" s="55">
        <v>94</v>
      </c>
      <c r="G678" s="55">
        <v>38</v>
      </c>
    </row>
    <row r="679" spans="2:7">
      <c r="B679" s="55" t="s">
        <v>266</v>
      </c>
      <c r="C679" s="55" t="s">
        <v>96</v>
      </c>
      <c r="D679" s="55" t="s">
        <v>270</v>
      </c>
      <c r="E679" s="55" t="s">
        <v>605</v>
      </c>
      <c r="F679" s="55">
        <v>15</v>
      </c>
      <c r="G679" s="55">
        <v>7</v>
      </c>
    </row>
    <row r="680" spans="2:7">
      <c r="B680" s="55" t="s">
        <v>266</v>
      </c>
      <c r="C680" s="55" t="s">
        <v>96</v>
      </c>
      <c r="D680" s="55" t="s">
        <v>267</v>
      </c>
      <c r="E680" s="55" t="s">
        <v>606</v>
      </c>
      <c r="F680" s="55">
        <v>6</v>
      </c>
      <c r="G680" s="55">
        <v>3</v>
      </c>
    </row>
    <row r="681" spans="2:7">
      <c r="B681" s="55" t="s">
        <v>266</v>
      </c>
      <c r="C681" s="55" t="s">
        <v>96</v>
      </c>
      <c r="D681" s="55" t="s">
        <v>270</v>
      </c>
      <c r="E681" s="55" t="s">
        <v>606</v>
      </c>
      <c r="F681" s="55">
        <v>0</v>
      </c>
      <c r="G681" s="55">
        <v>0</v>
      </c>
    </row>
    <row r="682" spans="2:7">
      <c r="B682" s="55" t="s">
        <v>266</v>
      </c>
      <c r="C682" s="55" t="s">
        <v>96</v>
      </c>
      <c r="D682" s="55" t="s">
        <v>267</v>
      </c>
      <c r="E682" s="55" t="s">
        <v>607</v>
      </c>
      <c r="F682" s="55">
        <v>19</v>
      </c>
      <c r="G682" s="55">
        <v>38</v>
      </c>
    </row>
    <row r="683" spans="2:7">
      <c r="B683" s="55" t="s">
        <v>266</v>
      </c>
      <c r="C683" s="55" t="s">
        <v>96</v>
      </c>
      <c r="D683" s="55" t="s">
        <v>269</v>
      </c>
      <c r="E683" s="55" t="s">
        <v>607</v>
      </c>
      <c r="F683" s="55">
        <v>0</v>
      </c>
      <c r="G683" s="55">
        <v>2</v>
      </c>
    </row>
    <row r="684" spans="2:7">
      <c r="B684" s="55" t="s">
        <v>266</v>
      </c>
      <c r="C684" s="55" t="s">
        <v>96</v>
      </c>
      <c r="D684" s="55" t="s">
        <v>267</v>
      </c>
      <c r="E684" s="55" t="s">
        <v>608</v>
      </c>
      <c r="F684" s="55">
        <v>10</v>
      </c>
      <c r="G684" s="55">
        <v>12</v>
      </c>
    </row>
    <row r="685" spans="2:7">
      <c r="B685" s="55" t="s">
        <v>266</v>
      </c>
      <c r="C685" s="55" t="s">
        <v>96</v>
      </c>
      <c r="D685" s="55" t="s">
        <v>269</v>
      </c>
      <c r="E685" s="55" t="s">
        <v>608</v>
      </c>
      <c r="F685" s="55">
        <v>0</v>
      </c>
      <c r="G685" s="55">
        <v>4</v>
      </c>
    </row>
    <row r="686" spans="2:7">
      <c r="B686" s="55" t="s">
        <v>266</v>
      </c>
      <c r="C686" s="55" t="s">
        <v>96</v>
      </c>
      <c r="D686" s="55" t="s">
        <v>267</v>
      </c>
      <c r="E686" s="55" t="s">
        <v>609</v>
      </c>
      <c r="F686" s="55">
        <v>12</v>
      </c>
      <c r="G686" s="55">
        <v>0</v>
      </c>
    </row>
    <row r="687" spans="2:7">
      <c r="B687" s="55" t="s">
        <v>266</v>
      </c>
      <c r="C687" s="55" t="s">
        <v>96</v>
      </c>
      <c r="D687" s="55" t="s">
        <v>267</v>
      </c>
      <c r="E687" s="55" t="s">
        <v>610</v>
      </c>
      <c r="F687" s="55">
        <v>0</v>
      </c>
      <c r="G687" s="55">
        <v>0</v>
      </c>
    </row>
    <row r="688" spans="2:7">
      <c r="B688" s="55" t="s">
        <v>266</v>
      </c>
      <c r="C688" s="55" t="s">
        <v>96</v>
      </c>
      <c r="D688" s="55" t="s">
        <v>267</v>
      </c>
      <c r="E688" s="55" t="s">
        <v>611</v>
      </c>
      <c r="F688" s="55">
        <v>3</v>
      </c>
      <c r="G688" s="55">
        <v>0</v>
      </c>
    </row>
    <row r="689" spans="2:7">
      <c r="B689" s="55" t="s">
        <v>266</v>
      </c>
      <c r="C689" s="55" t="s">
        <v>96</v>
      </c>
      <c r="D689" s="55" t="s">
        <v>269</v>
      </c>
      <c r="E689" s="55" t="s">
        <v>611</v>
      </c>
      <c r="F689" s="55">
        <v>0</v>
      </c>
      <c r="G689" s="55">
        <v>6</v>
      </c>
    </row>
    <row r="690" spans="2:7">
      <c r="B690" s="55" t="s">
        <v>266</v>
      </c>
      <c r="C690" s="55" t="s">
        <v>96</v>
      </c>
      <c r="D690" s="55" t="s">
        <v>267</v>
      </c>
      <c r="E690" s="55" t="s">
        <v>612</v>
      </c>
      <c r="F690" s="55">
        <v>0</v>
      </c>
      <c r="G690" s="55">
        <v>4</v>
      </c>
    </row>
    <row r="691" spans="2:7">
      <c r="B691" s="55" t="s">
        <v>266</v>
      </c>
      <c r="C691" s="55" t="s">
        <v>96</v>
      </c>
      <c r="D691" s="55" t="s">
        <v>267</v>
      </c>
      <c r="E691" s="55" t="s">
        <v>613</v>
      </c>
      <c r="F691" s="55">
        <v>39</v>
      </c>
      <c r="G691" s="55">
        <v>55</v>
      </c>
    </row>
    <row r="692" spans="2:7">
      <c r="B692" s="55" t="s">
        <v>266</v>
      </c>
      <c r="C692" s="55" t="s">
        <v>96</v>
      </c>
      <c r="D692" s="55" t="s">
        <v>269</v>
      </c>
      <c r="E692" s="55" t="s">
        <v>613</v>
      </c>
      <c r="F692" s="55">
        <v>11</v>
      </c>
      <c r="G692" s="55">
        <v>56</v>
      </c>
    </row>
    <row r="693" spans="2:7">
      <c r="B693" s="55" t="s">
        <v>266</v>
      </c>
      <c r="C693" s="55" t="s">
        <v>96</v>
      </c>
      <c r="D693" s="55" t="s">
        <v>270</v>
      </c>
      <c r="E693" s="55" t="s">
        <v>613</v>
      </c>
      <c r="F693" s="55">
        <v>18</v>
      </c>
      <c r="G693" s="55">
        <v>22</v>
      </c>
    </row>
    <row r="694" spans="2:7">
      <c r="B694" s="55" t="s">
        <v>266</v>
      </c>
      <c r="C694" s="55" t="s">
        <v>96</v>
      </c>
      <c r="D694" s="55" t="s">
        <v>267</v>
      </c>
      <c r="E694" s="55" t="s">
        <v>614</v>
      </c>
      <c r="F694" s="55">
        <v>0</v>
      </c>
      <c r="G694" s="55">
        <v>0</v>
      </c>
    </row>
    <row r="695" spans="2:7">
      <c r="B695" s="55" t="s">
        <v>266</v>
      </c>
      <c r="C695" s="55" t="s">
        <v>96</v>
      </c>
      <c r="D695" s="55" t="s">
        <v>269</v>
      </c>
      <c r="E695" s="55" t="s">
        <v>615</v>
      </c>
      <c r="F695" s="55">
        <v>0</v>
      </c>
      <c r="G695" s="55">
        <v>0</v>
      </c>
    </row>
    <row r="696" spans="2:7">
      <c r="B696" s="55" t="s">
        <v>266</v>
      </c>
      <c r="C696" s="55" t="s">
        <v>96</v>
      </c>
      <c r="D696" s="55" t="s">
        <v>267</v>
      </c>
      <c r="E696" s="55" t="s">
        <v>616</v>
      </c>
      <c r="F696" s="55">
        <v>90</v>
      </c>
      <c r="G696" s="55">
        <v>83</v>
      </c>
    </row>
    <row r="697" spans="2:7">
      <c r="B697" s="55" t="s">
        <v>266</v>
      </c>
      <c r="C697" s="55" t="s">
        <v>96</v>
      </c>
      <c r="D697" s="55" t="s">
        <v>269</v>
      </c>
      <c r="E697" s="55" t="s">
        <v>616</v>
      </c>
      <c r="F697" s="55">
        <v>4</v>
      </c>
      <c r="G697" s="55">
        <v>13</v>
      </c>
    </row>
    <row r="698" spans="2:7">
      <c r="B698" s="55" t="s">
        <v>266</v>
      </c>
      <c r="C698" s="55" t="s">
        <v>96</v>
      </c>
      <c r="D698" s="55" t="s">
        <v>270</v>
      </c>
      <c r="E698" s="55" t="s">
        <v>616</v>
      </c>
      <c r="F698" s="55">
        <v>0</v>
      </c>
      <c r="G698" s="55">
        <v>2</v>
      </c>
    </row>
    <row r="699" spans="2:7">
      <c r="B699" s="55" t="s">
        <v>266</v>
      </c>
      <c r="C699" s="55" t="s">
        <v>96</v>
      </c>
      <c r="D699" s="55" t="s">
        <v>267</v>
      </c>
      <c r="E699" s="55" t="s">
        <v>617</v>
      </c>
      <c r="F699" s="55">
        <v>8</v>
      </c>
      <c r="G699" s="55">
        <v>4</v>
      </c>
    </row>
    <row r="700" spans="2:7">
      <c r="B700" s="55" t="s">
        <v>266</v>
      </c>
      <c r="C700" s="55" t="s">
        <v>96</v>
      </c>
      <c r="D700" s="55" t="s">
        <v>267</v>
      </c>
      <c r="E700" s="55" t="s">
        <v>618</v>
      </c>
      <c r="F700" s="55">
        <v>16</v>
      </c>
      <c r="G700" s="55">
        <v>19</v>
      </c>
    </row>
    <row r="701" spans="2:7">
      <c r="B701" s="55" t="s">
        <v>266</v>
      </c>
      <c r="C701" s="55" t="s">
        <v>96</v>
      </c>
      <c r="D701" s="55" t="s">
        <v>267</v>
      </c>
      <c r="E701" s="55" t="s">
        <v>619</v>
      </c>
      <c r="F701" s="55">
        <v>2</v>
      </c>
      <c r="G701" s="55">
        <v>4</v>
      </c>
    </row>
    <row r="702" spans="2:7">
      <c r="B702" s="55" t="s">
        <v>266</v>
      </c>
      <c r="C702" s="55" t="s">
        <v>96</v>
      </c>
      <c r="D702" s="55" t="s">
        <v>267</v>
      </c>
      <c r="E702" s="55" t="s">
        <v>620</v>
      </c>
      <c r="F702" s="55">
        <v>4</v>
      </c>
      <c r="G702" s="55">
        <v>31</v>
      </c>
    </row>
    <row r="703" spans="2:7">
      <c r="B703" s="55" t="s">
        <v>266</v>
      </c>
      <c r="C703" s="55" t="s">
        <v>96</v>
      </c>
      <c r="D703" s="55" t="s">
        <v>269</v>
      </c>
      <c r="E703" s="55" t="s">
        <v>620</v>
      </c>
      <c r="F703" s="55">
        <v>0</v>
      </c>
      <c r="G703" s="55">
        <v>0</v>
      </c>
    </row>
    <row r="704" spans="2:7">
      <c r="B704" s="55" t="s">
        <v>266</v>
      </c>
      <c r="C704" s="55" t="s">
        <v>96</v>
      </c>
      <c r="D704" s="55" t="s">
        <v>267</v>
      </c>
      <c r="E704" s="55" t="s">
        <v>621</v>
      </c>
      <c r="F704" s="55">
        <v>36</v>
      </c>
      <c r="G704" s="55">
        <v>9</v>
      </c>
    </row>
    <row r="705" spans="2:7">
      <c r="B705" s="55" t="s">
        <v>266</v>
      </c>
      <c r="C705" s="55" t="s">
        <v>96</v>
      </c>
      <c r="D705" s="55" t="s">
        <v>269</v>
      </c>
      <c r="E705" s="55" t="s">
        <v>621</v>
      </c>
      <c r="F705" s="55">
        <v>13</v>
      </c>
      <c r="G705" s="55">
        <v>6</v>
      </c>
    </row>
    <row r="706" spans="2:7">
      <c r="B706" s="55" t="s">
        <v>266</v>
      </c>
      <c r="C706" s="55" t="s">
        <v>96</v>
      </c>
      <c r="D706" s="55" t="s">
        <v>270</v>
      </c>
      <c r="E706" s="55" t="s">
        <v>621</v>
      </c>
      <c r="F706" s="55">
        <v>0</v>
      </c>
      <c r="G706" s="55">
        <v>0</v>
      </c>
    </row>
    <row r="707" spans="2:7">
      <c r="B707" s="55" t="s">
        <v>266</v>
      </c>
      <c r="C707" s="55" t="s">
        <v>96</v>
      </c>
      <c r="D707" s="55" t="s">
        <v>267</v>
      </c>
      <c r="E707" s="55" t="s">
        <v>622</v>
      </c>
      <c r="F707" s="55">
        <v>9</v>
      </c>
      <c r="G707" s="55">
        <v>18</v>
      </c>
    </row>
    <row r="708" spans="2:7">
      <c r="B708" s="55" t="s">
        <v>266</v>
      </c>
      <c r="C708" s="55" t="s">
        <v>96</v>
      </c>
      <c r="D708" s="55" t="s">
        <v>269</v>
      </c>
      <c r="E708" s="55" t="s">
        <v>622</v>
      </c>
      <c r="F708" s="55">
        <v>3</v>
      </c>
      <c r="G708" s="55">
        <v>0</v>
      </c>
    </row>
    <row r="709" spans="2:7">
      <c r="B709" s="55" t="s">
        <v>266</v>
      </c>
      <c r="C709" s="55" t="s">
        <v>96</v>
      </c>
      <c r="D709" s="55" t="s">
        <v>267</v>
      </c>
      <c r="E709" s="55" t="s">
        <v>623</v>
      </c>
      <c r="F709" s="55">
        <v>22</v>
      </c>
      <c r="G709" s="55">
        <v>41</v>
      </c>
    </row>
    <row r="710" spans="2:7">
      <c r="B710" s="55" t="s">
        <v>266</v>
      </c>
      <c r="C710" s="55" t="s">
        <v>96</v>
      </c>
      <c r="D710" s="55" t="s">
        <v>269</v>
      </c>
      <c r="E710" s="55" t="s">
        <v>623</v>
      </c>
      <c r="F710" s="55">
        <v>2</v>
      </c>
      <c r="G710" s="55">
        <v>0</v>
      </c>
    </row>
    <row r="711" spans="2:7">
      <c r="B711" s="55" t="s">
        <v>266</v>
      </c>
      <c r="C711" s="55" t="s">
        <v>96</v>
      </c>
      <c r="D711" s="55" t="s">
        <v>270</v>
      </c>
      <c r="E711" s="55" t="s">
        <v>623</v>
      </c>
      <c r="F711" s="55">
        <v>0</v>
      </c>
      <c r="G711" s="55">
        <v>0</v>
      </c>
    </row>
    <row r="712" spans="2:7">
      <c r="B712" s="55" t="s">
        <v>266</v>
      </c>
      <c r="C712" s="55" t="s">
        <v>96</v>
      </c>
      <c r="D712" s="55" t="s">
        <v>267</v>
      </c>
      <c r="E712" s="55" t="s">
        <v>624</v>
      </c>
      <c r="F712" s="55">
        <v>24</v>
      </c>
      <c r="G712" s="55">
        <v>6</v>
      </c>
    </row>
    <row r="713" spans="2:7">
      <c r="B713" s="55" t="s">
        <v>266</v>
      </c>
      <c r="C713" s="55" t="s">
        <v>96</v>
      </c>
      <c r="D713" s="55" t="s">
        <v>267</v>
      </c>
      <c r="E713" s="55" t="s">
        <v>625</v>
      </c>
      <c r="F713" s="55">
        <v>77</v>
      </c>
      <c r="G713" s="55">
        <v>18</v>
      </c>
    </row>
    <row r="714" spans="2:7">
      <c r="B714" s="55" t="s">
        <v>266</v>
      </c>
      <c r="C714" s="55" t="s">
        <v>96</v>
      </c>
      <c r="D714" s="55" t="s">
        <v>269</v>
      </c>
      <c r="E714" s="55" t="s">
        <v>625</v>
      </c>
      <c r="F714" s="55">
        <v>4</v>
      </c>
      <c r="G714" s="55">
        <v>0</v>
      </c>
    </row>
    <row r="715" spans="2:7">
      <c r="B715" s="55" t="s">
        <v>266</v>
      </c>
      <c r="C715" s="55" t="s">
        <v>96</v>
      </c>
      <c r="D715" s="55" t="s">
        <v>270</v>
      </c>
      <c r="E715" s="55" t="s">
        <v>625</v>
      </c>
      <c r="F715" s="55">
        <v>0</v>
      </c>
      <c r="G715" s="55">
        <v>0</v>
      </c>
    </row>
    <row r="716" spans="2:7">
      <c r="B716" s="55" t="s">
        <v>266</v>
      </c>
      <c r="C716" s="55" t="s">
        <v>96</v>
      </c>
      <c r="D716" s="55" t="s">
        <v>267</v>
      </c>
      <c r="E716" s="55" t="s">
        <v>626</v>
      </c>
      <c r="F716" s="55">
        <v>0</v>
      </c>
      <c r="G716" s="55">
        <v>3</v>
      </c>
    </row>
    <row r="717" spans="2:7">
      <c r="B717" s="55" t="s">
        <v>266</v>
      </c>
      <c r="C717" s="55" t="s">
        <v>96</v>
      </c>
      <c r="D717" s="55" t="s">
        <v>270</v>
      </c>
      <c r="E717" s="55" t="s">
        <v>626</v>
      </c>
      <c r="F717" s="55">
        <v>0</v>
      </c>
      <c r="G717" s="55">
        <v>7</v>
      </c>
    </row>
    <row r="718" spans="2:7">
      <c r="B718" s="55" t="s">
        <v>266</v>
      </c>
      <c r="C718" s="55" t="s">
        <v>96</v>
      </c>
      <c r="D718" s="55" t="s">
        <v>267</v>
      </c>
      <c r="E718" s="55" t="s">
        <v>627</v>
      </c>
      <c r="F718" s="55">
        <v>26</v>
      </c>
      <c r="G718" s="55">
        <v>16</v>
      </c>
    </row>
    <row r="719" spans="2:7">
      <c r="B719" s="55" t="s">
        <v>266</v>
      </c>
      <c r="C719" s="55" t="s">
        <v>96</v>
      </c>
      <c r="D719" s="55" t="s">
        <v>269</v>
      </c>
      <c r="E719" s="55" t="s">
        <v>627</v>
      </c>
      <c r="F719" s="55">
        <v>0</v>
      </c>
      <c r="G719" s="55">
        <v>0</v>
      </c>
    </row>
    <row r="720" spans="2:7">
      <c r="B720" s="55" t="s">
        <v>266</v>
      </c>
      <c r="C720" s="55" t="s">
        <v>96</v>
      </c>
      <c r="D720" s="55" t="s">
        <v>267</v>
      </c>
      <c r="E720" s="55" t="s">
        <v>628</v>
      </c>
      <c r="F720" s="55">
        <v>0</v>
      </c>
      <c r="G720" s="55">
        <v>6</v>
      </c>
    </row>
    <row r="721" spans="2:7">
      <c r="B721" s="55" t="s">
        <v>266</v>
      </c>
      <c r="C721" s="55" t="s">
        <v>96</v>
      </c>
      <c r="D721" s="55" t="s">
        <v>267</v>
      </c>
      <c r="E721" s="55" t="s">
        <v>629</v>
      </c>
      <c r="F721" s="55">
        <v>21</v>
      </c>
      <c r="G721" s="55">
        <v>6</v>
      </c>
    </row>
    <row r="722" spans="2:7">
      <c r="B722" s="55" t="s">
        <v>266</v>
      </c>
      <c r="C722" s="55" t="s">
        <v>96</v>
      </c>
      <c r="D722" s="55" t="s">
        <v>270</v>
      </c>
      <c r="E722" s="55" t="s">
        <v>629</v>
      </c>
      <c r="F722" s="55">
        <v>0</v>
      </c>
      <c r="G722" s="55">
        <v>0</v>
      </c>
    </row>
    <row r="723" spans="2:7">
      <c r="B723" s="55" t="s">
        <v>266</v>
      </c>
      <c r="C723" s="55" t="s">
        <v>96</v>
      </c>
      <c r="D723" s="55" t="s">
        <v>267</v>
      </c>
      <c r="E723" s="55" t="s">
        <v>630</v>
      </c>
      <c r="F723" s="55">
        <v>133</v>
      </c>
      <c r="G723" s="55">
        <v>180</v>
      </c>
    </row>
    <row r="724" spans="2:7">
      <c r="B724" s="55" t="s">
        <v>266</v>
      </c>
      <c r="C724" s="55" t="s">
        <v>96</v>
      </c>
      <c r="D724" s="55" t="s">
        <v>269</v>
      </c>
      <c r="E724" s="55" t="s">
        <v>630</v>
      </c>
      <c r="F724" s="55">
        <v>59</v>
      </c>
      <c r="G724" s="55">
        <v>62</v>
      </c>
    </row>
    <row r="725" spans="2:7">
      <c r="B725" s="55" t="s">
        <v>266</v>
      </c>
      <c r="C725" s="55" t="s">
        <v>96</v>
      </c>
      <c r="D725" s="55" t="s">
        <v>270</v>
      </c>
      <c r="E725" s="55" t="s">
        <v>630</v>
      </c>
      <c r="F725" s="55">
        <v>41</v>
      </c>
      <c r="G725" s="55">
        <v>40</v>
      </c>
    </row>
    <row r="726" spans="2:7">
      <c r="B726" s="55" t="s">
        <v>266</v>
      </c>
      <c r="C726" s="55" t="s">
        <v>96</v>
      </c>
      <c r="D726" s="55" t="s">
        <v>267</v>
      </c>
      <c r="E726" s="55" t="s">
        <v>631</v>
      </c>
      <c r="F726" s="55">
        <v>84</v>
      </c>
      <c r="G726" s="55">
        <v>107</v>
      </c>
    </row>
    <row r="727" spans="2:7">
      <c r="B727" s="55" t="s">
        <v>266</v>
      </c>
      <c r="C727" s="55" t="s">
        <v>96</v>
      </c>
      <c r="D727" s="55" t="s">
        <v>269</v>
      </c>
      <c r="E727" s="55" t="s">
        <v>631</v>
      </c>
      <c r="F727" s="55">
        <v>13</v>
      </c>
      <c r="G727" s="55">
        <v>25</v>
      </c>
    </row>
    <row r="728" spans="2:7">
      <c r="B728" s="55" t="s">
        <v>266</v>
      </c>
      <c r="C728" s="55" t="s">
        <v>96</v>
      </c>
      <c r="D728" s="55" t="s">
        <v>270</v>
      </c>
      <c r="E728" s="55" t="s">
        <v>631</v>
      </c>
      <c r="F728" s="55">
        <v>0</v>
      </c>
      <c r="G728" s="55">
        <v>0</v>
      </c>
    </row>
    <row r="729" spans="2:7">
      <c r="B729" s="55" t="s">
        <v>266</v>
      </c>
      <c r="C729" s="55" t="s">
        <v>96</v>
      </c>
      <c r="D729" s="55" t="s">
        <v>267</v>
      </c>
      <c r="E729" s="55" t="s">
        <v>632</v>
      </c>
      <c r="F729" s="55">
        <v>99</v>
      </c>
      <c r="G729" s="55">
        <v>87</v>
      </c>
    </row>
    <row r="730" spans="2:7">
      <c r="B730" s="55" t="s">
        <v>266</v>
      </c>
      <c r="C730" s="55" t="s">
        <v>96</v>
      </c>
      <c r="D730" s="55" t="s">
        <v>269</v>
      </c>
      <c r="E730" s="55" t="s">
        <v>632</v>
      </c>
      <c r="F730" s="55">
        <v>98</v>
      </c>
      <c r="G730" s="55">
        <v>14</v>
      </c>
    </row>
    <row r="731" spans="2:7">
      <c r="B731" s="55" t="s">
        <v>266</v>
      </c>
      <c r="C731" s="55" t="s">
        <v>96</v>
      </c>
      <c r="D731" s="55" t="s">
        <v>270</v>
      </c>
      <c r="E731" s="55" t="s">
        <v>632</v>
      </c>
      <c r="F731" s="55">
        <v>0</v>
      </c>
      <c r="G731" s="55">
        <v>4</v>
      </c>
    </row>
    <row r="732" spans="2:7">
      <c r="B732" s="55" t="s">
        <v>266</v>
      </c>
      <c r="C732" s="55" t="s">
        <v>96</v>
      </c>
      <c r="D732" s="55" t="s">
        <v>267</v>
      </c>
      <c r="E732" s="55" t="s">
        <v>633</v>
      </c>
      <c r="F732" s="55">
        <v>0</v>
      </c>
      <c r="G732" s="55">
        <v>0</v>
      </c>
    </row>
    <row r="733" spans="2:7">
      <c r="B733" s="55" t="s">
        <v>266</v>
      </c>
      <c r="C733" s="55" t="s">
        <v>96</v>
      </c>
      <c r="D733" s="55" t="s">
        <v>267</v>
      </c>
      <c r="E733" s="55" t="s">
        <v>634</v>
      </c>
      <c r="F733" s="55">
        <v>1056</v>
      </c>
      <c r="G733" s="55">
        <v>242</v>
      </c>
    </row>
    <row r="734" spans="2:7">
      <c r="B734" s="55" t="s">
        <v>266</v>
      </c>
      <c r="C734" s="55" t="s">
        <v>96</v>
      </c>
      <c r="D734" s="55" t="s">
        <v>269</v>
      </c>
      <c r="E734" s="55" t="s">
        <v>634</v>
      </c>
      <c r="F734" s="55">
        <v>159</v>
      </c>
      <c r="G734" s="55">
        <v>12</v>
      </c>
    </row>
    <row r="735" spans="2:7">
      <c r="B735" s="55" t="s">
        <v>266</v>
      </c>
      <c r="C735" s="55" t="s">
        <v>96</v>
      </c>
      <c r="D735" s="55" t="s">
        <v>270</v>
      </c>
      <c r="E735" s="55" t="s">
        <v>634</v>
      </c>
      <c r="F735" s="55">
        <v>18</v>
      </c>
      <c r="G735" s="55">
        <v>15</v>
      </c>
    </row>
    <row r="736" spans="2:7">
      <c r="B736" s="55" t="s">
        <v>266</v>
      </c>
      <c r="C736" s="55" t="s">
        <v>96</v>
      </c>
      <c r="D736" s="55" t="s">
        <v>267</v>
      </c>
      <c r="E736" s="55" t="s">
        <v>635</v>
      </c>
      <c r="F736" s="55">
        <v>11</v>
      </c>
      <c r="G736" s="55">
        <v>6</v>
      </c>
    </row>
    <row r="737" spans="2:7">
      <c r="B737" s="55" t="s">
        <v>266</v>
      </c>
      <c r="C737" s="55" t="s">
        <v>96</v>
      </c>
      <c r="D737" s="55" t="s">
        <v>269</v>
      </c>
      <c r="E737" s="55" t="s">
        <v>635</v>
      </c>
      <c r="F737" s="55">
        <v>0</v>
      </c>
      <c r="G737" s="55">
        <v>0</v>
      </c>
    </row>
    <row r="738" spans="2:7">
      <c r="B738" s="55" t="s">
        <v>266</v>
      </c>
      <c r="C738" s="55" t="s">
        <v>96</v>
      </c>
      <c r="D738" s="55" t="s">
        <v>270</v>
      </c>
      <c r="E738" s="55" t="s">
        <v>635</v>
      </c>
      <c r="F738" s="55">
        <v>0</v>
      </c>
      <c r="G738" s="55">
        <v>2</v>
      </c>
    </row>
    <row r="739" spans="2:7">
      <c r="B739" s="55" t="s">
        <v>266</v>
      </c>
      <c r="C739" s="55" t="s">
        <v>96</v>
      </c>
      <c r="D739" s="55" t="s">
        <v>267</v>
      </c>
      <c r="E739" s="55" t="s">
        <v>636</v>
      </c>
      <c r="F739" s="55">
        <v>30</v>
      </c>
      <c r="G739" s="55">
        <v>2</v>
      </c>
    </row>
    <row r="740" spans="2:7">
      <c r="B740" s="55" t="s">
        <v>266</v>
      </c>
      <c r="C740" s="55" t="s">
        <v>96</v>
      </c>
      <c r="D740" s="55" t="s">
        <v>269</v>
      </c>
      <c r="E740" s="55" t="s">
        <v>636</v>
      </c>
      <c r="F740" s="55">
        <v>0</v>
      </c>
      <c r="G740" s="55">
        <v>2</v>
      </c>
    </row>
    <row r="741" spans="2:7">
      <c r="B741" s="55" t="s">
        <v>266</v>
      </c>
      <c r="C741" s="55" t="s">
        <v>96</v>
      </c>
      <c r="D741" s="55" t="s">
        <v>270</v>
      </c>
      <c r="E741" s="55" t="s">
        <v>636</v>
      </c>
      <c r="F741" s="55">
        <v>0</v>
      </c>
      <c r="G741" s="55">
        <v>0</v>
      </c>
    </row>
    <row r="742" spans="2:7">
      <c r="B742" s="55" t="s">
        <v>266</v>
      </c>
      <c r="C742" s="55" t="s">
        <v>96</v>
      </c>
      <c r="D742" s="55" t="s">
        <v>267</v>
      </c>
      <c r="E742" s="55" t="s">
        <v>637</v>
      </c>
      <c r="F742" s="55">
        <v>38</v>
      </c>
      <c r="G742" s="55">
        <v>5</v>
      </c>
    </row>
    <row r="743" spans="2:7">
      <c r="B743" s="55" t="s">
        <v>266</v>
      </c>
      <c r="C743" s="55" t="s">
        <v>96</v>
      </c>
      <c r="D743" s="55" t="s">
        <v>269</v>
      </c>
      <c r="E743" s="55" t="s">
        <v>637</v>
      </c>
      <c r="F743" s="55">
        <v>0</v>
      </c>
      <c r="G743" s="55">
        <v>0</v>
      </c>
    </row>
    <row r="744" spans="2:7">
      <c r="B744" s="55" t="s">
        <v>266</v>
      </c>
      <c r="C744" s="55" t="s">
        <v>96</v>
      </c>
      <c r="D744" s="55" t="s">
        <v>270</v>
      </c>
      <c r="E744" s="55" t="s">
        <v>637</v>
      </c>
      <c r="F744" s="55">
        <v>0</v>
      </c>
      <c r="G744" s="55">
        <v>0</v>
      </c>
    </row>
    <row r="745" spans="2:7">
      <c r="B745" s="55" t="s">
        <v>266</v>
      </c>
      <c r="C745" s="55" t="s">
        <v>96</v>
      </c>
      <c r="D745" s="55" t="s">
        <v>267</v>
      </c>
      <c r="E745" s="55" t="s">
        <v>638</v>
      </c>
      <c r="F745" s="55">
        <v>23</v>
      </c>
      <c r="G745" s="55">
        <v>44</v>
      </c>
    </row>
    <row r="746" spans="2:7">
      <c r="B746" s="55" t="s">
        <v>266</v>
      </c>
      <c r="C746" s="55" t="s">
        <v>96</v>
      </c>
      <c r="D746" s="55" t="s">
        <v>269</v>
      </c>
      <c r="E746" s="55" t="s">
        <v>638</v>
      </c>
      <c r="F746" s="55">
        <v>12</v>
      </c>
      <c r="G746" s="55">
        <v>18</v>
      </c>
    </row>
    <row r="747" spans="2:7">
      <c r="B747" s="55" t="s">
        <v>266</v>
      </c>
      <c r="C747" s="55" t="s">
        <v>96</v>
      </c>
      <c r="D747" s="55" t="s">
        <v>267</v>
      </c>
      <c r="E747" s="55" t="s">
        <v>639</v>
      </c>
      <c r="F747" s="55">
        <v>12</v>
      </c>
      <c r="G747" s="55">
        <v>0</v>
      </c>
    </row>
    <row r="748" spans="2:7">
      <c r="B748" s="55" t="s">
        <v>266</v>
      </c>
      <c r="C748" s="55" t="s">
        <v>96</v>
      </c>
      <c r="D748" s="55" t="s">
        <v>269</v>
      </c>
      <c r="E748" s="55" t="s">
        <v>639</v>
      </c>
      <c r="F748" s="55">
        <v>0</v>
      </c>
      <c r="G748" s="55">
        <v>0</v>
      </c>
    </row>
    <row r="749" spans="2:7">
      <c r="B749" s="55" t="s">
        <v>266</v>
      </c>
      <c r="C749" s="55" t="s">
        <v>96</v>
      </c>
      <c r="D749" s="55" t="s">
        <v>267</v>
      </c>
      <c r="E749" s="55" t="s">
        <v>640</v>
      </c>
      <c r="F749" s="55">
        <v>150</v>
      </c>
      <c r="G749" s="55">
        <v>129</v>
      </c>
    </row>
    <row r="750" spans="2:7">
      <c r="B750" s="55" t="s">
        <v>266</v>
      </c>
      <c r="C750" s="55" t="s">
        <v>96</v>
      </c>
      <c r="D750" s="55" t="s">
        <v>269</v>
      </c>
      <c r="E750" s="55" t="s">
        <v>640</v>
      </c>
      <c r="F750" s="55">
        <v>24</v>
      </c>
      <c r="G750" s="55">
        <v>62</v>
      </c>
    </row>
    <row r="751" spans="2:7">
      <c r="B751" s="55" t="s">
        <v>266</v>
      </c>
      <c r="C751" s="55" t="s">
        <v>96</v>
      </c>
      <c r="D751" s="55" t="s">
        <v>270</v>
      </c>
      <c r="E751" s="55" t="s">
        <v>640</v>
      </c>
      <c r="F751" s="55">
        <v>7</v>
      </c>
      <c r="G751" s="55">
        <v>25</v>
      </c>
    </row>
    <row r="752" spans="2:7">
      <c r="B752" s="55" t="s">
        <v>266</v>
      </c>
      <c r="C752" s="55" t="s">
        <v>96</v>
      </c>
      <c r="D752" s="55" t="s">
        <v>267</v>
      </c>
      <c r="E752" s="55" t="s">
        <v>641</v>
      </c>
      <c r="F752" s="55">
        <v>11</v>
      </c>
      <c r="G752" s="55">
        <v>7</v>
      </c>
    </row>
    <row r="753" spans="2:7">
      <c r="B753" s="55" t="s">
        <v>266</v>
      </c>
      <c r="C753" s="55" t="s">
        <v>96</v>
      </c>
      <c r="D753" s="55" t="s">
        <v>267</v>
      </c>
      <c r="E753" s="55" t="s">
        <v>642</v>
      </c>
      <c r="F753" s="55">
        <v>6</v>
      </c>
      <c r="G753" s="55">
        <v>8</v>
      </c>
    </row>
    <row r="754" spans="2:7">
      <c r="B754" s="55" t="s">
        <v>266</v>
      </c>
      <c r="C754" s="55" t="s">
        <v>96</v>
      </c>
      <c r="D754" s="55" t="s">
        <v>267</v>
      </c>
      <c r="E754" s="55" t="s">
        <v>643</v>
      </c>
      <c r="F754" s="55">
        <v>4</v>
      </c>
      <c r="G754" s="55">
        <v>6</v>
      </c>
    </row>
    <row r="755" spans="2:7">
      <c r="B755" s="55" t="s">
        <v>266</v>
      </c>
      <c r="C755" s="55" t="s">
        <v>96</v>
      </c>
      <c r="D755" s="55" t="s">
        <v>269</v>
      </c>
      <c r="E755" s="55" t="s">
        <v>643</v>
      </c>
      <c r="F755" s="55">
        <v>0</v>
      </c>
      <c r="G755" s="55">
        <v>0</v>
      </c>
    </row>
    <row r="756" spans="2:7">
      <c r="B756" s="55" t="s">
        <v>266</v>
      </c>
      <c r="C756" s="55" t="s">
        <v>96</v>
      </c>
      <c r="D756" s="55" t="s">
        <v>267</v>
      </c>
      <c r="E756" s="55" t="s">
        <v>644</v>
      </c>
      <c r="F756" s="55">
        <v>0</v>
      </c>
      <c r="G756" s="55">
        <v>0</v>
      </c>
    </row>
    <row r="757" spans="2:7">
      <c r="B757" s="55" t="s">
        <v>266</v>
      </c>
      <c r="C757" s="55" t="s">
        <v>96</v>
      </c>
      <c r="D757" s="55" t="s">
        <v>267</v>
      </c>
      <c r="E757" s="55" t="s">
        <v>645</v>
      </c>
      <c r="F757" s="55">
        <v>6</v>
      </c>
      <c r="G757" s="55">
        <v>6</v>
      </c>
    </row>
    <row r="758" spans="2:7">
      <c r="B758" s="55" t="s">
        <v>266</v>
      </c>
      <c r="C758" s="55" t="s">
        <v>96</v>
      </c>
      <c r="D758" s="55" t="s">
        <v>269</v>
      </c>
      <c r="E758" s="55" t="s">
        <v>645</v>
      </c>
      <c r="F758" s="55">
        <v>0</v>
      </c>
      <c r="G758" s="55">
        <v>0</v>
      </c>
    </row>
    <row r="759" spans="2:7">
      <c r="B759" s="55" t="s">
        <v>266</v>
      </c>
      <c r="C759" s="55" t="s">
        <v>96</v>
      </c>
      <c r="D759" s="55" t="s">
        <v>267</v>
      </c>
      <c r="E759" s="55" t="s">
        <v>646</v>
      </c>
      <c r="F759" s="55">
        <v>18</v>
      </c>
      <c r="G759" s="55">
        <v>15</v>
      </c>
    </row>
    <row r="760" spans="2:7">
      <c r="B760" s="55" t="s">
        <v>266</v>
      </c>
      <c r="C760" s="55" t="s">
        <v>96</v>
      </c>
      <c r="D760" s="55" t="s">
        <v>269</v>
      </c>
      <c r="E760" s="55" t="s">
        <v>646</v>
      </c>
      <c r="F760" s="55">
        <v>0</v>
      </c>
      <c r="G760" s="55">
        <v>0</v>
      </c>
    </row>
    <row r="761" spans="2:7">
      <c r="B761" s="55" t="s">
        <v>266</v>
      </c>
      <c r="C761" s="55" t="s">
        <v>96</v>
      </c>
      <c r="D761" s="55" t="s">
        <v>267</v>
      </c>
      <c r="E761" s="55" t="s">
        <v>647</v>
      </c>
      <c r="F761" s="55">
        <v>0</v>
      </c>
      <c r="G761" s="55">
        <v>2</v>
      </c>
    </row>
    <row r="762" spans="2:7">
      <c r="B762" s="55" t="s">
        <v>266</v>
      </c>
      <c r="C762" s="55" t="s">
        <v>96</v>
      </c>
      <c r="D762" s="55" t="s">
        <v>267</v>
      </c>
      <c r="E762" s="55" t="s">
        <v>648</v>
      </c>
      <c r="F762" s="55">
        <v>6</v>
      </c>
      <c r="G762" s="55">
        <v>0</v>
      </c>
    </row>
    <row r="763" spans="2:7">
      <c r="B763" s="55" t="s">
        <v>266</v>
      </c>
      <c r="C763" s="55" t="s">
        <v>96</v>
      </c>
      <c r="D763" s="55" t="s">
        <v>267</v>
      </c>
      <c r="E763" s="55" t="s">
        <v>649</v>
      </c>
      <c r="F763" s="55">
        <v>2</v>
      </c>
      <c r="G763" s="55">
        <v>1</v>
      </c>
    </row>
    <row r="764" spans="2:7">
      <c r="B764" s="55" t="s">
        <v>266</v>
      </c>
      <c r="C764" s="55" t="s">
        <v>96</v>
      </c>
      <c r="D764" s="55" t="s">
        <v>267</v>
      </c>
      <c r="E764" s="55" t="s">
        <v>650</v>
      </c>
      <c r="F764" s="55">
        <v>16</v>
      </c>
      <c r="G764" s="55">
        <v>15</v>
      </c>
    </row>
    <row r="765" spans="2:7">
      <c r="B765" s="55" t="s">
        <v>266</v>
      </c>
      <c r="C765" s="55" t="s">
        <v>96</v>
      </c>
      <c r="D765" s="55" t="s">
        <v>269</v>
      </c>
      <c r="E765" s="55" t="s">
        <v>650</v>
      </c>
      <c r="F765" s="55">
        <v>0</v>
      </c>
      <c r="G765" s="55">
        <v>0</v>
      </c>
    </row>
    <row r="766" spans="2:7">
      <c r="B766" s="55" t="s">
        <v>266</v>
      </c>
      <c r="C766" s="55" t="s">
        <v>96</v>
      </c>
      <c r="D766" s="55" t="s">
        <v>267</v>
      </c>
      <c r="E766" s="55" t="s">
        <v>651</v>
      </c>
      <c r="F766" s="55">
        <v>1047</v>
      </c>
      <c r="G766" s="55">
        <v>742</v>
      </c>
    </row>
    <row r="767" spans="2:7">
      <c r="B767" s="55" t="s">
        <v>266</v>
      </c>
      <c r="C767" s="55" t="s">
        <v>96</v>
      </c>
      <c r="D767" s="55" t="s">
        <v>269</v>
      </c>
      <c r="E767" s="55" t="s">
        <v>651</v>
      </c>
      <c r="F767" s="55">
        <v>585</v>
      </c>
      <c r="G767" s="55">
        <v>594</v>
      </c>
    </row>
    <row r="768" spans="2:7">
      <c r="B768" s="55" t="s">
        <v>266</v>
      </c>
      <c r="C768" s="55" t="s">
        <v>96</v>
      </c>
      <c r="D768" s="55" t="s">
        <v>270</v>
      </c>
      <c r="E768" s="55" t="s">
        <v>651</v>
      </c>
      <c r="F768" s="55">
        <v>409</v>
      </c>
      <c r="G768" s="55">
        <v>418</v>
      </c>
    </row>
    <row r="769" spans="2:7">
      <c r="B769" s="55" t="s">
        <v>266</v>
      </c>
      <c r="C769" s="55" t="s">
        <v>96</v>
      </c>
      <c r="D769" s="55" t="s">
        <v>267</v>
      </c>
      <c r="E769" s="55" t="s">
        <v>652</v>
      </c>
      <c r="F769" s="55">
        <v>40</v>
      </c>
      <c r="G769" s="55">
        <v>49</v>
      </c>
    </row>
    <row r="770" spans="2:7">
      <c r="B770" s="55" t="s">
        <v>266</v>
      </c>
      <c r="C770" s="55" t="s">
        <v>96</v>
      </c>
      <c r="D770" s="55" t="s">
        <v>269</v>
      </c>
      <c r="E770" s="55" t="s">
        <v>652</v>
      </c>
      <c r="F770" s="55">
        <v>0</v>
      </c>
      <c r="G770" s="55">
        <v>1</v>
      </c>
    </row>
    <row r="771" spans="2:7">
      <c r="B771" s="55" t="s">
        <v>266</v>
      </c>
      <c r="C771" s="55" t="s">
        <v>96</v>
      </c>
      <c r="D771" s="55" t="s">
        <v>270</v>
      </c>
      <c r="E771" s="55" t="s">
        <v>652</v>
      </c>
      <c r="F771" s="55">
        <v>4</v>
      </c>
      <c r="G771" s="55">
        <v>0</v>
      </c>
    </row>
    <row r="772" spans="2:7">
      <c r="B772" s="55" t="s">
        <v>266</v>
      </c>
      <c r="C772" s="55" t="s">
        <v>96</v>
      </c>
      <c r="D772" s="55" t="s">
        <v>267</v>
      </c>
      <c r="E772" s="55" t="s">
        <v>653</v>
      </c>
      <c r="F772" s="55">
        <v>5</v>
      </c>
      <c r="G772" s="55">
        <v>4</v>
      </c>
    </row>
    <row r="773" spans="2:7">
      <c r="B773" s="55" t="s">
        <v>266</v>
      </c>
      <c r="C773" s="55" t="s">
        <v>96</v>
      </c>
      <c r="D773" s="55" t="s">
        <v>270</v>
      </c>
      <c r="E773" s="55" t="s">
        <v>653</v>
      </c>
      <c r="F773" s="55">
        <v>0</v>
      </c>
      <c r="G773" s="55">
        <v>0</v>
      </c>
    </row>
    <row r="774" spans="2:7">
      <c r="B774" s="55" t="s">
        <v>266</v>
      </c>
      <c r="C774" s="55" t="s">
        <v>96</v>
      </c>
      <c r="D774" s="55" t="s">
        <v>267</v>
      </c>
      <c r="E774" s="55" t="s">
        <v>654</v>
      </c>
      <c r="F774" s="55">
        <v>24</v>
      </c>
      <c r="G774" s="55">
        <v>31</v>
      </c>
    </row>
    <row r="775" spans="2:7">
      <c r="B775" s="55" t="s">
        <v>266</v>
      </c>
      <c r="C775" s="55" t="s">
        <v>96</v>
      </c>
      <c r="D775" s="55" t="s">
        <v>269</v>
      </c>
      <c r="E775" s="55" t="s">
        <v>654</v>
      </c>
      <c r="F775" s="55">
        <v>9</v>
      </c>
      <c r="G775" s="55">
        <v>8</v>
      </c>
    </row>
    <row r="776" spans="2:7">
      <c r="B776" s="55" t="s">
        <v>266</v>
      </c>
      <c r="C776" s="55" t="s">
        <v>96</v>
      </c>
      <c r="D776" s="55" t="s">
        <v>270</v>
      </c>
      <c r="E776" s="55" t="s">
        <v>654</v>
      </c>
      <c r="F776" s="55">
        <v>1</v>
      </c>
      <c r="G776" s="55">
        <v>9</v>
      </c>
    </row>
    <row r="777" spans="2:7">
      <c r="B777" s="55" t="s">
        <v>266</v>
      </c>
      <c r="C777" s="55" t="s">
        <v>96</v>
      </c>
      <c r="D777" s="55" t="s">
        <v>267</v>
      </c>
      <c r="E777" s="55" t="s">
        <v>655</v>
      </c>
      <c r="F777" s="55">
        <v>0</v>
      </c>
      <c r="G777" s="55">
        <v>1</v>
      </c>
    </row>
    <row r="778" spans="2:7">
      <c r="B778" s="55" t="s">
        <v>266</v>
      </c>
      <c r="C778" s="55" t="s">
        <v>96</v>
      </c>
      <c r="D778" s="55" t="s">
        <v>267</v>
      </c>
      <c r="E778" s="55" t="s">
        <v>656</v>
      </c>
      <c r="F778" s="55">
        <v>31</v>
      </c>
      <c r="G778" s="55">
        <v>65</v>
      </c>
    </row>
    <row r="779" spans="2:7">
      <c r="B779" s="55" t="s">
        <v>266</v>
      </c>
      <c r="C779" s="55" t="s">
        <v>96</v>
      </c>
      <c r="D779" s="55" t="s">
        <v>269</v>
      </c>
      <c r="E779" s="55" t="s">
        <v>656</v>
      </c>
      <c r="F779" s="55">
        <v>17</v>
      </c>
      <c r="G779" s="55">
        <v>13</v>
      </c>
    </row>
    <row r="780" spans="2:7">
      <c r="B780" s="55" t="s">
        <v>266</v>
      </c>
      <c r="C780" s="55" t="s">
        <v>96</v>
      </c>
      <c r="D780" s="55" t="s">
        <v>270</v>
      </c>
      <c r="E780" s="55" t="s">
        <v>656</v>
      </c>
      <c r="F780" s="55">
        <v>6</v>
      </c>
      <c r="G780" s="55">
        <v>0</v>
      </c>
    </row>
    <row r="781" spans="2:7">
      <c r="B781" s="55" t="s">
        <v>266</v>
      </c>
      <c r="C781" s="55" t="s">
        <v>96</v>
      </c>
      <c r="D781" s="55" t="s">
        <v>267</v>
      </c>
      <c r="E781" s="55" t="s">
        <v>657</v>
      </c>
      <c r="F781" s="55">
        <v>0</v>
      </c>
      <c r="G781" s="55">
        <v>0</v>
      </c>
    </row>
    <row r="782" spans="2:7">
      <c r="B782" s="55" t="s">
        <v>266</v>
      </c>
      <c r="C782" s="55" t="s">
        <v>96</v>
      </c>
      <c r="D782" s="55" t="s">
        <v>269</v>
      </c>
      <c r="E782" s="55" t="s">
        <v>657</v>
      </c>
      <c r="F782" s="55">
        <v>0</v>
      </c>
      <c r="G782" s="55">
        <v>0</v>
      </c>
    </row>
    <row r="783" spans="2:7">
      <c r="B783" s="55" t="s">
        <v>266</v>
      </c>
      <c r="C783" s="55" t="s">
        <v>96</v>
      </c>
      <c r="D783" s="55" t="s">
        <v>267</v>
      </c>
      <c r="E783" s="55" t="s">
        <v>658</v>
      </c>
      <c r="F783" s="55">
        <v>14</v>
      </c>
      <c r="G783" s="55">
        <v>18</v>
      </c>
    </row>
    <row r="784" spans="2:7">
      <c r="B784" s="55" t="s">
        <v>266</v>
      </c>
      <c r="C784" s="55" t="s">
        <v>96</v>
      </c>
      <c r="D784" s="55" t="s">
        <v>269</v>
      </c>
      <c r="E784" s="55" t="s">
        <v>658</v>
      </c>
      <c r="F784" s="55">
        <v>10</v>
      </c>
      <c r="G784" s="55">
        <v>0</v>
      </c>
    </row>
    <row r="785" spans="2:7">
      <c r="B785" s="55" t="s">
        <v>266</v>
      </c>
      <c r="C785" s="55" t="s">
        <v>96</v>
      </c>
      <c r="D785" s="55" t="s">
        <v>270</v>
      </c>
      <c r="E785" s="55" t="s">
        <v>658</v>
      </c>
      <c r="F785" s="55">
        <v>0</v>
      </c>
      <c r="G785" s="55">
        <v>0</v>
      </c>
    </row>
    <row r="786" spans="2:7">
      <c r="B786" s="55" t="s">
        <v>266</v>
      </c>
      <c r="C786" s="55" t="s">
        <v>96</v>
      </c>
      <c r="D786" s="55" t="s">
        <v>267</v>
      </c>
      <c r="E786" s="55" t="s">
        <v>659</v>
      </c>
      <c r="F786" s="55">
        <v>29</v>
      </c>
      <c r="G786" s="55">
        <v>3</v>
      </c>
    </row>
    <row r="787" spans="2:7">
      <c r="B787" s="55" t="s">
        <v>266</v>
      </c>
      <c r="C787" s="55" t="s">
        <v>96</v>
      </c>
      <c r="D787" s="55" t="s">
        <v>269</v>
      </c>
      <c r="E787" s="55" t="s">
        <v>659</v>
      </c>
      <c r="F787" s="55">
        <v>0</v>
      </c>
      <c r="G787" s="55">
        <v>0</v>
      </c>
    </row>
    <row r="788" spans="2:7">
      <c r="B788" s="55" t="s">
        <v>266</v>
      </c>
      <c r="C788" s="55" t="s">
        <v>96</v>
      </c>
      <c r="D788" s="55" t="s">
        <v>270</v>
      </c>
      <c r="E788" s="55" t="s">
        <v>659</v>
      </c>
      <c r="F788" s="55">
        <v>2</v>
      </c>
      <c r="G788" s="55">
        <v>3</v>
      </c>
    </row>
    <row r="789" spans="2:7">
      <c r="B789" s="55" t="s">
        <v>266</v>
      </c>
      <c r="C789" s="55" t="s">
        <v>96</v>
      </c>
      <c r="D789" s="55" t="s">
        <v>267</v>
      </c>
      <c r="E789" s="55" t="s">
        <v>660</v>
      </c>
      <c r="F789" s="55">
        <v>2</v>
      </c>
      <c r="G789" s="55">
        <v>0</v>
      </c>
    </row>
    <row r="790" spans="2:7">
      <c r="B790" s="55" t="s">
        <v>266</v>
      </c>
      <c r="C790" s="55" t="s">
        <v>96</v>
      </c>
      <c r="D790" s="55" t="s">
        <v>267</v>
      </c>
      <c r="E790" s="55" t="s">
        <v>661</v>
      </c>
      <c r="F790" s="55">
        <v>102</v>
      </c>
      <c r="G790" s="55">
        <v>92</v>
      </c>
    </row>
    <row r="791" spans="2:7">
      <c r="B791" s="55" t="s">
        <v>266</v>
      </c>
      <c r="C791" s="55" t="s">
        <v>96</v>
      </c>
      <c r="D791" s="55" t="s">
        <v>269</v>
      </c>
      <c r="E791" s="55" t="s">
        <v>661</v>
      </c>
      <c r="F791" s="55">
        <v>29</v>
      </c>
      <c r="G791" s="55">
        <v>14</v>
      </c>
    </row>
    <row r="792" spans="2:7">
      <c r="B792" s="55" t="s">
        <v>266</v>
      </c>
      <c r="C792" s="55" t="s">
        <v>96</v>
      </c>
      <c r="D792" s="55" t="s">
        <v>270</v>
      </c>
      <c r="E792" s="55" t="s">
        <v>661</v>
      </c>
      <c r="F792" s="55">
        <v>2</v>
      </c>
      <c r="G792" s="55">
        <v>0</v>
      </c>
    </row>
    <row r="793" spans="2:7">
      <c r="B793" s="55" t="s">
        <v>266</v>
      </c>
      <c r="C793" s="55" t="s">
        <v>96</v>
      </c>
      <c r="D793" s="55" t="s">
        <v>267</v>
      </c>
      <c r="E793" s="55" t="s">
        <v>662</v>
      </c>
      <c r="F793" s="55">
        <v>13</v>
      </c>
      <c r="G793" s="55">
        <v>6</v>
      </c>
    </row>
    <row r="794" spans="2:7">
      <c r="B794" s="55" t="s">
        <v>266</v>
      </c>
      <c r="C794" s="55" t="s">
        <v>96</v>
      </c>
      <c r="D794" s="55" t="s">
        <v>267</v>
      </c>
      <c r="E794" s="55" t="s">
        <v>663</v>
      </c>
      <c r="F794" s="55">
        <v>5</v>
      </c>
      <c r="G794" s="55">
        <v>5</v>
      </c>
    </row>
    <row r="795" spans="2:7">
      <c r="B795" s="55" t="s">
        <v>266</v>
      </c>
      <c r="C795" s="55" t="s">
        <v>96</v>
      </c>
      <c r="D795" s="55" t="s">
        <v>269</v>
      </c>
      <c r="E795" s="55" t="s">
        <v>663</v>
      </c>
      <c r="F795" s="55">
        <v>2</v>
      </c>
      <c r="G795" s="55">
        <v>0</v>
      </c>
    </row>
    <row r="796" spans="2:7">
      <c r="B796" s="55" t="s">
        <v>266</v>
      </c>
      <c r="C796" s="55" t="s">
        <v>96</v>
      </c>
      <c r="D796" s="55" t="s">
        <v>267</v>
      </c>
      <c r="E796" s="55" t="s">
        <v>664</v>
      </c>
      <c r="F796" s="55">
        <v>29</v>
      </c>
      <c r="G796" s="55">
        <v>3</v>
      </c>
    </row>
    <row r="797" spans="2:7">
      <c r="B797" s="55" t="s">
        <v>266</v>
      </c>
      <c r="C797" s="55" t="s">
        <v>96</v>
      </c>
      <c r="D797" s="55" t="s">
        <v>269</v>
      </c>
      <c r="E797" s="55" t="s">
        <v>664</v>
      </c>
      <c r="F797" s="55">
        <v>0</v>
      </c>
      <c r="G797" s="55">
        <v>3</v>
      </c>
    </row>
    <row r="798" spans="2:7">
      <c r="B798" s="55" t="s">
        <v>266</v>
      </c>
      <c r="C798" s="55" t="s">
        <v>96</v>
      </c>
      <c r="D798" s="55" t="s">
        <v>267</v>
      </c>
      <c r="E798" s="55" t="s">
        <v>665</v>
      </c>
      <c r="F798" s="55">
        <v>14</v>
      </c>
      <c r="G798" s="55">
        <v>0</v>
      </c>
    </row>
    <row r="799" spans="2:7">
      <c r="B799" s="55" t="s">
        <v>266</v>
      </c>
      <c r="C799" s="55" t="s">
        <v>96</v>
      </c>
      <c r="D799" s="55" t="s">
        <v>267</v>
      </c>
      <c r="E799" s="55" t="s">
        <v>666</v>
      </c>
      <c r="F799" s="55">
        <v>13</v>
      </c>
      <c r="G799" s="55">
        <v>26</v>
      </c>
    </row>
    <row r="800" spans="2:7">
      <c r="B800" s="55" t="s">
        <v>266</v>
      </c>
      <c r="C800" s="55" t="s">
        <v>96</v>
      </c>
      <c r="D800" s="55" t="s">
        <v>269</v>
      </c>
      <c r="E800" s="55" t="s">
        <v>666</v>
      </c>
      <c r="F800" s="55">
        <v>0</v>
      </c>
      <c r="G800" s="55">
        <v>0</v>
      </c>
    </row>
    <row r="801" spans="2:7">
      <c r="B801" s="55" t="s">
        <v>266</v>
      </c>
      <c r="C801" s="55" t="s">
        <v>96</v>
      </c>
      <c r="D801" s="55" t="s">
        <v>267</v>
      </c>
      <c r="E801" s="55" t="s">
        <v>667</v>
      </c>
      <c r="F801" s="55">
        <v>44</v>
      </c>
      <c r="G801" s="55">
        <v>21</v>
      </c>
    </row>
    <row r="802" spans="2:7">
      <c r="B802" s="55" t="s">
        <v>266</v>
      </c>
      <c r="C802" s="55" t="s">
        <v>96</v>
      </c>
      <c r="D802" s="55" t="s">
        <v>267</v>
      </c>
      <c r="E802" s="55" t="s">
        <v>668</v>
      </c>
      <c r="F802" s="55">
        <v>6</v>
      </c>
      <c r="G802" s="55">
        <v>0</v>
      </c>
    </row>
    <row r="803" spans="2:7">
      <c r="B803" s="55" t="s">
        <v>266</v>
      </c>
      <c r="C803" s="55" t="s">
        <v>96</v>
      </c>
      <c r="D803" s="55" t="s">
        <v>267</v>
      </c>
      <c r="E803" s="55" t="s">
        <v>669</v>
      </c>
      <c r="F803" s="55">
        <v>59</v>
      </c>
      <c r="G803" s="55">
        <v>46</v>
      </c>
    </row>
    <row r="804" spans="2:7">
      <c r="B804" s="55" t="s">
        <v>266</v>
      </c>
      <c r="C804" s="55" t="s">
        <v>96</v>
      </c>
      <c r="D804" s="55" t="s">
        <v>269</v>
      </c>
      <c r="E804" s="55" t="s">
        <v>669</v>
      </c>
      <c r="F804" s="55">
        <v>1</v>
      </c>
      <c r="G804" s="55">
        <v>2</v>
      </c>
    </row>
    <row r="805" spans="2:7">
      <c r="B805" s="55" t="s">
        <v>266</v>
      </c>
      <c r="C805" s="55" t="s">
        <v>96</v>
      </c>
      <c r="D805" s="55" t="s">
        <v>270</v>
      </c>
      <c r="E805" s="55" t="s">
        <v>669</v>
      </c>
      <c r="F805" s="55">
        <v>0</v>
      </c>
      <c r="G805" s="55">
        <v>0</v>
      </c>
    </row>
    <row r="806" spans="2:7">
      <c r="B806" s="55" t="s">
        <v>266</v>
      </c>
      <c r="C806" s="55" t="s">
        <v>96</v>
      </c>
      <c r="D806" s="55" t="s">
        <v>267</v>
      </c>
      <c r="E806" s="55" t="s">
        <v>670</v>
      </c>
      <c r="F806" s="55">
        <v>72</v>
      </c>
      <c r="G806" s="55">
        <v>43</v>
      </c>
    </row>
    <row r="807" spans="2:7">
      <c r="B807" s="55" t="s">
        <v>266</v>
      </c>
      <c r="C807" s="55" t="s">
        <v>96</v>
      </c>
      <c r="D807" s="55" t="s">
        <v>269</v>
      </c>
      <c r="E807" s="55" t="s">
        <v>670</v>
      </c>
      <c r="F807" s="55">
        <v>0</v>
      </c>
      <c r="G807" s="55">
        <v>0</v>
      </c>
    </row>
    <row r="808" spans="2:7">
      <c r="B808" s="55" t="s">
        <v>266</v>
      </c>
      <c r="C808" s="55" t="s">
        <v>96</v>
      </c>
      <c r="D808" s="55" t="s">
        <v>270</v>
      </c>
      <c r="E808" s="55" t="s">
        <v>670</v>
      </c>
      <c r="F808" s="55">
        <v>0</v>
      </c>
      <c r="G808" s="55">
        <v>0</v>
      </c>
    </row>
    <row r="809" spans="2:7">
      <c r="B809" s="55" t="s">
        <v>266</v>
      </c>
      <c r="C809" s="55" t="s">
        <v>96</v>
      </c>
      <c r="D809" s="55" t="s">
        <v>267</v>
      </c>
      <c r="E809" s="55" t="s">
        <v>671</v>
      </c>
      <c r="F809" s="55">
        <v>15</v>
      </c>
      <c r="G809" s="55">
        <v>6</v>
      </c>
    </row>
    <row r="810" spans="2:7">
      <c r="B810" s="55" t="s">
        <v>266</v>
      </c>
      <c r="C810" s="55" t="s">
        <v>96</v>
      </c>
      <c r="D810" s="55" t="s">
        <v>267</v>
      </c>
      <c r="E810" s="55" t="s">
        <v>672</v>
      </c>
      <c r="F810" s="55">
        <v>0</v>
      </c>
      <c r="G810" s="55">
        <v>0</v>
      </c>
    </row>
    <row r="811" spans="2:7">
      <c r="B811" s="55" t="s">
        <v>266</v>
      </c>
      <c r="C811" s="55" t="s">
        <v>96</v>
      </c>
      <c r="D811" s="55" t="s">
        <v>269</v>
      </c>
      <c r="E811" s="55" t="s">
        <v>672</v>
      </c>
      <c r="F811" s="55">
        <v>0</v>
      </c>
      <c r="G811" s="55">
        <v>0</v>
      </c>
    </row>
    <row r="812" spans="2:7">
      <c r="B812" s="55" t="s">
        <v>266</v>
      </c>
      <c r="C812" s="55" t="s">
        <v>96</v>
      </c>
      <c r="D812" s="55" t="s">
        <v>269</v>
      </c>
      <c r="E812" s="55" t="s">
        <v>673</v>
      </c>
      <c r="F812" s="55">
        <v>0</v>
      </c>
      <c r="G812" s="55">
        <v>0</v>
      </c>
    </row>
    <row r="813" spans="2:7">
      <c r="B813" s="55" t="s">
        <v>266</v>
      </c>
      <c r="C813" s="55" t="s">
        <v>96</v>
      </c>
      <c r="D813" s="55" t="s">
        <v>267</v>
      </c>
      <c r="E813" s="55" t="s">
        <v>674</v>
      </c>
      <c r="F813" s="55">
        <v>51</v>
      </c>
      <c r="G813" s="55">
        <v>53</v>
      </c>
    </row>
    <row r="814" spans="2:7">
      <c r="B814" s="55" t="s">
        <v>266</v>
      </c>
      <c r="C814" s="55" t="s">
        <v>96</v>
      </c>
      <c r="D814" s="55" t="s">
        <v>269</v>
      </c>
      <c r="E814" s="55" t="s">
        <v>674</v>
      </c>
      <c r="F814" s="55">
        <v>2</v>
      </c>
      <c r="G814" s="55">
        <v>5</v>
      </c>
    </row>
    <row r="815" spans="2:7">
      <c r="B815" s="55" t="s">
        <v>266</v>
      </c>
      <c r="C815" s="55" t="s">
        <v>96</v>
      </c>
      <c r="D815" s="55" t="s">
        <v>270</v>
      </c>
      <c r="E815" s="55" t="s">
        <v>674</v>
      </c>
      <c r="F815" s="55">
        <v>209</v>
      </c>
      <c r="G815" s="55">
        <v>58</v>
      </c>
    </row>
    <row r="816" spans="2:7">
      <c r="B816" s="55" t="s">
        <v>266</v>
      </c>
      <c r="C816" s="55" t="s">
        <v>96</v>
      </c>
      <c r="D816" s="55" t="s">
        <v>267</v>
      </c>
      <c r="E816" s="55" t="s">
        <v>675</v>
      </c>
      <c r="F816" s="55">
        <v>0</v>
      </c>
      <c r="G816" s="55">
        <v>0</v>
      </c>
    </row>
    <row r="817" spans="2:7">
      <c r="B817" s="55" t="s">
        <v>266</v>
      </c>
      <c r="C817" s="55" t="s">
        <v>96</v>
      </c>
      <c r="D817" s="55" t="s">
        <v>267</v>
      </c>
      <c r="E817" s="55" t="s">
        <v>676</v>
      </c>
      <c r="F817" s="55">
        <v>0</v>
      </c>
      <c r="G817" s="55">
        <v>0</v>
      </c>
    </row>
    <row r="818" spans="2:7">
      <c r="B818" s="55" t="s">
        <v>266</v>
      </c>
      <c r="C818" s="55" t="s">
        <v>96</v>
      </c>
      <c r="D818" s="55" t="s">
        <v>267</v>
      </c>
      <c r="E818" s="55" t="s">
        <v>677</v>
      </c>
      <c r="F818" s="55">
        <v>2</v>
      </c>
      <c r="G818" s="55">
        <v>0</v>
      </c>
    </row>
    <row r="819" spans="2:7">
      <c r="B819" s="55" t="s">
        <v>266</v>
      </c>
      <c r="C819" s="55" t="s">
        <v>96</v>
      </c>
      <c r="D819" s="55" t="s">
        <v>269</v>
      </c>
      <c r="E819" s="55" t="s">
        <v>677</v>
      </c>
      <c r="F819" s="55">
        <v>5</v>
      </c>
      <c r="G819" s="55">
        <v>1</v>
      </c>
    </row>
    <row r="820" spans="2:7">
      <c r="B820" s="55" t="s">
        <v>266</v>
      </c>
      <c r="C820" s="55" t="s">
        <v>96</v>
      </c>
      <c r="D820" s="55" t="s">
        <v>270</v>
      </c>
      <c r="E820" s="55" t="s">
        <v>677</v>
      </c>
      <c r="F820" s="55">
        <v>1</v>
      </c>
      <c r="G820" s="55">
        <v>0</v>
      </c>
    </row>
    <row r="821" spans="2:7">
      <c r="B821" s="55" t="s">
        <v>266</v>
      </c>
      <c r="C821" s="55" t="s">
        <v>96</v>
      </c>
      <c r="D821" s="55" t="s">
        <v>267</v>
      </c>
      <c r="E821" s="55" t="s">
        <v>678</v>
      </c>
      <c r="F821" s="55">
        <v>29</v>
      </c>
      <c r="G821" s="55">
        <v>6</v>
      </c>
    </row>
    <row r="822" spans="2:7">
      <c r="B822" s="55" t="s">
        <v>266</v>
      </c>
      <c r="C822" s="55" t="s">
        <v>96</v>
      </c>
      <c r="D822" s="55" t="s">
        <v>270</v>
      </c>
      <c r="E822" s="55" t="s">
        <v>678</v>
      </c>
      <c r="F822" s="55">
        <v>0</v>
      </c>
      <c r="G822" s="55">
        <v>0</v>
      </c>
    </row>
    <row r="823" spans="2:7">
      <c r="B823" s="55" t="s">
        <v>266</v>
      </c>
      <c r="C823" s="55" t="s">
        <v>96</v>
      </c>
      <c r="D823" s="55" t="s">
        <v>267</v>
      </c>
      <c r="E823" s="55" t="s">
        <v>679</v>
      </c>
      <c r="F823" s="55">
        <v>8</v>
      </c>
      <c r="G823" s="55">
        <v>8</v>
      </c>
    </row>
    <row r="824" spans="2:7">
      <c r="B824" s="55" t="s">
        <v>266</v>
      </c>
      <c r="C824" s="55" t="s">
        <v>96</v>
      </c>
      <c r="D824" s="55" t="s">
        <v>267</v>
      </c>
      <c r="E824" s="55" t="s">
        <v>680</v>
      </c>
      <c r="F824" s="55">
        <v>0</v>
      </c>
      <c r="G824" s="55">
        <v>0</v>
      </c>
    </row>
    <row r="825" spans="2:7">
      <c r="B825" s="55" t="s">
        <v>266</v>
      </c>
      <c r="C825" s="55" t="s">
        <v>96</v>
      </c>
      <c r="D825" s="55" t="s">
        <v>269</v>
      </c>
      <c r="E825" s="55" t="s">
        <v>680</v>
      </c>
      <c r="F825" s="55">
        <v>0</v>
      </c>
      <c r="G825" s="55">
        <v>0</v>
      </c>
    </row>
    <row r="826" spans="2:7">
      <c r="B826" s="55" t="s">
        <v>266</v>
      </c>
      <c r="C826" s="55" t="s">
        <v>96</v>
      </c>
      <c r="D826" s="55" t="s">
        <v>267</v>
      </c>
      <c r="E826" s="55" t="s">
        <v>681</v>
      </c>
      <c r="F826" s="55">
        <v>14</v>
      </c>
      <c r="G826" s="55">
        <v>0</v>
      </c>
    </row>
    <row r="827" spans="2:7">
      <c r="B827" s="55" t="s">
        <v>266</v>
      </c>
      <c r="C827" s="55" t="s">
        <v>96</v>
      </c>
      <c r="D827" s="55" t="s">
        <v>267</v>
      </c>
      <c r="E827" s="55" t="s">
        <v>682</v>
      </c>
      <c r="F827" s="55">
        <v>35</v>
      </c>
      <c r="G827" s="55">
        <v>4</v>
      </c>
    </row>
    <row r="828" spans="2:7">
      <c r="B828" s="55" t="s">
        <v>266</v>
      </c>
      <c r="C828" s="55" t="s">
        <v>96</v>
      </c>
      <c r="D828" s="55" t="s">
        <v>269</v>
      </c>
      <c r="E828" s="55" t="s">
        <v>682</v>
      </c>
      <c r="F828" s="55">
        <v>14</v>
      </c>
      <c r="G828" s="55">
        <v>1</v>
      </c>
    </row>
    <row r="829" spans="2:7">
      <c r="B829" s="55" t="s">
        <v>266</v>
      </c>
      <c r="C829" s="55" t="s">
        <v>96</v>
      </c>
      <c r="D829" s="55" t="s">
        <v>270</v>
      </c>
      <c r="E829" s="55" t="s">
        <v>682</v>
      </c>
      <c r="F829" s="55">
        <v>22</v>
      </c>
      <c r="G829" s="55">
        <v>11</v>
      </c>
    </row>
    <row r="830" spans="2:7">
      <c r="B830" s="55" t="s">
        <v>266</v>
      </c>
      <c r="C830" s="55" t="s">
        <v>96</v>
      </c>
      <c r="D830" s="55" t="s">
        <v>267</v>
      </c>
      <c r="E830" s="55" t="s">
        <v>683</v>
      </c>
      <c r="F830" s="55">
        <v>186</v>
      </c>
      <c r="G830" s="55">
        <v>23</v>
      </c>
    </row>
    <row r="831" spans="2:7">
      <c r="B831" s="55" t="s">
        <v>266</v>
      </c>
      <c r="C831" s="55" t="s">
        <v>96</v>
      </c>
      <c r="D831" s="55" t="s">
        <v>269</v>
      </c>
      <c r="E831" s="55" t="s">
        <v>683</v>
      </c>
      <c r="F831" s="55">
        <v>3</v>
      </c>
      <c r="G831" s="55">
        <v>0</v>
      </c>
    </row>
    <row r="832" spans="2:7">
      <c r="B832" s="55" t="s">
        <v>266</v>
      </c>
      <c r="C832" s="55" t="s">
        <v>96</v>
      </c>
      <c r="D832" s="55" t="s">
        <v>270</v>
      </c>
      <c r="E832" s="55" t="s">
        <v>683</v>
      </c>
      <c r="F832" s="55">
        <v>0</v>
      </c>
      <c r="G832" s="55">
        <v>0</v>
      </c>
    </row>
    <row r="833" spans="2:7">
      <c r="B833" s="55" t="s">
        <v>266</v>
      </c>
      <c r="C833" s="55" t="s">
        <v>96</v>
      </c>
      <c r="D833" s="55" t="s">
        <v>267</v>
      </c>
      <c r="E833" s="55" t="s">
        <v>684</v>
      </c>
      <c r="F833" s="55">
        <v>0</v>
      </c>
      <c r="G833" s="55">
        <v>0</v>
      </c>
    </row>
    <row r="834" spans="2:7">
      <c r="B834" s="55" t="s">
        <v>266</v>
      </c>
      <c r="C834" s="55" t="s">
        <v>96</v>
      </c>
      <c r="D834" s="55" t="s">
        <v>267</v>
      </c>
      <c r="E834" s="55" t="s">
        <v>685</v>
      </c>
      <c r="F834" s="55">
        <v>14</v>
      </c>
      <c r="G834" s="55">
        <v>1</v>
      </c>
    </row>
    <row r="835" spans="2:7">
      <c r="B835" s="55" t="s">
        <v>266</v>
      </c>
      <c r="C835" s="55" t="s">
        <v>96</v>
      </c>
      <c r="D835" s="55" t="s">
        <v>269</v>
      </c>
      <c r="E835" s="55" t="s">
        <v>685</v>
      </c>
      <c r="F835" s="55">
        <v>542</v>
      </c>
      <c r="G835" s="55">
        <v>57</v>
      </c>
    </row>
    <row r="836" spans="2:7">
      <c r="B836" s="55" t="s">
        <v>266</v>
      </c>
      <c r="C836" s="55" t="s">
        <v>96</v>
      </c>
      <c r="D836" s="55" t="s">
        <v>270</v>
      </c>
      <c r="E836" s="55" t="s">
        <v>685</v>
      </c>
      <c r="F836" s="55">
        <v>0</v>
      </c>
      <c r="G836" s="55">
        <v>0</v>
      </c>
    </row>
    <row r="837" spans="2:7">
      <c r="B837" s="55" t="s">
        <v>266</v>
      </c>
      <c r="C837" s="55" t="s">
        <v>96</v>
      </c>
      <c r="D837" s="55" t="s">
        <v>267</v>
      </c>
      <c r="E837" s="55" t="s">
        <v>686</v>
      </c>
      <c r="F837" s="55">
        <v>29</v>
      </c>
      <c r="G837" s="55">
        <v>27</v>
      </c>
    </row>
    <row r="838" spans="2:7">
      <c r="B838" s="55" t="s">
        <v>266</v>
      </c>
      <c r="C838" s="55" t="s">
        <v>96</v>
      </c>
      <c r="D838" s="55" t="s">
        <v>269</v>
      </c>
      <c r="E838" s="55" t="s">
        <v>686</v>
      </c>
      <c r="F838" s="55">
        <v>0</v>
      </c>
      <c r="G838" s="55">
        <v>0</v>
      </c>
    </row>
    <row r="839" spans="2:7">
      <c r="B839" s="55" t="s">
        <v>266</v>
      </c>
      <c r="C839" s="55" t="s">
        <v>96</v>
      </c>
      <c r="D839" s="55" t="s">
        <v>270</v>
      </c>
      <c r="E839" s="55" t="s">
        <v>686</v>
      </c>
      <c r="F839" s="55">
        <v>0</v>
      </c>
      <c r="G839" s="55">
        <v>2</v>
      </c>
    </row>
    <row r="840" spans="2:7">
      <c r="B840" s="55" t="s">
        <v>266</v>
      </c>
      <c r="C840" s="55" t="s">
        <v>96</v>
      </c>
      <c r="D840" s="55" t="s">
        <v>267</v>
      </c>
      <c r="E840" s="55" t="s">
        <v>687</v>
      </c>
      <c r="F840" s="55">
        <v>12</v>
      </c>
      <c r="G840" s="55">
        <v>6</v>
      </c>
    </row>
    <row r="841" spans="2:7">
      <c r="B841" s="55" t="s">
        <v>266</v>
      </c>
      <c r="C841" s="55" t="s">
        <v>96</v>
      </c>
      <c r="D841" s="55" t="s">
        <v>269</v>
      </c>
      <c r="E841" s="55" t="s">
        <v>687</v>
      </c>
      <c r="F841" s="55">
        <v>0</v>
      </c>
      <c r="G841" s="55">
        <v>0</v>
      </c>
    </row>
    <row r="842" spans="2:7">
      <c r="B842" s="55" t="s">
        <v>266</v>
      </c>
      <c r="C842" s="55" t="s">
        <v>96</v>
      </c>
      <c r="D842" s="55" t="s">
        <v>267</v>
      </c>
      <c r="E842" s="55" t="s">
        <v>688</v>
      </c>
      <c r="F842" s="55">
        <v>17</v>
      </c>
      <c r="G842" s="55">
        <v>15</v>
      </c>
    </row>
    <row r="843" spans="2:7">
      <c r="B843" s="55" t="s">
        <v>266</v>
      </c>
      <c r="C843" s="55" t="s">
        <v>96</v>
      </c>
      <c r="D843" s="55" t="s">
        <v>269</v>
      </c>
      <c r="E843" s="55" t="s">
        <v>688</v>
      </c>
      <c r="F843" s="55">
        <v>104</v>
      </c>
      <c r="G843" s="55">
        <v>92</v>
      </c>
    </row>
    <row r="844" spans="2:7">
      <c r="B844" s="55" t="s">
        <v>266</v>
      </c>
      <c r="C844" s="55" t="s">
        <v>96</v>
      </c>
      <c r="D844" s="55" t="s">
        <v>270</v>
      </c>
      <c r="E844" s="55" t="s">
        <v>688</v>
      </c>
      <c r="F844" s="55">
        <v>3</v>
      </c>
      <c r="G844" s="55">
        <v>3</v>
      </c>
    </row>
    <row r="845" spans="2:7">
      <c r="B845" s="55" t="s">
        <v>266</v>
      </c>
      <c r="C845" s="55" t="s">
        <v>96</v>
      </c>
      <c r="D845" s="55" t="s">
        <v>267</v>
      </c>
      <c r="E845" s="55" t="s">
        <v>689</v>
      </c>
      <c r="F845" s="55">
        <v>6</v>
      </c>
      <c r="G845" s="55">
        <v>0</v>
      </c>
    </row>
    <row r="846" spans="2:7">
      <c r="B846" s="55" t="s">
        <v>266</v>
      </c>
      <c r="C846" s="55" t="s">
        <v>96</v>
      </c>
      <c r="D846" s="55" t="s">
        <v>267</v>
      </c>
      <c r="E846" s="55" t="s">
        <v>690</v>
      </c>
      <c r="F846" s="55">
        <v>13</v>
      </c>
      <c r="G846" s="55">
        <v>27</v>
      </c>
    </row>
    <row r="847" spans="2:7">
      <c r="B847" s="55" t="s">
        <v>266</v>
      </c>
      <c r="C847" s="55" t="s">
        <v>96</v>
      </c>
      <c r="D847" s="55" t="s">
        <v>269</v>
      </c>
      <c r="E847" s="55" t="s">
        <v>690</v>
      </c>
      <c r="F847" s="55">
        <v>0</v>
      </c>
      <c r="G847" s="55">
        <v>12</v>
      </c>
    </row>
    <row r="848" spans="2:7">
      <c r="B848" s="55" t="s">
        <v>266</v>
      </c>
      <c r="C848" s="55" t="s">
        <v>96</v>
      </c>
      <c r="D848" s="55" t="s">
        <v>270</v>
      </c>
      <c r="E848" s="55" t="s">
        <v>690</v>
      </c>
      <c r="F848" s="55">
        <v>0</v>
      </c>
      <c r="G848" s="55">
        <v>0</v>
      </c>
    </row>
    <row r="849" spans="2:7">
      <c r="B849" s="55" t="s">
        <v>266</v>
      </c>
      <c r="C849" s="55" t="s">
        <v>96</v>
      </c>
      <c r="D849" s="55" t="s">
        <v>267</v>
      </c>
      <c r="E849" s="55" t="s">
        <v>691</v>
      </c>
      <c r="F849" s="55">
        <v>1</v>
      </c>
      <c r="G849" s="55">
        <v>3</v>
      </c>
    </row>
    <row r="850" spans="2:7">
      <c r="B850" s="55" t="s">
        <v>266</v>
      </c>
      <c r="C850" s="55" t="s">
        <v>96</v>
      </c>
      <c r="D850" s="55" t="s">
        <v>269</v>
      </c>
      <c r="E850" s="55" t="s">
        <v>691</v>
      </c>
      <c r="F850" s="55">
        <v>1</v>
      </c>
      <c r="G850" s="55">
        <v>0</v>
      </c>
    </row>
    <row r="851" spans="2:7">
      <c r="B851" s="55" t="s">
        <v>266</v>
      </c>
      <c r="C851" s="55" t="s">
        <v>96</v>
      </c>
      <c r="D851" s="55" t="s">
        <v>267</v>
      </c>
      <c r="E851" s="55" t="s">
        <v>692</v>
      </c>
      <c r="F851" s="55">
        <v>31</v>
      </c>
      <c r="G851" s="55">
        <v>36</v>
      </c>
    </row>
    <row r="852" spans="2:7">
      <c r="B852" s="55" t="s">
        <v>266</v>
      </c>
      <c r="C852" s="55" t="s">
        <v>96</v>
      </c>
      <c r="D852" s="55" t="s">
        <v>269</v>
      </c>
      <c r="E852" s="55" t="s">
        <v>692</v>
      </c>
      <c r="F852" s="55">
        <v>0</v>
      </c>
      <c r="G852" s="55">
        <v>0</v>
      </c>
    </row>
    <row r="853" spans="2:7">
      <c r="B853" s="55" t="s">
        <v>266</v>
      </c>
      <c r="C853" s="55" t="s">
        <v>96</v>
      </c>
      <c r="D853" s="55" t="s">
        <v>270</v>
      </c>
      <c r="E853" s="55" t="s">
        <v>692</v>
      </c>
      <c r="F853" s="55">
        <v>1</v>
      </c>
      <c r="G853" s="55">
        <v>5</v>
      </c>
    </row>
    <row r="854" spans="2:7">
      <c r="B854" s="55" t="s">
        <v>266</v>
      </c>
      <c r="C854" s="55" t="s">
        <v>96</v>
      </c>
      <c r="D854" s="55" t="s">
        <v>267</v>
      </c>
      <c r="E854" s="55" t="s">
        <v>693</v>
      </c>
      <c r="F854" s="55">
        <v>30</v>
      </c>
      <c r="G854" s="55">
        <v>49</v>
      </c>
    </row>
    <row r="855" spans="2:7">
      <c r="B855" s="55" t="s">
        <v>266</v>
      </c>
      <c r="C855" s="55" t="s">
        <v>96</v>
      </c>
      <c r="D855" s="55" t="s">
        <v>269</v>
      </c>
      <c r="E855" s="55" t="s">
        <v>693</v>
      </c>
      <c r="F855" s="55">
        <v>0</v>
      </c>
      <c r="G855" s="55">
        <v>0</v>
      </c>
    </row>
    <row r="856" spans="2:7">
      <c r="B856" s="55" t="s">
        <v>266</v>
      </c>
      <c r="C856" s="55" t="s">
        <v>96</v>
      </c>
      <c r="D856" s="55" t="s">
        <v>270</v>
      </c>
      <c r="E856" s="55" t="s">
        <v>693</v>
      </c>
      <c r="F856" s="55">
        <v>0</v>
      </c>
      <c r="G856" s="55">
        <v>0</v>
      </c>
    </row>
    <row r="857" spans="2:7">
      <c r="B857" s="55" t="s">
        <v>266</v>
      </c>
      <c r="C857" s="55" t="s">
        <v>96</v>
      </c>
      <c r="D857" s="55" t="s">
        <v>267</v>
      </c>
      <c r="E857" s="55" t="s">
        <v>694</v>
      </c>
      <c r="F857" s="55">
        <v>44</v>
      </c>
      <c r="G857" s="55">
        <v>30</v>
      </c>
    </row>
    <row r="858" spans="2:7">
      <c r="B858" s="55" t="s">
        <v>266</v>
      </c>
      <c r="C858" s="55" t="s">
        <v>96</v>
      </c>
      <c r="D858" s="55" t="s">
        <v>269</v>
      </c>
      <c r="E858" s="55" t="s">
        <v>694</v>
      </c>
      <c r="F858" s="55">
        <v>1</v>
      </c>
      <c r="G858" s="55">
        <v>32</v>
      </c>
    </row>
    <row r="859" spans="2:7">
      <c r="B859" s="55" t="s">
        <v>266</v>
      </c>
      <c r="C859" s="55" t="s">
        <v>96</v>
      </c>
      <c r="D859" s="55" t="s">
        <v>270</v>
      </c>
      <c r="E859" s="55" t="s">
        <v>694</v>
      </c>
      <c r="F859" s="55">
        <v>0</v>
      </c>
      <c r="G859" s="55">
        <v>2</v>
      </c>
    </row>
    <row r="860" spans="2:7">
      <c r="B860" s="55" t="s">
        <v>266</v>
      </c>
      <c r="C860" s="55" t="s">
        <v>96</v>
      </c>
      <c r="D860" s="55" t="s">
        <v>267</v>
      </c>
      <c r="E860" s="55" t="s">
        <v>695</v>
      </c>
      <c r="F860" s="55">
        <v>6</v>
      </c>
      <c r="G860" s="55">
        <v>5</v>
      </c>
    </row>
    <row r="861" spans="2:7">
      <c r="B861" s="55" t="s">
        <v>266</v>
      </c>
      <c r="C861" s="55" t="s">
        <v>96</v>
      </c>
      <c r="D861" s="55" t="s">
        <v>267</v>
      </c>
      <c r="E861" s="55" t="s">
        <v>696</v>
      </c>
      <c r="F861" s="55">
        <v>9</v>
      </c>
      <c r="G861" s="55">
        <v>18</v>
      </c>
    </row>
    <row r="862" spans="2:7">
      <c r="B862" s="55" t="s">
        <v>266</v>
      </c>
      <c r="C862" s="55" t="s">
        <v>96</v>
      </c>
      <c r="D862" s="55" t="s">
        <v>269</v>
      </c>
      <c r="E862" s="55" t="s">
        <v>696</v>
      </c>
      <c r="F862" s="55">
        <v>0</v>
      </c>
      <c r="G862" s="55">
        <v>0</v>
      </c>
    </row>
    <row r="863" spans="2:7">
      <c r="B863" s="55" t="s">
        <v>266</v>
      </c>
      <c r="C863" s="55" t="s">
        <v>96</v>
      </c>
      <c r="D863" s="55" t="s">
        <v>270</v>
      </c>
      <c r="E863" s="55" t="s">
        <v>696</v>
      </c>
      <c r="F863" s="55">
        <v>0</v>
      </c>
      <c r="G863" s="55">
        <v>0</v>
      </c>
    </row>
    <row r="864" spans="2:7">
      <c r="B864" s="55" t="s">
        <v>266</v>
      </c>
      <c r="C864" s="55" t="s">
        <v>96</v>
      </c>
      <c r="D864" s="55" t="s">
        <v>267</v>
      </c>
      <c r="E864" s="55" t="s">
        <v>697</v>
      </c>
      <c r="F864" s="55">
        <v>29</v>
      </c>
      <c r="G864" s="55">
        <v>11</v>
      </c>
    </row>
    <row r="865" spans="2:7">
      <c r="B865" s="55" t="s">
        <v>266</v>
      </c>
      <c r="C865" s="55" t="s">
        <v>96</v>
      </c>
      <c r="D865" s="55" t="s">
        <v>269</v>
      </c>
      <c r="E865" s="55" t="s">
        <v>697</v>
      </c>
      <c r="F865" s="55">
        <v>6</v>
      </c>
      <c r="G865" s="55">
        <v>0</v>
      </c>
    </row>
    <row r="866" spans="2:7">
      <c r="B866" s="55" t="s">
        <v>266</v>
      </c>
      <c r="C866" s="55" t="s">
        <v>96</v>
      </c>
      <c r="D866" s="55" t="s">
        <v>270</v>
      </c>
      <c r="E866" s="55" t="s">
        <v>697</v>
      </c>
      <c r="F866" s="55">
        <v>0</v>
      </c>
      <c r="G866" s="55">
        <v>0</v>
      </c>
    </row>
    <row r="867" spans="2:7">
      <c r="B867" s="55" t="s">
        <v>266</v>
      </c>
      <c r="C867" s="55" t="s">
        <v>96</v>
      </c>
      <c r="D867" s="55" t="s">
        <v>267</v>
      </c>
      <c r="E867" s="55" t="s">
        <v>698</v>
      </c>
      <c r="F867" s="55">
        <v>4</v>
      </c>
      <c r="G867" s="55">
        <v>43</v>
      </c>
    </row>
    <row r="868" spans="2:7">
      <c r="B868" s="55" t="s">
        <v>266</v>
      </c>
      <c r="C868" s="55" t="s">
        <v>96</v>
      </c>
      <c r="D868" s="55" t="s">
        <v>269</v>
      </c>
      <c r="E868" s="55" t="s">
        <v>698</v>
      </c>
      <c r="F868" s="55">
        <v>12</v>
      </c>
      <c r="G868" s="55">
        <v>12</v>
      </c>
    </row>
    <row r="869" spans="2:7">
      <c r="B869" s="55" t="s">
        <v>266</v>
      </c>
      <c r="C869" s="55" t="s">
        <v>96</v>
      </c>
      <c r="D869" s="55" t="s">
        <v>267</v>
      </c>
      <c r="E869" s="55" t="s">
        <v>699</v>
      </c>
      <c r="F869" s="55">
        <v>26</v>
      </c>
      <c r="G869" s="55">
        <v>13</v>
      </c>
    </row>
    <row r="870" spans="2:7">
      <c r="B870" s="55" t="s">
        <v>266</v>
      </c>
      <c r="C870" s="55" t="s">
        <v>96</v>
      </c>
      <c r="D870" s="55" t="s">
        <v>269</v>
      </c>
      <c r="E870" s="55" t="s">
        <v>699</v>
      </c>
      <c r="F870" s="55">
        <v>0</v>
      </c>
      <c r="G870" s="55">
        <v>0</v>
      </c>
    </row>
    <row r="871" spans="2:7">
      <c r="B871" s="55" t="s">
        <v>266</v>
      </c>
      <c r="C871" s="55" t="s">
        <v>96</v>
      </c>
      <c r="D871" s="55" t="s">
        <v>267</v>
      </c>
      <c r="E871" s="55" t="s">
        <v>700</v>
      </c>
      <c r="F871" s="55">
        <v>0</v>
      </c>
      <c r="G871" s="55">
        <v>0</v>
      </c>
    </row>
    <row r="872" spans="2:7">
      <c r="B872" s="55" t="s">
        <v>266</v>
      </c>
      <c r="C872" s="55" t="s">
        <v>96</v>
      </c>
      <c r="D872" s="55" t="s">
        <v>267</v>
      </c>
      <c r="E872" s="55" t="s">
        <v>701</v>
      </c>
      <c r="F872" s="55">
        <v>45</v>
      </c>
      <c r="G872" s="55">
        <v>23</v>
      </c>
    </row>
    <row r="873" spans="2:7">
      <c r="B873" s="55" t="s">
        <v>266</v>
      </c>
      <c r="C873" s="55" t="s">
        <v>96</v>
      </c>
      <c r="D873" s="55" t="s">
        <v>269</v>
      </c>
      <c r="E873" s="55" t="s">
        <v>701</v>
      </c>
      <c r="F873" s="55">
        <v>19</v>
      </c>
      <c r="G873" s="55">
        <v>8</v>
      </c>
    </row>
    <row r="874" spans="2:7">
      <c r="B874" s="55" t="s">
        <v>266</v>
      </c>
      <c r="C874" s="55" t="s">
        <v>96</v>
      </c>
      <c r="D874" s="55" t="s">
        <v>270</v>
      </c>
      <c r="E874" s="55" t="s">
        <v>701</v>
      </c>
      <c r="F874" s="55">
        <v>0</v>
      </c>
      <c r="G874" s="55">
        <v>0</v>
      </c>
    </row>
    <row r="875" spans="2:7">
      <c r="B875" s="55" t="s">
        <v>266</v>
      </c>
      <c r="C875" s="55" t="s">
        <v>96</v>
      </c>
      <c r="D875" s="55" t="s">
        <v>267</v>
      </c>
      <c r="E875" s="55" t="s">
        <v>702</v>
      </c>
      <c r="F875" s="55">
        <v>19</v>
      </c>
      <c r="G875" s="55">
        <v>3</v>
      </c>
    </row>
    <row r="876" spans="2:7">
      <c r="B876" s="55" t="s">
        <v>266</v>
      </c>
      <c r="C876" s="55" t="s">
        <v>96</v>
      </c>
      <c r="D876" s="55" t="s">
        <v>269</v>
      </c>
      <c r="E876" s="55" t="s">
        <v>702</v>
      </c>
      <c r="F876" s="55">
        <v>94</v>
      </c>
      <c r="G876" s="55">
        <v>24</v>
      </c>
    </row>
    <row r="877" spans="2:7">
      <c r="B877" s="55" t="s">
        <v>266</v>
      </c>
      <c r="C877" s="55" t="s">
        <v>96</v>
      </c>
      <c r="D877" s="55" t="s">
        <v>270</v>
      </c>
      <c r="E877" s="55" t="s">
        <v>702</v>
      </c>
      <c r="F877" s="55">
        <v>0</v>
      </c>
      <c r="G877" s="55">
        <v>0</v>
      </c>
    </row>
    <row r="878" spans="2:7">
      <c r="B878" s="55" t="s">
        <v>266</v>
      </c>
      <c r="C878" s="55" t="s">
        <v>96</v>
      </c>
      <c r="D878" s="55" t="s">
        <v>267</v>
      </c>
      <c r="E878" s="55" t="s">
        <v>703</v>
      </c>
      <c r="F878" s="55">
        <v>0</v>
      </c>
      <c r="G878" s="55">
        <v>0</v>
      </c>
    </row>
    <row r="879" spans="2:7">
      <c r="B879" s="55" t="s">
        <v>266</v>
      </c>
      <c r="C879" s="55" t="s">
        <v>96</v>
      </c>
      <c r="D879" s="55" t="s">
        <v>267</v>
      </c>
      <c r="E879" s="55" t="s">
        <v>704</v>
      </c>
      <c r="F879" s="55">
        <v>17</v>
      </c>
      <c r="G879" s="55">
        <v>0</v>
      </c>
    </row>
    <row r="880" spans="2:7">
      <c r="B880" s="55" t="s">
        <v>266</v>
      </c>
      <c r="C880" s="55" t="s">
        <v>96</v>
      </c>
      <c r="D880" s="55" t="s">
        <v>269</v>
      </c>
      <c r="E880" s="55" t="s">
        <v>704</v>
      </c>
      <c r="F880" s="55">
        <v>0</v>
      </c>
      <c r="G880" s="55">
        <v>0</v>
      </c>
    </row>
    <row r="881" spans="2:7">
      <c r="B881" s="55" t="s">
        <v>266</v>
      </c>
      <c r="C881" s="55" t="s">
        <v>96</v>
      </c>
      <c r="D881" s="55" t="s">
        <v>267</v>
      </c>
      <c r="E881" s="55" t="s">
        <v>705</v>
      </c>
      <c r="F881" s="55">
        <v>27</v>
      </c>
      <c r="G881" s="55">
        <v>4</v>
      </c>
    </row>
    <row r="882" spans="2:7">
      <c r="B882" s="55" t="s">
        <v>266</v>
      </c>
      <c r="C882" s="55" t="s">
        <v>96</v>
      </c>
      <c r="D882" s="55" t="s">
        <v>270</v>
      </c>
      <c r="E882" s="55" t="s">
        <v>705</v>
      </c>
      <c r="F882" s="55">
        <v>0</v>
      </c>
      <c r="G882" s="55">
        <v>0</v>
      </c>
    </row>
    <row r="883" spans="2:7">
      <c r="B883" s="55" t="s">
        <v>266</v>
      </c>
      <c r="C883" s="55" t="s">
        <v>96</v>
      </c>
      <c r="D883" s="55" t="s">
        <v>267</v>
      </c>
      <c r="E883" s="55" t="s">
        <v>706</v>
      </c>
      <c r="F883" s="55">
        <v>5</v>
      </c>
      <c r="G883" s="55">
        <v>0</v>
      </c>
    </row>
    <row r="884" spans="2:7">
      <c r="B884" s="55" t="s">
        <v>266</v>
      </c>
      <c r="C884" s="55" t="s">
        <v>96</v>
      </c>
      <c r="D884" s="55" t="s">
        <v>270</v>
      </c>
      <c r="E884" s="55" t="s">
        <v>706</v>
      </c>
      <c r="F884" s="55">
        <v>0</v>
      </c>
      <c r="G884" s="55">
        <v>0</v>
      </c>
    </row>
    <row r="885" spans="2:7">
      <c r="B885" s="55" t="s">
        <v>266</v>
      </c>
      <c r="C885" s="55" t="s">
        <v>96</v>
      </c>
      <c r="D885" s="55" t="s">
        <v>267</v>
      </c>
      <c r="E885" s="55" t="s">
        <v>707</v>
      </c>
      <c r="F885" s="55">
        <v>30</v>
      </c>
      <c r="G885" s="55">
        <v>12</v>
      </c>
    </row>
    <row r="886" spans="2:7">
      <c r="B886" s="55" t="s">
        <v>266</v>
      </c>
      <c r="C886" s="55" t="s">
        <v>96</v>
      </c>
      <c r="D886" s="55" t="s">
        <v>267</v>
      </c>
      <c r="E886" s="55" t="s">
        <v>708</v>
      </c>
      <c r="F886" s="55">
        <v>6</v>
      </c>
      <c r="G886" s="55">
        <v>71</v>
      </c>
    </row>
    <row r="887" spans="2:7">
      <c r="B887" s="55" t="s">
        <v>266</v>
      </c>
      <c r="C887" s="55" t="s">
        <v>96</v>
      </c>
      <c r="D887" s="55" t="s">
        <v>269</v>
      </c>
      <c r="E887" s="55" t="s">
        <v>708</v>
      </c>
      <c r="F887" s="55">
        <v>0</v>
      </c>
      <c r="G887" s="55">
        <v>26</v>
      </c>
    </row>
    <row r="888" spans="2:7">
      <c r="B888" s="55" t="s">
        <v>266</v>
      </c>
      <c r="C888" s="55" t="s">
        <v>96</v>
      </c>
      <c r="D888" s="55" t="s">
        <v>270</v>
      </c>
      <c r="E888" s="55" t="s">
        <v>708</v>
      </c>
      <c r="F888" s="55">
        <v>0</v>
      </c>
      <c r="G888" s="55">
        <v>0</v>
      </c>
    </row>
    <row r="889" spans="2:7">
      <c r="B889" s="55" t="s">
        <v>266</v>
      </c>
      <c r="C889" s="55" t="s">
        <v>96</v>
      </c>
      <c r="D889" s="55" t="s">
        <v>267</v>
      </c>
      <c r="E889" s="55" t="s">
        <v>709</v>
      </c>
      <c r="F889" s="55">
        <v>30</v>
      </c>
      <c r="G889" s="55">
        <v>27</v>
      </c>
    </row>
    <row r="890" spans="2:7">
      <c r="B890" s="55" t="s">
        <v>266</v>
      </c>
      <c r="C890" s="55" t="s">
        <v>96</v>
      </c>
      <c r="D890" s="55" t="s">
        <v>269</v>
      </c>
      <c r="E890" s="55" t="s">
        <v>709</v>
      </c>
      <c r="F890" s="55">
        <v>49</v>
      </c>
      <c r="G890" s="55">
        <v>25</v>
      </c>
    </row>
    <row r="891" spans="2:7">
      <c r="B891" s="55" t="s">
        <v>266</v>
      </c>
      <c r="C891" s="55" t="s">
        <v>96</v>
      </c>
      <c r="D891" s="55" t="s">
        <v>270</v>
      </c>
      <c r="E891" s="55" t="s">
        <v>709</v>
      </c>
      <c r="F891" s="55">
        <v>0</v>
      </c>
      <c r="G891" s="55">
        <v>2</v>
      </c>
    </row>
    <row r="892" spans="2:7">
      <c r="B892" s="55" t="s">
        <v>266</v>
      </c>
      <c r="C892" s="55" t="s">
        <v>96</v>
      </c>
      <c r="D892" s="55" t="s">
        <v>267</v>
      </c>
      <c r="E892" s="55" t="s">
        <v>710</v>
      </c>
      <c r="F892" s="55">
        <v>2</v>
      </c>
      <c r="G892" s="55">
        <v>0</v>
      </c>
    </row>
    <row r="893" spans="2:7">
      <c r="B893" s="55" t="s">
        <v>266</v>
      </c>
      <c r="C893" s="55" t="s">
        <v>96</v>
      </c>
      <c r="D893" s="55" t="s">
        <v>269</v>
      </c>
      <c r="E893" s="55" t="s">
        <v>710</v>
      </c>
      <c r="F893" s="55">
        <v>0</v>
      </c>
      <c r="G893" s="55">
        <v>0</v>
      </c>
    </row>
    <row r="894" spans="2:7">
      <c r="B894" s="55" t="s">
        <v>266</v>
      </c>
      <c r="C894" s="55" t="s">
        <v>96</v>
      </c>
      <c r="D894" s="55" t="s">
        <v>267</v>
      </c>
      <c r="E894" s="55" t="s">
        <v>711</v>
      </c>
      <c r="F894" s="55">
        <v>28</v>
      </c>
      <c r="G894" s="55">
        <v>16</v>
      </c>
    </row>
    <row r="895" spans="2:7">
      <c r="B895" s="55" t="s">
        <v>266</v>
      </c>
      <c r="C895" s="55" t="s">
        <v>96</v>
      </c>
      <c r="D895" s="55" t="s">
        <v>270</v>
      </c>
      <c r="E895" s="55" t="s">
        <v>711</v>
      </c>
      <c r="F895" s="55">
        <v>12</v>
      </c>
      <c r="G895" s="55">
        <v>6</v>
      </c>
    </row>
    <row r="896" spans="2:7">
      <c r="B896" s="55" t="s">
        <v>266</v>
      </c>
      <c r="C896" s="55" t="s">
        <v>96</v>
      </c>
      <c r="D896" s="55" t="s">
        <v>267</v>
      </c>
      <c r="E896" s="55" t="s">
        <v>712</v>
      </c>
      <c r="F896" s="55">
        <v>11</v>
      </c>
      <c r="G896" s="55">
        <v>0</v>
      </c>
    </row>
    <row r="897" spans="2:7">
      <c r="B897" s="55" t="s">
        <v>266</v>
      </c>
      <c r="C897" s="55" t="s">
        <v>96</v>
      </c>
      <c r="D897" s="55" t="s">
        <v>269</v>
      </c>
      <c r="E897" s="55" t="s">
        <v>712</v>
      </c>
      <c r="F897" s="55">
        <v>0</v>
      </c>
      <c r="G897" s="55">
        <v>0</v>
      </c>
    </row>
    <row r="898" spans="2:7">
      <c r="B898" s="55" t="s">
        <v>266</v>
      </c>
      <c r="C898" s="55" t="s">
        <v>96</v>
      </c>
      <c r="D898" s="55" t="s">
        <v>270</v>
      </c>
      <c r="E898" s="55" t="s">
        <v>712</v>
      </c>
      <c r="F898" s="55">
        <v>0</v>
      </c>
      <c r="G898" s="55">
        <v>0</v>
      </c>
    </row>
    <row r="899" spans="2:7">
      <c r="B899" s="55" t="s">
        <v>266</v>
      </c>
      <c r="C899" s="55" t="s">
        <v>96</v>
      </c>
      <c r="D899" s="55" t="s">
        <v>267</v>
      </c>
      <c r="E899" s="55" t="s">
        <v>713</v>
      </c>
      <c r="F899" s="55">
        <v>84</v>
      </c>
      <c r="G899" s="55">
        <v>5</v>
      </c>
    </row>
    <row r="900" spans="2:7">
      <c r="B900" s="55" t="s">
        <v>266</v>
      </c>
      <c r="C900" s="55" t="s">
        <v>96</v>
      </c>
      <c r="D900" s="55" t="s">
        <v>269</v>
      </c>
      <c r="E900" s="55" t="s">
        <v>713</v>
      </c>
      <c r="F900" s="55">
        <v>0</v>
      </c>
      <c r="G900" s="55">
        <v>0</v>
      </c>
    </row>
    <row r="901" spans="2:7">
      <c r="B901" s="55" t="s">
        <v>266</v>
      </c>
      <c r="C901" s="55" t="s">
        <v>96</v>
      </c>
      <c r="D901" s="55" t="s">
        <v>270</v>
      </c>
      <c r="E901" s="55" t="s">
        <v>713</v>
      </c>
      <c r="F901" s="55">
        <v>0</v>
      </c>
      <c r="G901" s="55">
        <v>0</v>
      </c>
    </row>
    <row r="902" spans="2:7">
      <c r="B902" s="55" t="s">
        <v>266</v>
      </c>
      <c r="C902" s="55" t="s">
        <v>96</v>
      </c>
      <c r="D902" s="55" t="s">
        <v>269</v>
      </c>
      <c r="E902" s="55" t="s">
        <v>714</v>
      </c>
      <c r="F902" s="55">
        <v>0</v>
      </c>
      <c r="G902" s="55">
        <v>0</v>
      </c>
    </row>
    <row r="903" spans="2:7">
      <c r="B903" s="55" t="s">
        <v>266</v>
      </c>
      <c r="C903" s="55" t="s">
        <v>96</v>
      </c>
      <c r="D903" s="55" t="s">
        <v>267</v>
      </c>
      <c r="E903" s="55" t="s">
        <v>715</v>
      </c>
      <c r="F903" s="55">
        <v>8</v>
      </c>
      <c r="G903" s="55">
        <v>8</v>
      </c>
    </row>
    <row r="904" spans="2:7">
      <c r="B904" s="55" t="s">
        <v>266</v>
      </c>
      <c r="C904" s="55" t="s">
        <v>96</v>
      </c>
      <c r="D904" s="55" t="s">
        <v>269</v>
      </c>
      <c r="E904" s="55" t="s">
        <v>715</v>
      </c>
      <c r="F904" s="55">
        <v>0</v>
      </c>
      <c r="G904" s="55">
        <v>0</v>
      </c>
    </row>
    <row r="905" spans="2:7">
      <c r="B905" s="55" t="s">
        <v>266</v>
      </c>
      <c r="C905" s="55" t="s">
        <v>96</v>
      </c>
      <c r="D905" s="55" t="s">
        <v>267</v>
      </c>
      <c r="E905" s="55" t="s">
        <v>716</v>
      </c>
      <c r="F905" s="55">
        <v>232</v>
      </c>
      <c r="G905" s="55">
        <v>160</v>
      </c>
    </row>
    <row r="906" spans="2:7">
      <c r="B906" s="55" t="s">
        <v>266</v>
      </c>
      <c r="C906" s="55" t="s">
        <v>96</v>
      </c>
      <c r="D906" s="55" t="s">
        <v>269</v>
      </c>
      <c r="E906" s="55" t="s">
        <v>716</v>
      </c>
      <c r="F906" s="55">
        <v>148</v>
      </c>
      <c r="G906" s="55">
        <v>468</v>
      </c>
    </row>
    <row r="907" spans="2:7">
      <c r="B907" s="55" t="s">
        <v>266</v>
      </c>
      <c r="C907" s="55" t="s">
        <v>96</v>
      </c>
      <c r="D907" s="55" t="s">
        <v>270</v>
      </c>
      <c r="E907" s="55" t="s">
        <v>716</v>
      </c>
      <c r="F907" s="55">
        <v>111</v>
      </c>
      <c r="G907" s="55">
        <v>74</v>
      </c>
    </row>
    <row r="908" spans="2:7">
      <c r="B908" s="55" t="s">
        <v>266</v>
      </c>
      <c r="C908" s="55" t="s">
        <v>96</v>
      </c>
      <c r="D908" s="55" t="s">
        <v>267</v>
      </c>
      <c r="E908" s="55" t="s">
        <v>717</v>
      </c>
      <c r="F908" s="55">
        <v>11</v>
      </c>
      <c r="G908" s="55">
        <v>16</v>
      </c>
    </row>
    <row r="909" spans="2:7">
      <c r="B909" s="55" t="s">
        <v>266</v>
      </c>
      <c r="C909" s="55" t="s">
        <v>96</v>
      </c>
      <c r="D909" s="55" t="s">
        <v>270</v>
      </c>
      <c r="E909" s="55" t="s">
        <v>717</v>
      </c>
      <c r="F909" s="55">
        <v>0</v>
      </c>
      <c r="G909" s="55">
        <v>6</v>
      </c>
    </row>
    <row r="910" spans="2:7">
      <c r="B910" s="55" t="s">
        <v>266</v>
      </c>
      <c r="C910" s="55" t="s">
        <v>96</v>
      </c>
      <c r="D910" s="55" t="s">
        <v>267</v>
      </c>
      <c r="E910" s="55" t="s">
        <v>718</v>
      </c>
      <c r="F910" s="55">
        <v>6</v>
      </c>
      <c r="G910" s="55">
        <v>0</v>
      </c>
    </row>
    <row r="911" spans="2:7">
      <c r="B911" s="55" t="s">
        <v>266</v>
      </c>
      <c r="C911" s="55" t="s">
        <v>96</v>
      </c>
      <c r="D911" s="55" t="s">
        <v>267</v>
      </c>
      <c r="E911" s="55" t="s">
        <v>719</v>
      </c>
      <c r="F911" s="55">
        <v>2</v>
      </c>
      <c r="G911" s="55">
        <v>0</v>
      </c>
    </row>
    <row r="912" spans="2:7">
      <c r="B912" s="55" t="s">
        <v>266</v>
      </c>
      <c r="C912" s="55" t="s">
        <v>96</v>
      </c>
      <c r="D912" s="55" t="s">
        <v>267</v>
      </c>
      <c r="E912" s="55" t="s">
        <v>720</v>
      </c>
      <c r="F912" s="55">
        <v>16</v>
      </c>
      <c r="G912" s="55">
        <v>20</v>
      </c>
    </row>
    <row r="913" spans="2:7">
      <c r="B913" s="55" t="s">
        <v>266</v>
      </c>
      <c r="C913" s="55" t="s">
        <v>96</v>
      </c>
      <c r="D913" s="55" t="s">
        <v>269</v>
      </c>
      <c r="E913" s="55" t="s">
        <v>720</v>
      </c>
      <c r="F913" s="55">
        <v>2</v>
      </c>
      <c r="G913" s="55">
        <v>0</v>
      </c>
    </row>
    <row r="914" spans="2:7">
      <c r="B914" s="55" t="s">
        <v>266</v>
      </c>
      <c r="C914" s="55" t="s">
        <v>96</v>
      </c>
      <c r="D914" s="55" t="s">
        <v>270</v>
      </c>
      <c r="E914" s="55" t="s">
        <v>720</v>
      </c>
      <c r="F914" s="55">
        <v>0</v>
      </c>
      <c r="G914" s="55">
        <v>0</v>
      </c>
    </row>
    <row r="915" spans="2:7">
      <c r="B915" s="55" t="s">
        <v>266</v>
      </c>
      <c r="C915" s="55" t="s">
        <v>96</v>
      </c>
      <c r="D915" s="55" t="s">
        <v>267</v>
      </c>
      <c r="E915" s="55" t="s">
        <v>721</v>
      </c>
      <c r="F915" s="55">
        <v>45</v>
      </c>
      <c r="G915" s="55">
        <v>54</v>
      </c>
    </row>
    <row r="916" spans="2:7">
      <c r="B916" s="55" t="s">
        <v>266</v>
      </c>
      <c r="C916" s="55" t="s">
        <v>96</v>
      </c>
      <c r="D916" s="55" t="s">
        <v>269</v>
      </c>
      <c r="E916" s="55" t="s">
        <v>721</v>
      </c>
      <c r="F916" s="55">
        <v>20</v>
      </c>
      <c r="G916" s="55">
        <v>0</v>
      </c>
    </row>
    <row r="917" spans="2:7">
      <c r="B917" s="55" t="s">
        <v>266</v>
      </c>
      <c r="C917" s="55" t="s">
        <v>96</v>
      </c>
      <c r="D917" s="55" t="s">
        <v>267</v>
      </c>
      <c r="E917" s="55" t="s">
        <v>722</v>
      </c>
      <c r="F917" s="55">
        <v>2</v>
      </c>
      <c r="G917" s="55">
        <v>0</v>
      </c>
    </row>
    <row r="918" spans="2:7">
      <c r="B918" s="55" t="s">
        <v>266</v>
      </c>
      <c r="C918" s="55" t="s">
        <v>96</v>
      </c>
      <c r="D918" s="55" t="s">
        <v>267</v>
      </c>
      <c r="E918" s="55" t="s">
        <v>723</v>
      </c>
      <c r="F918" s="55">
        <v>4</v>
      </c>
      <c r="G918" s="55">
        <v>0</v>
      </c>
    </row>
    <row r="919" spans="2:7">
      <c r="B919" s="55" t="s">
        <v>266</v>
      </c>
      <c r="C919" s="55" t="s">
        <v>96</v>
      </c>
      <c r="D919" s="55" t="s">
        <v>267</v>
      </c>
      <c r="E919" s="55" t="s">
        <v>724</v>
      </c>
      <c r="F919" s="55">
        <v>9</v>
      </c>
      <c r="G919" s="55">
        <v>5</v>
      </c>
    </row>
    <row r="920" spans="2:7">
      <c r="B920" s="55" t="s">
        <v>266</v>
      </c>
      <c r="C920" s="55" t="s">
        <v>96</v>
      </c>
      <c r="D920" s="55" t="s">
        <v>269</v>
      </c>
      <c r="E920" s="55" t="s">
        <v>724</v>
      </c>
      <c r="F920" s="55">
        <v>0</v>
      </c>
      <c r="G920" s="55">
        <v>0</v>
      </c>
    </row>
    <row r="921" spans="2:7">
      <c r="B921" s="55" t="s">
        <v>266</v>
      </c>
      <c r="C921" s="55" t="s">
        <v>96</v>
      </c>
      <c r="D921" s="55" t="s">
        <v>267</v>
      </c>
      <c r="E921" s="55" t="s">
        <v>725</v>
      </c>
      <c r="F921" s="55">
        <v>0</v>
      </c>
      <c r="G921" s="55">
        <v>0</v>
      </c>
    </row>
    <row r="922" spans="2:7">
      <c r="B922" s="55" t="s">
        <v>266</v>
      </c>
      <c r="C922" s="55" t="s">
        <v>96</v>
      </c>
      <c r="D922" s="55" t="s">
        <v>267</v>
      </c>
      <c r="E922" s="55" t="s">
        <v>726</v>
      </c>
      <c r="F922" s="55">
        <v>77</v>
      </c>
      <c r="G922" s="55">
        <v>51</v>
      </c>
    </row>
    <row r="923" spans="2:7">
      <c r="B923" s="55" t="s">
        <v>266</v>
      </c>
      <c r="C923" s="55" t="s">
        <v>96</v>
      </c>
      <c r="D923" s="55" t="s">
        <v>269</v>
      </c>
      <c r="E923" s="55" t="s">
        <v>726</v>
      </c>
      <c r="F923" s="55">
        <v>6</v>
      </c>
      <c r="G923" s="55">
        <v>0</v>
      </c>
    </row>
    <row r="924" spans="2:7">
      <c r="B924" s="55" t="s">
        <v>266</v>
      </c>
      <c r="C924" s="55" t="s">
        <v>96</v>
      </c>
      <c r="D924" s="55" t="s">
        <v>270</v>
      </c>
      <c r="E924" s="55" t="s">
        <v>726</v>
      </c>
      <c r="F924" s="55">
        <v>0</v>
      </c>
      <c r="G924" s="55">
        <v>0</v>
      </c>
    </row>
    <row r="925" spans="2:7">
      <c r="B925" s="55" t="s">
        <v>266</v>
      </c>
      <c r="C925" s="55" t="s">
        <v>96</v>
      </c>
      <c r="D925" s="55" t="s">
        <v>267</v>
      </c>
      <c r="E925" s="55" t="s">
        <v>727</v>
      </c>
      <c r="F925" s="55">
        <v>0</v>
      </c>
      <c r="G925" s="55">
        <v>6</v>
      </c>
    </row>
    <row r="926" spans="2:7">
      <c r="B926" s="55" t="s">
        <v>266</v>
      </c>
      <c r="C926" s="55" t="s">
        <v>96</v>
      </c>
      <c r="D926" s="55" t="s">
        <v>269</v>
      </c>
      <c r="E926" s="55" t="s">
        <v>727</v>
      </c>
      <c r="F926" s="55">
        <v>0</v>
      </c>
      <c r="G926" s="55">
        <v>0</v>
      </c>
    </row>
    <row r="927" spans="2:7">
      <c r="B927" s="55" t="s">
        <v>266</v>
      </c>
      <c r="C927" s="55" t="s">
        <v>96</v>
      </c>
      <c r="D927" s="55" t="s">
        <v>267</v>
      </c>
      <c r="E927" s="55" t="s">
        <v>728</v>
      </c>
      <c r="F927" s="55">
        <v>24</v>
      </c>
      <c r="G927" s="55">
        <v>6</v>
      </c>
    </row>
    <row r="928" spans="2:7">
      <c r="B928" s="55" t="s">
        <v>266</v>
      </c>
      <c r="C928" s="55" t="s">
        <v>96</v>
      </c>
      <c r="D928" s="55" t="s">
        <v>267</v>
      </c>
      <c r="E928" s="55" t="s">
        <v>729</v>
      </c>
      <c r="F928" s="55">
        <v>100</v>
      </c>
      <c r="G928" s="55">
        <v>94</v>
      </c>
    </row>
    <row r="929" spans="2:7">
      <c r="B929" s="55" t="s">
        <v>266</v>
      </c>
      <c r="C929" s="55" t="s">
        <v>96</v>
      </c>
      <c r="D929" s="55" t="s">
        <v>269</v>
      </c>
      <c r="E929" s="55" t="s">
        <v>729</v>
      </c>
      <c r="F929" s="55">
        <v>0</v>
      </c>
      <c r="G929" s="55">
        <v>3</v>
      </c>
    </row>
    <row r="930" spans="2:7">
      <c r="B930" s="55" t="s">
        <v>266</v>
      </c>
      <c r="C930" s="55" t="s">
        <v>96</v>
      </c>
      <c r="D930" s="55" t="s">
        <v>270</v>
      </c>
      <c r="E930" s="55" t="s">
        <v>729</v>
      </c>
      <c r="F930" s="55">
        <v>0</v>
      </c>
      <c r="G930" s="55">
        <v>0</v>
      </c>
    </row>
    <row r="931" spans="2:7">
      <c r="B931" s="55" t="s">
        <v>266</v>
      </c>
      <c r="C931" s="55" t="s">
        <v>96</v>
      </c>
      <c r="D931" s="55" t="s">
        <v>267</v>
      </c>
      <c r="E931" s="55" t="s">
        <v>730</v>
      </c>
      <c r="F931" s="55">
        <v>81</v>
      </c>
      <c r="G931" s="55">
        <v>71</v>
      </c>
    </row>
    <row r="932" spans="2:7">
      <c r="B932" s="55" t="s">
        <v>266</v>
      </c>
      <c r="C932" s="55" t="s">
        <v>96</v>
      </c>
      <c r="D932" s="55" t="s">
        <v>269</v>
      </c>
      <c r="E932" s="55" t="s">
        <v>730</v>
      </c>
      <c r="F932" s="55">
        <v>2</v>
      </c>
      <c r="G932" s="55">
        <v>5</v>
      </c>
    </row>
    <row r="933" spans="2:7">
      <c r="B933" s="55" t="s">
        <v>266</v>
      </c>
      <c r="C933" s="55" t="s">
        <v>96</v>
      </c>
      <c r="D933" s="55" t="s">
        <v>270</v>
      </c>
      <c r="E933" s="55" t="s">
        <v>730</v>
      </c>
      <c r="F933" s="55">
        <v>0</v>
      </c>
      <c r="G933" s="55">
        <v>2</v>
      </c>
    </row>
    <row r="934" spans="2:7">
      <c r="B934" s="55" t="s">
        <v>266</v>
      </c>
      <c r="C934" s="55" t="s">
        <v>96</v>
      </c>
      <c r="D934" s="55" t="s">
        <v>267</v>
      </c>
      <c r="E934" s="55" t="s">
        <v>731</v>
      </c>
      <c r="F934" s="55">
        <v>78</v>
      </c>
      <c r="G934" s="55">
        <v>80</v>
      </c>
    </row>
    <row r="935" spans="2:7">
      <c r="B935" s="55" t="s">
        <v>266</v>
      </c>
      <c r="C935" s="55" t="s">
        <v>96</v>
      </c>
      <c r="D935" s="55" t="s">
        <v>269</v>
      </c>
      <c r="E935" s="55" t="s">
        <v>731</v>
      </c>
      <c r="F935" s="55">
        <v>8</v>
      </c>
      <c r="G935" s="55">
        <v>24</v>
      </c>
    </row>
    <row r="936" spans="2:7">
      <c r="B936" s="55" t="s">
        <v>266</v>
      </c>
      <c r="C936" s="55" t="s">
        <v>96</v>
      </c>
      <c r="D936" s="55" t="s">
        <v>270</v>
      </c>
      <c r="E936" s="55" t="s">
        <v>731</v>
      </c>
      <c r="F936" s="55">
        <v>1</v>
      </c>
      <c r="G936" s="55">
        <v>3</v>
      </c>
    </row>
    <row r="937" spans="2:7">
      <c r="B937" s="55" t="s">
        <v>266</v>
      </c>
      <c r="C937" s="55" t="s">
        <v>96</v>
      </c>
      <c r="D937" s="55" t="s">
        <v>267</v>
      </c>
      <c r="E937" s="55" t="s">
        <v>732</v>
      </c>
      <c r="F937" s="55">
        <v>4</v>
      </c>
      <c r="G937" s="55">
        <v>23</v>
      </c>
    </row>
    <row r="938" spans="2:7">
      <c r="B938" s="55" t="s">
        <v>266</v>
      </c>
      <c r="C938" s="55" t="s">
        <v>96</v>
      </c>
      <c r="D938" s="55" t="s">
        <v>269</v>
      </c>
      <c r="E938" s="55" t="s">
        <v>732</v>
      </c>
      <c r="F938" s="55">
        <v>0</v>
      </c>
      <c r="G938" s="55">
        <v>0</v>
      </c>
    </row>
    <row r="939" spans="2:7">
      <c r="B939" s="55" t="s">
        <v>266</v>
      </c>
      <c r="C939" s="55" t="s">
        <v>96</v>
      </c>
      <c r="D939" s="55" t="s">
        <v>270</v>
      </c>
      <c r="E939" s="55" t="s">
        <v>732</v>
      </c>
      <c r="F939" s="55">
        <v>0</v>
      </c>
      <c r="G939" s="55">
        <v>0</v>
      </c>
    </row>
    <row r="940" spans="2:7">
      <c r="B940" s="55" t="s">
        <v>266</v>
      </c>
      <c r="C940" s="55" t="s">
        <v>96</v>
      </c>
      <c r="D940" s="55" t="s">
        <v>267</v>
      </c>
      <c r="E940" s="55" t="s">
        <v>733</v>
      </c>
      <c r="F940" s="55">
        <v>151</v>
      </c>
      <c r="G940" s="55">
        <v>92</v>
      </c>
    </row>
    <row r="941" spans="2:7">
      <c r="B941" s="55" t="s">
        <v>266</v>
      </c>
      <c r="C941" s="55" t="s">
        <v>96</v>
      </c>
      <c r="D941" s="55" t="s">
        <v>269</v>
      </c>
      <c r="E941" s="55" t="s">
        <v>733</v>
      </c>
      <c r="F941" s="55">
        <v>258</v>
      </c>
      <c r="G941" s="55">
        <v>117</v>
      </c>
    </row>
    <row r="942" spans="2:7">
      <c r="B942" s="55" t="s">
        <v>266</v>
      </c>
      <c r="C942" s="55" t="s">
        <v>96</v>
      </c>
      <c r="D942" s="55" t="s">
        <v>270</v>
      </c>
      <c r="E942" s="55" t="s">
        <v>733</v>
      </c>
      <c r="F942" s="55">
        <v>65</v>
      </c>
      <c r="G942" s="55">
        <v>29</v>
      </c>
    </row>
    <row r="943" spans="2:7">
      <c r="B943" s="55" t="s">
        <v>266</v>
      </c>
      <c r="C943" s="55" t="s">
        <v>96</v>
      </c>
      <c r="D943" s="55" t="s">
        <v>267</v>
      </c>
      <c r="E943" s="55" t="s">
        <v>734</v>
      </c>
      <c r="F943" s="55">
        <v>3</v>
      </c>
      <c r="G943" s="55">
        <v>2</v>
      </c>
    </row>
    <row r="944" spans="2:7">
      <c r="B944" s="55" t="s">
        <v>266</v>
      </c>
      <c r="C944" s="55" t="s">
        <v>96</v>
      </c>
      <c r="D944" s="55" t="s">
        <v>269</v>
      </c>
      <c r="E944" s="55" t="s">
        <v>734</v>
      </c>
      <c r="F944" s="55">
        <v>25</v>
      </c>
      <c r="G944" s="55">
        <v>21</v>
      </c>
    </row>
    <row r="945" spans="2:7">
      <c r="B945" s="55" t="s">
        <v>266</v>
      </c>
      <c r="C945" s="55" t="s">
        <v>96</v>
      </c>
      <c r="D945" s="55" t="s">
        <v>270</v>
      </c>
      <c r="E945" s="55" t="s">
        <v>734</v>
      </c>
      <c r="F945" s="55">
        <v>3</v>
      </c>
      <c r="G945" s="55">
        <v>3</v>
      </c>
    </row>
    <row r="946" spans="2:7">
      <c r="B946" s="55" t="s">
        <v>266</v>
      </c>
      <c r="C946" s="55" t="s">
        <v>96</v>
      </c>
      <c r="D946" s="55" t="s">
        <v>267</v>
      </c>
      <c r="E946" s="55" t="s">
        <v>735</v>
      </c>
      <c r="F946" s="55">
        <v>9</v>
      </c>
      <c r="G946" s="55">
        <v>6</v>
      </c>
    </row>
    <row r="947" spans="2:7">
      <c r="B947" s="55" t="s">
        <v>266</v>
      </c>
      <c r="C947" s="55" t="s">
        <v>96</v>
      </c>
      <c r="D947" s="55" t="s">
        <v>269</v>
      </c>
      <c r="E947" s="55" t="s">
        <v>735</v>
      </c>
      <c r="F947" s="55">
        <v>0</v>
      </c>
      <c r="G947" s="55">
        <v>5</v>
      </c>
    </row>
    <row r="948" spans="2:7">
      <c r="B948" s="55" t="s">
        <v>266</v>
      </c>
      <c r="C948" s="55" t="s">
        <v>96</v>
      </c>
      <c r="D948" s="55" t="s">
        <v>270</v>
      </c>
      <c r="E948" s="55" t="s">
        <v>735</v>
      </c>
      <c r="F948" s="55">
        <v>0</v>
      </c>
      <c r="G948" s="55">
        <v>2</v>
      </c>
    </row>
    <row r="949" spans="2:7">
      <c r="B949" s="55" t="s">
        <v>266</v>
      </c>
      <c r="C949" s="55" t="s">
        <v>96</v>
      </c>
      <c r="D949" s="55" t="s">
        <v>267</v>
      </c>
      <c r="E949" s="55" t="s">
        <v>736</v>
      </c>
      <c r="F949" s="55">
        <v>12</v>
      </c>
      <c r="G949" s="55">
        <v>7</v>
      </c>
    </row>
    <row r="950" spans="2:7">
      <c r="B950" s="55" t="s">
        <v>266</v>
      </c>
      <c r="C950" s="55" t="s">
        <v>96</v>
      </c>
      <c r="D950" s="55" t="s">
        <v>269</v>
      </c>
      <c r="E950" s="55" t="s">
        <v>736</v>
      </c>
      <c r="F950" s="55">
        <v>4</v>
      </c>
      <c r="G950" s="55">
        <v>0</v>
      </c>
    </row>
    <row r="951" spans="2:7">
      <c r="B951" s="55" t="s">
        <v>266</v>
      </c>
      <c r="C951" s="55" t="s">
        <v>96</v>
      </c>
      <c r="D951" s="55" t="s">
        <v>267</v>
      </c>
      <c r="E951" s="55" t="s">
        <v>737</v>
      </c>
      <c r="F951" s="55">
        <v>39</v>
      </c>
      <c r="G951" s="55">
        <v>52</v>
      </c>
    </row>
    <row r="952" spans="2:7">
      <c r="B952" s="55" t="s">
        <v>266</v>
      </c>
      <c r="C952" s="55" t="s">
        <v>96</v>
      </c>
      <c r="D952" s="55" t="s">
        <v>269</v>
      </c>
      <c r="E952" s="55" t="s">
        <v>737</v>
      </c>
      <c r="F952" s="55">
        <v>0</v>
      </c>
      <c r="G952" s="55">
        <v>0</v>
      </c>
    </row>
    <row r="953" spans="2:7">
      <c r="B953" s="55" t="s">
        <v>266</v>
      </c>
      <c r="C953" s="55" t="s">
        <v>96</v>
      </c>
      <c r="D953" s="55" t="s">
        <v>267</v>
      </c>
      <c r="E953" s="55" t="s">
        <v>738</v>
      </c>
      <c r="F953" s="55">
        <v>47</v>
      </c>
      <c r="G953" s="55">
        <v>33</v>
      </c>
    </row>
    <row r="954" spans="2:7">
      <c r="B954" s="55" t="s">
        <v>266</v>
      </c>
      <c r="C954" s="55" t="s">
        <v>96</v>
      </c>
      <c r="D954" s="55" t="s">
        <v>269</v>
      </c>
      <c r="E954" s="55" t="s">
        <v>738</v>
      </c>
      <c r="F954" s="55">
        <v>0</v>
      </c>
      <c r="G954" s="55">
        <v>0</v>
      </c>
    </row>
    <row r="955" spans="2:7">
      <c r="B955" s="55" t="s">
        <v>266</v>
      </c>
      <c r="C955" s="55" t="s">
        <v>96</v>
      </c>
      <c r="D955" s="55" t="s">
        <v>267</v>
      </c>
      <c r="E955" s="55" t="s">
        <v>739</v>
      </c>
      <c r="F955" s="55">
        <v>98</v>
      </c>
      <c r="G955" s="55">
        <v>65</v>
      </c>
    </row>
    <row r="956" spans="2:7">
      <c r="B956" s="55" t="s">
        <v>266</v>
      </c>
      <c r="C956" s="55" t="s">
        <v>96</v>
      </c>
      <c r="D956" s="55" t="s">
        <v>270</v>
      </c>
      <c r="E956" s="55" t="s">
        <v>739</v>
      </c>
      <c r="F956" s="55">
        <v>0</v>
      </c>
      <c r="G956" s="55">
        <v>12</v>
      </c>
    </row>
    <row r="957" spans="2:7">
      <c r="B957" s="55" t="s">
        <v>266</v>
      </c>
      <c r="C957" s="55" t="s">
        <v>96</v>
      </c>
      <c r="D957" s="55" t="s">
        <v>267</v>
      </c>
      <c r="E957" s="55" t="s">
        <v>740</v>
      </c>
      <c r="F957" s="55">
        <v>197</v>
      </c>
      <c r="G957" s="55">
        <v>186</v>
      </c>
    </row>
    <row r="958" spans="2:7">
      <c r="B958" s="55" t="s">
        <v>266</v>
      </c>
      <c r="C958" s="55" t="s">
        <v>96</v>
      </c>
      <c r="D958" s="55" t="s">
        <v>269</v>
      </c>
      <c r="E958" s="55" t="s">
        <v>740</v>
      </c>
      <c r="F958" s="55">
        <v>0</v>
      </c>
      <c r="G958" s="55">
        <v>0</v>
      </c>
    </row>
    <row r="959" spans="2:7">
      <c r="B959" s="55" t="s">
        <v>266</v>
      </c>
      <c r="C959" s="55" t="s">
        <v>96</v>
      </c>
      <c r="D959" s="55" t="s">
        <v>267</v>
      </c>
      <c r="E959" s="55" t="s">
        <v>741</v>
      </c>
      <c r="F959" s="55">
        <v>50</v>
      </c>
      <c r="G959" s="55">
        <v>27</v>
      </c>
    </row>
    <row r="960" spans="2:7">
      <c r="B960" s="55" t="s">
        <v>266</v>
      </c>
      <c r="C960" s="55" t="s">
        <v>96</v>
      </c>
      <c r="D960" s="55" t="s">
        <v>267</v>
      </c>
      <c r="E960" s="55" t="s">
        <v>742</v>
      </c>
      <c r="F960" s="55">
        <v>6</v>
      </c>
      <c r="G960" s="55">
        <v>0</v>
      </c>
    </row>
    <row r="961" spans="2:7">
      <c r="B961" s="55" t="s">
        <v>266</v>
      </c>
      <c r="C961" s="55" t="s">
        <v>96</v>
      </c>
      <c r="D961" s="55" t="s">
        <v>270</v>
      </c>
      <c r="E961" s="55" t="s">
        <v>742</v>
      </c>
      <c r="F961" s="55">
        <v>0</v>
      </c>
      <c r="G961" s="55">
        <v>0</v>
      </c>
    </row>
    <row r="962" spans="2:7">
      <c r="B962" s="55" t="s">
        <v>266</v>
      </c>
      <c r="C962" s="55" t="s">
        <v>96</v>
      </c>
      <c r="D962" s="55" t="s">
        <v>267</v>
      </c>
      <c r="E962" s="55" t="s">
        <v>743</v>
      </c>
      <c r="F962" s="55">
        <v>28</v>
      </c>
      <c r="G962" s="55">
        <v>47</v>
      </c>
    </row>
    <row r="963" spans="2:7">
      <c r="B963" s="55" t="s">
        <v>266</v>
      </c>
      <c r="C963" s="55" t="s">
        <v>96</v>
      </c>
      <c r="D963" s="55" t="s">
        <v>269</v>
      </c>
      <c r="E963" s="55" t="s">
        <v>743</v>
      </c>
      <c r="F963" s="55">
        <v>0</v>
      </c>
      <c r="G963" s="55">
        <v>0</v>
      </c>
    </row>
    <row r="964" spans="2:7">
      <c r="B964" s="55" t="s">
        <v>266</v>
      </c>
      <c r="C964" s="55" t="s">
        <v>96</v>
      </c>
      <c r="D964" s="55" t="s">
        <v>270</v>
      </c>
      <c r="E964" s="55" t="s">
        <v>743</v>
      </c>
      <c r="F964" s="55">
        <v>11</v>
      </c>
      <c r="G964" s="55">
        <v>8</v>
      </c>
    </row>
    <row r="965" spans="2:7">
      <c r="B965" s="55" t="s">
        <v>266</v>
      </c>
      <c r="C965" s="55" t="s">
        <v>96</v>
      </c>
      <c r="D965" s="55" t="s">
        <v>267</v>
      </c>
      <c r="E965" s="55" t="s">
        <v>744</v>
      </c>
      <c r="F965" s="55">
        <v>50</v>
      </c>
      <c r="G965" s="55">
        <v>16</v>
      </c>
    </row>
    <row r="966" spans="2:7">
      <c r="B966" s="55" t="s">
        <v>266</v>
      </c>
      <c r="C966" s="55" t="s">
        <v>96</v>
      </c>
      <c r="D966" s="55" t="s">
        <v>269</v>
      </c>
      <c r="E966" s="55" t="s">
        <v>744</v>
      </c>
      <c r="F966" s="55">
        <v>44</v>
      </c>
      <c r="G966" s="55">
        <v>22</v>
      </c>
    </row>
    <row r="967" spans="2:7">
      <c r="B967" s="55" t="s">
        <v>266</v>
      </c>
      <c r="C967" s="55" t="s">
        <v>96</v>
      </c>
      <c r="D967" s="55" t="s">
        <v>270</v>
      </c>
      <c r="E967" s="55" t="s">
        <v>744</v>
      </c>
      <c r="F967" s="55">
        <v>0</v>
      </c>
      <c r="G967" s="55">
        <v>0</v>
      </c>
    </row>
    <row r="968" spans="2:7">
      <c r="B968" s="55" t="s">
        <v>266</v>
      </c>
      <c r="C968" s="55" t="s">
        <v>96</v>
      </c>
      <c r="D968" s="55" t="s">
        <v>267</v>
      </c>
      <c r="E968" s="55" t="s">
        <v>745</v>
      </c>
      <c r="F968" s="55">
        <v>38</v>
      </c>
      <c r="G968" s="55">
        <v>32</v>
      </c>
    </row>
    <row r="969" spans="2:7">
      <c r="B969" s="55" t="s">
        <v>266</v>
      </c>
      <c r="C969" s="55" t="s">
        <v>96</v>
      </c>
      <c r="D969" s="55" t="s">
        <v>269</v>
      </c>
      <c r="E969" s="55" t="s">
        <v>745</v>
      </c>
      <c r="F969" s="55">
        <v>0</v>
      </c>
      <c r="G969" s="55">
        <v>0</v>
      </c>
    </row>
    <row r="970" spans="2:7">
      <c r="B970" s="55" t="s">
        <v>266</v>
      </c>
      <c r="C970" s="55" t="s">
        <v>96</v>
      </c>
      <c r="D970" s="55" t="s">
        <v>270</v>
      </c>
      <c r="E970" s="55" t="s">
        <v>745</v>
      </c>
      <c r="F970" s="55">
        <v>0</v>
      </c>
      <c r="G970" s="55">
        <v>0</v>
      </c>
    </row>
    <row r="971" spans="2:7">
      <c r="B971" s="55" t="s">
        <v>266</v>
      </c>
      <c r="C971" s="55" t="s">
        <v>96</v>
      </c>
      <c r="D971" s="55" t="s">
        <v>267</v>
      </c>
      <c r="E971" s="55" t="s">
        <v>746</v>
      </c>
      <c r="F971" s="55">
        <v>0</v>
      </c>
      <c r="G971" s="55">
        <v>4</v>
      </c>
    </row>
    <row r="972" spans="2:7">
      <c r="B972" s="55" t="s">
        <v>266</v>
      </c>
      <c r="C972" s="55" t="s">
        <v>96</v>
      </c>
      <c r="D972" s="55" t="s">
        <v>269</v>
      </c>
      <c r="E972" s="55" t="s">
        <v>746</v>
      </c>
      <c r="F972" s="55">
        <v>0</v>
      </c>
      <c r="G972" s="55">
        <v>12</v>
      </c>
    </row>
    <row r="973" spans="2:7">
      <c r="B973" s="55" t="s">
        <v>266</v>
      </c>
      <c r="C973" s="55" t="s">
        <v>96</v>
      </c>
      <c r="D973" s="55" t="s">
        <v>270</v>
      </c>
      <c r="E973" s="55" t="s">
        <v>746</v>
      </c>
      <c r="F973" s="55">
        <v>0</v>
      </c>
      <c r="G973" s="55">
        <v>0</v>
      </c>
    </row>
    <row r="974" spans="2:7">
      <c r="B974" s="55" t="s">
        <v>266</v>
      </c>
      <c r="C974" s="55" t="s">
        <v>96</v>
      </c>
      <c r="D974" s="55" t="s">
        <v>267</v>
      </c>
      <c r="E974" s="55" t="s">
        <v>747</v>
      </c>
      <c r="F974" s="55">
        <v>39</v>
      </c>
      <c r="G974" s="55">
        <v>32</v>
      </c>
    </row>
    <row r="975" spans="2:7">
      <c r="B975" s="55" t="s">
        <v>266</v>
      </c>
      <c r="C975" s="55" t="s">
        <v>96</v>
      </c>
      <c r="D975" s="55" t="s">
        <v>269</v>
      </c>
      <c r="E975" s="55" t="s">
        <v>747</v>
      </c>
      <c r="F975" s="55">
        <v>15</v>
      </c>
      <c r="G975" s="55">
        <v>9</v>
      </c>
    </row>
    <row r="976" spans="2:7">
      <c r="B976" s="55" t="s">
        <v>266</v>
      </c>
      <c r="C976" s="55" t="s">
        <v>96</v>
      </c>
      <c r="D976" s="55" t="s">
        <v>270</v>
      </c>
      <c r="E976" s="55" t="s">
        <v>747</v>
      </c>
      <c r="F976" s="55">
        <v>0</v>
      </c>
      <c r="G976" s="55">
        <v>0</v>
      </c>
    </row>
    <row r="977" spans="2:7">
      <c r="B977" s="55" t="s">
        <v>266</v>
      </c>
      <c r="C977" s="55" t="s">
        <v>96</v>
      </c>
      <c r="D977" s="55" t="s">
        <v>267</v>
      </c>
      <c r="E977" s="55" t="s">
        <v>748</v>
      </c>
      <c r="F977" s="55">
        <v>0</v>
      </c>
      <c r="G977" s="55">
        <v>0</v>
      </c>
    </row>
    <row r="978" spans="2:7">
      <c r="B978" s="55" t="s">
        <v>266</v>
      </c>
      <c r="C978" s="55" t="s">
        <v>96</v>
      </c>
      <c r="D978" s="55" t="s">
        <v>269</v>
      </c>
      <c r="E978" s="55" t="s">
        <v>748</v>
      </c>
      <c r="F978" s="55">
        <v>0</v>
      </c>
      <c r="G978" s="55">
        <v>0</v>
      </c>
    </row>
    <row r="979" spans="2:7">
      <c r="B979" s="55" t="s">
        <v>266</v>
      </c>
      <c r="C979" s="55" t="s">
        <v>96</v>
      </c>
      <c r="D979" s="55" t="s">
        <v>267</v>
      </c>
      <c r="E979" s="55" t="s">
        <v>749</v>
      </c>
      <c r="F979" s="55">
        <v>57</v>
      </c>
      <c r="G979" s="55">
        <v>18</v>
      </c>
    </row>
    <row r="980" spans="2:7">
      <c r="B980" s="55" t="s">
        <v>266</v>
      </c>
      <c r="C980" s="55" t="s">
        <v>96</v>
      </c>
      <c r="D980" s="55" t="s">
        <v>269</v>
      </c>
      <c r="E980" s="55" t="s">
        <v>749</v>
      </c>
      <c r="F980" s="55">
        <v>0</v>
      </c>
      <c r="G980" s="55">
        <v>0</v>
      </c>
    </row>
    <row r="981" spans="2:7">
      <c r="B981" s="55" t="s">
        <v>266</v>
      </c>
      <c r="C981" s="55" t="s">
        <v>96</v>
      </c>
      <c r="D981" s="55" t="s">
        <v>267</v>
      </c>
      <c r="E981" s="55" t="s">
        <v>750</v>
      </c>
      <c r="F981" s="55">
        <v>21</v>
      </c>
      <c r="G981" s="55">
        <v>11</v>
      </c>
    </row>
    <row r="982" spans="2:7">
      <c r="B982" s="55" t="s">
        <v>266</v>
      </c>
      <c r="C982" s="55" t="s">
        <v>96</v>
      </c>
      <c r="D982" s="55" t="s">
        <v>267</v>
      </c>
      <c r="E982" s="55" t="s">
        <v>751</v>
      </c>
      <c r="F982" s="55">
        <v>224</v>
      </c>
      <c r="G982" s="55">
        <v>128</v>
      </c>
    </row>
    <row r="983" spans="2:7">
      <c r="B983" s="55" t="s">
        <v>266</v>
      </c>
      <c r="C983" s="55" t="s">
        <v>96</v>
      </c>
      <c r="D983" s="55" t="s">
        <v>269</v>
      </c>
      <c r="E983" s="55" t="s">
        <v>751</v>
      </c>
      <c r="F983" s="55">
        <v>19</v>
      </c>
      <c r="G983" s="55">
        <v>185</v>
      </c>
    </row>
    <row r="984" spans="2:7">
      <c r="B984" s="55" t="s">
        <v>266</v>
      </c>
      <c r="C984" s="55" t="s">
        <v>96</v>
      </c>
      <c r="D984" s="55" t="s">
        <v>270</v>
      </c>
      <c r="E984" s="55" t="s">
        <v>751</v>
      </c>
      <c r="F984" s="55">
        <v>15</v>
      </c>
      <c r="G984" s="55">
        <v>34</v>
      </c>
    </row>
    <row r="985" spans="2:7">
      <c r="B985" s="55" t="s">
        <v>266</v>
      </c>
      <c r="C985" s="55" t="s">
        <v>96</v>
      </c>
      <c r="D985" s="55" t="s">
        <v>267</v>
      </c>
      <c r="E985" s="55" t="s">
        <v>752</v>
      </c>
      <c r="F985" s="55">
        <v>0</v>
      </c>
      <c r="G985" s="55">
        <v>0</v>
      </c>
    </row>
    <row r="986" spans="2:7">
      <c r="B986" s="55" t="s">
        <v>266</v>
      </c>
      <c r="C986" s="55" t="s">
        <v>96</v>
      </c>
      <c r="D986" s="55" t="s">
        <v>267</v>
      </c>
      <c r="E986" s="55" t="s">
        <v>753</v>
      </c>
      <c r="F986" s="55">
        <v>26</v>
      </c>
      <c r="G986" s="55">
        <v>20</v>
      </c>
    </row>
    <row r="987" spans="2:7">
      <c r="B987" s="55" t="s">
        <v>266</v>
      </c>
      <c r="C987" s="55" t="s">
        <v>96</v>
      </c>
      <c r="D987" s="55" t="s">
        <v>269</v>
      </c>
      <c r="E987" s="55" t="s">
        <v>753</v>
      </c>
      <c r="F987" s="55">
        <v>0</v>
      </c>
      <c r="G987" s="55">
        <v>13</v>
      </c>
    </row>
    <row r="988" spans="2:7">
      <c r="B988" s="55" t="s">
        <v>266</v>
      </c>
      <c r="C988" s="55" t="s">
        <v>96</v>
      </c>
      <c r="D988" s="55" t="s">
        <v>267</v>
      </c>
      <c r="E988" s="55" t="s">
        <v>754</v>
      </c>
      <c r="F988" s="55">
        <v>26</v>
      </c>
      <c r="G988" s="55">
        <v>5</v>
      </c>
    </row>
    <row r="989" spans="2:7">
      <c r="B989" s="55" t="s">
        <v>266</v>
      </c>
      <c r="C989" s="55" t="s">
        <v>96</v>
      </c>
      <c r="D989" s="55" t="s">
        <v>270</v>
      </c>
      <c r="E989" s="55" t="s">
        <v>754</v>
      </c>
      <c r="F989" s="55">
        <v>0</v>
      </c>
      <c r="G989" s="55">
        <v>0</v>
      </c>
    </row>
    <row r="990" spans="2:7">
      <c r="B990" s="55" t="s">
        <v>266</v>
      </c>
      <c r="C990" s="55" t="s">
        <v>96</v>
      </c>
      <c r="D990" s="55" t="s">
        <v>267</v>
      </c>
      <c r="E990" s="55" t="s">
        <v>755</v>
      </c>
      <c r="F990" s="55">
        <v>6</v>
      </c>
      <c r="G990" s="55">
        <v>0</v>
      </c>
    </row>
    <row r="991" spans="2:7">
      <c r="B991" s="55" t="s">
        <v>266</v>
      </c>
      <c r="C991" s="55" t="s">
        <v>96</v>
      </c>
      <c r="D991" s="55" t="s">
        <v>269</v>
      </c>
      <c r="E991" s="55" t="s">
        <v>755</v>
      </c>
      <c r="F991" s="55">
        <v>0</v>
      </c>
      <c r="G991" s="55">
        <v>0</v>
      </c>
    </row>
    <row r="992" spans="2:7">
      <c r="B992" s="55" t="s">
        <v>266</v>
      </c>
      <c r="C992" s="55" t="s">
        <v>96</v>
      </c>
      <c r="D992" s="55" t="s">
        <v>267</v>
      </c>
      <c r="E992" s="55" t="s">
        <v>756</v>
      </c>
      <c r="F992" s="55">
        <v>137</v>
      </c>
      <c r="G992" s="55">
        <v>145</v>
      </c>
    </row>
    <row r="993" spans="2:7">
      <c r="B993" s="55" t="s">
        <v>266</v>
      </c>
      <c r="C993" s="55" t="s">
        <v>96</v>
      </c>
      <c r="D993" s="55" t="s">
        <v>269</v>
      </c>
      <c r="E993" s="55" t="s">
        <v>756</v>
      </c>
      <c r="F993" s="55">
        <v>0</v>
      </c>
      <c r="G993" s="55">
        <v>0</v>
      </c>
    </row>
    <row r="994" spans="2:7">
      <c r="B994" s="55" t="s">
        <v>266</v>
      </c>
      <c r="C994" s="55" t="s">
        <v>96</v>
      </c>
      <c r="D994" s="55" t="s">
        <v>270</v>
      </c>
      <c r="E994" s="55" t="s">
        <v>756</v>
      </c>
      <c r="F994" s="55">
        <v>3</v>
      </c>
      <c r="G994" s="55">
        <v>1</v>
      </c>
    </row>
    <row r="995" spans="2:7">
      <c r="B995" s="55" t="s">
        <v>266</v>
      </c>
      <c r="C995" s="55" t="s">
        <v>96</v>
      </c>
      <c r="D995" s="55" t="s">
        <v>267</v>
      </c>
      <c r="E995" s="55" t="s">
        <v>757</v>
      </c>
      <c r="F995" s="55">
        <v>0</v>
      </c>
      <c r="G995" s="55">
        <v>22</v>
      </c>
    </row>
    <row r="996" spans="2:7">
      <c r="B996" s="55" t="s">
        <v>266</v>
      </c>
      <c r="C996" s="55" t="s">
        <v>96</v>
      </c>
      <c r="D996" s="55" t="s">
        <v>269</v>
      </c>
      <c r="E996" s="55" t="s">
        <v>757</v>
      </c>
      <c r="F996" s="55">
        <v>6</v>
      </c>
      <c r="G996" s="55">
        <v>0</v>
      </c>
    </row>
    <row r="997" spans="2:7">
      <c r="B997" s="55" t="s">
        <v>266</v>
      </c>
      <c r="C997" s="55" t="s">
        <v>96</v>
      </c>
      <c r="D997" s="55" t="s">
        <v>267</v>
      </c>
      <c r="E997" s="55" t="s">
        <v>758</v>
      </c>
      <c r="F997" s="55">
        <v>14</v>
      </c>
      <c r="G997" s="55">
        <v>0</v>
      </c>
    </row>
    <row r="998" spans="2:7">
      <c r="B998" s="55" t="s">
        <v>266</v>
      </c>
      <c r="C998" s="55" t="s">
        <v>96</v>
      </c>
      <c r="D998" s="55" t="s">
        <v>269</v>
      </c>
      <c r="E998" s="55" t="s">
        <v>758</v>
      </c>
      <c r="F998" s="55">
        <v>0</v>
      </c>
      <c r="G998" s="55">
        <v>18</v>
      </c>
    </row>
    <row r="999" spans="2:7">
      <c r="B999" s="55" t="s">
        <v>266</v>
      </c>
      <c r="C999" s="55" t="s">
        <v>96</v>
      </c>
      <c r="D999" s="55" t="s">
        <v>270</v>
      </c>
      <c r="E999" s="55" t="s">
        <v>758</v>
      </c>
      <c r="F999" s="55">
        <v>3</v>
      </c>
      <c r="G999" s="55">
        <v>0</v>
      </c>
    </row>
    <row r="1000" spans="2:7">
      <c r="B1000" s="55" t="s">
        <v>266</v>
      </c>
      <c r="C1000" s="55" t="s">
        <v>96</v>
      </c>
      <c r="D1000" s="55" t="s">
        <v>267</v>
      </c>
      <c r="E1000" s="55" t="s">
        <v>759</v>
      </c>
      <c r="F1000" s="55">
        <v>10</v>
      </c>
      <c r="G1000" s="55">
        <v>0</v>
      </c>
    </row>
    <row r="1001" spans="2:7">
      <c r="B1001" s="55" t="s">
        <v>266</v>
      </c>
      <c r="C1001" s="55" t="s">
        <v>96</v>
      </c>
      <c r="D1001" s="55" t="s">
        <v>267</v>
      </c>
      <c r="E1001" s="55" t="s">
        <v>760</v>
      </c>
      <c r="F1001" s="55">
        <v>0</v>
      </c>
      <c r="G1001" s="55">
        <v>0</v>
      </c>
    </row>
    <row r="1002" spans="2:7">
      <c r="B1002" s="55" t="s">
        <v>266</v>
      </c>
      <c r="C1002" s="55" t="s">
        <v>96</v>
      </c>
      <c r="D1002" s="55" t="s">
        <v>269</v>
      </c>
      <c r="E1002" s="55" t="s">
        <v>760</v>
      </c>
      <c r="F1002" s="55">
        <v>0</v>
      </c>
      <c r="G1002" s="55">
        <v>0</v>
      </c>
    </row>
    <row r="1003" spans="2:7">
      <c r="B1003" s="55" t="s">
        <v>266</v>
      </c>
      <c r="C1003" s="55" t="s">
        <v>96</v>
      </c>
      <c r="D1003" s="55" t="s">
        <v>270</v>
      </c>
      <c r="E1003" s="55" t="s">
        <v>760</v>
      </c>
      <c r="F1003" s="55">
        <v>0</v>
      </c>
      <c r="G1003" s="55">
        <v>0</v>
      </c>
    </row>
    <row r="1004" spans="2:7">
      <c r="B1004" s="55" t="s">
        <v>266</v>
      </c>
      <c r="C1004" s="55" t="s">
        <v>96</v>
      </c>
      <c r="D1004" s="55" t="s">
        <v>267</v>
      </c>
      <c r="E1004" s="55" t="s">
        <v>761</v>
      </c>
      <c r="F1004" s="55">
        <v>0</v>
      </c>
      <c r="G1004" s="55">
        <v>0</v>
      </c>
    </row>
    <row r="1005" spans="2:7">
      <c r="B1005" s="55" t="s">
        <v>266</v>
      </c>
      <c r="C1005" s="55" t="s">
        <v>96</v>
      </c>
      <c r="D1005" s="55" t="s">
        <v>267</v>
      </c>
      <c r="E1005" s="55" t="s">
        <v>762</v>
      </c>
      <c r="F1005" s="55">
        <v>9824</v>
      </c>
      <c r="G1005" s="55">
        <v>8174</v>
      </c>
    </row>
    <row r="1006" spans="2:7">
      <c r="B1006" s="55" t="s">
        <v>266</v>
      </c>
      <c r="C1006" s="55" t="s">
        <v>96</v>
      </c>
      <c r="D1006" s="55" t="s">
        <v>269</v>
      </c>
      <c r="E1006" s="55" t="s">
        <v>762</v>
      </c>
      <c r="F1006" s="55">
        <v>5390</v>
      </c>
      <c r="G1006" s="55">
        <v>4582</v>
      </c>
    </row>
    <row r="1007" spans="2:7">
      <c r="B1007" s="55" t="s">
        <v>266</v>
      </c>
      <c r="C1007" s="55" t="s">
        <v>96</v>
      </c>
      <c r="D1007" s="55" t="s">
        <v>270</v>
      </c>
      <c r="E1007" s="55" t="s">
        <v>762</v>
      </c>
      <c r="F1007" s="55">
        <v>5581</v>
      </c>
      <c r="G1007" s="55">
        <v>5747</v>
      </c>
    </row>
    <row r="1008" spans="2:7">
      <c r="B1008" s="55" t="s">
        <v>266</v>
      </c>
      <c r="C1008" s="55" t="s">
        <v>96</v>
      </c>
      <c r="D1008" s="55" t="s">
        <v>267</v>
      </c>
      <c r="E1008" s="55" t="s">
        <v>763</v>
      </c>
      <c r="F1008" s="55">
        <v>27</v>
      </c>
      <c r="G1008" s="55">
        <v>24</v>
      </c>
    </row>
    <row r="1009" spans="2:7">
      <c r="B1009" s="55" t="s">
        <v>266</v>
      </c>
      <c r="C1009" s="55" t="s">
        <v>96</v>
      </c>
      <c r="D1009" s="55" t="s">
        <v>269</v>
      </c>
      <c r="E1009" s="55" t="s">
        <v>763</v>
      </c>
      <c r="F1009" s="55">
        <v>25</v>
      </c>
      <c r="G1009" s="55">
        <v>0</v>
      </c>
    </row>
    <row r="1010" spans="2:7">
      <c r="B1010" s="55" t="s">
        <v>266</v>
      </c>
      <c r="C1010" s="55" t="s">
        <v>96</v>
      </c>
      <c r="D1010" s="55" t="s">
        <v>270</v>
      </c>
      <c r="E1010" s="55" t="s">
        <v>763</v>
      </c>
      <c r="F1010" s="55">
        <v>0</v>
      </c>
      <c r="G1010" s="55">
        <v>0</v>
      </c>
    </row>
    <row r="1011" spans="2:7">
      <c r="B1011" s="55" t="s">
        <v>266</v>
      </c>
      <c r="C1011" s="55" t="s">
        <v>96</v>
      </c>
      <c r="D1011" s="55" t="s">
        <v>267</v>
      </c>
      <c r="E1011" s="55" t="s">
        <v>764</v>
      </c>
      <c r="F1011" s="55">
        <v>3</v>
      </c>
      <c r="G1011" s="55">
        <v>0</v>
      </c>
    </row>
    <row r="1012" spans="2:7">
      <c r="B1012" s="55" t="s">
        <v>266</v>
      </c>
      <c r="C1012" s="55" t="s">
        <v>96</v>
      </c>
      <c r="D1012" s="55" t="s">
        <v>267</v>
      </c>
      <c r="E1012" s="55" t="s">
        <v>765</v>
      </c>
      <c r="F1012" s="55">
        <v>15</v>
      </c>
      <c r="G1012" s="55">
        <v>2</v>
      </c>
    </row>
    <row r="1013" spans="2:7">
      <c r="B1013" s="55" t="s">
        <v>266</v>
      </c>
      <c r="C1013" s="55" t="s">
        <v>96</v>
      </c>
      <c r="D1013" s="55" t="s">
        <v>269</v>
      </c>
      <c r="E1013" s="55" t="s">
        <v>765</v>
      </c>
      <c r="F1013" s="55">
        <v>2</v>
      </c>
      <c r="G1013" s="55">
        <v>0</v>
      </c>
    </row>
    <row r="1014" spans="2:7">
      <c r="B1014" s="55" t="s">
        <v>266</v>
      </c>
      <c r="C1014" s="55" t="s">
        <v>96</v>
      </c>
      <c r="D1014" s="55" t="s">
        <v>267</v>
      </c>
      <c r="E1014" s="55" t="s">
        <v>766</v>
      </c>
      <c r="F1014" s="55">
        <v>6</v>
      </c>
      <c r="G1014" s="55">
        <v>8</v>
      </c>
    </row>
    <row r="1015" spans="2:7">
      <c r="B1015" s="55" t="s">
        <v>266</v>
      </c>
      <c r="C1015" s="55" t="s">
        <v>96</v>
      </c>
      <c r="D1015" s="55" t="s">
        <v>269</v>
      </c>
      <c r="E1015" s="55" t="s">
        <v>766</v>
      </c>
      <c r="F1015" s="55">
        <v>0</v>
      </c>
      <c r="G1015" s="55">
        <v>0</v>
      </c>
    </row>
    <row r="1016" spans="2:7">
      <c r="B1016" s="55" t="s">
        <v>266</v>
      </c>
      <c r="C1016" s="55" t="s">
        <v>96</v>
      </c>
      <c r="D1016" s="55" t="s">
        <v>270</v>
      </c>
      <c r="E1016" s="55" t="s">
        <v>766</v>
      </c>
      <c r="F1016" s="55">
        <v>1</v>
      </c>
      <c r="G1016" s="55">
        <v>0</v>
      </c>
    </row>
    <row r="1017" spans="2:7">
      <c r="B1017" s="55" t="s">
        <v>266</v>
      </c>
      <c r="C1017" s="55" t="s">
        <v>96</v>
      </c>
      <c r="D1017" s="55" t="s">
        <v>267</v>
      </c>
      <c r="E1017" s="55" t="s">
        <v>767</v>
      </c>
      <c r="F1017" s="55">
        <v>12</v>
      </c>
      <c r="G1017" s="55">
        <v>3</v>
      </c>
    </row>
    <row r="1018" spans="2:7">
      <c r="B1018" s="55" t="s">
        <v>266</v>
      </c>
      <c r="C1018" s="55" t="s">
        <v>96</v>
      </c>
      <c r="D1018" s="55" t="s">
        <v>267</v>
      </c>
      <c r="E1018" s="55" t="s">
        <v>768</v>
      </c>
      <c r="F1018" s="55">
        <v>14</v>
      </c>
      <c r="G1018" s="55">
        <v>38</v>
      </c>
    </row>
    <row r="1019" spans="2:7">
      <c r="B1019" s="55" t="s">
        <v>266</v>
      </c>
      <c r="C1019" s="55" t="s">
        <v>96</v>
      </c>
      <c r="D1019" s="55" t="s">
        <v>269</v>
      </c>
      <c r="E1019" s="55" t="s">
        <v>768</v>
      </c>
      <c r="F1019" s="55">
        <v>6</v>
      </c>
      <c r="G1019" s="55">
        <v>1</v>
      </c>
    </row>
    <row r="1020" spans="2:7">
      <c r="B1020" s="55" t="s">
        <v>266</v>
      </c>
      <c r="C1020" s="55" t="s">
        <v>96</v>
      </c>
      <c r="D1020" s="55" t="s">
        <v>270</v>
      </c>
      <c r="E1020" s="55" t="s">
        <v>768</v>
      </c>
      <c r="F1020" s="55">
        <v>0</v>
      </c>
      <c r="G1020" s="55">
        <v>0</v>
      </c>
    </row>
    <row r="1021" spans="2:7">
      <c r="B1021" s="55" t="s">
        <v>266</v>
      </c>
      <c r="C1021" s="55" t="s">
        <v>96</v>
      </c>
      <c r="D1021" s="55" t="s">
        <v>267</v>
      </c>
      <c r="E1021" s="55" t="s">
        <v>769</v>
      </c>
      <c r="F1021" s="55">
        <v>2</v>
      </c>
      <c r="G1021" s="55">
        <v>0</v>
      </c>
    </row>
    <row r="1022" spans="2:7">
      <c r="B1022" s="55" t="s">
        <v>266</v>
      </c>
      <c r="C1022" s="55" t="s">
        <v>96</v>
      </c>
      <c r="D1022" s="55" t="s">
        <v>269</v>
      </c>
      <c r="E1022" s="55" t="s">
        <v>769</v>
      </c>
      <c r="F1022" s="55">
        <v>0</v>
      </c>
      <c r="G1022" s="55">
        <v>0</v>
      </c>
    </row>
    <row r="1023" spans="2:7">
      <c r="B1023" s="55" t="s">
        <v>266</v>
      </c>
      <c r="C1023" s="55" t="s">
        <v>96</v>
      </c>
      <c r="D1023" s="55" t="s">
        <v>267</v>
      </c>
      <c r="E1023" s="55" t="s">
        <v>770</v>
      </c>
      <c r="F1023" s="55">
        <v>12</v>
      </c>
      <c r="G1023" s="55">
        <v>8</v>
      </c>
    </row>
    <row r="1024" spans="2:7">
      <c r="B1024" s="55" t="s">
        <v>266</v>
      </c>
      <c r="C1024" s="55" t="s">
        <v>96</v>
      </c>
      <c r="D1024" s="55" t="s">
        <v>269</v>
      </c>
      <c r="E1024" s="55" t="s">
        <v>770</v>
      </c>
      <c r="F1024" s="55">
        <v>0</v>
      </c>
      <c r="G1024" s="55">
        <v>0</v>
      </c>
    </row>
    <row r="1025" spans="2:7">
      <c r="B1025" s="55" t="s">
        <v>266</v>
      </c>
      <c r="C1025" s="55" t="s">
        <v>96</v>
      </c>
      <c r="D1025" s="55" t="s">
        <v>267</v>
      </c>
      <c r="E1025" s="55" t="s">
        <v>771</v>
      </c>
      <c r="F1025" s="55">
        <v>16</v>
      </c>
      <c r="G1025" s="55">
        <v>259</v>
      </c>
    </row>
    <row r="1026" spans="2:7">
      <c r="B1026" s="55" t="s">
        <v>266</v>
      </c>
      <c r="C1026" s="55" t="s">
        <v>96</v>
      </c>
      <c r="D1026" s="55" t="s">
        <v>269</v>
      </c>
      <c r="E1026" s="55" t="s">
        <v>771</v>
      </c>
      <c r="F1026" s="55">
        <v>6</v>
      </c>
      <c r="G1026" s="55">
        <v>60</v>
      </c>
    </row>
    <row r="1027" spans="2:7">
      <c r="B1027" s="55" t="s">
        <v>266</v>
      </c>
      <c r="C1027" s="55" t="s">
        <v>96</v>
      </c>
      <c r="D1027" s="55" t="s">
        <v>270</v>
      </c>
      <c r="E1027" s="55" t="s">
        <v>771</v>
      </c>
      <c r="F1027" s="55">
        <v>20</v>
      </c>
      <c r="G1027" s="55">
        <v>2</v>
      </c>
    </row>
    <row r="1028" spans="2:7">
      <c r="B1028" s="55" t="s">
        <v>266</v>
      </c>
      <c r="C1028" s="55" t="s">
        <v>96</v>
      </c>
      <c r="D1028" s="55" t="s">
        <v>267</v>
      </c>
      <c r="E1028" s="55" t="s">
        <v>362</v>
      </c>
      <c r="F1028" s="55">
        <v>10</v>
      </c>
      <c r="G1028" s="55">
        <v>9</v>
      </c>
    </row>
    <row r="1029" spans="2:7">
      <c r="B1029" s="55" t="s">
        <v>266</v>
      </c>
      <c r="C1029" s="55" t="s">
        <v>96</v>
      </c>
      <c r="D1029" s="55" t="s">
        <v>269</v>
      </c>
      <c r="E1029" s="55" t="s">
        <v>362</v>
      </c>
      <c r="F1029" s="55">
        <v>0</v>
      </c>
      <c r="G1029" s="55">
        <v>0</v>
      </c>
    </row>
    <row r="1030" spans="2:7">
      <c r="B1030" s="55" t="s">
        <v>266</v>
      </c>
      <c r="C1030" s="55" t="s">
        <v>96</v>
      </c>
      <c r="D1030" s="55" t="s">
        <v>270</v>
      </c>
      <c r="E1030" s="55" t="s">
        <v>362</v>
      </c>
      <c r="F1030" s="55">
        <v>0</v>
      </c>
      <c r="G1030" s="55">
        <v>3</v>
      </c>
    </row>
    <row r="1031" spans="2:7">
      <c r="B1031" s="55" t="s">
        <v>266</v>
      </c>
      <c r="C1031" s="55" t="s">
        <v>96</v>
      </c>
      <c r="D1031" s="55" t="s">
        <v>267</v>
      </c>
      <c r="E1031" s="55" t="s">
        <v>772</v>
      </c>
      <c r="F1031" s="55">
        <v>28</v>
      </c>
      <c r="G1031" s="55">
        <v>40</v>
      </c>
    </row>
    <row r="1032" spans="2:7">
      <c r="B1032" s="55" t="s">
        <v>266</v>
      </c>
      <c r="C1032" s="55" t="s">
        <v>96</v>
      </c>
      <c r="D1032" s="55" t="s">
        <v>267</v>
      </c>
      <c r="E1032" s="55" t="s">
        <v>773</v>
      </c>
      <c r="F1032" s="55">
        <v>49</v>
      </c>
      <c r="G1032" s="55">
        <v>55</v>
      </c>
    </row>
    <row r="1033" spans="2:7">
      <c r="B1033" s="55" t="s">
        <v>266</v>
      </c>
      <c r="C1033" s="55" t="s">
        <v>96</v>
      </c>
      <c r="D1033" s="55" t="s">
        <v>269</v>
      </c>
      <c r="E1033" s="55" t="s">
        <v>773</v>
      </c>
      <c r="F1033" s="55">
        <v>13</v>
      </c>
      <c r="G1033" s="55">
        <v>2</v>
      </c>
    </row>
    <row r="1034" spans="2:7">
      <c r="B1034" s="55" t="s">
        <v>266</v>
      </c>
      <c r="C1034" s="55" t="s">
        <v>96</v>
      </c>
      <c r="D1034" s="55" t="s">
        <v>270</v>
      </c>
      <c r="E1034" s="55" t="s">
        <v>773</v>
      </c>
      <c r="F1034" s="55">
        <v>10</v>
      </c>
      <c r="G1034" s="55">
        <v>7</v>
      </c>
    </row>
    <row r="1035" spans="2:7">
      <c r="B1035" s="55" t="s">
        <v>266</v>
      </c>
      <c r="C1035" s="55" t="s">
        <v>96</v>
      </c>
      <c r="D1035" s="55" t="s">
        <v>267</v>
      </c>
      <c r="E1035" s="55" t="s">
        <v>774</v>
      </c>
      <c r="F1035" s="55">
        <v>223</v>
      </c>
      <c r="G1035" s="55">
        <v>247</v>
      </c>
    </row>
    <row r="1036" spans="2:7">
      <c r="B1036" s="55" t="s">
        <v>266</v>
      </c>
      <c r="C1036" s="55" t="s">
        <v>96</v>
      </c>
      <c r="D1036" s="55" t="s">
        <v>269</v>
      </c>
      <c r="E1036" s="55" t="s">
        <v>774</v>
      </c>
      <c r="F1036" s="55">
        <v>110</v>
      </c>
      <c r="G1036" s="55">
        <v>97</v>
      </c>
    </row>
    <row r="1037" spans="2:7">
      <c r="B1037" s="55" t="s">
        <v>266</v>
      </c>
      <c r="C1037" s="55" t="s">
        <v>96</v>
      </c>
      <c r="D1037" s="55" t="s">
        <v>270</v>
      </c>
      <c r="E1037" s="55" t="s">
        <v>774</v>
      </c>
      <c r="F1037" s="55">
        <v>111</v>
      </c>
      <c r="G1037" s="55">
        <v>65</v>
      </c>
    </row>
    <row r="1038" spans="2:7">
      <c r="B1038" s="55" t="s">
        <v>266</v>
      </c>
      <c r="C1038" s="55" t="s">
        <v>96</v>
      </c>
      <c r="D1038" s="55" t="s">
        <v>267</v>
      </c>
      <c r="E1038" s="55" t="s">
        <v>775</v>
      </c>
      <c r="F1038" s="55">
        <v>117</v>
      </c>
      <c r="G1038" s="55">
        <v>103</v>
      </c>
    </row>
    <row r="1039" spans="2:7">
      <c r="B1039" s="55" t="s">
        <v>266</v>
      </c>
      <c r="C1039" s="55" t="s">
        <v>96</v>
      </c>
      <c r="D1039" s="55" t="s">
        <v>269</v>
      </c>
      <c r="E1039" s="55" t="s">
        <v>775</v>
      </c>
      <c r="F1039" s="55">
        <v>15</v>
      </c>
      <c r="G1039" s="55">
        <v>4</v>
      </c>
    </row>
    <row r="1040" spans="2:7">
      <c r="B1040" s="55" t="s">
        <v>266</v>
      </c>
      <c r="C1040" s="55" t="s">
        <v>96</v>
      </c>
      <c r="D1040" s="55" t="s">
        <v>270</v>
      </c>
      <c r="E1040" s="55" t="s">
        <v>775</v>
      </c>
      <c r="F1040" s="55">
        <v>3</v>
      </c>
      <c r="G1040" s="55">
        <v>2</v>
      </c>
    </row>
    <row r="1041" spans="2:7">
      <c r="B1041" s="55" t="s">
        <v>266</v>
      </c>
      <c r="C1041" s="55" t="s">
        <v>96</v>
      </c>
      <c r="D1041" s="55" t="s">
        <v>267</v>
      </c>
      <c r="E1041" s="55" t="s">
        <v>776</v>
      </c>
      <c r="F1041" s="55">
        <v>3</v>
      </c>
      <c r="G1041" s="55">
        <v>3</v>
      </c>
    </row>
    <row r="1042" spans="2:7">
      <c r="B1042" s="55" t="s">
        <v>266</v>
      </c>
      <c r="C1042" s="55" t="s">
        <v>96</v>
      </c>
      <c r="D1042" s="55" t="s">
        <v>269</v>
      </c>
      <c r="E1042" s="55" t="s">
        <v>776</v>
      </c>
      <c r="F1042" s="55">
        <v>7</v>
      </c>
      <c r="G1042" s="55">
        <v>3</v>
      </c>
    </row>
    <row r="1043" spans="2:7">
      <c r="B1043" s="55" t="s">
        <v>266</v>
      </c>
      <c r="C1043" s="55" t="s">
        <v>96</v>
      </c>
      <c r="D1043" s="55" t="s">
        <v>267</v>
      </c>
      <c r="E1043" s="55" t="s">
        <v>777</v>
      </c>
      <c r="F1043" s="55">
        <v>12</v>
      </c>
      <c r="G1043" s="55">
        <v>11</v>
      </c>
    </row>
    <row r="1044" spans="2:7">
      <c r="B1044" s="55" t="s">
        <v>266</v>
      </c>
      <c r="C1044" s="55" t="s">
        <v>96</v>
      </c>
      <c r="D1044" s="55" t="s">
        <v>267</v>
      </c>
      <c r="E1044" s="55" t="s">
        <v>778</v>
      </c>
      <c r="F1044" s="55">
        <v>35</v>
      </c>
      <c r="G1044" s="55">
        <v>79</v>
      </c>
    </row>
    <row r="1045" spans="2:7">
      <c r="B1045" s="55" t="s">
        <v>266</v>
      </c>
      <c r="C1045" s="55" t="s">
        <v>96</v>
      </c>
      <c r="D1045" s="55" t="s">
        <v>269</v>
      </c>
      <c r="E1045" s="55" t="s">
        <v>778</v>
      </c>
      <c r="F1045" s="55">
        <v>10</v>
      </c>
      <c r="G1045" s="55">
        <v>21</v>
      </c>
    </row>
    <row r="1046" spans="2:7">
      <c r="B1046" s="55" t="s">
        <v>266</v>
      </c>
      <c r="C1046" s="55" t="s">
        <v>96</v>
      </c>
      <c r="D1046" s="55" t="s">
        <v>270</v>
      </c>
      <c r="E1046" s="55" t="s">
        <v>778</v>
      </c>
      <c r="F1046" s="55">
        <v>4</v>
      </c>
      <c r="G1046" s="55">
        <v>0</v>
      </c>
    </row>
    <row r="1047" spans="2:7">
      <c r="B1047" s="55" t="s">
        <v>266</v>
      </c>
      <c r="C1047" s="55" t="s">
        <v>96</v>
      </c>
      <c r="D1047" s="55" t="s">
        <v>267</v>
      </c>
      <c r="E1047" s="55" t="s">
        <v>779</v>
      </c>
      <c r="F1047" s="55">
        <v>26</v>
      </c>
      <c r="G1047" s="55">
        <v>0</v>
      </c>
    </row>
    <row r="1048" spans="2:7">
      <c r="B1048" s="55" t="s">
        <v>266</v>
      </c>
      <c r="C1048" s="55" t="s">
        <v>96</v>
      </c>
      <c r="D1048" s="55" t="s">
        <v>269</v>
      </c>
      <c r="E1048" s="55" t="s">
        <v>779</v>
      </c>
      <c r="F1048" s="55">
        <v>12</v>
      </c>
      <c r="G1048" s="55">
        <v>19</v>
      </c>
    </row>
    <row r="1049" spans="2:7">
      <c r="B1049" s="55" t="s">
        <v>266</v>
      </c>
      <c r="C1049" s="55" t="s">
        <v>96</v>
      </c>
      <c r="D1049" s="55" t="s">
        <v>267</v>
      </c>
      <c r="E1049" s="55" t="s">
        <v>780</v>
      </c>
      <c r="F1049" s="55">
        <v>21</v>
      </c>
      <c r="G1049" s="55">
        <v>4</v>
      </c>
    </row>
    <row r="1050" spans="2:7">
      <c r="B1050" s="55" t="s">
        <v>266</v>
      </c>
      <c r="C1050" s="55" t="s">
        <v>96</v>
      </c>
      <c r="D1050" s="55" t="s">
        <v>267</v>
      </c>
      <c r="E1050" s="55" t="s">
        <v>781</v>
      </c>
      <c r="F1050" s="55">
        <v>55</v>
      </c>
      <c r="G1050" s="55">
        <v>41</v>
      </c>
    </row>
    <row r="1051" spans="2:7">
      <c r="B1051" s="55" t="s">
        <v>266</v>
      </c>
      <c r="C1051" s="55" t="s">
        <v>96</v>
      </c>
      <c r="D1051" s="55" t="s">
        <v>269</v>
      </c>
      <c r="E1051" s="55" t="s">
        <v>781</v>
      </c>
      <c r="F1051" s="55">
        <v>12</v>
      </c>
      <c r="G1051" s="55">
        <v>0</v>
      </c>
    </row>
    <row r="1052" spans="2:7">
      <c r="B1052" s="55" t="s">
        <v>266</v>
      </c>
      <c r="C1052" s="55" t="s">
        <v>96</v>
      </c>
      <c r="D1052" s="55" t="s">
        <v>270</v>
      </c>
      <c r="E1052" s="55" t="s">
        <v>781</v>
      </c>
      <c r="F1052" s="55">
        <v>5</v>
      </c>
      <c r="G1052" s="55">
        <v>0</v>
      </c>
    </row>
    <row r="1053" spans="2:7">
      <c r="B1053" s="55" t="s">
        <v>266</v>
      </c>
      <c r="C1053" s="55" t="s">
        <v>96</v>
      </c>
      <c r="D1053" s="55" t="s">
        <v>267</v>
      </c>
      <c r="E1053" s="55" t="s">
        <v>782</v>
      </c>
      <c r="F1053" s="55">
        <v>8</v>
      </c>
      <c r="G1053" s="55">
        <v>0</v>
      </c>
    </row>
    <row r="1054" spans="2:7">
      <c r="B1054" s="55" t="s">
        <v>266</v>
      </c>
      <c r="C1054" s="55" t="s">
        <v>96</v>
      </c>
      <c r="D1054" s="55" t="s">
        <v>267</v>
      </c>
      <c r="E1054" s="55" t="s">
        <v>783</v>
      </c>
      <c r="F1054" s="55">
        <v>41</v>
      </c>
      <c r="G1054" s="55">
        <v>21</v>
      </c>
    </row>
    <row r="1055" spans="2:7">
      <c r="B1055" s="55" t="s">
        <v>266</v>
      </c>
      <c r="C1055" s="55" t="s">
        <v>96</v>
      </c>
      <c r="D1055" s="55" t="s">
        <v>269</v>
      </c>
      <c r="E1055" s="55" t="s">
        <v>783</v>
      </c>
      <c r="F1055" s="55">
        <v>0</v>
      </c>
      <c r="G1055" s="55">
        <v>0</v>
      </c>
    </row>
    <row r="1056" spans="2:7">
      <c r="B1056" s="55" t="s">
        <v>266</v>
      </c>
      <c r="C1056" s="55" t="s">
        <v>96</v>
      </c>
      <c r="D1056" s="55" t="s">
        <v>270</v>
      </c>
      <c r="E1056" s="55" t="s">
        <v>783</v>
      </c>
      <c r="F1056" s="55">
        <v>1</v>
      </c>
      <c r="G1056" s="55">
        <v>1</v>
      </c>
    </row>
    <row r="1057" spans="2:7">
      <c r="B1057" s="55" t="s">
        <v>266</v>
      </c>
      <c r="C1057" s="55" t="s">
        <v>96</v>
      </c>
      <c r="D1057" s="55" t="s">
        <v>267</v>
      </c>
      <c r="E1057" s="55" t="s">
        <v>784</v>
      </c>
      <c r="F1057" s="55">
        <v>0</v>
      </c>
      <c r="G1057" s="55">
        <v>0</v>
      </c>
    </row>
    <row r="1058" spans="2:7">
      <c r="B1058" s="55" t="s">
        <v>266</v>
      </c>
      <c r="C1058" s="55" t="s">
        <v>96</v>
      </c>
      <c r="D1058" s="55" t="s">
        <v>267</v>
      </c>
      <c r="E1058" s="55" t="s">
        <v>785</v>
      </c>
      <c r="F1058" s="55">
        <v>1</v>
      </c>
      <c r="G1058" s="55">
        <v>2</v>
      </c>
    </row>
    <row r="1059" spans="2:7">
      <c r="B1059" s="55" t="s">
        <v>266</v>
      </c>
      <c r="C1059" s="55" t="s">
        <v>96</v>
      </c>
      <c r="D1059" s="55" t="s">
        <v>267</v>
      </c>
      <c r="E1059" s="55" t="s">
        <v>786</v>
      </c>
      <c r="F1059" s="55">
        <v>2</v>
      </c>
      <c r="G1059" s="55">
        <v>1</v>
      </c>
    </row>
    <row r="1060" spans="2:7">
      <c r="B1060" s="55" t="s">
        <v>266</v>
      </c>
      <c r="C1060" s="55" t="s">
        <v>96</v>
      </c>
      <c r="D1060" s="55" t="s">
        <v>270</v>
      </c>
      <c r="E1060" s="55" t="s">
        <v>786</v>
      </c>
      <c r="F1060" s="55">
        <v>0</v>
      </c>
      <c r="G1060" s="55">
        <v>0</v>
      </c>
    </row>
    <row r="1061" spans="2:7">
      <c r="B1061" s="55" t="s">
        <v>266</v>
      </c>
      <c r="C1061" s="55" t="s">
        <v>96</v>
      </c>
      <c r="D1061" s="55" t="s">
        <v>267</v>
      </c>
      <c r="E1061" s="55" t="s">
        <v>787</v>
      </c>
      <c r="F1061" s="55">
        <v>0</v>
      </c>
      <c r="G1061" s="55">
        <v>6</v>
      </c>
    </row>
    <row r="1062" spans="2:7">
      <c r="B1062" s="55" t="s">
        <v>266</v>
      </c>
      <c r="C1062" s="55" t="s">
        <v>96</v>
      </c>
      <c r="D1062" s="55" t="s">
        <v>269</v>
      </c>
      <c r="E1062" s="55" t="s">
        <v>787</v>
      </c>
      <c r="F1062" s="55">
        <v>0</v>
      </c>
      <c r="G1062" s="55">
        <v>0</v>
      </c>
    </row>
    <row r="1063" spans="2:7">
      <c r="B1063" s="55" t="s">
        <v>266</v>
      </c>
      <c r="C1063" s="55" t="s">
        <v>96</v>
      </c>
      <c r="D1063" s="55" t="s">
        <v>270</v>
      </c>
      <c r="E1063" s="55" t="s">
        <v>787</v>
      </c>
      <c r="F1063" s="55">
        <v>2</v>
      </c>
      <c r="G1063" s="55">
        <v>0</v>
      </c>
    </row>
    <row r="1064" spans="2:7">
      <c r="B1064" s="55" t="s">
        <v>266</v>
      </c>
      <c r="C1064" s="55" t="s">
        <v>96</v>
      </c>
      <c r="D1064" s="55" t="s">
        <v>267</v>
      </c>
      <c r="E1064" s="55" t="s">
        <v>788</v>
      </c>
      <c r="F1064" s="55">
        <v>0</v>
      </c>
      <c r="G1064" s="55">
        <v>0</v>
      </c>
    </row>
    <row r="1065" spans="2:7">
      <c r="B1065" s="55" t="s">
        <v>266</v>
      </c>
      <c r="C1065" s="55" t="s">
        <v>96</v>
      </c>
      <c r="D1065" s="55" t="s">
        <v>267</v>
      </c>
      <c r="E1065" s="55" t="s">
        <v>789</v>
      </c>
      <c r="F1065" s="55">
        <v>120</v>
      </c>
      <c r="G1065" s="55">
        <v>68</v>
      </c>
    </row>
    <row r="1066" spans="2:7">
      <c r="B1066" s="55" t="s">
        <v>266</v>
      </c>
      <c r="C1066" s="55" t="s">
        <v>96</v>
      </c>
      <c r="D1066" s="55" t="s">
        <v>269</v>
      </c>
      <c r="E1066" s="55" t="s">
        <v>789</v>
      </c>
      <c r="F1066" s="55">
        <v>24</v>
      </c>
      <c r="G1066" s="55">
        <v>21</v>
      </c>
    </row>
    <row r="1067" spans="2:7">
      <c r="B1067" s="55" t="s">
        <v>266</v>
      </c>
      <c r="C1067" s="55" t="s">
        <v>96</v>
      </c>
      <c r="D1067" s="55" t="s">
        <v>270</v>
      </c>
      <c r="E1067" s="55" t="s">
        <v>789</v>
      </c>
      <c r="F1067" s="55">
        <v>21</v>
      </c>
      <c r="G1067" s="55">
        <v>4</v>
      </c>
    </row>
    <row r="1068" spans="2:7">
      <c r="B1068" s="55" t="s">
        <v>266</v>
      </c>
      <c r="C1068" s="55" t="s">
        <v>96</v>
      </c>
      <c r="D1068" s="55" t="s">
        <v>267</v>
      </c>
      <c r="E1068" s="55" t="s">
        <v>790</v>
      </c>
      <c r="F1068" s="55">
        <v>52</v>
      </c>
      <c r="G1068" s="55">
        <v>69</v>
      </c>
    </row>
    <row r="1069" spans="2:7">
      <c r="B1069" s="55" t="s">
        <v>266</v>
      </c>
      <c r="C1069" s="55" t="s">
        <v>96</v>
      </c>
      <c r="D1069" s="55" t="s">
        <v>269</v>
      </c>
      <c r="E1069" s="55" t="s">
        <v>790</v>
      </c>
      <c r="F1069" s="55">
        <v>1</v>
      </c>
      <c r="G1069" s="55">
        <v>3</v>
      </c>
    </row>
    <row r="1070" spans="2:7">
      <c r="B1070" s="55" t="s">
        <v>266</v>
      </c>
      <c r="C1070" s="55" t="s">
        <v>96</v>
      </c>
      <c r="D1070" s="55" t="s">
        <v>270</v>
      </c>
      <c r="E1070" s="55" t="s">
        <v>790</v>
      </c>
      <c r="F1070" s="55">
        <v>0</v>
      </c>
      <c r="G1070" s="55">
        <v>0</v>
      </c>
    </row>
    <row r="1071" spans="2:7">
      <c r="B1071" s="55" t="s">
        <v>266</v>
      </c>
      <c r="C1071" s="55" t="s">
        <v>96</v>
      </c>
      <c r="D1071" s="55" t="s">
        <v>267</v>
      </c>
      <c r="E1071" s="55" t="s">
        <v>791</v>
      </c>
      <c r="F1071" s="55">
        <v>29</v>
      </c>
      <c r="G1071" s="55">
        <v>9</v>
      </c>
    </row>
    <row r="1072" spans="2:7">
      <c r="B1072" s="55" t="s">
        <v>266</v>
      </c>
      <c r="C1072" s="55" t="s">
        <v>96</v>
      </c>
      <c r="D1072" s="55" t="s">
        <v>269</v>
      </c>
      <c r="E1072" s="55" t="s">
        <v>791</v>
      </c>
      <c r="F1072" s="55">
        <v>6</v>
      </c>
      <c r="G1072" s="55">
        <v>13</v>
      </c>
    </row>
    <row r="1073" spans="2:7">
      <c r="B1073" s="55" t="s">
        <v>266</v>
      </c>
      <c r="C1073" s="55" t="s">
        <v>96</v>
      </c>
      <c r="D1073" s="55" t="s">
        <v>270</v>
      </c>
      <c r="E1073" s="55" t="s">
        <v>791</v>
      </c>
      <c r="F1073" s="55">
        <v>10</v>
      </c>
      <c r="G1073" s="55">
        <v>2</v>
      </c>
    </row>
    <row r="1074" spans="2:7">
      <c r="B1074" s="55" t="s">
        <v>266</v>
      </c>
      <c r="C1074" s="55" t="s">
        <v>96</v>
      </c>
      <c r="D1074" s="55" t="s">
        <v>267</v>
      </c>
      <c r="E1074" s="55" t="s">
        <v>792</v>
      </c>
      <c r="F1074" s="55">
        <v>11</v>
      </c>
      <c r="G1074" s="55">
        <v>6</v>
      </c>
    </row>
    <row r="1075" spans="2:7">
      <c r="B1075" s="55" t="s">
        <v>266</v>
      </c>
      <c r="C1075" s="55" t="s">
        <v>96</v>
      </c>
      <c r="D1075" s="55" t="s">
        <v>269</v>
      </c>
      <c r="E1075" s="55" t="s">
        <v>792</v>
      </c>
      <c r="F1075" s="55">
        <v>1</v>
      </c>
      <c r="G1075" s="55">
        <v>0</v>
      </c>
    </row>
    <row r="1076" spans="2:7">
      <c r="B1076" s="55" t="s">
        <v>266</v>
      </c>
      <c r="C1076" s="55" t="s">
        <v>96</v>
      </c>
      <c r="D1076" s="55" t="s">
        <v>267</v>
      </c>
      <c r="E1076" s="55" t="s">
        <v>793</v>
      </c>
      <c r="F1076" s="55">
        <v>0</v>
      </c>
      <c r="G1076" s="55">
        <v>0</v>
      </c>
    </row>
    <row r="1077" spans="2:7">
      <c r="B1077" s="55" t="s">
        <v>266</v>
      </c>
      <c r="C1077" s="55" t="s">
        <v>96</v>
      </c>
      <c r="D1077" s="55" t="s">
        <v>267</v>
      </c>
      <c r="E1077" s="55" t="s">
        <v>794</v>
      </c>
      <c r="F1077" s="55">
        <v>17</v>
      </c>
      <c r="G1077" s="55">
        <v>11</v>
      </c>
    </row>
    <row r="1078" spans="2:7">
      <c r="B1078" s="55" t="s">
        <v>266</v>
      </c>
      <c r="C1078" s="55" t="s">
        <v>96</v>
      </c>
      <c r="D1078" s="55" t="s">
        <v>269</v>
      </c>
      <c r="E1078" s="55" t="s">
        <v>794</v>
      </c>
      <c r="F1078" s="55">
        <v>4</v>
      </c>
      <c r="G1078" s="55">
        <v>9</v>
      </c>
    </row>
    <row r="1079" spans="2:7">
      <c r="B1079" s="55" t="s">
        <v>266</v>
      </c>
      <c r="C1079" s="55" t="s">
        <v>96</v>
      </c>
      <c r="D1079" s="55" t="s">
        <v>270</v>
      </c>
      <c r="E1079" s="55" t="s">
        <v>794</v>
      </c>
      <c r="F1079" s="55">
        <v>4</v>
      </c>
      <c r="G1079" s="55">
        <v>3</v>
      </c>
    </row>
    <row r="1080" spans="2:7">
      <c r="B1080" s="55" t="s">
        <v>266</v>
      </c>
      <c r="C1080" s="55" t="s">
        <v>96</v>
      </c>
      <c r="D1080" s="55" t="s">
        <v>267</v>
      </c>
      <c r="E1080" s="55" t="s">
        <v>795</v>
      </c>
      <c r="F1080" s="55">
        <v>3</v>
      </c>
      <c r="G1080" s="55">
        <v>4</v>
      </c>
    </row>
    <row r="1081" spans="2:7">
      <c r="B1081" s="55" t="s">
        <v>266</v>
      </c>
      <c r="C1081" s="55" t="s">
        <v>96</v>
      </c>
      <c r="D1081" s="55" t="s">
        <v>267</v>
      </c>
      <c r="E1081" s="55" t="s">
        <v>796</v>
      </c>
      <c r="F1081" s="55">
        <v>118</v>
      </c>
      <c r="G1081" s="55">
        <v>142</v>
      </c>
    </row>
    <row r="1082" spans="2:7">
      <c r="B1082" s="55" t="s">
        <v>266</v>
      </c>
      <c r="C1082" s="55" t="s">
        <v>96</v>
      </c>
      <c r="D1082" s="55" t="s">
        <v>269</v>
      </c>
      <c r="E1082" s="55" t="s">
        <v>796</v>
      </c>
      <c r="F1082" s="55">
        <v>32</v>
      </c>
      <c r="G1082" s="55">
        <v>452</v>
      </c>
    </row>
    <row r="1083" spans="2:7">
      <c r="B1083" s="55" t="s">
        <v>266</v>
      </c>
      <c r="C1083" s="55" t="s">
        <v>96</v>
      </c>
      <c r="D1083" s="55" t="s">
        <v>270</v>
      </c>
      <c r="E1083" s="55" t="s">
        <v>796</v>
      </c>
      <c r="F1083" s="55">
        <v>18</v>
      </c>
      <c r="G1083" s="55">
        <v>21</v>
      </c>
    </row>
    <row r="1084" spans="2:7">
      <c r="B1084" s="55" t="s">
        <v>266</v>
      </c>
      <c r="C1084" s="55" t="s">
        <v>96</v>
      </c>
      <c r="D1084" s="55" t="s">
        <v>267</v>
      </c>
      <c r="E1084" s="55" t="s">
        <v>797</v>
      </c>
      <c r="F1084" s="55">
        <v>0</v>
      </c>
      <c r="G1084" s="55">
        <v>0</v>
      </c>
    </row>
    <row r="1085" spans="2:7">
      <c r="B1085" s="55" t="s">
        <v>266</v>
      </c>
      <c r="C1085" s="55" t="s">
        <v>96</v>
      </c>
      <c r="D1085" s="55" t="s">
        <v>270</v>
      </c>
      <c r="E1085" s="55" t="s">
        <v>797</v>
      </c>
      <c r="F1085" s="55">
        <v>6</v>
      </c>
      <c r="G1085" s="55">
        <v>0</v>
      </c>
    </row>
    <row r="1086" spans="2:7">
      <c r="B1086" s="55" t="s">
        <v>266</v>
      </c>
      <c r="C1086" s="55" t="s">
        <v>96</v>
      </c>
      <c r="D1086" s="55" t="s">
        <v>267</v>
      </c>
      <c r="E1086" s="55" t="s">
        <v>798</v>
      </c>
      <c r="F1086" s="55">
        <v>15</v>
      </c>
      <c r="G1086" s="55">
        <v>0</v>
      </c>
    </row>
    <row r="1087" spans="2:7">
      <c r="B1087" s="55" t="s">
        <v>266</v>
      </c>
      <c r="C1087" s="55" t="s">
        <v>96</v>
      </c>
      <c r="D1087" s="55" t="s">
        <v>269</v>
      </c>
      <c r="E1087" s="55" t="s">
        <v>798</v>
      </c>
      <c r="F1087" s="55">
        <v>0</v>
      </c>
      <c r="G1087" s="55">
        <v>0</v>
      </c>
    </row>
    <row r="1088" spans="2:7">
      <c r="B1088" s="55" t="s">
        <v>266</v>
      </c>
      <c r="C1088" s="55" t="s">
        <v>96</v>
      </c>
      <c r="D1088" s="55" t="s">
        <v>270</v>
      </c>
      <c r="E1088" s="55" t="s">
        <v>798</v>
      </c>
      <c r="F1088" s="55">
        <v>4</v>
      </c>
      <c r="G1088" s="55">
        <v>0</v>
      </c>
    </row>
    <row r="1089" spans="2:7">
      <c r="B1089" s="55" t="s">
        <v>266</v>
      </c>
      <c r="C1089" s="55" t="s">
        <v>96</v>
      </c>
      <c r="D1089" s="55" t="s">
        <v>267</v>
      </c>
      <c r="E1089" s="55" t="s">
        <v>799</v>
      </c>
      <c r="F1089" s="55">
        <v>0</v>
      </c>
      <c r="G1089" s="55">
        <v>0</v>
      </c>
    </row>
    <row r="1090" spans="2:7">
      <c r="B1090" s="55" t="s">
        <v>266</v>
      </c>
      <c r="C1090" s="55" t="s">
        <v>96</v>
      </c>
      <c r="D1090" s="55" t="s">
        <v>270</v>
      </c>
      <c r="E1090" s="55" t="s">
        <v>799</v>
      </c>
      <c r="F1090" s="55">
        <v>0</v>
      </c>
      <c r="G1090" s="55">
        <v>0</v>
      </c>
    </row>
    <row r="1091" spans="2:7">
      <c r="B1091" s="55" t="s">
        <v>266</v>
      </c>
      <c r="C1091" s="55" t="s">
        <v>96</v>
      </c>
      <c r="D1091" s="55" t="s">
        <v>267</v>
      </c>
      <c r="E1091" s="55" t="s">
        <v>800</v>
      </c>
      <c r="F1091" s="55">
        <v>12</v>
      </c>
      <c r="G1091" s="55">
        <v>15</v>
      </c>
    </row>
    <row r="1092" spans="2:7">
      <c r="B1092" s="55" t="s">
        <v>266</v>
      </c>
      <c r="C1092" s="55" t="s">
        <v>96</v>
      </c>
      <c r="D1092" s="55" t="s">
        <v>267</v>
      </c>
      <c r="E1092" s="55" t="s">
        <v>801</v>
      </c>
      <c r="F1092" s="55">
        <v>356</v>
      </c>
      <c r="G1092" s="55">
        <v>94</v>
      </c>
    </row>
    <row r="1093" spans="2:7">
      <c r="B1093" s="55" t="s">
        <v>266</v>
      </c>
      <c r="C1093" s="55" t="s">
        <v>96</v>
      </c>
      <c r="D1093" s="55" t="s">
        <v>269</v>
      </c>
      <c r="E1093" s="55" t="s">
        <v>801</v>
      </c>
      <c r="F1093" s="55">
        <v>274</v>
      </c>
      <c r="G1093" s="55">
        <v>231</v>
      </c>
    </row>
    <row r="1094" spans="2:7">
      <c r="B1094" s="55" t="s">
        <v>266</v>
      </c>
      <c r="C1094" s="55" t="s">
        <v>96</v>
      </c>
      <c r="D1094" s="55" t="s">
        <v>270</v>
      </c>
      <c r="E1094" s="55" t="s">
        <v>801</v>
      </c>
      <c r="F1094" s="55">
        <v>246</v>
      </c>
      <c r="G1094" s="55">
        <v>97</v>
      </c>
    </row>
    <row r="1095" spans="2:7">
      <c r="B1095" s="55" t="s">
        <v>266</v>
      </c>
      <c r="C1095" s="55" t="s">
        <v>96</v>
      </c>
      <c r="D1095" s="55" t="s">
        <v>267</v>
      </c>
      <c r="E1095" s="55" t="s">
        <v>802</v>
      </c>
      <c r="F1095" s="55">
        <v>0</v>
      </c>
      <c r="G1095" s="55">
        <v>0</v>
      </c>
    </row>
    <row r="1096" spans="2:7">
      <c r="B1096" s="55" t="s">
        <v>266</v>
      </c>
      <c r="C1096" s="55" t="s">
        <v>96</v>
      </c>
      <c r="D1096" s="55" t="s">
        <v>267</v>
      </c>
      <c r="E1096" s="55" t="s">
        <v>803</v>
      </c>
      <c r="F1096" s="55">
        <v>630</v>
      </c>
      <c r="G1096" s="55">
        <v>382</v>
      </c>
    </row>
    <row r="1097" spans="2:7">
      <c r="B1097" s="55" t="s">
        <v>266</v>
      </c>
      <c r="C1097" s="55" t="s">
        <v>96</v>
      </c>
      <c r="D1097" s="55" t="s">
        <v>269</v>
      </c>
      <c r="E1097" s="55" t="s">
        <v>803</v>
      </c>
      <c r="F1097" s="55">
        <v>195</v>
      </c>
      <c r="G1097" s="55">
        <v>52</v>
      </c>
    </row>
    <row r="1098" spans="2:7">
      <c r="B1098" s="55" t="s">
        <v>266</v>
      </c>
      <c r="C1098" s="55" t="s">
        <v>96</v>
      </c>
      <c r="D1098" s="55" t="s">
        <v>270</v>
      </c>
      <c r="E1098" s="55" t="s">
        <v>803</v>
      </c>
      <c r="F1098" s="55">
        <v>36</v>
      </c>
      <c r="G1098" s="55">
        <v>36</v>
      </c>
    </row>
    <row r="1099" spans="2:7">
      <c r="B1099" s="55" t="s">
        <v>266</v>
      </c>
      <c r="C1099" s="55" t="s">
        <v>96</v>
      </c>
      <c r="D1099" s="55" t="s">
        <v>267</v>
      </c>
      <c r="E1099" s="55" t="s">
        <v>804</v>
      </c>
      <c r="F1099" s="55">
        <v>0</v>
      </c>
      <c r="G1099" s="55">
        <v>0</v>
      </c>
    </row>
    <row r="1100" spans="2:7">
      <c r="B1100" s="55" t="s">
        <v>266</v>
      </c>
      <c r="C1100" s="55" t="s">
        <v>96</v>
      </c>
      <c r="D1100" s="55" t="s">
        <v>267</v>
      </c>
      <c r="E1100" s="55" t="s">
        <v>805</v>
      </c>
      <c r="F1100" s="55">
        <v>2</v>
      </c>
      <c r="G1100" s="55">
        <v>12</v>
      </c>
    </row>
    <row r="1101" spans="2:7">
      <c r="B1101" s="55" t="s">
        <v>266</v>
      </c>
      <c r="C1101" s="55" t="s">
        <v>96</v>
      </c>
      <c r="D1101" s="55" t="s">
        <v>269</v>
      </c>
      <c r="E1101" s="55" t="s">
        <v>805</v>
      </c>
      <c r="F1101" s="55">
        <v>2</v>
      </c>
      <c r="G1101" s="55">
        <v>2</v>
      </c>
    </row>
    <row r="1102" spans="2:7">
      <c r="B1102" s="55" t="s">
        <v>266</v>
      </c>
      <c r="C1102" s="55" t="s">
        <v>96</v>
      </c>
      <c r="D1102" s="55" t="s">
        <v>267</v>
      </c>
      <c r="E1102" s="55" t="s">
        <v>806</v>
      </c>
      <c r="F1102" s="55">
        <v>0</v>
      </c>
      <c r="G1102" s="55">
        <v>2</v>
      </c>
    </row>
    <row r="1103" spans="2:7">
      <c r="B1103" s="55" t="s">
        <v>266</v>
      </c>
      <c r="C1103" s="55" t="s">
        <v>96</v>
      </c>
      <c r="D1103" s="55" t="s">
        <v>270</v>
      </c>
      <c r="E1103" s="55" t="s">
        <v>806</v>
      </c>
      <c r="F1103" s="55">
        <v>0</v>
      </c>
      <c r="G1103" s="55">
        <v>0</v>
      </c>
    </row>
    <row r="1104" spans="2:7">
      <c r="B1104" s="55" t="s">
        <v>266</v>
      </c>
      <c r="C1104" s="55" t="s">
        <v>96</v>
      </c>
      <c r="D1104" s="55" t="s">
        <v>267</v>
      </c>
      <c r="E1104" s="55" t="s">
        <v>807</v>
      </c>
      <c r="F1104" s="55">
        <v>17</v>
      </c>
      <c r="G1104" s="55">
        <v>11</v>
      </c>
    </row>
    <row r="1105" spans="2:7">
      <c r="B1105" s="55" t="s">
        <v>266</v>
      </c>
      <c r="C1105" s="55" t="s">
        <v>96</v>
      </c>
      <c r="D1105" s="55" t="s">
        <v>269</v>
      </c>
      <c r="E1105" s="55" t="s">
        <v>807</v>
      </c>
      <c r="F1105" s="55">
        <v>0</v>
      </c>
      <c r="G1105" s="55">
        <v>2</v>
      </c>
    </row>
    <row r="1106" spans="2:7">
      <c r="B1106" s="55" t="s">
        <v>266</v>
      </c>
      <c r="C1106" s="55" t="s">
        <v>96</v>
      </c>
      <c r="D1106" s="55" t="s">
        <v>267</v>
      </c>
      <c r="E1106" s="55" t="s">
        <v>808</v>
      </c>
      <c r="F1106" s="55">
        <v>32</v>
      </c>
      <c r="G1106" s="55">
        <v>37</v>
      </c>
    </row>
    <row r="1107" spans="2:7">
      <c r="B1107" s="55" t="s">
        <v>266</v>
      </c>
      <c r="C1107" s="55" t="s">
        <v>96</v>
      </c>
      <c r="D1107" s="55" t="s">
        <v>267</v>
      </c>
      <c r="E1107" s="55" t="s">
        <v>809</v>
      </c>
      <c r="F1107" s="55">
        <v>0</v>
      </c>
      <c r="G1107" s="55">
        <v>0</v>
      </c>
    </row>
    <row r="1108" spans="2:7">
      <c r="B1108" s="55" t="s">
        <v>266</v>
      </c>
      <c r="C1108" s="55" t="s">
        <v>96</v>
      </c>
      <c r="D1108" s="55" t="s">
        <v>267</v>
      </c>
      <c r="E1108" s="55" t="s">
        <v>810</v>
      </c>
      <c r="F1108" s="55">
        <v>62</v>
      </c>
      <c r="G1108" s="55">
        <v>81</v>
      </c>
    </row>
    <row r="1109" spans="2:7">
      <c r="B1109" s="55" t="s">
        <v>266</v>
      </c>
      <c r="C1109" s="55" t="s">
        <v>96</v>
      </c>
      <c r="D1109" s="55" t="s">
        <v>269</v>
      </c>
      <c r="E1109" s="55" t="s">
        <v>810</v>
      </c>
      <c r="F1109" s="55">
        <v>0</v>
      </c>
      <c r="G1109" s="55">
        <v>0</v>
      </c>
    </row>
    <row r="1110" spans="2:7">
      <c r="B1110" s="55" t="s">
        <v>266</v>
      </c>
      <c r="C1110" s="55" t="s">
        <v>96</v>
      </c>
      <c r="D1110" s="55" t="s">
        <v>270</v>
      </c>
      <c r="E1110" s="55" t="s">
        <v>810</v>
      </c>
      <c r="F1110" s="55">
        <v>0</v>
      </c>
      <c r="G1110" s="55">
        <v>0</v>
      </c>
    </row>
    <row r="1111" spans="2:7">
      <c r="B1111" s="55" t="s">
        <v>266</v>
      </c>
      <c r="C1111" s="55" t="s">
        <v>96</v>
      </c>
      <c r="D1111" s="55" t="s">
        <v>267</v>
      </c>
      <c r="E1111" s="55" t="s">
        <v>811</v>
      </c>
      <c r="F1111" s="55">
        <v>116</v>
      </c>
      <c r="G1111" s="55">
        <v>76</v>
      </c>
    </row>
    <row r="1112" spans="2:7">
      <c r="B1112" s="55" t="s">
        <v>266</v>
      </c>
      <c r="C1112" s="55" t="s">
        <v>96</v>
      </c>
      <c r="D1112" s="55" t="s">
        <v>269</v>
      </c>
      <c r="E1112" s="55" t="s">
        <v>811</v>
      </c>
      <c r="F1112" s="55">
        <v>2</v>
      </c>
      <c r="G1112" s="55">
        <v>0</v>
      </c>
    </row>
    <row r="1113" spans="2:7">
      <c r="B1113" s="55" t="s">
        <v>266</v>
      </c>
      <c r="C1113" s="55" t="s">
        <v>96</v>
      </c>
      <c r="D1113" s="55" t="s">
        <v>270</v>
      </c>
      <c r="E1113" s="55" t="s">
        <v>811</v>
      </c>
      <c r="F1113" s="55">
        <v>3</v>
      </c>
      <c r="G1113" s="55">
        <v>0</v>
      </c>
    </row>
    <row r="1114" spans="2:7">
      <c r="B1114" s="55" t="s">
        <v>266</v>
      </c>
      <c r="C1114" s="55" t="s">
        <v>96</v>
      </c>
      <c r="D1114" s="55" t="s">
        <v>267</v>
      </c>
      <c r="E1114" s="55" t="s">
        <v>812</v>
      </c>
      <c r="F1114" s="55">
        <v>13</v>
      </c>
      <c r="G1114" s="55">
        <v>10</v>
      </c>
    </row>
    <row r="1115" spans="2:7">
      <c r="B1115" s="55" t="s">
        <v>266</v>
      </c>
      <c r="C1115" s="55" t="s">
        <v>96</v>
      </c>
      <c r="D1115" s="55" t="s">
        <v>269</v>
      </c>
      <c r="E1115" s="55" t="s">
        <v>812</v>
      </c>
      <c r="F1115" s="55">
        <v>0</v>
      </c>
      <c r="G1115" s="55">
        <v>0</v>
      </c>
    </row>
    <row r="1116" spans="2:7">
      <c r="B1116" s="55" t="s">
        <v>266</v>
      </c>
      <c r="C1116" s="55" t="s">
        <v>96</v>
      </c>
      <c r="D1116" s="55" t="s">
        <v>270</v>
      </c>
      <c r="E1116" s="55" t="s">
        <v>812</v>
      </c>
      <c r="F1116" s="55">
        <v>1</v>
      </c>
      <c r="G1116" s="55">
        <v>0</v>
      </c>
    </row>
    <row r="1117" spans="2:7">
      <c r="B1117" s="55" t="s">
        <v>266</v>
      </c>
      <c r="C1117" s="55" t="s">
        <v>96</v>
      </c>
      <c r="D1117" s="55" t="s">
        <v>267</v>
      </c>
      <c r="E1117" s="55" t="s">
        <v>813</v>
      </c>
      <c r="F1117" s="55">
        <v>86</v>
      </c>
      <c r="G1117" s="55">
        <v>75</v>
      </c>
    </row>
    <row r="1118" spans="2:7">
      <c r="B1118" s="55" t="s">
        <v>266</v>
      </c>
      <c r="C1118" s="55" t="s">
        <v>96</v>
      </c>
      <c r="D1118" s="55" t="s">
        <v>269</v>
      </c>
      <c r="E1118" s="55" t="s">
        <v>813</v>
      </c>
      <c r="F1118" s="55">
        <v>1</v>
      </c>
      <c r="G1118" s="55">
        <v>0</v>
      </c>
    </row>
    <row r="1119" spans="2:7">
      <c r="B1119" s="55" t="s">
        <v>266</v>
      </c>
      <c r="C1119" s="55" t="s">
        <v>96</v>
      </c>
      <c r="D1119" s="55" t="s">
        <v>270</v>
      </c>
      <c r="E1119" s="55" t="s">
        <v>813</v>
      </c>
      <c r="F1119" s="55">
        <v>0</v>
      </c>
      <c r="G1119" s="55">
        <v>0</v>
      </c>
    </row>
    <row r="1120" spans="2:7">
      <c r="B1120" s="55" t="s">
        <v>266</v>
      </c>
      <c r="C1120" s="55" t="s">
        <v>96</v>
      </c>
      <c r="D1120" s="55" t="s">
        <v>267</v>
      </c>
      <c r="E1120" s="55" t="s">
        <v>814</v>
      </c>
      <c r="F1120" s="55">
        <v>0</v>
      </c>
      <c r="G1120" s="55">
        <v>2</v>
      </c>
    </row>
    <row r="1121" spans="2:7">
      <c r="B1121" s="55" t="s">
        <v>266</v>
      </c>
      <c r="C1121" s="55" t="s">
        <v>96</v>
      </c>
      <c r="D1121" s="55" t="s">
        <v>269</v>
      </c>
      <c r="E1121" s="55" t="s">
        <v>814</v>
      </c>
      <c r="F1121" s="55">
        <v>0</v>
      </c>
      <c r="G1121" s="55">
        <v>0</v>
      </c>
    </row>
    <row r="1122" spans="2:7">
      <c r="B1122" s="55" t="s">
        <v>266</v>
      </c>
      <c r="C1122" s="55" t="s">
        <v>96</v>
      </c>
      <c r="D1122" s="55" t="s">
        <v>270</v>
      </c>
      <c r="E1122" s="55" t="s">
        <v>814</v>
      </c>
      <c r="F1122" s="55">
        <v>0</v>
      </c>
      <c r="G1122" s="55">
        <v>0</v>
      </c>
    </row>
    <row r="1123" spans="2:7">
      <c r="B1123" s="55" t="s">
        <v>266</v>
      </c>
      <c r="C1123" s="55" t="s">
        <v>96</v>
      </c>
      <c r="D1123" s="55" t="s">
        <v>267</v>
      </c>
      <c r="E1123" s="55" t="s">
        <v>815</v>
      </c>
      <c r="F1123" s="55">
        <v>177</v>
      </c>
      <c r="G1123" s="55">
        <v>150</v>
      </c>
    </row>
    <row r="1124" spans="2:7">
      <c r="B1124" s="55" t="s">
        <v>266</v>
      </c>
      <c r="C1124" s="55" t="s">
        <v>96</v>
      </c>
      <c r="D1124" s="55" t="s">
        <v>269</v>
      </c>
      <c r="E1124" s="55" t="s">
        <v>815</v>
      </c>
      <c r="F1124" s="55">
        <v>369</v>
      </c>
      <c r="G1124" s="55">
        <v>355</v>
      </c>
    </row>
    <row r="1125" spans="2:7">
      <c r="B1125" s="55" t="s">
        <v>266</v>
      </c>
      <c r="C1125" s="55" t="s">
        <v>96</v>
      </c>
      <c r="D1125" s="55" t="s">
        <v>270</v>
      </c>
      <c r="E1125" s="55" t="s">
        <v>815</v>
      </c>
      <c r="F1125" s="55">
        <v>40</v>
      </c>
      <c r="G1125" s="55">
        <v>39</v>
      </c>
    </row>
    <row r="1126" spans="2:7">
      <c r="B1126" s="55" t="s">
        <v>266</v>
      </c>
      <c r="C1126" s="55" t="s">
        <v>96</v>
      </c>
      <c r="D1126" s="55" t="s">
        <v>267</v>
      </c>
      <c r="E1126" s="55" t="s">
        <v>816</v>
      </c>
      <c r="F1126" s="55">
        <v>0</v>
      </c>
      <c r="G1126" s="55">
        <v>0</v>
      </c>
    </row>
    <row r="1127" spans="2:7">
      <c r="B1127" s="55" t="s">
        <v>266</v>
      </c>
      <c r="C1127" s="55" t="s">
        <v>96</v>
      </c>
      <c r="D1127" s="55" t="s">
        <v>270</v>
      </c>
      <c r="E1127" s="55" t="s">
        <v>816</v>
      </c>
      <c r="F1127" s="55">
        <v>0</v>
      </c>
      <c r="G1127" s="55">
        <v>0</v>
      </c>
    </row>
    <row r="1128" spans="2:7">
      <c r="B1128" s="55" t="s">
        <v>266</v>
      </c>
      <c r="C1128" s="55" t="s">
        <v>96</v>
      </c>
      <c r="D1128" s="55" t="s">
        <v>267</v>
      </c>
      <c r="E1128" s="55" t="s">
        <v>817</v>
      </c>
      <c r="F1128" s="55">
        <v>26</v>
      </c>
      <c r="G1128" s="55">
        <v>14</v>
      </c>
    </row>
    <row r="1129" spans="2:7">
      <c r="B1129" s="55" t="s">
        <v>266</v>
      </c>
      <c r="C1129" s="55" t="s">
        <v>96</v>
      </c>
      <c r="D1129" s="55" t="s">
        <v>269</v>
      </c>
      <c r="E1129" s="55" t="s">
        <v>817</v>
      </c>
      <c r="F1129" s="55">
        <v>0</v>
      </c>
      <c r="G1129" s="55">
        <v>0</v>
      </c>
    </row>
    <row r="1130" spans="2:7">
      <c r="B1130" s="55" t="s">
        <v>266</v>
      </c>
      <c r="C1130" s="55" t="s">
        <v>96</v>
      </c>
      <c r="D1130" s="55" t="s">
        <v>267</v>
      </c>
      <c r="E1130" s="55" t="s">
        <v>818</v>
      </c>
      <c r="F1130" s="55">
        <v>14</v>
      </c>
      <c r="G1130" s="55">
        <v>20</v>
      </c>
    </row>
    <row r="1131" spans="2:7">
      <c r="B1131" s="55" t="s">
        <v>266</v>
      </c>
      <c r="C1131" s="55" t="s">
        <v>96</v>
      </c>
      <c r="D1131" s="55" t="s">
        <v>270</v>
      </c>
      <c r="E1131" s="55" t="s">
        <v>818</v>
      </c>
      <c r="F1131" s="55">
        <v>0</v>
      </c>
      <c r="G1131" s="55">
        <v>6</v>
      </c>
    </row>
    <row r="1132" spans="2:7">
      <c r="B1132" s="55" t="s">
        <v>266</v>
      </c>
      <c r="C1132" s="55" t="s">
        <v>96</v>
      </c>
      <c r="D1132" s="55" t="s">
        <v>267</v>
      </c>
      <c r="E1132" s="55" t="s">
        <v>819</v>
      </c>
      <c r="F1132" s="55">
        <v>10</v>
      </c>
      <c r="G1132" s="55">
        <v>3</v>
      </c>
    </row>
    <row r="1133" spans="2:7">
      <c r="B1133" s="55" t="s">
        <v>266</v>
      </c>
      <c r="C1133" s="55" t="s">
        <v>96</v>
      </c>
      <c r="D1133" s="55" t="s">
        <v>269</v>
      </c>
      <c r="E1133" s="55" t="s">
        <v>819</v>
      </c>
      <c r="F1133" s="55">
        <v>0</v>
      </c>
      <c r="G1133" s="55">
        <v>0</v>
      </c>
    </row>
    <row r="1134" spans="2:7">
      <c r="B1134" s="55" t="s">
        <v>266</v>
      </c>
      <c r="C1134" s="55" t="s">
        <v>96</v>
      </c>
      <c r="D1134" s="55" t="s">
        <v>269</v>
      </c>
      <c r="E1134" s="55" t="s">
        <v>820</v>
      </c>
      <c r="F1134" s="55">
        <v>0</v>
      </c>
      <c r="G1134" s="55">
        <v>0</v>
      </c>
    </row>
    <row r="1135" spans="2:7">
      <c r="B1135" s="55" t="s">
        <v>266</v>
      </c>
      <c r="C1135" s="55" t="s">
        <v>96</v>
      </c>
      <c r="D1135" s="55" t="s">
        <v>267</v>
      </c>
      <c r="E1135" s="55" t="s">
        <v>821</v>
      </c>
      <c r="F1135" s="55">
        <v>44</v>
      </c>
      <c r="G1135" s="55">
        <v>29</v>
      </c>
    </row>
    <row r="1136" spans="2:7">
      <c r="B1136" s="55" t="s">
        <v>266</v>
      </c>
      <c r="C1136" s="55" t="s">
        <v>96</v>
      </c>
      <c r="D1136" s="55" t="s">
        <v>269</v>
      </c>
      <c r="E1136" s="55" t="s">
        <v>821</v>
      </c>
      <c r="F1136" s="55">
        <v>0</v>
      </c>
      <c r="G1136" s="55">
        <v>0</v>
      </c>
    </row>
    <row r="1137" spans="2:7">
      <c r="B1137" s="55" t="s">
        <v>266</v>
      </c>
      <c r="C1137" s="55" t="s">
        <v>96</v>
      </c>
      <c r="D1137" s="55" t="s">
        <v>267</v>
      </c>
      <c r="E1137" s="55" t="s">
        <v>822</v>
      </c>
      <c r="F1137" s="55">
        <v>173</v>
      </c>
      <c r="G1137" s="55">
        <v>131</v>
      </c>
    </row>
    <row r="1138" spans="2:7">
      <c r="B1138" s="55" t="s">
        <v>266</v>
      </c>
      <c r="C1138" s="55" t="s">
        <v>96</v>
      </c>
      <c r="D1138" s="55" t="s">
        <v>269</v>
      </c>
      <c r="E1138" s="55" t="s">
        <v>822</v>
      </c>
      <c r="F1138" s="55">
        <v>0</v>
      </c>
      <c r="G1138" s="55">
        <v>0</v>
      </c>
    </row>
    <row r="1139" spans="2:7">
      <c r="B1139" s="55" t="s">
        <v>266</v>
      </c>
      <c r="C1139" s="55" t="s">
        <v>96</v>
      </c>
      <c r="D1139" s="55" t="s">
        <v>270</v>
      </c>
      <c r="E1139" s="55" t="s">
        <v>822</v>
      </c>
      <c r="F1139" s="55">
        <v>12</v>
      </c>
      <c r="G1139" s="55">
        <v>0</v>
      </c>
    </row>
    <row r="1140" spans="2:7">
      <c r="B1140" s="55" t="s">
        <v>266</v>
      </c>
      <c r="C1140" s="55" t="s">
        <v>96</v>
      </c>
      <c r="D1140" s="55" t="s">
        <v>267</v>
      </c>
      <c r="E1140" s="55" t="s">
        <v>823</v>
      </c>
      <c r="F1140" s="55">
        <v>27</v>
      </c>
      <c r="G1140" s="55">
        <v>9</v>
      </c>
    </row>
    <row r="1141" spans="2:7">
      <c r="B1141" s="55" t="s">
        <v>266</v>
      </c>
      <c r="C1141" s="55" t="s">
        <v>96</v>
      </c>
      <c r="D1141" s="55" t="s">
        <v>269</v>
      </c>
      <c r="E1141" s="55" t="s">
        <v>823</v>
      </c>
      <c r="F1141" s="55">
        <v>24</v>
      </c>
      <c r="G1141" s="55">
        <v>12</v>
      </c>
    </row>
    <row r="1142" spans="2:7">
      <c r="B1142" s="55" t="s">
        <v>266</v>
      </c>
      <c r="C1142" s="55" t="s">
        <v>96</v>
      </c>
      <c r="D1142" s="55" t="s">
        <v>270</v>
      </c>
      <c r="E1142" s="55" t="s">
        <v>823</v>
      </c>
      <c r="F1142" s="55">
        <v>0</v>
      </c>
      <c r="G1142" s="55">
        <v>0</v>
      </c>
    </row>
    <row r="1143" spans="2:7">
      <c r="B1143" s="55" t="s">
        <v>266</v>
      </c>
      <c r="C1143" s="55" t="s">
        <v>96</v>
      </c>
      <c r="D1143" s="55" t="s">
        <v>267</v>
      </c>
      <c r="E1143" s="55" t="s">
        <v>824</v>
      </c>
      <c r="F1143" s="55">
        <v>15</v>
      </c>
      <c r="G1143" s="55">
        <v>9</v>
      </c>
    </row>
    <row r="1144" spans="2:7">
      <c r="B1144" s="55" t="s">
        <v>266</v>
      </c>
      <c r="C1144" s="55" t="s">
        <v>96</v>
      </c>
      <c r="D1144" s="55" t="s">
        <v>270</v>
      </c>
      <c r="E1144" s="55" t="s">
        <v>824</v>
      </c>
      <c r="F1144" s="55">
        <v>0</v>
      </c>
      <c r="G1144" s="55">
        <v>0</v>
      </c>
    </row>
    <row r="1145" spans="2:7">
      <c r="B1145" s="55" t="s">
        <v>266</v>
      </c>
      <c r="C1145" s="55" t="s">
        <v>96</v>
      </c>
      <c r="D1145" s="55" t="s">
        <v>267</v>
      </c>
      <c r="E1145" s="55" t="s">
        <v>825</v>
      </c>
      <c r="F1145" s="55">
        <v>11</v>
      </c>
      <c r="G1145" s="55">
        <v>8</v>
      </c>
    </row>
    <row r="1146" spans="2:7">
      <c r="B1146" s="55" t="s">
        <v>266</v>
      </c>
      <c r="C1146" s="55" t="s">
        <v>96</v>
      </c>
      <c r="D1146" s="55" t="s">
        <v>269</v>
      </c>
      <c r="E1146" s="55" t="s">
        <v>825</v>
      </c>
      <c r="F1146" s="55">
        <v>3</v>
      </c>
      <c r="G1146" s="55">
        <v>3</v>
      </c>
    </row>
    <row r="1147" spans="2:7">
      <c r="B1147" s="55" t="s">
        <v>266</v>
      </c>
      <c r="C1147" s="55" t="s">
        <v>96</v>
      </c>
      <c r="D1147" s="55" t="s">
        <v>270</v>
      </c>
      <c r="E1147" s="55" t="s">
        <v>825</v>
      </c>
      <c r="F1147" s="55">
        <v>4</v>
      </c>
      <c r="G1147" s="55">
        <v>2</v>
      </c>
    </row>
    <row r="1148" spans="2:7">
      <c r="B1148" s="55" t="s">
        <v>266</v>
      </c>
      <c r="C1148" s="55" t="s">
        <v>96</v>
      </c>
      <c r="D1148" s="55" t="s">
        <v>267</v>
      </c>
      <c r="E1148" s="55" t="s">
        <v>826</v>
      </c>
      <c r="F1148" s="55">
        <v>21</v>
      </c>
      <c r="G1148" s="55">
        <v>0</v>
      </c>
    </row>
    <row r="1149" spans="2:7">
      <c r="B1149" s="55" t="s">
        <v>266</v>
      </c>
      <c r="C1149" s="55" t="s">
        <v>96</v>
      </c>
      <c r="D1149" s="55" t="s">
        <v>269</v>
      </c>
      <c r="E1149" s="55" t="s">
        <v>826</v>
      </c>
      <c r="F1149" s="55">
        <v>0</v>
      </c>
      <c r="G1149" s="55">
        <v>0</v>
      </c>
    </row>
    <row r="1150" spans="2:7">
      <c r="B1150" s="55" t="s">
        <v>266</v>
      </c>
      <c r="C1150" s="55" t="s">
        <v>96</v>
      </c>
      <c r="D1150" s="55" t="s">
        <v>267</v>
      </c>
      <c r="E1150" s="55" t="s">
        <v>827</v>
      </c>
      <c r="F1150" s="55">
        <v>9</v>
      </c>
      <c r="G1150" s="55">
        <v>9</v>
      </c>
    </row>
    <row r="1151" spans="2:7">
      <c r="B1151" s="55" t="s">
        <v>266</v>
      </c>
      <c r="C1151" s="55" t="s">
        <v>96</v>
      </c>
      <c r="D1151" s="55" t="s">
        <v>267</v>
      </c>
      <c r="E1151" s="55" t="s">
        <v>828</v>
      </c>
      <c r="F1151" s="55">
        <v>6</v>
      </c>
      <c r="G1151" s="55">
        <v>6</v>
      </c>
    </row>
    <row r="1152" spans="2:7">
      <c r="B1152" s="55" t="s">
        <v>266</v>
      </c>
      <c r="C1152" s="55" t="s">
        <v>96</v>
      </c>
      <c r="D1152" s="55" t="s">
        <v>269</v>
      </c>
      <c r="E1152" s="55" t="s">
        <v>828</v>
      </c>
      <c r="F1152" s="55">
        <v>0</v>
      </c>
      <c r="G1152" s="55">
        <v>0</v>
      </c>
    </row>
    <row r="1153" spans="2:7">
      <c r="B1153" s="55" t="s">
        <v>266</v>
      </c>
      <c r="C1153" s="55" t="s">
        <v>96</v>
      </c>
      <c r="D1153" s="55" t="s">
        <v>267</v>
      </c>
      <c r="E1153" s="55" t="s">
        <v>829</v>
      </c>
      <c r="F1153" s="55">
        <v>10</v>
      </c>
      <c r="G1153" s="55">
        <v>0</v>
      </c>
    </row>
    <row r="1154" spans="2:7">
      <c r="B1154" s="55" t="s">
        <v>266</v>
      </c>
      <c r="C1154" s="55" t="s">
        <v>96</v>
      </c>
      <c r="D1154" s="55" t="s">
        <v>270</v>
      </c>
      <c r="E1154" s="55" t="s">
        <v>829</v>
      </c>
      <c r="F1154" s="55">
        <v>0</v>
      </c>
      <c r="G1154" s="55">
        <v>0</v>
      </c>
    </row>
    <row r="1155" spans="2:7">
      <c r="B1155" s="55" t="s">
        <v>266</v>
      </c>
      <c r="C1155" s="55" t="s">
        <v>96</v>
      </c>
      <c r="D1155" s="55" t="s">
        <v>267</v>
      </c>
      <c r="E1155" s="55" t="s">
        <v>830</v>
      </c>
      <c r="F1155" s="55">
        <v>51</v>
      </c>
      <c r="G1155" s="55">
        <v>0</v>
      </c>
    </row>
    <row r="1156" spans="2:7">
      <c r="B1156" s="55" t="s">
        <v>266</v>
      </c>
      <c r="C1156" s="55" t="s">
        <v>96</v>
      </c>
      <c r="D1156" s="55" t="s">
        <v>267</v>
      </c>
      <c r="E1156" s="55" t="s">
        <v>831</v>
      </c>
      <c r="F1156" s="55">
        <v>13</v>
      </c>
      <c r="G1156" s="55">
        <v>7</v>
      </c>
    </row>
    <row r="1157" spans="2:7">
      <c r="B1157" s="55" t="s">
        <v>266</v>
      </c>
      <c r="C1157" s="55" t="s">
        <v>96</v>
      </c>
      <c r="D1157" s="55" t="s">
        <v>269</v>
      </c>
      <c r="E1157" s="55" t="s">
        <v>831</v>
      </c>
      <c r="F1157" s="55">
        <v>0</v>
      </c>
      <c r="G1157" s="55">
        <v>2</v>
      </c>
    </row>
    <row r="1158" spans="2:7">
      <c r="B1158" s="55" t="s">
        <v>266</v>
      </c>
      <c r="C1158" s="55" t="s">
        <v>96</v>
      </c>
      <c r="D1158" s="55" t="s">
        <v>267</v>
      </c>
      <c r="E1158" s="55" t="s">
        <v>832</v>
      </c>
      <c r="F1158" s="55">
        <v>4</v>
      </c>
      <c r="G1158" s="55">
        <v>0</v>
      </c>
    </row>
    <row r="1159" spans="2:7">
      <c r="B1159" s="55" t="s">
        <v>266</v>
      </c>
      <c r="C1159" s="55" t="s">
        <v>96</v>
      </c>
      <c r="D1159" s="55" t="s">
        <v>269</v>
      </c>
      <c r="E1159" s="55" t="s">
        <v>832</v>
      </c>
      <c r="F1159" s="55">
        <v>0</v>
      </c>
      <c r="G1159" s="55">
        <v>0</v>
      </c>
    </row>
    <row r="1160" spans="2:7">
      <c r="B1160" s="55" t="s">
        <v>266</v>
      </c>
      <c r="C1160" s="55" t="s">
        <v>96</v>
      </c>
      <c r="D1160" s="55" t="s">
        <v>267</v>
      </c>
      <c r="E1160" s="55" t="s">
        <v>833</v>
      </c>
      <c r="F1160" s="55">
        <v>89</v>
      </c>
      <c r="G1160" s="55">
        <v>103</v>
      </c>
    </row>
    <row r="1161" spans="2:7">
      <c r="B1161" s="55" t="s">
        <v>266</v>
      </c>
      <c r="C1161" s="55" t="s">
        <v>96</v>
      </c>
      <c r="D1161" s="55" t="s">
        <v>269</v>
      </c>
      <c r="E1161" s="55" t="s">
        <v>833</v>
      </c>
      <c r="F1161" s="55">
        <v>26</v>
      </c>
      <c r="G1161" s="55">
        <v>21</v>
      </c>
    </row>
    <row r="1162" spans="2:7">
      <c r="B1162" s="55" t="s">
        <v>266</v>
      </c>
      <c r="C1162" s="55" t="s">
        <v>96</v>
      </c>
      <c r="D1162" s="55" t="s">
        <v>270</v>
      </c>
      <c r="E1162" s="55" t="s">
        <v>833</v>
      </c>
      <c r="F1162" s="55">
        <v>38</v>
      </c>
      <c r="G1162" s="55">
        <v>32</v>
      </c>
    </row>
    <row r="1163" spans="2:7">
      <c r="B1163" s="55" t="s">
        <v>266</v>
      </c>
      <c r="C1163" s="55" t="s">
        <v>96</v>
      </c>
      <c r="D1163" s="55" t="s">
        <v>267</v>
      </c>
      <c r="E1163" s="55" t="s">
        <v>834</v>
      </c>
      <c r="F1163" s="55">
        <v>16</v>
      </c>
      <c r="G1163" s="55">
        <v>88</v>
      </c>
    </row>
    <row r="1164" spans="2:7">
      <c r="B1164" s="55" t="s">
        <v>266</v>
      </c>
      <c r="C1164" s="55" t="s">
        <v>96</v>
      </c>
      <c r="D1164" s="55" t="s">
        <v>269</v>
      </c>
      <c r="E1164" s="55" t="s">
        <v>834</v>
      </c>
      <c r="F1164" s="55">
        <v>0</v>
      </c>
      <c r="G1164" s="55">
        <v>0</v>
      </c>
    </row>
    <row r="1165" spans="2:7">
      <c r="B1165" s="55" t="s">
        <v>266</v>
      </c>
      <c r="C1165" s="55" t="s">
        <v>96</v>
      </c>
      <c r="D1165" s="55" t="s">
        <v>270</v>
      </c>
      <c r="E1165" s="55" t="s">
        <v>834</v>
      </c>
      <c r="F1165" s="55">
        <v>0</v>
      </c>
      <c r="G1165" s="55">
        <v>1</v>
      </c>
    </row>
    <row r="1166" spans="2:7">
      <c r="B1166" s="55" t="s">
        <v>266</v>
      </c>
      <c r="C1166" s="55" t="s">
        <v>96</v>
      </c>
      <c r="D1166" s="55" t="s">
        <v>267</v>
      </c>
      <c r="E1166" s="55" t="s">
        <v>835</v>
      </c>
      <c r="F1166" s="55">
        <v>9</v>
      </c>
      <c r="G1166" s="55">
        <v>12</v>
      </c>
    </row>
    <row r="1167" spans="2:7">
      <c r="B1167" s="55" t="s">
        <v>266</v>
      </c>
      <c r="C1167" s="55" t="s">
        <v>96</v>
      </c>
      <c r="D1167" s="55" t="s">
        <v>270</v>
      </c>
      <c r="E1167" s="55" t="s">
        <v>835</v>
      </c>
      <c r="F1167" s="55">
        <v>1</v>
      </c>
      <c r="G1167" s="55">
        <v>0</v>
      </c>
    </row>
    <row r="1168" spans="2:7">
      <c r="B1168" s="55" t="s">
        <v>266</v>
      </c>
      <c r="C1168" s="55" t="s">
        <v>96</v>
      </c>
      <c r="D1168" s="55" t="s">
        <v>267</v>
      </c>
      <c r="E1168" s="55" t="s">
        <v>836</v>
      </c>
      <c r="F1168" s="55">
        <v>12</v>
      </c>
      <c r="G1168" s="55">
        <v>0</v>
      </c>
    </row>
    <row r="1169" spans="2:7">
      <c r="B1169" s="55" t="s">
        <v>266</v>
      </c>
      <c r="C1169" s="55" t="s">
        <v>96</v>
      </c>
      <c r="D1169" s="55" t="s">
        <v>267</v>
      </c>
      <c r="E1169" s="55" t="s">
        <v>837</v>
      </c>
      <c r="F1169" s="55">
        <v>6</v>
      </c>
      <c r="G1169" s="55">
        <v>0</v>
      </c>
    </row>
    <row r="1170" spans="2:7">
      <c r="B1170" s="55" t="s">
        <v>266</v>
      </c>
      <c r="C1170" s="55" t="s">
        <v>96</v>
      </c>
      <c r="D1170" s="55" t="s">
        <v>267</v>
      </c>
      <c r="E1170" s="55" t="s">
        <v>838</v>
      </c>
      <c r="F1170" s="55">
        <v>0</v>
      </c>
      <c r="G1170" s="55">
        <v>0</v>
      </c>
    </row>
    <row r="1171" spans="2:7">
      <c r="B1171" s="55" t="s">
        <v>266</v>
      </c>
      <c r="C1171" s="55" t="s">
        <v>96</v>
      </c>
      <c r="D1171" s="55" t="s">
        <v>267</v>
      </c>
      <c r="E1171" s="55" t="s">
        <v>839</v>
      </c>
      <c r="F1171" s="55">
        <v>170</v>
      </c>
      <c r="G1171" s="55">
        <v>64</v>
      </c>
    </row>
    <row r="1172" spans="2:7">
      <c r="B1172" s="55" t="s">
        <v>266</v>
      </c>
      <c r="C1172" s="55" t="s">
        <v>96</v>
      </c>
      <c r="D1172" s="55" t="s">
        <v>269</v>
      </c>
      <c r="E1172" s="55" t="s">
        <v>839</v>
      </c>
      <c r="F1172" s="55">
        <v>58</v>
      </c>
      <c r="G1172" s="55">
        <v>139</v>
      </c>
    </row>
    <row r="1173" spans="2:7">
      <c r="B1173" s="55" t="s">
        <v>266</v>
      </c>
      <c r="C1173" s="55" t="s">
        <v>96</v>
      </c>
      <c r="D1173" s="55" t="s">
        <v>270</v>
      </c>
      <c r="E1173" s="55" t="s">
        <v>839</v>
      </c>
      <c r="F1173" s="55">
        <v>33</v>
      </c>
      <c r="G1173" s="55">
        <v>27</v>
      </c>
    </row>
    <row r="1174" spans="2:7">
      <c r="B1174" s="55" t="s">
        <v>266</v>
      </c>
      <c r="C1174" s="55" t="s">
        <v>96</v>
      </c>
      <c r="D1174" s="55" t="s">
        <v>267</v>
      </c>
      <c r="E1174" s="55" t="s">
        <v>840</v>
      </c>
      <c r="F1174" s="55">
        <v>1896</v>
      </c>
      <c r="G1174" s="55">
        <v>2405</v>
      </c>
    </row>
    <row r="1175" spans="2:7">
      <c r="B1175" s="55" t="s">
        <v>266</v>
      </c>
      <c r="C1175" s="55" t="s">
        <v>96</v>
      </c>
      <c r="D1175" s="55" t="s">
        <v>269</v>
      </c>
      <c r="E1175" s="55" t="s">
        <v>840</v>
      </c>
      <c r="F1175" s="55">
        <v>400</v>
      </c>
      <c r="G1175" s="55">
        <v>462</v>
      </c>
    </row>
    <row r="1176" spans="2:7">
      <c r="B1176" s="55" t="s">
        <v>266</v>
      </c>
      <c r="C1176" s="55" t="s">
        <v>96</v>
      </c>
      <c r="D1176" s="55" t="s">
        <v>270</v>
      </c>
      <c r="E1176" s="55" t="s">
        <v>840</v>
      </c>
      <c r="F1176" s="55">
        <v>164</v>
      </c>
      <c r="G1176" s="55">
        <v>120</v>
      </c>
    </row>
    <row r="1177" spans="2:7">
      <c r="B1177" s="55" t="s">
        <v>266</v>
      </c>
      <c r="C1177" s="55" t="s">
        <v>96</v>
      </c>
      <c r="D1177" s="55" t="s">
        <v>267</v>
      </c>
      <c r="E1177" s="55" t="s">
        <v>841</v>
      </c>
      <c r="F1177" s="55">
        <v>11</v>
      </c>
      <c r="G1177" s="55">
        <v>5</v>
      </c>
    </row>
    <row r="1178" spans="2:7">
      <c r="B1178" s="55" t="s">
        <v>266</v>
      </c>
      <c r="C1178" s="55" t="s">
        <v>96</v>
      </c>
      <c r="D1178" s="55" t="s">
        <v>267</v>
      </c>
      <c r="E1178" s="55" t="s">
        <v>842</v>
      </c>
      <c r="F1178" s="55">
        <v>0</v>
      </c>
      <c r="G1178" s="55">
        <v>2</v>
      </c>
    </row>
    <row r="1179" spans="2:7">
      <c r="B1179" s="55" t="s">
        <v>266</v>
      </c>
      <c r="C1179" s="55" t="s">
        <v>96</v>
      </c>
      <c r="D1179" s="55" t="s">
        <v>269</v>
      </c>
      <c r="E1179" s="55" t="s">
        <v>842</v>
      </c>
      <c r="F1179" s="55">
        <v>2</v>
      </c>
      <c r="G1179" s="55">
        <v>4</v>
      </c>
    </row>
    <row r="1180" spans="2:7">
      <c r="B1180" s="55" t="s">
        <v>266</v>
      </c>
      <c r="C1180" s="55" t="s">
        <v>96</v>
      </c>
      <c r="D1180" s="55" t="s">
        <v>270</v>
      </c>
      <c r="E1180" s="55" t="s">
        <v>842</v>
      </c>
      <c r="F1180" s="55">
        <v>0</v>
      </c>
      <c r="G1180" s="55">
        <v>0</v>
      </c>
    </row>
    <row r="1181" spans="2:7">
      <c r="B1181" s="55" t="s">
        <v>266</v>
      </c>
      <c r="C1181" s="55" t="s">
        <v>96</v>
      </c>
      <c r="D1181" s="55" t="s">
        <v>267</v>
      </c>
      <c r="E1181" s="55" t="s">
        <v>843</v>
      </c>
      <c r="F1181" s="55">
        <v>6</v>
      </c>
      <c r="G1181" s="55">
        <v>0</v>
      </c>
    </row>
    <row r="1182" spans="2:7">
      <c r="B1182" s="55" t="s">
        <v>266</v>
      </c>
      <c r="C1182" s="55" t="s">
        <v>96</v>
      </c>
      <c r="D1182" s="55" t="s">
        <v>267</v>
      </c>
      <c r="E1182" s="55" t="s">
        <v>844</v>
      </c>
      <c r="F1182" s="55">
        <v>18</v>
      </c>
      <c r="G1182" s="55">
        <v>8</v>
      </c>
    </row>
    <row r="1183" spans="2:7">
      <c r="B1183" s="55" t="s">
        <v>266</v>
      </c>
      <c r="C1183" s="55" t="s">
        <v>96</v>
      </c>
      <c r="D1183" s="55" t="s">
        <v>269</v>
      </c>
      <c r="E1183" s="55" t="s">
        <v>844</v>
      </c>
      <c r="F1183" s="55">
        <v>12</v>
      </c>
      <c r="G1183" s="55">
        <v>0</v>
      </c>
    </row>
    <row r="1184" spans="2:7">
      <c r="B1184" s="55" t="s">
        <v>266</v>
      </c>
      <c r="C1184" s="55" t="s">
        <v>845</v>
      </c>
      <c r="D1184" s="55" t="s">
        <v>267</v>
      </c>
      <c r="E1184" s="55" t="s">
        <v>846</v>
      </c>
      <c r="F1184" s="55">
        <v>6</v>
      </c>
      <c r="G1184" s="55">
        <v>4</v>
      </c>
    </row>
    <row r="1185" spans="2:7">
      <c r="B1185" s="55" t="s">
        <v>266</v>
      </c>
      <c r="C1185" s="55" t="s">
        <v>845</v>
      </c>
      <c r="D1185" s="55" t="s">
        <v>267</v>
      </c>
      <c r="E1185" s="55" t="s">
        <v>847</v>
      </c>
      <c r="F1185" s="55">
        <v>4</v>
      </c>
      <c r="G1185" s="55">
        <v>2</v>
      </c>
    </row>
    <row r="1186" spans="2:7">
      <c r="B1186" s="55" t="s">
        <v>266</v>
      </c>
      <c r="C1186" s="55" t="s">
        <v>845</v>
      </c>
      <c r="D1186" s="55" t="s">
        <v>269</v>
      </c>
      <c r="E1186" s="55" t="s">
        <v>847</v>
      </c>
      <c r="F1186" s="55">
        <v>0</v>
      </c>
      <c r="G1186" s="55">
        <v>0</v>
      </c>
    </row>
    <row r="1187" spans="2:7">
      <c r="B1187" s="55" t="s">
        <v>266</v>
      </c>
      <c r="C1187" s="55" t="s">
        <v>845</v>
      </c>
      <c r="D1187" s="55" t="s">
        <v>267</v>
      </c>
      <c r="E1187" s="55" t="s">
        <v>848</v>
      </c>
      <c r="F1187" s="55">
        <v>8</v>
      </c>
      <c r="G1187" s="55">
        <v>14</v>
      </c>
    </row>
    <row r="1188" spans="2:7">
      <c r="B1188" s="55" t="s">
        <v>266</v>
      </c>
      <c r="C1188" s="55" t="s">
        <v>845</v>
      </c>
      <c r="D1188" s="55" t="s">
        <v>269</v>
      </c>
      <c r="E1188" s="55" t="s">
        <v>848</v>
      </c>
      <c r="F1188" s="55">
        <v>2</v>
      </c>
      <c r="G1188" s="55">
        <v>16</v>
      </c>
    </row>
    <row r="1189" spans="2:7">
      <c r="B1189" s="55" t="s">
        <v>266</v>
      </c>
      <c r="C1189" s="55" t="s">
        <v>845</v>
      </c>
      <c r="D1189" s="55" t="s">
        <v>270</v>
      </c>
      <c r="E1189" s="55" t="s">
        <v>848</v>
      </c>
      <c r="F1189" s="55">
        <v>0</v>
      </c>
      <c r="G1189" s="55">
        <v>5</v>
      </c>
    </row>
    <row r="1190" spans="2:7">
      <c r="B1190" s="55" t="s">
        <v>266</v>
      </c>
      <c r="C1190" s="55" t="s">
        <v>845</v>
      </c>
      <c r="D1190" s="55" t="s">
        <v>267</v>
      </c>
      <c r="E1190" s="55" t="s">
        <v>849</v>
      </c>
      <c r="F1190" s="55">
        <v>9</v>
      </c>
      <c r="G1190" s="55">
        <v>42</v>
      </c>
    </row>
    <row r="1191" spans="2:7">
      <c r="B1191" s="55" t="s">
        <v>266</v>
      </c>
      <c r="C1191" s="55" t="s">
        <v>845</v>
      </c>
      <c r="D1191" s="55" t="s">
        <v>269</v>
      </c>
      <c r="E1191" s="55" t="s">
        <v>849</v>
      </c>
      <c r="F1191" s="55">
        <v>33</v>
      </c>
      <c r="G1191" s="55">
        <v>46</v>
      </c>
    </row>
    <row r="1192" spans="2:7">
      <c r="B1192" s="55" t="s">
        <v>266</v>
      </c>
      <c r="C1192" s="55" t="s">
        <v>845</v>
      </c>
      <c r="D1192" s="55" t="s">
        <v>270</v>
      </c>
      <c r="E1192" s="55" t="s">
        <v>849</v>
      </c>
      <c r="F1192" s="55">
        <v>9</v>
      </c>
      <c r="G1192" s="55">
        <v>18</v>
      </c>
    </row>
    <row r="1193" spans="2:7">
      <c r="B1193" s="55" t="s">
        <v>266</v>
      </c>
      <c r="C1193" s="55" t="s">
        <v>845</v>
      </c>
      <c r="D1193" s="55" t="s">
        <v>267</v>
      </c>
      <c r="E1193" s="55" t="s">
        <v>850</v>
      </c>
      <c r="F1193" s="55">
        <v>10</v>
      </c>
      <c r="G1193" s="55">
        <v>2</v>
      </c>
    </row>
    <row r="1194" spans="2:7">
      <c r="B1194" s="55" t="s">
        <v>266</v>
      </c>
      <c r="C1194" s="55" t="s">
        <v>845</v>
      </c>
      <c r="D1194" s="55" t="s">
        <v>267</v>
      </c>
      <c r="E1194" s="55" t="s">
        <v>851</v>
      </c>
      <c r="F1194" s="55">
        <v>0</v>
      </c>
      <c r="G1194" s="55">
        <v>2</v>
      </c>
    </row>
    <row r="1195" spans="2:7">
      <c r="B1195" s="55" t="s">
        <v>266</v>
      </c>
      <c r="C1195" s="55" t="s">
        <v>845</v>
      </c>
      <c r="D1195" s="55" t="s">
        <v>269</v>
      </c>
      <c r="E1195" s="55" t="s">
        <v>851</v>
      </c>
      <c r="F1195" s="55">
        <v>5</v>
      </c>
      <c r="G1195" s="55">
        <v>0</v>
      </c>
    </row>
    <row r="1196" spans="2:7">
      <c r="B1196" s="55" t="s">
        <v>266</v>
      </c>
      <c r="C1196" s="55" t="s">
        <v>845</v>
      </c>
      <c r="D1196" s="55" t="s">
        <v>269</v>
      </c>
      <c r="E1196" s="55" t="s">
        <v>852</v>
      </c>
      <c r="F1196" s="55">
        <v>0</v>
      </c>
      <c r="G1196" s="55">
        <v>0</v>
      </c>
    </row>
    <row r="1197" spans="2:7">
      <c r="B1197" s="55" t="s">
        <v>266</v>
      </c>
      <c r="C1197" s="55" t="s">
        <v>845</v>
      </c>
      <c r="D1197" s="55" t="s">
        <v>267</v>
      </c>
      <c r="E1197" s="55" t="s">
        <v>853</v>
      </c>
      <c r="F1197" s="55">
        <v>26</v>
      </c>
      <c r="G1197" s="55">
        <v>8</v>
      </c>
    </row>
    <row r="1198" spans="2:7">
      <c r="B1198" s="55" t="s">
        <v>266</v>
      </c>
      <c r="C1198" s="55" t="s">
        <v>845</v>
      </c>
      <c r="D1198" s="55" t="s">
        <v>267</v>
      </c>
      <c r="E1198" s="55" t="s">
        <v>854</v>
      </c>
      <c r="F1198" s="55">
        <v>27</v>
      </c>
      <c r="G1198" s="55">
        <v>17</v>
      </c>
    </row>
    <row r="1199" spans="2:7">
      <c r="B1199" s="55" t="s">
        <v>266</v>
      </c>
      <c r="C1199" s="55" t="s">
        <v>845</v>
      </c>
      <c r="D1199" s="55" t="s">
        <v>269</v>
      </c>
      <c r="E1199" s="55" t="s">
        <v>855</v>
      </c>
      <c r="F1199" s="55">
        <v>0</v>
      </c>
      <c r="G1199" s="55">
        <v>0</v>
      </c>
    </row>
    <row r="1200" spans="2:7">
      <c r="B1200" s="55" t="s">
        <v>266</v>
      </c>
      <c r="C1200" s="55" t="s">
        <v>845</v>
      </c>
      <c r="D1200" s="55" t="s">
        <v>267</v>
      </c>
      <c r="E1200" s="55" t="s">
        <v>856</v>
      </c>
      <c r="F1200" s="55">
        <v>0</v>
      </c>
      <c r="G1200" s="55">
        <v>0</v>
      </c>
    </row>
    <row r="1201" spans="2:7">
      <c r="B1201" s="55" t="s">
        <v>266</v>
      </c>
      <c r="C1201" s="55" t="s">
        <v>845</v>
      </c>
      <c r="D1201" s="55" t="s">
        <v>267</v>
      </c>
      <c r="E1201" s="55" t="s">
        <v>857</v>
      </c>
      <c r="F1201" s="55">
        <v>68</v>
      </c>
      <c r="G1201" s="55">
        <v>24</v>
      </c>
    </row>
    <row r="1202" spans="2:7">
      <c r="B1202" s="55" t="s">
        <v>266</v>
      </c>
      <c r="C1202" s="55" t="s">
        <v>845</v>
      </c>
      <c r="D1202" s="55" t="s">
        <v>269</v>
      </c>
      <c r="E1202" s="55" t="s">
        <v>857</v>
      </c>
      <c r="F1202" s="55">
        <v>0</v>
      </c>
      <c r="G1202" s="55">
        <v>1</v>
      </c>
    </row>
    <row r="1203" spans="2:7">
      <c r="B1203" s="55" t="s">
        <v>266</v>
      </c>
      <c r="C1203" s="55" t="s">
        <v>845</v>
      </c>
      <c r="D1203" s="55" t="s">
        <v>270</v>
      </c>
      <c r="E1203" s="55" t="s">
        <v>857</v>
      </c>
      <c r="F1203" s="55">
        <v>0</v>
      </c>
      <c r="G1203" s="55">
        <v>0</v>
      </c>
    </row>
    <row r="1204" spans="2:7">
      <c r="B1204" s="55" t="s">
        <v>266</v>
      </c>
      <c r="C1204" s="55" t="s">
        <v>845</v>
      </c>
      <c r="D1204" s="55" t="s">
        <v>267</v>
      </c>
      <c r="E1204" s="55" t="s">
        <v>858</v>
      </c>
      <c r="F1204" s="55">
        <v>155</v>
      </c>
      <c r="G1204" s="55">
        <v>95</v>
      </c>
    </row>
    <row r="1205" spans="2:7">
      <c r="B1205" s="55" t="s">
        <v>266</v>
      </c>
      <c r="C1205" s="55" t="s">
        <v>845</v>
      </c>
      <c r="D1205" s="55" t="s">
        <v>269</v>
      </c>
      <c r="E1205" s="55" t="s">
        <v>858</v>
      </c>
      <c r="F1205" s="55">
        <v>5</v>
      </c>
      <c r="G1205" s="55">
        <v>5</v>
      </c>
    </row>
    <row r="1206" spans="2:7">
      <c r="B1206" s="55" t="s">
        <v>266</v>
      </c>
      <c r="C1206" s="55" t="s">
        <v>845</v>
      </c>
      <c r="D1206" s="55" t="s">
        <v>270</v>
      </c>
      <c r="E1206" s="55" t="s">
        <v>858</v>
      </c>
      <c r="F1206" s="55">
        <v>2</v>
      </c>
      <c r="G1206" s="55">
        <v>4</v>
      </c>
    </row>
    <row r="1207" spans="2:7">
      <c r="B1207" s="55" t="s">
        <v>266</v>
      </c>
      <c r="C1207" s="55" t="s">
        <v>845</v>
      </c>
      <c r="D1207" s="55" t="s">
        <v>267</v>
      </c>
      <c r="E1207" s="55" t="s">
        <v>859</v>
      </c>
      <c r="F1207" s="55">
        <v>15</v>
      </c>
      <c r="G1207" s="55">
        <v>15</v>
      </c>
    </row>
    <row r="1208" spans="2:7">
      <c r="B1208" s="55" t="s">
        <v>266</v>
      </c>
      <c r="C1208" s="55" t="s">
        <v>845</v>
      </c>
      <c r="D1208" s="55" t="s">
        <v>269</v>
      </c>
      <c r="E1208" s="55" t="s">
        <v>859</v>
      </c>
      <c r="F1208" s="55">
        <v>21</v>
      </c>
      <c r="G1208" s="55">
        <v>0</v>
      </c>
    </row>
    <row r="1209" spans="2:7">
      <c r="B1209" s="55" t="s">
        <v>266</v>
      </c>
      <c r="C1209" s="55" t="s">
        <v>845</v>
      </c>
      <c r="D1209" s="55" t="s">
        <v>270</v>
      </c>
      <c r="E1209" s="55" t="s">
        <v>859</v>
      </c>
      <c r="F1209" s="55">
        <v>0</v>
      </c>
      <c r="G1209" s="55">
        <v>0</v>
      </c>
    </row>
    <row r="1210" spans="2:7">
      <c r="B1210" s="55" t="s">
        <v>266</v>
      </c>
      <c r="C1210" s="55" t="s">
        <v>845</v>
      </c>
      <c r="D1210" s="55" t="s">
        <v>267</v>
      </c>
      <c r="E1210" s="55" t="s">
        <v>860</v>
      </c>
      <c r="F1210" s="55">
        <v>28</v>
      </c>
      <c r="G1210" s="55">
        <v>77</v>
      </c>
    </row>
    <row r="1211" spans="2:7">
      <c r="B1211" s="55" t="s">
        <v>266</v>
      </c>
      <c r="C1211" s="55" t="s">
        <v>845</v>
      </c>
      <c r="D1211" s="55" t="s">
        <v>269</v>
      </c>
      <c r="E1211" s="55" t="s">
        <v>860</v>
      </c>
      <c r="F1211" s="55">
        <v>60</v>
      </c>
      <c r="G1211" s="55">
        <v>70</v>
      </c>
    </row>
    <row r="1212" spans="2:7">
      <c r="B1212" s="55" t="s">
        <v>266</v>
      </c>
      <c r="C1212" s="55" t="s">
        <v>845</v>
      </c>
      <c r="D1212" s="55" t="s">
        <v>267</v>
      </c>
      <c r="E1212" s="55" t="s">
        <v>861</v>
      </c>
      <c r="F1212" s="55">
        <v>3</v>
      </c>
      <c r="G1212" s="55">
        <v>3</v>
      </c>
    </row>
    <row r="1213" spans="2:7">
      <c r="B1213" s="55" t="s">
        <v>266</v>
      </c>
      <c r="C1213" s="55" t="s">
        <v>845</v>
      </c>
      <c r="D1213" s="55" t="s">
        <v>267</v>
      </c>
      <c r="E1213" s="55" t="s">
        <v>862</v>
      </c>
      <c r="F1213" s="55">
        <v>0</v>
      </c>
      <c r="G1213" s="55">
        <v>0</v>
      </c>
    </row>
    <row r="1214" spans="2:7">
      <c r="B1214" s="55" t="s">
        <v>266</v>
      </c>
      <c r="C1214" s="55" t="s">
        <v>845</v>
      </c>
      <c r="D1214" s="55" t="s">
        <v>267</v>
      </c>
      <c r="E1214" s="55" t="s">
        <v>863</v>
      </c>
      <c r="F1214" s="55">
        <v>23</v>
      </c>
      <c r="G1214" s="55">
        <v>1</v>
      </c>
    </row>
    <row r="1215" spans="2:7">
      <c r="B1215" s="55" t="s">
        <v>266</v>
      </c>
      <c r="C1215" s="55" t="s">
        <v>845</v>
      </c>
      <c r="D1215" s="55" t="s">
        <v>269</v>
      </c>
      <c r="E1215" s="55" t="s">
        <v>864</v>
      </c>
      <c r="F1215" s="55">
        <v>0</v>
      </c>
      <c r="G1215" s="55">
        <v>0</v>
      </c>
    </row>
    <row r="1216" spans="2:7">
      <c r="B1216" s="55" t="s">
        <v>266</v>
      </c>
      <c r="C1216" s="55" t="s">
        <v>845</v>
      </c>
      <c r="D1216" s="55" t="s">
        <v>267</v>
      </c>
      <c r="E1216" s="55" t="s">
        <v>865</v>
      </c>
      <c r="F1216" s="55">
        <v>16</v>
      </c>
      <c r="G1216" s="55">
        <v>12</v>
      </c>
    </row>
    <row r="1217" spans="2:7">
      <c r="B1217" s="55" t="s">
        <v>266</v>
      </c>
      <c r="C1217" s="55" t="s">
        <v>845</v>
      </c>
      <c r="D1217" s="55" t="s">
        <v>269</v>
      </c>
      <c r="E1217" s="55" t="s">
        <v>865</v>
      </c>
      <c r="F1217" s="55">
        <v>0</v>
      </c>
      <c r="G1217" s="55">
        <v>0</v>
      </c>
    </row>
    <row r="1218" spans="2:7">
      <c r="B1218" s="55" t="s">
        <v>266</v>
      </c>
      <c r="C1218" s="55" t="s">
        <v>845</v>
      </c>
      <c r="D1218" s="55" t="s">
        <v>267</v>
      </c>
      <c r="E1218" s="55" t="s">
        <v>866</v>
      </c>
      <c r="F1218" s="55">
        <v>37</v>
      </c>
      <c r="G1218" s="55">
        <v>14</v>
      </c>
    </row>
    <row r="1219" spans="2:7">
      <c r="B1219" s="55" t="s">
        <v>266</v>
      </c>
      <c r="C1219" s="55" t="s">
        <v>845</v>
      </c>
      <c r="D1219" s="55" t="s">
        <v>269</v>
      </c>
      <c r="E1219" s="55" t="s">
        <v>866</v>
      </c>
      <c r="F1219" s="55">
        <v>0</v>
      </c>
      <c r="G1219" s="55">
        <v>0</v>
      </c>
    </row>
    <row r="1220" spans="2:7">
      <c r="B1220" s="55" t="s">
        <v>266</v>
      </c>
      <c r="C1220" s="55" t="s">
        <v>845</v>
      </c>
      <c r="D1220" s="55" t="s">
        <v>270</v>
      </c>
      <c r="E1220" s="55" t="s">
        <v>866</v>
      </c>
      <c r="F1220" s="55">
        <v>0</v>
      </c>
      <c r="G1220" s="55">
        <v>0</v>
      </c>
    </row>
    <row r="1221" spans="2:7">
      <c r="B1221" s="55" t="s">
        <v>266</v>
      </c>
      <c r="C1221" s="55" t="s">
        <v>845</v>
      </c>
      <c r="D1221" s="55" t="s">
        <v>267</v>
      </c>
      <c r="E1221" s="55" t="s">
        <v>867</v>
      </c>
      <c r="F1221" s="55">
        <v>0</v>
      </c>
      <c r="G1221" s="55">
        <v>0</v>
      </c>
    </row>
    <row r="1222" spans="2:7">
      <c r="B1222" s="55" t="s">
        <v>266</v>
      </c>
      <c r="C1222" s="55" t="s">
        <v>845</v>
      </c>
      <c r="D1222" s="55" t="s">
        <v>267</v>
      </c>
      <c r="E1222" s="55" t="s">
        <v>868</v>
      </c>
      <c r="F1222" s="55">
        <v>6</v>
      </c>
      <c r="G1222" s="55">
        <v>4</v>
      </c>
    </row>
    <row r="1223" spans="2:7">
      <c r="B1223" s="55" t="s">
        <v>266</v>
      </c>
      <c r="C1223" s="55" t="s">
        <v>845</v>
      </c>
      <c r="D1223" s="55" t="s">
        <v>269</v>
      </c>
      <c r="E1223" s="55" t="s">
        <v>868</v>
      </c>
      <c r="F1223" s="55">
        <v>0</v>
      </c>
      <c r="G1223" s="55">
        <v>0</v>
      </c>
    </row>
    <row r="1224" spans="2:7">
      <c r="B1224" s="55" t="s">
        <v>266</v>
      </c>
      <c r="C1224" s="55" t="s">
        <v>845</v>
      </c>
      <c r="D1224" s="55" t="s">
        <v>267</v>
      </c>
      <c r="E1224" s="55" t="s">
        <v>869</v>
      </c>
      <c r="F1224" s="55">
        <v>45</v>
      </c>
      <c r="G1224" s="55">
        <v>26</v>
      </c>
    </row>
    <row r="1225" spans="2:7">
      <c r="B1225" s="55" t="s">
        <v>266</v>
      </c>
      <c r="C1225" s="55" t="s">
        <v>845</v>
      </c>
      <c r="D1225" s="55" t="s">
        <v>269</v>
      </c>
      <c r="E1225" s="55" t="s">
        <v>869</v>
      </c>
      <c r="F1225" s="55">
        <v>16</v>
      </c>
      <c r="G1225" s="55">
        <v>24</v>
      </c>
    </row>
    <row r="1226" spans="2:7">
      <c r="B1226" s="55" t="s">
        <v>266</v>
      </c>
      <c r="C1226" s="55" t="s">
        <v>845</v>
      </c>
      <c r="D1226" s="55" t="s">
        <v>270</v>
      </c>
      <c r="E1226" s="55" t="s">
        <v>869</v>
      </c>
      <c r="F1226" s="55">
        <v>6</v>
      </c>
      <c r="G1226" s="55">
        <v>9</v>
      </c>
    </row>
    <row r="1227" spans="2:7">
      <c r="B1227" s="55" t="s">
        <v>266</v>
      </c>
      <c r="C1227" s="55" t="s">
        <v>845</v>
      </c>
      <c r="D1227" s="55" t="s">
        <v>267</v>
      </c>
      <c r="E1227" s="55" t="s">
        <v>870</v>
      </c>
      <c r="F1227" s="55">
        <v>1</v>
      </c>
      <c r="G1227" s="55">
        <v>23</v>
      </c>
    </row>
    <row r="1228" spans="2:7">
      <c r="B1228" s="55" t="s">
        <v>266</v>
      </c>
      <c r="C1228" s="55" t="s">
        <v>845</v>
      </c>
      <c r="D1228" s="55" t="s">
        <v>269</v>
      </c>
      <c r="E1228" s="55" t="s">
        <v>870</v>
      </c>
      <c r="F1228" s="55">
        <v>0</v>
      </c>
      <c r="G1228" s="55">
        <v>0</v>
      </c>
    </row>
    <row r="1229" spans="2:7">
      <c r="B1229" s="55" t="s">
        <v>266</v>
      </c>
      <c r="C1229" s="55" t="s">
        <v>845</v>
      </c>
      <c r="D1229" s="55" t="s">
        <v>267</v>
      </c>
      <c r="E1229" s="55" t="s">
        <v>871</v>
      </c>
      <c r="F1229" s="55">
        <v>0</v>
      </c>
      <c r="G1229" s="55">
        <v>0</v>
      </c>
    </row>
    <row r="1230" spans="2:7">
      <c r="B1230" s="55" t="s">
        <v>266</v>
      </c>
      <c r="C1230" s="55" t="s">
        <v>845</v>
      </c>
      <c r="D1230" s="55" t="s">
        <v>267</v>
      </c>
      <c r="E1230" s="55" t="s">
        <v>872</v>
      </c>
      <c r="F1230" s="55">
        <v>3</v>
      </c>
      <c r="G1230" s="55">
        <v>3</v>
      </c>
    </row>
    <row r="1231" spans="2:7">
      <c r="B1231" s="55" t="s">
        <v>266</v>
      </c>
      <c r="C1231" s="55" t="s">
        <v>845</v>
      </c>
      <c r="D1231" s="55" t="s">
        <v>267</v>
      </c>
      <c r="E1231" s="55" t="s">
        <v>873</v>
      </c>
      <c r="F1231" s="55">
        <v>73</v>
      </c>
      <c r="G1231" s="55">
        <v>35</v>
      </c>
    </row>
    <row r="1232" spans="2:7">
      <c r="B1232" s="55" t="s">
        <v>266</v>
      </c>
      <c r="C1232" s="55" t="s">
        <v>845</v>
      </c>
      <c r="D1232" s="55" t="s">
        <v>269</v>
      </c>
      <c r="E1232" s="55" t="s">
        <v>873</v>
      </c>
      <c r="F1232" s="55">
        <v>0</v>
      </c>
      <c r="G1232" s="55">
        <v>1</v>
      </c>
    </row>
    <row r="1233" spans="2:7">
      <c r="B1233" s="55" t="s">
        <v>266</v>
      </c>
      <c r="C1233" s="55" t="s">
        <v>845</v>
      </c>
      <c r="D1233" s="55" t="s">
        <v>270</v>
      </c>
      <c r="E1233" s="55" t="s">
        <v>873</v>
      </c>
      <c r="F1233" s="55">
        <v>0</v>
      </c>
      <c r="G1233" s="55">
        <v>0</v>
      </c>
    </row>
    <row r="1234" spans="2:7">
      <c r="B1234" s="55" t="s">
        <v>266</v>
      </c>
      <c r="C1234" s="55" t="s">
        <v>845</v>
      </c>
      <c r="D1234" s="55" t="s">
        <v>267</v>
      </c>
      <c r="E1234" s="55" t="s">
        <v>874</v>
      </c>
      <c r="F1234" s="55">
        <v>36</v>
      </c>
      <c r="G1234" s="55">
        <v>12</v>
      </c>
    </row>
    <row r="1235" spans="2:7">
      <c r="B1235" s="55" t="s">
        <v>266</v>
      </c>
      <c r="C1235" s="55" t="s">
        <v>845</v>
      </c>
      <c r="D1235" s="55" t="s">
        <v>269</v>
      </c>
      <c r="E1235" s="55" t="s">
        <v>874</v>
      </c>
      <c r="F1235" s="55">
        <v>0</v>
      </c>
      <c r="G1235" s="55">
        <v>0</v>
      </c>
    </row>
    <row r="1236" spans="2:7">
      <c r="B1236" s="55" t="s">
        <v>266</v>
      </c>
      <c r="C1236" s="55" t="s">
        <v>845</v>
      </c>
      <c r="D1236" s="55" t="s">
        <v>270</v>
      </c>
      <c r="E1236" s="55" t="s">
        <v>874</v>
      </c>
      <c r="F1236" s="55">
        <v>0</v>
      </c>
      <c r="G1236" s="55">
        <v>0</v>
      </c>
    </row>
    <row r="1237" spans="2:7">
      <c r="B1237" s="55" t="s">
        <v>266</v>
      </c>
      <c r="C1237" s="55" t="s">
        <v>845</v>
      </c>
      <c r="D1237" s="55" t="s">
        <v>267</v>
      </c>
      <c r="E1237" s="55" t="s">
        <v>875</v>
      </c>
      <c r="F1237" s="55">
        <v>0</v>
      </c>
      <c r="G1237" s="55">
        <v>0</v>
      </c>
    </row>
    <row r="1238" spans="2:7">
      <c r="B1238" s="55" t="s">
        <v>266</v>
      </c>
      <c r="C1238" s="55" t="s">
        <v>845</v>
      </c>
      <c r="D1238" s="55" t="s">
        <v>269</v>
      </c>
      <c r="E1238" s="55" t="s">
        <v>875</v>
      </c>
      <c r="F1238" s="55">
        <v>0</v>
      </c>
      <c r="G1238" s="55">
        <v>1</v>
      </c>
    </row>
    <row r="1239" spans="2:7">
      <c r="B1239" s="55" t="s">
        <v>266</v>
      </c>
      <c r="C1239" s="55" t="s">
        <v>845</v>
      </c>
      <c r="D1239" s="55" t="s">
        <v>270</v>
      </c>
      <c r="E1239" s="55" t="s">
        <v>875</v>
      </c>
      <c r="F1239" s="55">
        <v>1</v>
      </c>
      <c r="G1239" s="55">
        <v>0</v>
      </c>
    </row>
    <row r="1240" spans="2:7">
      <c r="B1240" s="55" t="s">
        <v>266</v>
      </c>
      <c r="C1240" s="55" t="s">
        <v>845</v>
      </c>
      <c r="D1240" s="55" t="s">
        <v>267</v>
      </c>
      <c r="E1240" s="55" t="s">
        <v>876</v>
      </c>
      <c r="F1240" s="55">
        <v>7</v>
      </c>
      <c r="G1240" s="55">
        <v>13</v>
      </c>
    </row>
    <row r="1241" spans="2:7">
      <c r="B1241" s="55" t="s">
        <v>266</v>
      </c>
      <c r="C1241" s="55" t="s">
        <v>845</v>
      </c>
      <c r="D1241" s="55" t="s">
        <v>269</v>
      </c>
      <c r="E1241" s="55" t="s">
        <v>876</v>
      </c>
      <c r="F1241" s="55">
        <v>25</v>
      </c>
      <c r="G1241" s="55">
        <v>20</v>
      </c>
    </row>
    <row r="1242" spans="2:7">
      <c r="B1242" s="55" t="s">
        <v>266</v>
      </c>
      <c r="C1242" s="55" t="s">
        <v>845</v>
      </c>
      <c r="D1242" s="55" t="s">
        <v>270</v>
      </c>
      <c r="E1242" s="55" t="s">
        <v>876</v>
      </c>
      <c r="F1242" s="55">
        <v>0</v>
      </c>
      <c r="G1242" s="55">
        <v>0</v>
      </c>
    </row>
    <row r="1243" spans="2:7">
      <c r="B1243" s="55" t="s">
        <v>266</v>
      </c>
      <c r="C1243" s="55" t="s">
        <v>845</v>
      </c>
      <c r="D1243" s="55" t="s">
        <v>267</v>
      </c>
      <c r="E1243" s="55" t="s">
        <v>877</v>
      </c>
      <c r="F1243" s="55">
        <v>7</v>
      </c>
      <c r="G1243" s="55">
        <v>19</v>
      </c>
    </row>
    <row r="1244" spans="2:7">
      <c r="B1244" s="55" t="s">
        <v>266</v>
      </c>
      <c r="C1244" s="55" t="s">
        <v>845</v>
      </c>
      <c r="D1244" s="55" t="s">
        <v>269</v>
      </c>
      <c r="E1244" s="55" t="s">
        <v>877</v>
      </c>
      <c r="F1244" s="55">
        <v>0</v>
      </c>
      <c r="G1244" s="55">
        <v>0</v>
      </c>
    </row>
    <row r="1245" spans="2:7">
      <c r="B1245" s="55" t="s">
        <v>266</v>
      </c>
      <c r="C1245" s="55" t="s">
        <v>845</v>
      </c>
      <c r="D1245" s="55" t="s">
        <v>270</v>
      </c>
      <c r="E1245" s="55" t="s">
        <v>877</v>
      </c>
      <c r="F1245" s="55">
        <v>2</v>
      </c>
      <c r="G1245" s="55">
        <v>0</v>
      </c>
    </row>
    <row r="1246" spans="2:7">
      <c r="B1246" s="55" t="s">
        <v>266</v>
      </c>
      <c r="C1246" s="55" t="s">
        <v>845</v>
      </c>
      <c r="D1246" s="55" t="s">
        <v>267</v>
      </c>
      <c r="E1246" s="55" t="s">
        <v>878</v>
      </c>
      <c r="F1246" s="55">
        <v>38</v>
      </c>
      <c r="G1246" s="55">
        <v>8</v>
      </c>
    </row>
    <row r="1247" spans="2:7">
      <c r="B1247" s="55" t="s">
        <v>266</v>
      </c>
      <c r="C1247" s="55" t="s">
        <v>845</v>
      </c>
      <c r="D1247" s="55" t="s">
        <v>269</v>
      </c>
      <c r="E1247" s="55" t="s">
        <v>878</v>
      </c>
      <c r="F1247" s="55">
        <v>2</v>
      </c>
      <c r="G1247" s="55">
        <v>2</v>
      </c>
    </row>
    <row r="1248" spans="2:7">
      <c r="B1248" s="55" t="s">
        <v>266</v>
      </c>
      <c r="C1248" s="55" t="s">
        <v>845</v>
      </c>
      <c r="D1248" s="55" t="s">
        <v>270</v>
      </c>
      <c r="E1248" s="55" t="s">
        <v>878</v>
      </c>
      <c r="F1248" s="55">
        <v>0</v>
      </c>
      <c r="G1248" s="55">
        <v>0</v>
      </c>
    </row>
    <row r="1249" spans="2:7">
      <c r="B1249" s="55" t="s">
        <v>266</v>
      </c>
      <c r="C1249" s="55" t="s">
        <v>845</v>
      </c>
      <c r="D1249" s="55" t="s">
        <v>267</v>
      </c>
      <c r="E1249" s="55" t="s">
        <v>879</v>
      </c>
      <c r="F1249" s="55">
        <v>0</v>
      </c>
      <c r="G1249" s="55">
        <v>0</v>
      </c>
    </row>
    <row r="1250" spans="2:7">
      <c r="B1250" s="55" t="s">
        <v>266</v>
      </c>
      <c r="C1250" s="55" t="s">
        <v>845</v>
      </c>
      <c r="D1250" s="55" t="s">
        <v>269</v>
      </c>
      <c r="E1250" s="55" t="s">
        <v>879</v>
      </c>
      <c r="F1250" s="55">
        <v>0</v>
      </c>
      <c r="G1250" s="55">
        <v>0</v>
      </c>
    </row>
    <row r="1251" spans="2:7">
      <c r="B1251" s="55" t="s">
        <v>266</v>
      </c>
      <c r="C1251" s="55" t="s">
        <v>845</v>
      </c>
      <c r="D1251" s="55" t="s">
        <v>270</v>
      </c>
      <c r="E1251" s="55" t="s">
        <v>879</v>
      </c>
      <c r="F1251" s="55">
        <v>0</v>
      </c>
      <c r="G1251" s="55">
        <v>0</v>
      </c>
    </row>
    <row r="1252" spans="2:7">
      <c r="B1252" s="55" t="s">
        <v>266</v>
      </c>
      <c r="C1252" s="55" t="s">
        <v>845</v>
      </c>
      <c r="D1252" s="55" t="s">
        <v>267</v>
      </c>
      <c r="E1252" s="55" t="s">
        <v>880</v>
      </c>
      <c r="F1252" s="55">
        <v>19</v>
      </c>
      <c r="G1252" s="55">
        <v>22</v>
      </c>
    </row>
    <row r="1253" spans="2:7">
      <c r="B1253" s="55" t="s">
        <v>266</v>
      </c>
      <c r="C1253" s="55" t="s">
        <v>845</v>
      </c>
      <c r="D1253" s="55" t="s">
        <v>269</v>
      </c>
      <c r="E1253" s="55" t="s">
        <v>880</v>
      </c>
      <c r="F1253" s="55">
        <v>5</v>
      </c>
      <c r="G1253" s="55">
        <v>4</v>
      </c>
    </row>
    <row r="1254" spans="2:7">
      <c r="B1254" s="55" t="s">
        <v>266</v>
      </c>
      <c r="C1254" s="55" t="s">
        <v>845</v>
      </c>
      <c r="D1254" s="55" t="s">
        <v>270</v>
      </c>
      <c r="E1254" s="55" t="s">
        <v>880</v>
      </c>
      <c r="F1254" s="55">
        <v>0</v>
      </c>
      <c r="G1254" s="55">
        <v>5</v>
      </c>
    </row>
    <row r="1255" spans="2:7">
      <c r="B1255" s="55" t="s">
        <v>266</v>
      </c>
      <c r="C1255" s="55" t="s">
        <v>845</v>
      </c>
      <c r="D1255" s="55" t="s">
        <v>267</v>
      </c>
      <c r="E1255" s="55" t="s">
        <v>881</v>
      </c>
      <c r="F1255" s="55">
        <v>0</v>
      </c>
      <c r="G1255" s="55">
        <v>0</v>
      </c>
    </row>
    <row r="1256" spans="2:7">
      <c r="B1256" s="55" t="s">
        <v>266</v>
      </c>
      <c r="C1256" s="55" t="s">
        <v>845</v>
      </c>
      <c r="D1256" s="55" t="s">
        <v>269</v>
      </c>
      <c r="E1256" s="55" t="s">
        <v>881</v>
      </c>
      <c r="F1256" s="55">
        <v>0</v>
      </c>
      <c r="G1256" s="55">
        <v>0</v>
      </c>
    </row>
    <row r="1257" spans="2:7">
      <c r="B1257" s="55" t="s">
        <v>266</v>
      </c>
      <c r="C1257" s="55" t="s">
        <v>845</v>
      </c>
      <c r="D1257" s="55" t="s">
        <v>267</v>
      </c>
      <c r="E1257" s="55" t="s">
        <v>882</v>
      </c>
      <c r="F1257" s="55">
        <v>6</v>
      </c>
      <c r="G1257" s="55">
        <v>7</v>
      </c>
    </row>
    <row r="1258" spans="2:7">
      <c r="B1258" s="55" t="s">
        <v>266</v>
      </c>
      <c r="C1258" s="55" t="s">
        <v>845</v>
      </c>
      <c r="D1258" s="55" t="s">
        <v>267</v>
      </c>
      <c r="E1258" s="55" t="s">
        <v>883</v>
      </c>
      <c r="F1258" s="55">
        <v>11</v>
      </c>
      <c r="G1258" s="55">
        <v>10</v>
      </c>
    </row>
    <row r="1259" spans="2:7">
      <c r="B1259" s="55" t="s">
        <v>266</v>
      </c>
      <c r="C1259" s="55" t="s">
        <v>845</v>
      </c>
      <c r="D1259" s="55" t="s">
        <v>267</v>
      </c>
      <c r="E1259" s="55" t="s">
        <v>884</v>
      </c>
      <c r="F1259" s="55">
        <v>18</v>
      </c>
      <c r="G1259" s="55">
        <v>12</v>
      </c>
    </row>
    <row r="1260" spans="2:7">
      <c r="B1260" s="55" t="s">
        <v>266</v>
      </c>
      <c r="C1260" s="55" t="s">
        <v>845</v>
      </c>
      <c r="D1260" s="55" t="s">
        <v>269</v>
      </c>
      <c r="E1260" s="55" t="s">
        <v>884</v>
      </c>
      <c r="F1260" s="55">
        <v>0</v>
      </c>
      <c r="G1260" s="55">
        <v>6</v>
      </c>
    </row>
    <row r="1261" spans="2:7">
      <c r="B1261" s="55" t="s">
        <v>266</v>
      </c>
      <c r="C1261" s="55" t="s">
        <v>845</v>
      </c>
      <c r="D1261" s="55" t="s">
        <v>270</v>
      </c>
      <c r="E1261" s="55" t="s">
        <v>884</v>
      </c>
      <c r="F1261" s="55">
        <v>0</v>
      </c>
      <c r="G1261" s="55">
        <v>0</v>
      </c>
    </row>
    <row r="1262" spans="2:7">
      <c r="B1262" s="55" t="s">
        <v>266</v>
      </c>
      <c r="C1262" s="55" t="s">
        <v>845</v>
      </c>
      <c r="D1262" s="55" t="s">
        <v>267</v>
      </c>
      <c r="E1262" s="55" t="s">
        <v>885</v>
      </c>
      <c r="F1262" s="55">
        <v>0</v>
      </c>
      <c r="G1262" s="55">
        <v>60</v>
      </c>
    </row>
    <row r="1263" spans="2:7">
      <c r="B1263" s="55" t="s">
        <v>266</v>
      </c>
      <c r="C1263" s="55" t="s">
        <v>845</v>
      </c>
      <c r="D1263" s="55" t="s">
        <v>267</v>
      </c>
      <c r="E1263" s="55" t="s">
        <v>886</v>
      </c>
      <c r="F1263" s="55">
        <v>1</v>
      </c>
      <c r="G1263" s="55">
        <v>18</v>
      </c>
    </row>
    <row r="1264" spans="2:7">
      <c r="B1264" s="55" t="s">
        <v>266</v>
      </c>
      <c r="C1264" s="55" t="s">
        <v>845</v>
      </c>
      <c r="D1264" s="55" t="s">
        <v>269</v>
      </c>
      <c r="E1264" s="55" t="s">
        <v>886</v>
      </c>
      <c r="F1264" s="55">
        <v>0</v>
      </c>
      <c r="G1264" s="55">
        <v>0</v>
      </c>
    </row>
    <row r="1265" spans="2:7">
      <c r="B1265" s="55" t="s">
        <v>266</v>
      </c>
      <c r="C1265" s="55" t="s">
        <v>845</v>
      </c>
      <c r="D1265" s="55" t="s">
        <v>270</v>
      </c>
      <c r="E1265" s="55" t="s">
        <v>886</v>
      </c>
      <c r="F1265" s="55">
        <v>0</v>
      </c>
      <c r="G1265" s="55">
        <v>0</v>
      </c>
    </row>
    <row r="1266" spans="2:7">
      <c r="B1266" s="55" t="s">
        <v>266</v>
      </c>
      <c r="C1266" s="55" t="s">
        <v>845</v>
      </c>
      <c r="D1266" s="55" t="s">
        <v>267</v>
      </c>
      <c r="E1266" s="55" t="s">
        <v>887</v>
      </c>
      <c r="F1266" s="55">
        <v>98</v>
      </c>
      <c r="G1266" s="55">
        <v>192</v>
      </c>
    </row>
    <row r="1267" spans="2:7">
      <c r="B1267" s="55" t="s">
        <v>266</v>
      </c>
      <c r="C1267" s="55" t="s">
        <v>845</v>
      </c>
      <c r="D1267" s="55" t="s">
        <v>269</v>
      </c>
      <c r="E1267" s="55" t="s">
        <v>887</v>
      </c>
      <c r="F1267" s="55">
        <v>31</v>
      </c>
      <c r="G1267" s="55">
        <v>24</v>
      </c>
    </row>
    <row r="1268" spans="2:7">
      <c r="B1268" s="55" t="s">
        <v>266</v>
      </c>
      <c r="C1268" s="55" t="s">
        <v>845</v>
      </c>
      <c r="D1268" s="55" t="s">
        <v>270</v>
      </c>
      <c r="E1268" s="55" t="s">
        <v>887</v>
      </c>
      <c r="F1268" s="55">
        <v>14</v>
      </c>
      <c r="G1268" s="55">
        <v>6</v>
      </c>
    </row>
    <row r="1269" spans="2:7">
      <c r="B1269" s="55" t="s">
        <v>266</v>
      </c>
      <c r="C1269" s="55" t="s">
        <v>845</v>
      </c>
      <c r="D1269" s="55" t="s">
        <v>267</v>
      </c>
      <c r="E1269" s="55" t="s">
        <v>888</v>
      </c>
      <c r="F1269" s="55">
        <v>50</v>
      </c>
      <c r="G1269" s="55">
        <v>12</v>
      </c>
    </row>
    <row r="1270" spans="2:7">
      <c r="B1270" s="55" t="s">
        <v>266</v>
      </c>
      <c r="C1270" s="55" t="s">
        <v>845</v>
      </c>
      <c r="D1270" s="55" t="s">
        <v>269</v>
      </c>
      <c r="E1270" s="55" t="s">
        <v>888</v>
      </c>
      <c r="F1270" s="55">
        <v>0</v>
      </c>
      <c r="G1270" s="55">
        <v>0</v>
      </c>
    </row>
    <row r="1271" spans="2:7">
      <c r="B1271" s="55" t="s">
        <v>266</v>
      </c>
      <c r="C1271" s="55" t="s">
        <v>845</v>
      </c>
      <c r="D1271" s="55" t="s">
        <v>267</v>
      </c>
      <c r="E1271" s="55" t="s">
        <v>889</v>
      </c>
      <c r="F1271" s="55">
        <v>0</v>
      </c>
      <c r="G1271" s="55">
        <v>5</v>
      </c>
    </row>
    <row r="1272" spans="2:7">
      <c r="B1272" s="55" t="s">
        <v>266</v>
      </c>
      <c r="C1272" s="55" t="s">
        <v>845</v>
      </c>
      <c r="D1272" s="55" t="s">
        <v>269</v>
      </c>
      <c r="E1272" s="55" t="s">
        <v>889</v>
      </c>
      <c r="F1272" s="55">
        <v>0</v>
      </c>
      <c r="G1272" s="55">
        <v>0</v>
      </c>
    </row>
    <row r="1273" spans="2:7">
      <c r="B1273" s="55" t="s">
        <v>266</v>
      </c>
      <c r="C1273" s="55" t="s">
        <v>845</v>
      </c>
      <c r="D1273" s="55" t="s">
        <v>267</v>
      </c>
      <c r="E1273" s="55" t="s">
        <v>890</v>
      </c>
      <c r="F1273" s="55">
        <v>429</v>
      </c>
      <c r="G1273" s="55">
        <v>477</v>
      </c>
    </row>
    <row r="1274" spans="2:7">
      <c r="B1274" s="55" t="s">
        <v>266</v>
      </c>
      <c r="C1274" s="55" t="s">
        <v>845</v>
      </c>
      <c r="D1274" s="55" t="s">
        <v>269</v>
      </c>
      <c r="E1274" s="55" t="s">
        <v>890</v>
      </c>
      <c r="F1274" s="55">
        <v>170</v>
      </c>
      <c r="G1274" s="55">
        <v>66</v>
      </c>
    </row>
    <row r="1275" spans="2:7">
      <c r="B1275" s="55" t="s">
        <v>266</v>
      </c>
      <c r="C1275" s="55" t="s">
        <v>845</v>
      </c>
      <c r="D1275" s="55" t="s">
        <v>270</v>
      </c>
      <c r="E1275" s="55" t="s">
        <v>890</v>
      </c>
      <c r="F1275" s="55">
        <v>23</v>
      </c>
      <c r="G1275" s="55">
        <v>29</v>
      </c>
    </row>
    <row r="1276" spans="2:7">
      <c r="B1276" s="55" t="s">
        <v>266</v>
      </c>
      <c r="C1276" s="55" t="s">
        <v>845</v>
      </c>
      <c r="D1276" s="55" t="s">
        <v>267</v>
      </c>
      <c r="E1276" s="55" t="s">
        <v>891</v>
      </c>
      <c r="F1276" s="55">
        <v>8</v>
      </c>
      <c r="G1276" s="55">
        <v>31</v>
      </c>
    </row>
    <row r="1277" spans="2:7">
      <c r="B1277" s="55" t="s">
        <v>266</v>
      </c>
      <c r="C1277" s="55" t="s">
        <v>845</v>
      </c>
      <c r="D1277" s="55" t="s">
        <v>269</v>
      </c>
      <c r="E1277" s="55" t="s">
        <v>891</v>
      </c>
      <c r="F1277" s="55">
        <v>24</v>
      </c>
      <c r="G1277" s="55">
        <v>12</v>
      </c>
    </row>
    <row r="1278" spans="2:7">
      <c r="B1278" s="55" t="s">
        <v>266</v>
      </c>
      <c r="C1278" s="55" t="s">
        <v>845</v>
      </c>
      <c r="D1278" s="55" t="s">
        <v>267</v>
      </c>
      <c r="E1278" s="55" t="s">
        <v>892</v>
      </c>
      <c r="F1278" s="55">
        <v>0</v>
      </c>
      <c r="G1278" s="55">
        <v>0</v>
      </c>
    </row>
    <row r="1279" spans="2:7">
      <c r="B1279" s="55" t="s">
        <v>266</v>
      </c>
      <c r="C1279" s="55" t="s">
        <v>845</v>
      </c>
      <c r="D1279" s="55" t="s">
        <v>267</v>
      </c>
      <c r="E1279" s="55" t="s">
        <v>893</v>
      </c>
      <c r="F1279" s="55">
        <v>12</v>
      </c>
      <c r="G1279" s="55">
        <v>10</v>
      </c>
    </row>
    <row r="1280" spans="2:7">
      <c r="B1280" s="55" t="s">
        <v>266</v>
      </c>
      <c r="C1280" s="55" t="s">
        <v>845</v>
      </c>
      <c r="D1280" s="55" t="s">
        <v>267</v>
      </c>
      <c r="E1280" s="55" t="s">
        <v>894</v>
      </c>
      <c r="F1280" s="55">
        <v>0</v>
      </c>
      <c r="G1280" s="55">
        <v>0</v>
      </c>
    </row>
    <row r="1281" spans="2:7">
      <c r="B1281" s="55" t="s">
        <v>266</v>
      </c>
      <c r="C1281" s="55" t="s">
        <v>845</v>
      </c>
      <c r="D1281" s="55" t="s">
        <v>269</v>
      </c>
      <c r="E1281" s="55" t="s">
        <v>894</v>
      </c>
      <c r="F1281" s="55">
        <v>0</v>
      </c>
      <c r="G1281" s="55">
        <v>0</v>
      </c>
    </row>
    <row r="1282" spans="2:7">
      <c r="B1282" s="55" t="s">
        <v>266</v>
      </c>
      <c r="C1282" s="55" t="s">
        <v>845</v>
      </c>
      <c r="D1282" s="55" t="s">
        <v>270</v>
      </c>
      <c r="E1282" s="55" t="s">
        <v>894</v>
      </c>
      <c r="F1282" s="55">
        <v>0</v>
      </c>
      <c r="G1282" s="55">
        <v>0</v>
      </c>
    </row>
    <row r="1283" spans="2:7">
      <c r="B1283" s="55" t="s">
        <v>266</v>
      </c>
      <c r="C1283" s="55" t="s">
        <v>845</v>
      </c>
      <c r="D1283" s="55" t="s">
        <v>267</v>
      </c>
      <c r="E1283" s="55" t="s">
        <v>895</v>
      </c>
      <c r="F1283" s="55">
        <v>0</v>
      </c>
      <c r="G1283" s="55">
        <v>0</v>
      </c>
    </row>
    <row r="1284" spans="2:7">
      <c r="B1284" s="55" t="s">
        <v>266</v>
      </c>
      <c r="C1284" s="55" t="s">
        <v>845</v>
      </c>
      <c r="D1284" s="55" t="s">
        <v>270</v>
      </c>
      <c r="E1284" s="55" t="s">
        <v>895</v>
      </c>
      <c r="F1284" s="55">
        <v>0</v>
      </c>
      <c r="G1284" s="55">
        <v>0</v>
      </c>
    </row>
    <row r="1285" spans="2:7">
      <c r="B1285" s="55" t="s">
        <v>266</v>
      </c>
      <c r="C1285" s="55" t="s">
        <v>845</v>
      </c>
      <c r="D1285" s="55" t="s">
        <v>267</v>
      </c>
      <c r="E1285" s="55" t="s">
        <v>896</v>
      </c>
      <c r="F1285" s="55">
        <v>104</v>
      </c>
      <c r="G1285" s="55">
        <v>35</v>
      </c>
    </row>
    <row r="1286" spans="2:7">
      <c r="B1286" s="55" t="s">
        <v>266</v>
      </c>
      <c r="C1286" s="55" t="s">
        <v>845</v>
      </c>
      <c r="D1286" s="55" t="s">
        <v>269</v>
      </c>
      <c r="E1286" s="55" t="s">
        <v>896</v>
      </c>
      <c r="F1286" s="55">
        <v>25</v>
      </c>
      <c r="G1286" s="55">
        <v>3</v>
      </c>
    </row>
    <row r="1287" spans="2:7">
      <c r="B1287" s="55" t="s">
        <v>266</v>
      </c>
      <c r="C1287" s="55" t="s">
        <v>845</v>
      </c>
      <c r="D1287" s="55" t="s">
        <v>270</v>
      </c>
      <c r="E1287" s="55" t="s">
        <v>896</v>
      </c>
      <c r="F1287" s="55">
        <v>1</v>
      </c>
      <c r="G1287" s="55">
        <v>1</v>
      </c>
    </row>
    <row r="1288" spans="2:7">
      <c r="B1288" s="55" t="s">
        <v>266</v>
      </c>
      <c r="C1288" s="55" t="s">
        <v>845</v>
      </c>
      <c r="D1288" s="55" t="s">
        <v>267</v>
      </c>
      <c r="E1288" s="55" t="s">
        <v>897</v>
      </c>
      <c r="F1288" s="55">
        <v>90</v>
      </c>
      <c r="G1288" s="55">
        <v>101</v>
      </c>
    </row>
    <row r="1289" spans="2:7">
      <c r="B1289" s="55" t="s">
        <v>266</v>
      </c>
      <c r="C1289" s="55" t="s">
        <v>845</v>
      </c>
      <c r="D1289" s="55" t="s">
        <v>269</v>
      </c>
      <c r="E1289" s="55" t="s">
        <v>897</v>
      </c>
      <c r="F1289" s="55">
        <v>223</v>
      </c>
      <c r="G1289" s="55">
        <v>226</v>
      </c>
    </row>
    <row r="1290" spans="2:7">
      <c r="B1290" s="55" t="s">
        <v>266</v>
      </c>
      <c r="C1290" s="55" t="s">
        <v>845</v>
      </c>
      <c r="D1290" s="55" t="s">
        <v>270</v>
      </c>
      <c r="E1290" s="55" t="s">
        <v>897</v>
      </c>
      <c r="F1290" s="55">
        <v>54</v>
      </c>
      <c r="G1290" s="55">
        <v>51</v>
      </c>
    </row>
    <row r="1291" spans="2:7">
      <c r="B1291" s="55" t="s">
        <v>266</v>
      </c>
      <c r="C1291" s="55" t="s">
        <v>845</v>
      </c>
      <c r="D1291" s="55" t="s">
        <v>267</v>
      </c>
      <c r="E1291" s="55" t="s">
        <v>898</v>
      </c>
      <c r="F1291" s="55">
        <v>2</v>
      </c>
      <c r="G1291" s="55">
        <v>0</v>
      </c>
    </row>
    <row r="1292" spans="2:7">
      <c r="B1292" s="55" t="s">
        <v>266</v>
      </c>
      <c r="C1292" s="55" t="s">
        <v>845</v>
      </c>
      <c r="D1292" s="55" t="s">
        <v>267</v>
      </c>
      <c r="E1292" s="55" t="s">
        <v>899</v>
      </c>
      <c r="F1292" s="55">
        <v>8</v>
      </c>
      <c r="G1292" s="55">
        <v>8</v>
      </c>
    </row>
    <row r="1293" spans="2:7">
      <c r="B1293" s="55" t="s">
        <v>266</v>
      </c>
      <c r="C1293" s="55" t="s">
        <v>845</v>
      </c>
      <c r="D1293" s="55" t="s">
        <v>269</v>
      </c>
      <c r="E1293" s="55" t="s">
        <v>899</v>
      </c>
      <c r="F1293" s="55">
        <v>1</v>
      </c>
      <c r="G1293" s="55">
        <v>0</v>
      </c>
    </row>
    <row r="1294" spans="2:7">
      <c r="B1294" s="55" t="s">
        <v>266</v>
      </c>
      <c r="C1294" s="55" t="s">
        <v>845</v>
      </c>
      <c r="D1294" s="55" t="s">
        <v>270</v>
      </c>
      <c r="E1294" s="55" t="s">
        <v>899</v>
      </c>
      <c r="F1294" s="55">
        <v>0</v>
      </c>
      <c r="G1294" s="55">
        <v>0</v>
      </c>
    </row>
    <row r="1295" spans="2:7">
      <c r="B1295" s="55" t="s">
        <v>266</v>
      </c>
      <c r="C1295" s="55" t="s">
        <v>845</v>
      </c>
      <c r="D1295" s="55" t="s">
        <v>269</v>
      </c>
      <c r="E1295" s="55" t="s">
        <v>900</v>
      </c>
      <c r="F1295" s="55">
        <v>0</v>
      </c>
      <c r="G1295" s="55">
        <v>0</v>
      </c>
    </row>
    <row r="1296" spans="2:7">
      <c r="B1296" s="55" t="s">
        <v>266</v>
      </c>
      <c r="C1296" s="55" t="s">
        <v>845</v>
      </c>
      <c r="D1296" s="55" t="s">
        <v>267</v>
      </c>
      <c r="E1296" s="55" t="s">
        <v>901</v>
      </c>
      <c r="F1296" s="55">
        <v>26</v>
      </c>
      <c r="G1296" s="55">
        <v>40</v>
      </c>
    </row>
    <row r="1297" spans="2:7">
      <c r="B1297" s="55" t="s">
        <v>266</v>
      </c>
      <c r="C1297" s="55" t="s">
        <v>845</v>
      </c>
      <c r="D1297" s="55" t="s">
        <v>267</v>
      </c>
      <c r="E1297" s="55" t="s">
        <v>902</v>
      </c>
      <c r="F1297" s="55">
        <v>84</v>
      </c>
      <c r="G1297" s="55">
        <v>204</v>
      </c>
    </row>
    <row r="1298" spans="2:7">
      <c r="B1298" s="55" t="s">
        <v>266</v>
      </c>
      <c r="C1298" s="55" t="s">
        <v>845</v>
      </c>
      <c r="D1298" s="55" t="s">
        <v>269</v>
      </c>
      <c r="E1298" s="55" t="s">
        <v>902</v>
      </c>
      <c r="F1298" s="55">
        <v>12</v>
      </c>
      <c r="G1298" s="55">
        <v>60</v>
      </c>
    </row>
    <row r="1299" spans="2:7">
      <c r="B1299" s="55" t="s">
        <v>266</v>
      </c>
      <c r="C1299" s="55" t="s">
        <v>845</v>
      </c>
      <c r="D1299" s="55" t="s">
        <v>270</v>
      </c>
      <c r="E1299" s="55" t="s">
        <v>902</v>
      </c>
      <c r="F1299" s="55">
        <v>11</v>
      </c>
      <c r="G1299" s="55">
        <v>20</v>
      </c>
    </row>
    <row r="1300" spans="2:7">
      <c r="B1300" s="55" t="s">
        <v>266</v>
      </c>
      <c r="C1300" s="55" t="s">
        <v>845</v>
      </c>
      <c r="D1300" s="55" t="s">
        <v>267</v>
      </c>
      <c r="E1300" s="55" t="s">
        <v>903</v>
      </c>
      <c r="F1300" s="55">
        <v>6</v>
      </c>
      <c r="G1300" s="55">
        <v>0</v>
      </c>
    </row>
    <row r="1301" spans="2:7">
      <c r="B1301" s="55" t="s">
        <v>266</v>
      </c>
      <c r="C1301" s="55" t="s">
        <v>845</v>
      </c>
      <c r="D1301" s="55" t="s">
        <v>267</v>
      </c>
      <c r="E1301" s="55" t="s">
        <v>904</v>
      </c>
      <c r="F1301" s="55">
        <v>0</v>
      </c>
      <c r="G1301" s="55">
        <v>3</v>
      </c>
    </row>
    <row r="1302" spans="2:7">
      <c r="B1302" s="55" t="s">
        <v>266</v>
      </c>
      <c r="C1302" s="55" t="s">
        <v>845</v>
      </c>
      <c r="D1302" s="55" t="s">
        <v>267</v>
      </c>
      <c r="E1302" s="55" t="s">
        <v>905</v>
      </c>
      <c r="F1302" s="55">
        <v>10</v>
      </c>
      <c r="G1302" s="55">
        <v>24</v>
      </c>
    </row>
    <row r="1303" spans="2:7">
      <c r="B1303" s="55" t="s">
        <v>266</v>
      </c>
      <c r="C1303" s="55" t="s">
        <v>845</v>
      </c>
      <c r="D1303" s="55" t="s">
        <v>269</v>
      </c>
      <c r="E1303" s="55" t="s">
        <v>905</v>
      </c>
      <c r="F1303" s="55">
        <v>0</v>
      </c>
      <c r="G1303" s="55">
        <v>38</v>
      </c>
    </row>
    <row r="1304" spans="2:7">
      <c r="B1304" s="55" t="s">
        <v>266</v>
      </c>
      <c r="C1304" s="55" t="s">
        <v>845</v>
      </c>
      <c r="D1304" s="55" t="s">
        <v>267</v>
      </c>
      <c r="E1304" s="55" t="s">
        <v>906</v>
      </c>
      <c r="F1304" s="55">
        <v>6817</v>
      </c>
      <c r="G1304" s="55">
        <v>5989</v>
      </c>
    </row>
    <row r="1305" spans="2:7">
      <c r="B1305" s="55" t="s">
        <v>266</v>
      </c>
      <c r="C1305" s="55" t="s">
        <v>845</v>
      </c>
      <c r="D1305" s="55" t="s">
        <v>269</v>
      </c>
      <c r="E1305" s="55" t="s">
        <v>906</v>
      </c>
      <c r="F1305" s="55">
        <v>3041</v>
      </c>
      <c r="G1305" s="55">
        <v>2970</v>
      </c>
    </row>
    <row r="1306" spans="2:7">
      <c r="B1306" s="55" t="s">
        <v>266</v>
      </c>
      <c r="C1306" s="55" t="s">
        <v>845</v>
      </c>
      <c r="D1306" s="55" t="s">
        <v>270</v>
      </c>
      <c r="E1306" s="55" t="s">
        <v>906</v>
      </c>
      <c r="F1306" s="55">
        <v>2449</v>
      </c>
      <c r="G1306" s="55">
        <v>2235</v>
      </c>
    </row>
    <row r="1307" spans="2:7">
      <c r="B1307" s="55" t="s">
        <v>266</v>
      </c>
      <c r="C1307" s="55" t="s">
        <v>845</v>
      </c>
      <c r="D1307" s="55" t="s">
        <v>267</v>
      </c>
      <c r="E1307" s="55" t="s">
        <v>907</v>
      </c>
      <c r="F1307" s="55">
        <v>8</v>
      </c>
      <c r="G1307" s="55">
        <v>5</v>
      </c>
    </row>
    <row r="1308" spans="2:7">
      <c r="B1308" s="55" t="s">
        <v>266</v>
      </c>
      <c r="C1308" s="55" t="s">
        <v>845</v>
      </c>
      <c r="D1308" s="55" t="s">
        <v>267</v>
      </c>
      <c r="E1308" s="55" t="s">
        <v>908</v>
      </c>
      <c r="F1308" s="55">
        <v>0</v>
      </c>
      <c r="G1308" s="55">
        <v>0</v>
      </c>
    </row>
    <row r="1309" spans="2:7">
      <c r="B1309" s="55" t="s">
        <v>266</v>
      </c>
      <c r="C1309" s="55" t="s">
        <v>845</v>
      </c>
      <c r="D1309" s="55" t="s">
        <v>269</v>
      </c>
      <c r="E1309" s="55" t="s">
        <v>909</v>
      </c>
      <c r="F1309" s="55">
        <v>0</v>
      </c>
      <c r="G1309" s="55">
        <v>0</v>
      </c>
    </row>
    <row r="1310" spans="2:7">
      <c r="B1310" s="55" t="s">
        <v>266</v>
      </c>
      <c r="C1310" s="55" t="s">
        <v>845</v>
      </c>
      <c r="D1310" s="55" t="s">
        <v>267</v>
      </c>
      <c r="E1310" s="55" t="s">
        <v>910</v>
      </c>
      <c r="F1310" s="55">
        <v>24</v>
      </c>
      <c r="G1310" s="55">
        <v>16</v>
      </c>
    </row>
    <row r="1311" spans="2:7">
      <c r="B1311" s="55" t="s">
        <v>266</v>
      </c>
      <c r="C1311" s="55" t="s">
        <v>845</v>
      </c>
      <c r="D1311" s="55" t="s">
        <v>270</v>
      </c>
      <c r="E1311" s="55" t="s">
        <v>910</v>
      </c>
      <c r="F1311" s="55">
        <v>0</v>
      </c>
      <c r="G1311" s="55">
        <v>0</v>
      </c>
    </row>
    <row r="1312" spans="2:7">
      <c r="B1312" s="55" t="s">
        <v>266</v>
      </c>
      <c r="C1312" s="55" t="s">
        <v>845</v>
      </c>
      <c r="D1312" s="55" t="s">
        <v>267</v>
      </c>
      <c r="E1312" s="55" t="s">
        <v>911</v>
      </c>
      <c r="F1312" s="55">
        <v>6</v>
      </c>
      <c r="G1312" s="55">
        <v>13</v>
      </c>
    </row>
    <row r="1313" spans="2:7">
      <c r="B1313" s="55" t="s">
        <v>266</v>
      </c>
      <c r="C1313" s="55" t="s">
        <v>845</v>
      </c>
      <c r="D1313" s="55" t="s">
        <v>267</v>
      </c>
      <c r="E1313" s="55" t="s">
        <v>912</v>
      </c>
      <c r="F1313" s="55">
        <v>3</v>
      </c>
      <c r="G1313" s="55">
        <v>0</v>
      </c>
    </row>
    <row r="1314" spans="2:7">
      <c r="B1314" s="55" t="s">
        <v>266</v>
      </c>
      <c r="C1314" s="55" t="s">
        <v>845</v>
      </c>
      <c r="D1314" s="55" t="s">
        <v>269</v>
      </c>
      <c r="E1314" s="55" t="s">
        <v>912</v>
      </c>
      <c r="F1314" s="55">
        <v>0</v>
      </c>
      <c r="G1314" s="55">
        <v>0</v>
      </c>
    </row>
    <row r="1315" spans="2:7">
      <c r="B1315" s="55" t="s">
        <v>266</v>
      </c>
      <c r="C1315" s="55" t="s">
        <v>845</v>
      </c>
      <c r="D1315" s="55" t="s">
        <v>267</v>
      </c>
      <c r="E1315" s="55" t="s">
        <v>913</v>
      </c>
      <c r="F1315" s="55">
        <v>20</v>
      </c>
      <c r="G1315" s="55">
        <v>51</v>
      </c>
    </row>
    <row r="1316" spans="2:7">
      <c r="B1316" s="55" t="s">
        <v>266</v>
      </c>
      <c r="C1316" s="55" t="s">
        <v>845</v>
      </c>
      <c r="D1316" s="55" t="s">
        <v>267</v>
      </c>
      <c r="E1316" s="55" t="s">
        <v>914</v>
      </c>
      <c r="F1316" s="55">
        <v>0</v>
      </c>
      <c r="G1316" s="55">
        <v>6</v>
      </c>
    </row>
    <row r="1317" spans="2:7">
      <c r="B1317" s="55" t="s">
        <v>266</v>
      </c>
      <c r="C1317" s="55" t="s">
        <v>845</v>
      </c>
      <c r="D1317" s="55" t="s">
        <v>267</v>
      </c>
      <c r="E1317" s="55" t="s">
        <v>915</v>
      </c>
      <c r="F1317" s="55">
        <v>70</v>
      </c>
      <c r="G1317" s="55">
        <v>50</v>
      </c>
    </row>
    <row r="1318" spans="2:7">
      <c r="B1318" s="55" t="s">
        <v>266</v>
      </c>
      <c r="C1318" s="55" t="s">
        <v>845</v>
      </c>
      <c r="D1318" s="55" t="s">
        <v>269</v>
      </c>
      <c r="E1318" s="55" t="s">
        <v>915</v>
      </c>
      <c r="F1318" s="55">
        <v>24</v>
      </c>
      <c r="G1318" s="55">
        <v>12</v>
      </c>
    </row>
    <row r="1319" spans="2:7">
      <c r="B1319" s="55" t="s">
        <v>266</v>
      </c>
      <c r="C1319" s="55" t="s">
        <v>845</v>
      </c>
      <c r="D1319" s="55" t="s">
        <v>270</v>
      </c>
      <c r="E1319" s="55" t="s">
        <v>915</v>
      </c>
      <c r="F1319" s="55">
        <v>0</v>
      </c>
      <c r="G1319" s="55">
        <v>0</v>
      </c>
    </row>
    <row r="1320" spans="2:7">
      <c r="B1320" s="55" t="s">
        <v>266</v>
      </c>
      <c r="C1320" s="55" t="s">
        <v>845</v>
      </c>
      <c r="D1320" s="55" t="s">
        <v>267</v>
      </c>
      <c r="E1320" s="55" t="s">
        <v>916</v>
      </c>
      <c r="F1320" s="55">
        <v>0</v>
      </c>
      <c r="G1320" s="55">
        <v>0</v>
      </c>
    </row>
    <row r="1321" spans="2:7">
      <c r="B1321" s="55" t="s">
        <v>266</v>
      </c>
      <c r="C1321" s="55" t="s">
        <v>845</v>
      </c>
      <c r="D1321" s="55" t="s">
        <v>269</v>
      </c>
      <c r="E1321" s="55" t="s">
        <v>916</v>
      </c>
      <c r="F1321" s="55">
        <v>0</v>
      </c>
      <c r="G1321" s="55">
        <v>0</v>
      </c>
    </row>
    <row r="1322" spans="2:7">
      <c r="B1322" s="55" t="s">
        <v>266</v>
      </c>
      <c r="C1322" s="55" t="s">
        <v>845</v>
      </c>
      <c r="D1322" s="55" t="s">
        <v>270</v>
      </c>
      <c r="E1322" s="55" t="s">
        <v>916</v>
      </c>
      <c r="F1322" s="55">
        <v>0</v>
      </c>
      <c r="G1322" s="55">
        <v>0</v>
      </c>
    </row>
    <row r="1323" spans="2:7">
      <c r="B1323" s="55" t="s">
        <v>266</v>
      </c>
      <c r="C1323" s="55" t="s">
        <v>845</v>
      </c>
      <c r="D1323" s="55" t="s">
        <v>267</v>
      </c>
      <c r="E1323" s="55" t="s">
        <v>917</v>
      </c>
      <c r="F1323" s="55">
        <v>34</v>
      </c>
      <c r="G1323" s="55">
        <v>14</v>
      </c>
    </row>
    <row r="1324" spans="2:7">
      <c r="B1324" s="55" t="s">
        <v>266</v>
      </c>
      <c r="C1324" s="55" t="s">
        <v>845</v>
      </c>
      <c r="D1324" s="55" t="s">
        <v>269</v>
      </c>
      <c r="E1324" s="55" t="s">
        <v>917</v>
      </c>
      <c r="F1324" s="55">
        <v>0</v>
      </c>
      <c r="G1324" s="55">
        <v>0</v>
      </c>
    </row>
    <row r="1325" spans="2:7">
      <c r="B1325" s="55" t="s">
        <v>266</v>
      </c>
      <c r="C1325" s="55" t="s">
        <v>845</v>
      </c>
      <c r="D1325" s="55" t="s">
        <v>267</v>
      </c>
      <c r="E1325" s="55" t="s">
        <v>918</v>
      </c>
      <c r="F1325" s="55">
        <v>24</v>
      </c>
      <c r="G1325" s="55">
        <v>38</v>
      </c>
    </row>
    <row r="1326" spans="2:7">
      <c r="B1326" s="55" t="s">
        <v>266</v>
      </c>
      <c r="C1326" s="55" t="s">
        <v>845</v>
      </c>
      <c r="D1326" s="55" t="s">
        <v>269</v>
      </c>
      <c r="E1326" s="55" t="s">
        <v>918</v>
      </c>
      <c r="F1326" s="55">
        <v>0</v>
      </c>
      <c r="G1326" s="55">
        <v>0</v>
      </c>
    </row>
    <row r="1327" spans="2:7">
      <c r="B1327" s="55" t="s">
        <v>266</v>
      </c>
      <c r="C1327" s="55" t="s">
        <v>845</v>
      </c>
      <c r="D1327" s="55" t="s">
        <v>270</v>
      </c>
      <c r="E1327" s="55" t="s">
        <v>918</v>
      </c>
      <c r="F1327" s="55">
        <v>2</v>
      </c>
      <c r="G1327" s="55">
        <v>3</v>
      </c>
    </row>
    <row r="1328" spans="2:7">
      <c r="B1328" s="55" t="s">
        <v>266</v>
      </c>
      <c r="C1328" s="55" t="s">
        <v>845</v>
      </c>
      <c r="D1328" s="55" t="s">
        <v>267</v>
      </c>
      <c r="E1328" s="55" t="s">
        <v>919</v>
      </c>
      <c r="F1328" s="55">
        <v>24</v>
      </c>
      <c r="G1328" s="55">
        <v>6</v>
      </c>
    </row>
    <row r="1329" spans="2:7">
      <c r="B1329" s="55" t="s">
        <v>266</v>
      </c>
      <c r="C1329" s="55" t="s">
        <v>845</v>
      </c>
      <c r="D1329" s="55" t="s">
        <v>269</v>
      </c>
      <c r="E1329" s="55" t="s">
        <v>919</v>
      </c>
      <c r="F1329" s="55">
        <v>0</v>
      </c>
      <c r="G1329" s="55">
        <v>0</v>
      </c>
    </row>
    <row r="1330" spans="2:7">
      <c r="B1330" s="55" t="s">
        <v>266</v>
      </c>
      <c r="C1330" s="55" t="s">
        <v>845</v>
      </c>
      <c r="D1330" s="55" t="s">
        <v>270</v>
      </c>
      <c r="E1330" s="55" t="s">
        <v>919</v>
      </c>
      <c r="F1330" s="55">
        <v>2</v>
      </c>
      <c r="G1330" s="55">
        <v>0</v>
      </c>
    </row>
    <row r="1331" spans="2:7">
      <c r="B1331" s="55" t="s">
        <v>266</v>
      </c>
      <c r="C1331" s="55" t="s">
        <v>845</v>
      </c>
      <c r="D1331" s="55" t="s">
        <v>267</v>
      </c>
      <c r="E1331" s="55" t="s">
        <v>920</v>
      </c>
      <c r="F1331" s="55">
        <v>128</v>
      </c>
      <c r="G1331" s="55">
        <v>54</v>
      </c>
    </row>
    <row r="1332" spans="2:7">
      <c r="B1332" s="55" t="s">
        <v>266</v>
      </c>
      <c r="C1332" s="55" t="s">
        <v>845</v>
      </c>
      <c r="D1332" s="55" t="s">
        <v>269</v>
      </c>
      <c r="E1332" s="55" t="s">
        <v>920</v>
      </c>
      <c r="F1332" s="55">
        <v>0</v>
      </c>
      <c r="G1332" s="55">
        <v>0</v>
      </c>
    </row>
    <row r="1333" spans="2:7">
      <c r="B1333" s="55" t="s">
        <v>266</v>
      </c>
      <c r="C1333" s="55" t="s">
        <v>845</v>
      </c>
      <c r="D1333" s="55" t="s">
        <v>267</v>
      </c>
      <c r="E1333" s="55" t="s">
        <v>921</v>
      </c>
      <c r="F1333" s="55">
        <v>18</v>
      </c>
      <c r="G1333" s="55">
        <v>0</v>
      </c>
    </row>
    <row r="1334" spans="2:7">
      <c r="B1334" s="55" t="s">
        <v>266</v>
      </c>
      <c r="C1334" s="55" t="s">
        <v>845</v>
      </c>
      <c r="D1334" s="55" t="s">
        <v>267</v>
      </c>
      <c r="E1334" s="55" t="s">
        <v>922</v>
      </c>
      <c r="F1334" s="55">
        <v>170</v>
      </c>
      <c r="G1334" s="55">
        <v>183</v>
      </c>
    </row>
    <row r="1335" spans="2:7">
      <c r="B1335" s="55" t="s">
        <v>266</v>
      </c>
      <c r="C1335" s="55" t="s">
        <v>845</v>
      </c>
      <c r="D1335" s="55" t="s">
        <v>269</v>
      </c>
      <c r="E1335" s="55" t="s">
        <v>922</v>
      </c>
      <c r="F1335" s="55">
        <v>37</v>
      </c>
      <c r="G1335" s="55">
        <v>7</v>
      </c>
    </row>
    <row r="1336" spans="2:7">
      <c r="B1336" s="55" t="s">
        <v>266</v>
      </c>
      <c r="C1336" s="55" t="s">
        <v>845</v>
      </c>
      <c r="D1336" s="55" t="s">
        <v>270</v>
      </c>
      <c r="E1336" s="55" t="s">
        <v>922</v>
      </c>
      <c r="F1336" s="55">
        <v>10</v>
      </c>
      <c r="G1336" s="55">
        <v>7</v>
      </c>
    </row>
    <row r="1337" spans="2:7">
      <c r="B1337" s="55" t="s">
        <v>266</v>
      </c>
      <c r="C1337" s="55" t="s">
        <v>845</v>
      </c>
      <c r="D1337" s="55" t="s">
        <v>267</v>
      </c>
      <c r="E1337" s="55" t="s">
        <v>923</v>
      </c>
      <c r="F1337" s="55">
        <v>0</v>
      </c>
      <c r="G1337" s="55">
        <v>0</v>
      </c>
    </row>
    <row r="1338" spans="2:7">
      <c r="B1338" s="55" t="s">
        <v>266</v>
      </c>
      <c r="C1338" s="55" t="s">
        <v>845</v>
      </c>
      <c r="D1338" s="55" t="s">
        <v>267</v>
      </c>
      <c r="E1338" s="55" t="s">
        <v>924</v>
      </c>
      <c r="F1338" s="55">
        <v>139</v>
      </c>
      <c r="G1338" s="55">
        <v>166</v>
      </c>
    </row>
    <row r="1339" spans="2:7">
      <c r="B1339" s="55" t="s">
        <v>266</v>
      </c>
      <c r="C1339" s="55" t="s">
        <v>845</v>
      </c>
      <c r="D1339" s="55" t="s">
        <v>269</v>
      </c>
      <c r="E1339" s="55" t="s">
        <v>924</v>
      </c>
      <c r="F1339" s="55">
        <v>95</v>
      </c>
      <c r="G1339" s="55">
        <v>113</v>
      </c>
    </row>
    <row r="1340" spans="2:7">
      <c r="B1340" s="55" t="s">
        <v>266</v>
      </c>
      <c r="C1340" s="55" t="s">
        <v>845</v>
      </c>
      <c r="D1340" s="55" t="s">
        <v>270</v>
      </c>
      <c r="E1340" s="55" t="s">
        <v>924</v>
      </c>
      <c r="F1340" s="55">
        <v>8</v>
      </c>
      <c r="G1340" s="55">
        <v>56</v>
      </c>
    </row>
    <row r="1341" spans="2:7">
      <c r="B1341" s="55" t="s">
        <v>266</v>
      </c>
      <c r="C1341" s="55" t="s">
        <v>845</v>
      </c>
      <c r="D1341" s="55" t="s">
        <v>267</v>
      </c>
      <c r="E1341" s="55" t="s">
        <v>925</v>
      </c>
      <c r="F1341" s="55">
        <v>49</v>
      </c>
      <c r="G1341" s="55">
        <v>38</v>
      </c>
    </row>
    <row r="1342" spans="2:7">
      <c r="B1342" s="55" t="s">
        <v>266</v>
      </c>
      <c r="C1342" s="55" t="s">
        <v>845</v>
      </c>
      <c r="D1342" s="55" t="s">
        <v>269</v>
      </c>
      <c r="E1342" s="55" t="s">
        <v>925</v>
      </c>
      <c r="F1342" s="55">
        <v>0</v>
      </c>
      <c r="G1342" s="55">
        <v>0</v>
      </c>
    </row>
    <row r="1343" spans="2:7">
      <c r="B1343" s="55" t="s">
        <v>266</v>
      </c>
      <c r="C1343" s="55" t="s">
        <v>845</v>
      </c>
      <c r="D1343" s="55" t="s">
        <v>267</v>
      </c>
      <c r="E1343" s="55" t="s">
        <v>926</v>
      </c>
      <c r="F1343" s="55">
        <v>4</v>
      </c>
      <c r="G1343" s="55">
        <v>6</v>
      </c>
    </row>
    <row r="1344" spans="2:7">
      <c r="B1344" s="55" t="s">
        <v>266</v>
      </c>
      <c r="C1344" s="55" t="s">
        <v>845</v>
      </c>
      <c r="D1344" s="55" t="s">
        <v>269</v>
      </c>
      <c r="E1344" s="55" t="s">
        <v>926</v>
      </c>
      <c r="F1344" s="55">
        <v>0</v>
      </c>
      <c r="G1344" s="55">
        <v>0</v>
      </c>
    </row>
    <row r="1345" spans="2:7">
      <c r="B1345" s="55" t="s">
        <v>266</v>
      </c>
      <c r="C1345" s="55" t="s">
        <v>845</v>
      </c>
      <c r="D1345" s="55" t="s">
        <v>270</v>
      </c>
      <c r="E1345" s="55" t="s">
        <v>926</v>
      </c>
      <c r="F1345" s="55">
        <v>1</v>
      </c>
      <c r="G1345" s="55">
        <v>0</v>
      </c>
    </row>
    <row r="1346" spans="2:7">
      <c r="B1346" s="55" t="s">
        <v>266</v>
      </c>
      <c r="C1346" s="55" t="s">
        <v>845</v>
      </c>
      <c r="D1346" s="55" t="s">
        <v>267</v>
      </c>
      <c r="E1346" s="55" t="s">
        <v>927</v>
      </c>
      <c r="F1346" s="55">
        <v>2</v>
      </c>
      <c r="G1346" s="55">
        <v>16</v>
      </c>
    </row>
    <row r="1347" spans="2:7">
      <c r="B1347" s="55" t="s">
        <v>266</v>
      </c>
      <c r="C1347" s="55" t="s">
        <v>845</v>
      </c>
      <c r="D1347" s="55" t="s">
        <v>269</v>
      </c>
      <c r="E1347" s="55" t="s">
        <v>927</v>
      </c>
      <c r="F1347" s="55">
        <v>0</v>
      </c>
      <c r="G1347" s="55">
        <v>0</v>
      </c>
    </row>
    <row r="1348" spans="2:7">
      <c r="B1348" s="55" t="s">
        <v>266</v>
      </c>
      <c r="C1348" s="55" t="s">
        <v>845</v>
      </c>
      <c r="D1348" s="55" t="s">
        <v>270</v>
      </c>
      <c r="E1348" s="55" t="s">
        <v>927</v>
      </c>
      <c r="F1348" s="55">
        <v>2</v>
      </c>
      <c r="G1348" s="55">
        <v>0</v>
      </c>
    </row>
    <row r="1349" spans="2:7">
      <c r="B1349" s="55" t="s">
        <v>266</v>
      </c>
      <c r="C1349" s="55" t="s">
        <v>845</v>
      </c>
      <c r="D1349" s="55" t="s">
        <v>267</v>
      </c>
      <c r="E1349" s="55" t="s">
        <v>928</v>
      </c>
      <c r="F1349" s="55">
        <v>3</v>
      </c>
      <c r="G1349" s="55">
        <v>42</v>
      </c>
    </row>
    <row r="1350" spans="2:7">
      <c r="B1350" s="55" t="s">
        <v>266</v>
      </c>
      <c r="C1350" s="55" t="s">
        <v>845</v>
      </c>
      <c r="D1350" s="55" t="s">
        <v>269</v>
      </c>
      <c r="E1350" s="55" t="s">
        <v>928</v>
      </c>
      <c r="F1350" s="55">
        <v>0</v>
      </c>
      <c r="G1350" s="55">
        <v>7</v>
      </c>
    </row>
    <row r="1351" spans="2:7">
      <c r="B1351" s="55" t="s">
        <v>266</v>
      </c>
      <c r="C1351" s="55" t="s">
        <v>845</v>
      </c>
      <c r="D1351" s="55" t="s">
        <v>270</v>
      </c>
      <c r="E1351" s="55" t="s">
        <v>928</v>
      </c>
      <c r="F1351" s="55">
        <v>2</v>
      </c>
      <c r="G1351" s="55">
        <v>0</v>
      </c>
    </row>
    <row r="1352" spans="2:7">
      <c r="B1352" s="55" t="s">
        <v>266</v>
      </c>
      <c r="C1352" s="55" t="s">
        <v>845</v>
      </c>
      <c r="D1352" s="55" t="s">
        <v>267</v>
      </c>
      <c r="E1352" s="55" t="s">
        <v>929</v>
      </c>
      <c r="F1352" s="55">
        <v>0</v>
      </c>
      <c r="G1352" s="55">
        <v>2</v>
      </c>
    </row>
    <row r="1353" spans="2:7">
      <c r="B1353" s="55" t="s">
        <v>266</v>
      </c>
      <c r="C1353" s="55" t="s">
        <v>845</v>
      </c>
      <c r="D1353" s="55" t="s">
        <v>267</v>
      </c>
      <c r="E1353" s="55" t="s">
        <v>930</v>
      </c>
      <c r="F1353" s="55">
        <v>0</v>
      </c>
      <c r="G1353" s="55">
        <v>16</v>
      </c>
    </row>
    <row r="1354" spans="2:7">
      <c r="B1354" s="55" t="s">
        <v>266</v>
      </c>
      <c r="C1354" s="55" t="s">
        <v>845</v>
      </c>
      <c r="D1354" s="55" t="s">
        <v>269</v>
      </c>
      <c r="E1354" s="55" t="s">
        <v>930</v>
      </c>
      <c r="F1354" s="55">
        <v>0</v>
      </c>
      <c r="G1354" s="55">
        <v>0</v>
      </c>
    </row>
    <row r="1355" spans="2:7">
      <c r="B1355" s="55" t="s">
        <v>266</v>
      </c>
      <c r="C1355" s="55" t="s">
        <v>845</v>
      </c>
      <c r="D1355" s="55" t="s">
        <v>267</v>
      </c>
      <c r="E1355" s="55" t="s">
        <v>931</v>
      </c>
      <c r="F1355" s="55">
        <v>0</v>
      </c>
      <c r="G1355" s="55">
        <v>18</v>
      </c>
    </row>
    <row r="1356" spans="2:7">
      <c r="B1356" s="55" t="s">
        <v>266</v>
      </c>
      <c r="C1356" s="55" t="s">
        <v>845</v>
      </c>
      <c r="D1356" s="55" t="s">
        <v>267</v>
      </c>
      <c r="E1356" s="55" t="s">
        <v>932</v>
      </c>
      <c r="F1356" s="55">
        <v>0</v>
      </c>
      <c r="G1356" s="55">
        <v>0</v>
      </c>
    </row>
    <row r="1357" spans="2:7">
      <c r="B1357" s="55" t="s">
        <v>266</v>
      </c>
      <c r="C1357" s="55" t="s">
        <v>845</v>
      </c>
      <c r="D1357" s="55" t="s">
        <v>269</v>
      </c>
      <c r="E1357" s="55" t="s">
        <v>932</v>
      </c>
      <c r="F1357" s="55">
        <v>0</v>
      </c>
      <c r="G1357" s="55">
        <v>0</v>
      </c>
    </row>
    <row r="1358" spans="2:7">
      <c r="B1358" s="55" t="s">
        <v>266</v>
      </c>
      <c r="C1358" s="55" t="s">
        <v>845</v>
      </c>
      <c r="D1358" s="55" t="s">
        <v>270</v>
      </c>
      <c r="E1358" s="55" t="s">
        <v>932</v>
      </c>
      <c r="F1358" s="55">
        <v>2</v>
      </c>
      <c r="G1358" s="55">
        <v>0</v>
      </c>
    </row>
    <row r="1359" spans="2:7">
      <c r="B1359" s="55" t="s">
        <v>266</v>
      </c>
      <c r="C1359" s="55" t="s">
        <v>845</v>
      </c>
      <c r="D1359" s="55" t="s">
        <v>267</v>
      </c>
      <c r="E1359" s="55" t="s">
        <v>933</v>
      </c>
      <c r="F1359" s="55">
        <v>61</v>
      </c>
      <c r="G1359" s="55">
        <v>72</v>
      </c>
    </row>
    <row r="1360" spans="2:7">
      <c r="B1360" s="55" t="s">
        <v>266</v>
      </c>
      <c r="C1360" s="55" t="s">
        <v>845</v>
      </c>
      <c r="D1360" s="55" t="s">
        <v>269</v>
      </c>
      <c r="E1360" s="55" t="s">
        <v>933</v>
      </c>
      <c r="F1360" s="55">
        <v>1</v>
      </c>
      <c r="G1360" s="55">
        <v>4</v>
      </c>
    </row>
    <row r="1361" spans="2:7">
      <c r="B1361" s="55" t="s">
        <v>266</v>
      </c>
      <c r="C1361" s="55" t="s">
        <v>845</v>
      </c>
      <c r="D1361" s="55" t="s">
        <v>270</v>
      </c>
      <c r="E1361" s="55" t="s">
        <v>933</v>
      </c>
      <c r="F1361" s="55">
        <v>2</v>
      </c>
      <c r="G1361" s="55">
        <v>2</v>
      </c>
    </row>
    <row r="1362" spans="2:7">
      <c r="B1362" s="55" t="s">
        <v>266</v>
      </c>
      <c r="C1362" s="55" t="s">
        <v>845</v>
      </c>
      <c r="D1362" s="55" t="s">
        <v>267</v>
      </c>
      <c r="E1362" s="55" t="s">
        <v>934</v>
      </c>
      <c r="F1362" s="55">
        <v>0</v>
      </c>
      <c r="G1362" s="55">
        <v>4</v>
      </c>
    </row>
    <row r="1363" spans="2:7">
      <c r="B1363" s="55" t="s">
        <v>266</v>
      </c>
      <c r="C1363" s="55" t="s">
        <v>845</v>
      </c>
      <c r="D1363" s="55" t="s">
        <v>269</v>
      </c>
      <c r="E1363" s="55" t="s">
        <v>934</v>
      </c>
      <c r="F1363" s="55">
        <v>0</v>
      </c>
      <c r="G1363" s="55">
        <v>0</v>
      </c>
    </row>
    <row r="1364" spans="2:7">
      <c r="B1364" s="55" t="s">
        <v>266</v>
      </c>
      <c r="C1364" s="55" t="s">
        <v>845</v>
      </c>
      <c r="D1364" s="55" t="s">
        <v>267</v>
      </c>
      <c r="E1364" s="55" t="s">
        <v>935</v>
      </c>
      <c r="F1364" s="55">
        <v>7</v>
      </c>
      <c r="G1364" s="55">
        <v>2</v>
      </c>
    </row>
    <row r="1365" spans="2:7">
      <c r="B1365" s="55" t="s">
        <v>266</v>
      </c>
      <c r="C1365" s="55" t="s">
        <v>845</v>
      </c>
      <c r="D1365" s="55" t="s">
        <v>269</v>
      </c>
      <c r="E1365" s="55" t="s">
        <v>935</v>
      </c>
      <c r="F1365" s="55">
        <v>0</v>
      </c>
      <c r="G1365" s="55">
        <v>6</v>
      </c>
    </row>
    <row r="1366" spans="2:7">
      <c r="B1366" s="55" t="s">
        <v>266</v>
      </c>
      <c r="C1366" s="55" t="s">
        <v>845</v>
      </c>
      <c r="D1366" s="55" t="s">
        <v>270</v>
      </c>
      <c r="E1366" s="55" t="s">
        <v>935</v>
      </c>
      <c r="F1366" s="55">
        <v>0</v>
      </c>
      <c r="G1366" s="55">
        <v>0</v>
      </c>
    </row>
    <row r="1367" spans="2:7">
      <c r="B1367" s="55" t="s">
        <v>266</v>
      </c>
      <c r="C1367" s="55" t="s">
        <v>845</v>
      </c>
      <c r="D1367" s="55" t="s">
        <v>267</v>
      </c>
      <c r="E1367" s="55" t="s">
        <v>936</v>
      </c>
      <c r="F1367" s="55">
        <v>2</v>
      </c>
      <c r="G1367" s="55">
        <v>2</v>
      </c>
    </row>
    <row r="1368" spans="2:7">
      <c r="B1368" s="55" t="s">
        <v>266</v>
      </c>
      <c r="C1368" s="55" t="s">
        <v>845</v>
      </c>
      <c r="D1368" s="55" t="s">
        <v>267</v>
      </c>
      <c r="E1368" s="55" t="s">
        <v>937</v>
      </c>
      <c r="F1368" s="55">
        <v>17</v>
      </c>
      <c r="G1368" s="55">
        <v>15</v>
      </c>
    </row>
    <row r="1369" spans="2:7">
      <c r="B1369" s="55" t="s">
        <v>266</v>
      </c>
      <c r="C1369" s="55" t="s">
        <v>845</v>
      </c>
      <c r="D1369" s="55" t="s">
        <v>269</v>
      </c>
      <c r="E1369" s="55" t="s">
        <v>937</v>
      </c>
      <c r="F1369" s="55">
        <v>10</v>
      </c>
      <c r="G1369" s="55">
        <v>9</v>
      </c>
    </row>
    <row r="1370" spans="2:7">
      <c r="B1370" s="55" t="s">
        <v>266</v>
      </c>
      <c r="C1370" s="55" t="s">
        <v>845</v>
      </c>
      <c r="D1370" s="55" t="s">
        <v>270</v>
      </c>
      <c r="E1370" s="55" t="s">
        <v>937</v>
      </c>
      <c r="F1370" s="55">
        <v>0</v>
      </c>
      <c r="G1370" s="55">
        <v>0</v>
      </c>
    </row>
    <row r="1371" spans="2:7">
      <c r="B1371" s="55" t="s">
        <v>266</v>
      </c>
      <c r="C1371" s="55" t="s">
        <v>845</v>
      </c>
      <c r="D1371" s="55" t="s">
        <v>267</v>
      </c>
      <c r="E1371" s="55" t="s">
        <v>938</v>
      </c>
      <c r="F1371" s="55">
        <v>24</v>
      </c>
      <c r="G1371" s="55">
        <v>14</v>
      </c>
    </row>
    <row r="1372" spans="2:7">
      <c r="B1372" s="55" t="s">
        <v>266</v>
      </c>
      <c r="C1372" s="55" t="s">
        <v>845</v>
      </c>
      <c r="D1372" s="55" t="s">
        <v>270</v>
      </c>
      <c r="E1372" s="55" t="s">
        <v>938</v>
      </c>
      <c r="F1372" s="55">
        <v>0</v>
      </c>
      <c r="G1372" s="55">
        <v>3</v>
      </c>
    </row>
    <row r="1373" spans="2:7">
      <c r="B1373" s="55" t="s">
        <v>266</v>
      </c>
      <c r="C1373" s="55" t="s">
        <v>845</v>
      </c>
      <c r="D1373" s="55" t="s">
        <v>267</v>
      </c>
      <c r="E1373" s="55" t="s">
        <v>939</v>
      </c>
      <c r="F1373" s="55">
        <v>17</v>
      </c>
      <c r="G1373" s="55">
        <v>26</v>
      </c>
    </row>
    <row r="1374" spans="2:7">
      <c r="B1374" s="55" t="s">
        <v>266</v>
      </c>
      <c r="C1374" s="55" t="s">
        <v>845</v>
      </c>
      <c r="D1374" s="55" t="s">
        <v>269</v>
      </c>
      <c r="E1374" s="55" t="s">
        <v>939</v>
      </c>
      <c r="F1374" s="55">
        <v>6</v>
      </c>
      <c r="G1374" s="55">
        <v>14</v>
      </c>
    </row>
    <row r="1375" spans="2:7">
      <c r="B1375" s="55" t="s">
        <v>266</v>
      </c>
      <c r="C1375" s="55" t="s">
        <v>845</v>
      </c>
      <c r="D1375" s="55" t="s">
        <v>270</v>
      </c>
      <c r="E1375" s="55" t="s">
        <v>939</v>
      </c>
      <c r="F1375" s="55">
        <v>2</v>
      </c>
      <c r="G1375" s="55">
        <v>0</v>
      </c>
    </row>
    <row r="1376" spans="2:7">
      <c r="B1376" s="55" t="s">
        <v>266</v>
      </c>
      <c r="C1376" s="55" t="s">
        <v>845</v>
      </c>
      <c r="D1376" s="55" t="s">
        <v>267</v>
      </c>
      <c r="E1376" s="55" t="s">
        <v>940</v>
      </c>
      <c r="F1376" s="55">
        <v>6</v>
      </c>
      <c r="G1376" s="55">
        <v>54</v>
      </c>
    </row>
    <row r="1377" spans="2:7">
      <c r="B1377" s="55" t="s">
        <v>266</v>
      </c>
      <c r="C1377" s="55" t="s">
        <v>845</v>
      </c>
      <c r="D1377" s="55" t="s">
        <v>267</v>
      </c>
      <c r="E1377" s="55" t="s">
        <v>941</v>
      </c>
      <c r="F1377" s="55">
        <v>6</v>
      </c>
      <c r="G1377" s="55">
        <v>1</v>
      </c>
    </row>
    <row r="1378" spans="2:7">
      <c r="B1378" s="55" t="s">
        <v>266</v>
      </c>
      <c r="C1378" s="55" t="s">
        <v>845</v>
      </c>
      <c r="D1378" s="55" t="s">
        <v>267</v>
      </c>
      <c r="E1378" s="55" t="s">
        <v>942</v>
      </c>
      <c r="F1378" s="55">
        <v>0</v>
      </c>
      <c r="G1378" s="55">
        <v>9</v>
      </c>
    </row>
    <row r="1379" spans="2:7">
      <c r="B1379" s="55" t="s">
        <v>266</v>
      </c>
      <c r="C1379" s="55" t="s">
        <v>845</v>
      </c>
      <c r="D1379" s="55" t="s">
        <v>267</v>
      </c>
      <c r="E1379" s="55" t="s">
        <v>943</v>
      </c>
      <c r="F1379" s="55">
        <v>1</v>
      </c>
      <c r="G1379" s="55">
        <v>1</v>
      </c>
    </row>
    <row r="1380" spans="2:7">
      <c r="B1380" s="55" t="s">
        <v>266</v>
      </c>
      <c r="C1380" s="55" t="s">
        <v>845</v>
      </c>
      <c r="D1380" s="55" t="s">
        <v>269</v>
      </c>
      <c r="E1380" s="55" t="s">
        <v>943</v>
      </c>
      <c r="F1380" s="55">
        <v>0</v>
      </c>
      <c r="G1380" s="55">
        <v>0</v>
      </c>
    </row>
    <row r="1381" spans="2:7">
      <c r="B1381" s="55" t="s">
        <v>266</v>
      </c>
      <c r="C1381" s="55" t="s">
        <v>845</v>
      </c>
      <c r="D1381" s="55" t="s">
        <v>270</v>
      </c>
      <c r="E1381" s="55" t="s">
        <v>943</v>
      </c>
      <c r="F1381" s="55">
        <v>0</v>
      </c>
      <c r="G1381" s="55">
        <v>0</v>
      </c>
    </row>
    <row r="1382" spans="2:7">
      <c r="B1382" s="55" t="s">
        <v>266</v>
      </c>
      <c r="C1382" s="55" t="s">
        <v>845</v>
      </c>
      <c r="D1382" s="55" t="s">
        <v>267</v>
      </c>
      <c r="E1382" s="55" t="s">
        <v>944</v>
      </c>
      <c r="F1382" s="55">
        <v>0</v>
      </c>
      <c r="G1382" s="55">
        <v>0</v>
      </c>
    </row>
    <row r="1383" spans="2:7">
      <c r="B1383" s="55" t="s">
        <v>266</v>
      </c>
      <c r="C1383" s="55" t="s">
        <v>845</v>
      </c>
      <c r="D1383" s="55" t="s">
        <v>267</v>
      </c>
      <c r="E1383" s="55" t="s">
        <v>945</v>
      </c>
      <c r="F1383" s="55">
        <v>14</v>
      </c>
      <c r="G1383" s="55">
        <v>2</v>
      </c>
    </row>
    <row r="1384" spans="2:7">
      <c r="B1384" s="55" t="s">
        <v>266</v>
      </c>
      <c r="C1384" s="55" t="s">
        <v>845</v>
      </c>
      <c r="D1384" s="55" t="s">
        <v>267</v>
      </c>
      <c r="E1384" s="55" t="s">
        <v>946</v>
      </c>
      <c r="F1384" s="55">
        <v>269</v>
      </c>
      <c r="G1384" s="55">
        <v>195</v>
      </c>
    </row>
    <row r="1385" spans="2:7">
      <c r="B1385" s="55" t="s">
        <v>266</v>
      </c>
      <c r="C1385" s="55" t="s">
        <v>845</v>
      </c>
      <c r="D1385" s="55" t="s">
        <v>269</v>
      </c>
      <c r="E1385" s="55" t="s">
        <v>946</v>
      </c>
      <c r="F1385" s="55">
        <v>541</v>
      </c>
      <c r="G1385" s="55">
        <v>388</v>
      </c>
    </row>
    <row r="1386" spans="2:7">
      <c r="B1386" s="55" t="s">
        <v>266</v>
      </c>
      <c r="C1386" s="55" t="s">
        <v>845</v>
      </c>
      <c r="D1386" s="55" t="s">
        <v>270</v>
      </c>
      <c r="E1386" s="55" t="s">
        <v>946</v>
      </c>
      <c r="F1386" s="55">
        <v>65</v>
      </c>
      <c r="G1386" s="55">
        <v>105</v>
      </c>
    </row>
    <row r="1387" spans="2:7">
      <c r="B1387" s="55" t="s">
        <v>266</v>
      </c>
      <c r="C1387" s="55" t="s">
        <v>845</v>
      </c>
      <c r="D1387" s="55" t="s">
        <v>267</v>
      </c>
      <c r="E1387" s="55" t="s">
        <v>947</v>
      </c>
      <c r="F1387" s="55">
        <v>6</v>
      </c>
      <c r="G1387" s="55">
        <v>0</v>
      </c>
    </row>
    <row r="1388" spans="2:7">
      <c r="B1388" s="55" t="s">
        <v>266</v>
      </c>
      <c r="C1388" s="55" t="s">
        <v>845</v>
      </c>
      <c r="D1388" s="55" t="s">
        <v>269</v>
      </c>
      <c r="E1388" s="55" t="s">
        <v>947</v>
      </c>
      <c r="F1388" s="55">
        <v>3</v>
      </c>
      <c r="G1388" s="55">
        <v>0</v>
      </c>
    </row>
    <row r="1389" spans="2:7">
      <c r="B1389" s="55" t="s">
        <v>266</v>
      </c>
      <c r="C1389" s="55" t="s">
        <v>845</v>
      </c>
      <c r="D1389" s="55" t="s">
        <v>270</v>
      </c>
      <c r="E1389" s="55" t="s">
        <v>947</v>
      </c>
      <c r="F1389" s="55">
        <v>0</v>
      </c>
      <c r="G1389" s="55">
        <v>0</v>
      </c>
    </row>
    <row r="1390" spans="2:7">
      <c r="B1390" s="55" t="s">
        <v>266</v>
      </c>
      <c r="C1390" s="55" t="s">
        <v>845</v>
      </c>
      <c r="D1390" s="55" t="s">
        <v>267</v>
      </c>
      <c r="E1390" s="55" t="s">
        <v>948</v>
      </c>
      <c r="F1390" s="55">
        <v>24</v>
      </c>
      <c r="G1390" s="55">
        <v>10</v>
      </c>
    </row>
    <row r="1391" spans="2:7">
      <c r="B1391" s="55" t="s">
        <v>266</v>
      </c>
      <c r="C1391" s="55" t="s">
        <v>845</v>
      </c>
      <c r="D1391" s="55" t="s">
        <v>269</v>
      </c>
      <c r="E1391" s="55" t="s">
        <v>948</v>
      </c>
      <c r="F1391" s="55">
        <v>87</v>
      </c>
      <c r="G1391" s="55">
        <v>40</v>
      </c>
    </row>
    <row r="1392" spans="2:7">
      <c r="B1392" s="55" t="s">
        <v>266</v>
      </c>
      <c r="C1392" s="55" t="s">
        <v>845</v>
      </c>
      <c r="D1392" s="55" t="s">
        <v>270</v>
      </c>
      <c r="E1392" s="55" t="s">
        <v>948</v>
      </c>
      <c r="F1392" s="55">
        <v>0</v>
      </c>
      <c r="G1392" s="55">
        <v>6</v>
      </c>
    </row>
    <row r="1393" spans="2:7">
      <c r="B1393" s="55" t="s">
        <v>266</v>
      </c>
      <c r="C1393" s="55" t="s">
        <v>845</v>
      </c>
      <c r="D1393" s="55" t="s">
        <v>267</v>
      </c>
      <c r="E1393" s="55" t="s">
        <v>949</v>
      </c>
      <c r="F1393" s="55">
        <v>360</v>
      </c>
      <c r="G1393" s="55">
        <v>302</v>
      </c>
    </row>
    <row r="1394" spans="2:7">
      <c r="B1394" s="55" t="s">
        <v>266</v>
      </c>
      <c r="C1394" s="55" t="s">
        <v>845</v>
      </c>
      <c r="D1394" s="55" t="s">
        <v>269</v>
      </c>
      <c r="E1394" s="55" t="s">
        <v>949</v>
      </c>
      <c r="F1394" s="55">
        <v>15</v>
      </c>
      <c r="G1394" s="55">
        <v>26</v>
      </c>
    </row>
    <row r="1395" spans="2:7">
      <c r="B1395" s="55" t="s">
        <v>266</v>
      </c>
      <c r="C1395" s="55" t="s">
        <v>845</v>
      </c>
      <c r="D1395" s="55" t="s">
        <v>270</v>
      </c>
      <c r="E1395" s="55" t="s">
        <v>949</v>
      </c>
      <c r="F1395" s="55">
        <v>7</v>
      </c>
      <c r="G1395" s="55">
        <v>8</v>
      </c>
    </row>
    <row r="1396" spans="2:7">
      <c r="B1396" s="55" t="s">
        <v>266</v>
      </c>
      <c r="C1396" s="55" t="s">
        <v>845</v>
      </c>
      <c r="D1396" s="55" t="s">
        <v>267</v>
      </c>
      <c r="E1396" s="55" t="s">
        <v>950</v>
      </c>
      <c r="F1396" s="55">
        <v>3</v>
      </c>
      <c r="G1396" s="55">
        <v>0</v>
      </c>
    </row>
    <row r="1397" spans="2:7">
      <c r="B1397" s="55" t="s">
        <v>266</v>
      </c>
      <c r="C1397" s="55" t="s">
        <v>845</v>
      </c>
      <c r="D1397" s="55" t="s">
        <v>267</v>
      </c>
      <c r="E1397" s="55" t="s">
        <v>951</v>
      </c>
      <c r="F1397" s="55">
        <v>345</v>
      </c>
      <c r="G1397" s="55">
        <v>325</v>
      </c>
    </row>
    <row r="1398" spans="2:7">
      <c r="B1398" s="55" t="s">
        <v>266</v>
      </c>
      <c r="C1398" s="55" t="s">
        <v>845</v>
      </c>
      <c r="D1398" s="55" t="s">
        <v>269</v>
      </c>
      <c r="E1398" s="55" t="s">
        <v>951</v>
      </c>
      <c r="F1398" s="55">
        <v>75</v>
      </c>
      <c r="G1398" s="55">
        <v>50</v>
      </c>
    </row>
    <row r="1399" spans="2:7">
      <c r="B1399" s="55" t="s">
        <v>266</v>
      </c>
      <c r="C1399" s="55" t="s">
        <v>845</v>
      </c>
      <c r="D1399" s="55" t="s">
        <v>270</v>
      </c>
      <c r="E1399" s="55" t="s">
        <v>951</v>
      </c>
      <c r="F1399" s="55">
        <v>7</v>
      </c>
      <c r="G1399" s="55">
        <v>3</v>
      </c>
    </row>
    <row r="1400" spans="2:7">
      <c r="B1400" s="55" t="s">
        <v>266</v>
      </c>
      <c r="C1400" s="55" t="s">
        <v>845</v>
      </c>
      <c r="D1400" s="55" t="s">
        <v>267</v>
      </c>
      <c r="E1400" s="55" t="s">
        <v>952</v>
      </c>
      <c r="F1400" s="55">
        <v>108</v>
      </c>
      <c r="G1400" s="55">
        <v>93</v>
      </c>
    </row>
    <row r="1401" spans="2:7">
      <c r="B1401" s="55" t="s">
        <v>266</v>
      </c>
      <c r="C1401" s="55" t="s">
        <v>845</v>
      </c>
      <c r="D1401" s="55" t="s">
        <v>269</v>
      </c>
      <c r="E1401" s="55" t="s">
        <v>952</v>
      </c>
      <c r="F1401" s="55">
        <v>24</v>
      </c>
      <c r="G1401" s="55">
        <v>20</v>
      </c>
    </row>
    <row r="1402" spans="2:7">
      <c r="B1402" s="55" t="s">
        <v>266</v>
      </c>
      <c r="C1402" s="55" t="s">
        <v>845</v>
      </c>
      <c r="D1402" s="55" t="s">
        <v>270</v>
      </c>
      <c r="E1402" s="55" t="s">
        <v>952</v>
      </c>
      <c r="F1402" s="55">
        <v>32</v>
      </c>
      <c r="G1402" s="55">
        <v>29</v>
      </c>
    </row>
    <row r="1403" spans="2:7">
      <c r="B1403" s="55" t="s">
        <v>266</v>
      </c>
      <c r="C1403" s="55" t="s">
        <v>845</v>
      </c>
      <c r="D1403" s="55" t="s">
        <v>267</v>
      </c>
      <c r="E1403" s="55" t="s">
        <v>953</v>
      </c>
      <c r="F1403" s="55">
        <v>18</v>
      </c>
      <c r="G1403" s="55">
        <v>8</v>
      </c>
    </row>
    <row r="1404" spans="2:7">
      <c r="B1404" s="55" t="s">
        <v>266</v>
      </c>
      <c r="C1404" s="55" t="s">
        <v>845</v>
      </c>
      <c r="D1404" s="55" t="s">
        <v>269</v>
      </c>
      <c r="E1404" s="55" t="s">
        <v>953</v>
      </c>
      <c r="F1404" s="55">
        <v>0</v>
      </c>
      <c r="G1404" s="55">
        <v>0</v>
      </c>
    </row>
    <row r="1405" spans="2:7">
      <c r="B1405" s="55" t="s">
        <v>266</v>
      </c>
      <c r="C1405" s="55" t="s">
        <v>845</v>
      </c>
      <c r="D1405" s="55" t="s">
        <v>270</v>
      </c>
      <c r="E1405" s="55" t="s">
        <v>953</v>
      </c>
      <c r="F1405" s="55">
        <v>0</v>
      </c>
      <c r="G1405" s="55">
        <v>0</v>
      </c>
    </row>
    <row r="1406" spans="2:7">
      <c r="B1406" s="55" t="s">
        <v>266</v>
      </c>
      <c r="C1406" s="55" t="s">
        <v>845</v>
      </c>
      <c r="D1406" s="55" t="s">
        <v>267</v>
      </c>
      <c r="E1406" s="55" t="s">
        <v>954</v>
      </c>
      <c r="F1406" s="55">
        <v>3</v>
      </c>
      <c r="G1406" s="55">
        <v>4</v>
      </c>
    </row>
    <row r="1407" spans="2:7">
      <c r="B1407" s="55" t="s">
        <v>266</v>
      </c>
      <c r="C1407" s="55" t="s">
        <v>845</v>
      </c>
      <c r="D1407" s="55" t="s">
        <v>269</v>
      </c>
      <c r="E1407" s="55" t="s">
        <v>954</v>
      </c>
      <c r="F1407" s="55">
        <v>0</v>
      </c>
      <c r="G1407" s="55">
        <v>0</v>
      </c>
    </row>
    <row r="1408" spans="2:7">
      <c r="B1408" s="55" t="s">
        <v>266</v>
      </c>
      <c r="C1408" s="55" t="s">
        <v>845</v>
      </c>
      <c r="D1408" s="55" t="s">
        <v>267</v>
      </c>
      <c r="E1408" s="55" t="s">
        <v>955</v>
      </c>
      <c r="F1408" s="55">
        <v>7</v>
      </c>
      <c r="G1408" s="55">
        <v>16</v>
      </c>
    </row>
    <row r="1409" spans="2:7">
      <c r="B1409" s="55" t="s">
        <v>266</v>
      </c>
      <c r="C1409" s="55" t="s">
        <v>845</v>
      </c>
      <c r="D1409" s="55" t="s">
        <v>269</v>
      </c>
      <c r="E1409" s="55" t="s">
        <v>955</v>
      </c>
      <c r="F1409" s="55">
        <v>12</v>
      </c>
      <c r="G1409" s="55">
        <v>0</v>
      </c>
    </row>
    <row r="1410" spans="2:7">
      <c r="B1410" s="55" t="s">
        <v>266</v>
      </c>
      <c r="C1410" s="55" t="s">
        <v>845</v>
      </c>
      <c r="D1410" s="55" t="s">
        <v>270</v>
      </c>
      <c r="E1410" s="55" t="s">
        <v>955</v>
      </c>
      <c r="F1410" s="55">
        <v>0</v>
      </c>
      <c r="G1410" s="55">
        <v>0</v>
      </c>
    </row>
    <row r="1411" spans="2:7">
      <c r="B1411" s="55" t="s">
        <v>266</v>
      </c>
      <c r="C1411" s="55" t="s">
        <v>845</v>
      </c>
      <c r="D1411" s="55" t="s">
        <v>267</v>
      </c>
      <c r="E1411" s="55" t="s">
        <v>956</v>
      </c>
      <c r="F1411" s="55">
        <v>6</v>
      </c>
      <c r="G1411" s="55">
        <v>14</v>
      </c>
    </row>
    <row r="1412" spans="2:7">
      <c r="B1412" s="55" t="s">
        <v>266</v>
      </c>
      <c r="C1412" s="55" t="s">
        <v>845</v>
      </c>
      <c r="D1412" s="55" t="s">
        <v>267</v>
      </c>
      <c r="E1412" s="55" t="s">
        <v>957</v>
      </c>
      <c r="F1412" s="55">
        <v>13</v>
      </c>
      <c r="G1412" s="55">
        <v>10</v>
      </c>
    </row>
    <row r="1413" spans="2:7">
      <c r="B1413" s="55" t="s">
        <v>266</v>
      </c>
      <c r="C1413" s="55" t="s">
        <v>845</v>
      </c>
      <c r="D1413" s="55" t="s">
        <v>270</v>
      </c>
      <c r="E1413" s="55" t="s">
        <v>957</v>
      </c>
      <c r="F1413" s="55">
        <v>0</v>
      </c>
      <c r="G1413" s="55">
        <v>1</v>
      </c>
    </row>
    <row r="1414" spans="2:7">
      <c r="B1414" s="55" t="s">
        <v>266</v>
      </c>
      <c r="C1414" s="55" t="s">
        <v>845</v>
      </c>
      <c r="D1414" s="55" t="s">
        <v>267</v>
      </c>
      <c r="E1414" s="55" t="s">
        <v>679</v>
      </c>
      <c r="F1414" s="55">
        <v>0</v>
      </c>
      <c r="G1414" s="55">
        <v>12</v>
      </c>
    </row>
    <row r="1415" spans="2:7">
      <c r="B1415" s="55" t="s">
        <v>266</v>
      </c>
      <c r="C1415" s="55" t="s">
        <v>845</v>
      </c>
      <c r="D1415" s="55" t="s">
        <v>269</v>
      </c>
      <c r="E1415" s="55" t="s">
        <v>679</v>
      </c>
      <c r="F1415" s="55">
        <v>0</v>
      </c>
      <c r="G1415" s="55">
        <v>0</v>
      </c>
    </row>
    <row r="1416" spans="2:7">
      <c r="B1416" s="55" t="s">
        <v>266</v>
      </c>
      <c r="C1416" s="55" t="s">
        <v>845</v>
      </c>
      <c r="D1416" s="55" t="s">
        <v>270</v>
      </c>
      <c r="E1416" s="55" t="s">
        <v>679</v>
      </c>
      <c r="F1416" s="55">
        <v>0</v>
      </c>
      <c r="G1416" s="55">
        <v>1</v>
      </c>
    </row>
    <row r="1417" spans="2:7">
      <c r="B1417" s="55" t="s">
        <v>266</v>
      </c>
      <c r="C1417" s="55" t="s">
        <v>845</v>
      </c>
      <c r="D1417" s="55" t="s">
        <v>267</v>
      </c>
      <c r="E1417" s="55" t="s">
        <v>958</v>
      </c>
      <c r="F1417" s="55">
        <v>6</v>
      </c>
      <c r="G1417" s="55">
        <v>2</v>
      </c>
    </row>
    <row r="1418" spans="2:7">
      <c r="B1418" s="55" t="s">
        <v>266</v>
      </c>
      <c r="C1418" s="55" t="s">
        <v>845</v>
      </c>
      <c r="D1418" s="55" t="s">
        <v>269</v>
      </c>
      <c r="E1418" s="55" t="s">
        <v>958</v>
      </c>
      <c r="F1418" s="55">
        <v>0</v>
      </c>
      <c r="G1418" s="55">
        <v>0</v>
      </c>
    </row>
    <row r="1419" spans="2:7">
      <c r="B1419" s="55" t="s">
        <v>266</v>
      </c>
      <c r="C1419" s="55" t="s">
        <v>845</v>
      </c>
      <c r="D1419" s="55" t="s">
        <v>267</v>
      </c>
      <c r="E1419" s="55" t="s">
        <v>959</v>
      </c>
      <c r="F1419" s="55">
        <v>79</v>
      </c>
      <c r="G1419" s="55">
        <v>20</v>
      </c>
    </row>
    <row r="1420" spans="2:7">
      <c r="B1420" s="55" t="s">
        <v>266</v>
      </c>
      <c r="C1420" s="55" t="s">
        <v>845</v>
      </c>
      <c r="D1420" s="55" t="s">
        <v>269</v>
      </c>
      <c r="E1420" s="55" t="s">
        <v>959</v>
      </c>
      <c r="F1420" s="55">
        <v>66</v>
      </c>
      <c r="G1420" s="55">
        <v>0</v>
      </c>
    </row>
    <row r="1421" spans="2:7">
      <c r="B1421" s="55" t="s">
        <v>266</v>
      </c>
      <c r="C1421" s="55" t="s">
        <v>845</v>
      </c>
      <c r="D1421" s="55" t="s">
        <v>270</v>
      </c>
      <c r="E1421" s="55" t="s">
        <v>959</v>
      </c>
      <c r="F1421" s="55">
        <v>60</v>
      </c>
      <c r="G1421" s="55">
        <v>0</v>
      </c>
    </row>
    <row r="1422" spans="2:7">
      <c r="B1422" s="55" t="s">
        <v>266</v>
      </c>
      <c r="C1422" s="55" t="s">
        <v>845</v>
      </c>
      <c r="D1422" s="55" t="s">
        <v>267</v>
      </c>
      <c r="E1422" s="55" t="s">
        <v>960</v>
      </c>
      <c r="F1422" s="55">
        <v>10</v>
      </c>
      <c r="G1422" s="55">
        <v>18</v>
      </c>
    </row>
    <row r="1423" spans="2:7">
      <c r="B1423" s="55" t="s">
        <v>266</v>
      </c>
      <c r="C1423" s="55" t="s">
        <v>845</v>
      </c>
      <c r="D1423" s="55" t="s">
        <v>269</v>
      </c>
      <c r="E1423" s="55" t="s">
        <v>960</v>
      </c>
      <c r="F1423" s="55">
        <v>2</v>
      </c>
      <c r="G1423" s="55">
        <v>36</v>
      </c>
    </row>
    <row r="1424" spans="2:7">
      <c r="B1424" s="55" t="s">
        <v>266</v>
      </c>
      <c r="C1424" s="55" t="s">
        <v>845</v>
      </c>
      <c r="D1424" s="55" t="s">
        <v>270</v>
      </c>
      <c r="E1424" s="55" t="s">
        <v>960</v>
      </c>
      <c r="F1424" s="55">
        <v>0</v>
      </c>
      <c r="G1424" s="55">
        <v>12</v>
      </c>
    </row>
    <row r="1425" spans="2:7">
      <c r="B1425" s="55" t="s">
        <v>266</v>
      </c>
      <c r="C1425" s="55" t="s">
        <v>845</v>
      </c>
      <c r="D1425" s="55" t="s">
        <v>267</v>
      </c>
      <c r="E1425" s="55" t="s">
        <v>961</v>
      </c>
      <c r="F1425" s="55">
        <v>2</v>
      </c>
      <c r="G1425" s="55">
        <v>4</v>
      </c>
    </row>
    <row r="1426" spans="2:7">
      <c r="B1426" s="55" t="s">
        <v>266</v>
      </c>
      <c r="C1426" s="55" t="s">
        <v>845</v>
      </c>
      <c r="D1426" s="55" t="s">
        <v>270</v>
      </c>
      <c r="E1426" s="55" t="s">
        <v>961</v>
      </c>
      <c r="F1426" s="55">
        <v>0</v>
      </c>
      <c r="G1426" s="55">
        <v>0</v>
      </c>
    </row>
    <row r="1427" spans="2:7">
      <c r="B1427" s="55" t="s">
        <v>266</v>
      </c>
      <c r="C1427" s="55" t="s">
        <v>845</v>
      </c>
      <c r="D1427" s="55" t="s">
        <v>267</v>
      </c>
      <c r="E1427" s="55" t="s">
        <v>962</v>
      </c>
      <c r="F1427" s="55">
        <v>52</v>
      </c>
      <c r="G1427" s="55">
        <v>60</v>
      </c>
    </row>
    <row r="1428" spans="2:7">
      <c r="B1428" s="55" t="s">
        <v>266</v>
      </c>
      <c r="C1428" s="55" t="s">
        <v>845</v>
      </c>
      <c r="D1428" s="55" t="s">
        <v>269</v>
      </c>
      <c r="E1428" s="55" t="s">
        <v>962</v>
      </c>
      <c r="F1428" s="55">
        <v>7</v>
      </c>
      <c r="G1428" s="55">
        <v>4</v>
      </c>
    </row>
    <row r="1429" spans="2:7">
      <c r="B1429" s="55" t="s">
        <v>266</v>
      </c>
      <c r="C1429" s="55" t="s">
        <v>845</v>
      </c>
      <c r="D1429" s="55" t="s">
        <v>270</v>
      </c>
      <c r="E1429" s="55" t="s">
        <v>962</v>
      </c>
      <c r="F1429" s="55">
        <v>1</v>
      </c>
      <c r="G1429" s="55">
        <v>0</v>
      </c>
    </row>
    <row r="1430" spans="2:7">
      <c r="B1430" s="55" t="s">
        <v>266</v>
      </c>
      <c r="C1430" s="55" t="s">
        <v>845</v>
      </c>
      <c r="D1430" s="55" t="s">
        <v>267</v>
      </c>
      <c r="E1430" s="55" t="s">
        <v>963</v>
      </c>
      <c r="F1430" s="55">
        <v>0</v>
      </c>
      <c r="G1430" s="55">
        <v>9</v>
      </c>
    </row>
    <row r="1431" spans="2:7">
      <c r="B1431" s="55" t="s">
        <v>266</v>
      </c>
      <c r="C1431" s="55" t="s">
        <v>845</v>
      </c>
      <c r="D1431" s="55" t="s">
        <v>270</v>
      </c>
      <c r="E1431" s="55" t="s">
        <v>963</v>
      </c>
      <c r="F1431" s="55">
        <v>0</v>
      </c>
      <c r="G1431" s="55">
        <v>0</v>
      </c>
    </row>
    <row r="1432" spans="2:7">
      <c r="B1432" s="55" t="s">
        <v>266</v>
      </c>
      <c r="C1432" s="55" t="s">
        <v>845</v>
      </c>
      <c r="D1432" s="55" t="s">
        <v>267</v>
      </c>
      <c r="E1432" s="55" t="s">
        <v>964</v>
      </c>
      <c r="F1432" s="55">
        <v>0</v>
      </c>
      <c r="G1432" s="55">
        <v>12</v>
      </c>
    </row>
    <row r="1433" spans="2:7">
      <c r="B1433" s="55" t="s">
        <v>266</v>
      </c>
      <c r="C1433" s="55" t="s">
        <v>845</v>
      </c>
      <c r="D1433" s="55" t="s">
        <v>269</v>
      </c>
      <c r="E1433" s="55" t="s">
        <v>964</v>
      </c>
      <c r="F1433" s="55">
        <v>0</v>
      </c>
      <c r="G1433" s="55">
        <v>0</v>
      </c>
    </row>
    <row r="1434" spans="2:7">
      <c r="B1434" s="55" t="s">
        <v>266</v>
      </c>
      <c r="C1434" s="55" t="s">
        <v>845</v>
      </c>
      <c r="D1434" s="55" t="s">
        <v>270</v>
      </c>
      <c r="E1434" s="55" t="s">
        <v>964</v>
      </c>
      <c r="F1434" s="55">
        <v>0</v>
      </c>
      <c r="G1434" s="55">
        <v>6</v>
      </c>
    </row>
    <row r="1435" spans="2:7">
      <c r="B1435" s="55" t="s">
        <v>266</v>
      </c>
      <c r="C1435" s="55" t="s">
        <v>845</v>
      </c>
      <c r="D1435" s="55" t="s">
        <v>267</v>
      </c>
      <c r="E1435" s="55" t="s">
        <v>965</v>
      </c>
      <c r="F1435" s="55">
        <v>0</v>
      </c>
      <c r="G1435" s="55">
        <v>0</v>
      </c>
    </row>
    <row r="1436" spans="2:7">
      <c r="B1436" s="55" t="s">
        <v>266</v>
      </c>
      <c r="C1436" s="55" t="s">
        <v>845</v>
      </c>
      <c r="D1436" s="55" t="s">
        <v>267</v>
      </c>
      <c r="E1436" s="55" t="s">
        <v>966</v>
      </c>
      <c r="F1436" s="55">
        <v>18</v>
      </c>
      <c r="G1436" s="55">
        <v>0</v>
      </c>
    </row>
    <row r="1437" spans="2:7">
      <c r="B1437" s="55" t="s">
        <v>266</v>
      </c>
      <c r="C1437" s="55" t="s">
        <v>845</v>
      </c>
      <c r="D1437" s="55" t="s">
        <v>269</v>
      </c>
      <c r="E1437" s="55" t="s">
        <v>966</v>
      </c>
      <c r="F1437" s="55">
        <v>0</v>
      </c>
      <c r="G1437" s="55">
        <v>0</v>
      </c>
    </row>
    <row r="1438" spans="2:7">
      <c r="B1438" s="55" t="s">
        <v>266</v>
      </c>
      <c r="C1438" s="55" t="s">
        <v>845</v>
      </c>
      <c r="D1438" s="55" t="s">
        <v>267</v>
      </c>
      <c r="E1438" s="55" t="s">
        <v>967</v>
      </c>
      <c r="F1438" s="55">
        <v>19</v>
      </c>
      <c r="G1438" s="55">
        <v>50</v>
      </c>
    </row>
    <row r="1439" spans="2:7">
      <c r="B1439" s="55" t="s">
        <v>266</v>
      </c>
      <c r="C1439" s="55" t="s">
        <v>845</v>
      </c>
      <c r="D1439" s="55" t="s">
        <v>269</v>
      </c>
      <c r="E1439" s="55" t="s">
        <v>967</v>
      </c>
      <c r="F1439" s="55">
        <v>2</v>
      </c>
      <c r="G1439" s="55">
        <v>0</v>
      </c>
    </row>
    <row r="1440" spans="2:7">
      <c r="B1440" s="55" t="s">
        <v>266</v>
      </c>
      <c r="C1440" s="55" t="s">
        <v>845</v>
      </c>
      <c r="D1440" s="55" t="s">
        <v>270</v>
      </c>
      <c r="E1440" s="55" t="s">
        <v>967</v>
      </c>
      <c r="F1440" s="55">
        <v>0</v>
      </c>
      <c r="G1440" s="55">
        <v>4</v>
      </c>
    </row>
    <row r="1441" spans="2:7">
      <c r="B1441" s="55" t="s">
        <v>266</v>
      </c>
      <c r="C1441" s="55" t="s">
        <v>845</v>
      </c>
      <c r="D1441" s="55" t="s">
        <v>267</v>
      </c>
      <c r="E1441" s="55" t="s">
        <v>968</v>
      </c>
      <c r="F1441" s="55">
        <v>98</v>
      </c>
      <c r="G1441" s="55">
        <v>39</v>
      </c>
    </row>
    <row r="1442" spans="2:7">
      <c r="B1442" s="55" t="s">
        <v>266</v>
      </c>
      <c r="C1442" s="55" t="s">
        <v>845</v>
      </c>
      <c r="D1442" s="55" t="s">
        <v>269</v>
      </c>
      <c r="E1442" s="55" t="s">
        <v>968</v>
      </c>
      <c r="F1442" s="55">
        <v>0</v>
      </c>
      <c r="G1442" s="55">
        <v>0</v>
      </c>
    </row>
    <row r="1443" spans="2:7">
      <c r="B1443" s="55" t="s">
        <v>266</v>
      </c>
      <c r="C1443" s="55" t="s">
        <v>845</v>
      </c>
      <c r="D1443" s="55" t="s">
        <v>267</v>
      </c>
      <c r="E1443" s="55" t="s">
        <v>969</v>
      </c>
      <c r="F1443" s="55">
        <v>30</v>
      </c>
      <c r="G1443" s="55">
        <v>20</v>
      </c>
    </row>
    <row r="1444" spans="2:7">
      <c r="B1444" s="55" t="s">
        <v>266</v>
      </c>
      <c r="C1444" s="55" t="s">
        <v>845</v>
      </c>
      <c r="D1444" s="55" t="s">
        <v>269</v>
      </c>
      <c r="E1444" s="55" t="s">
        <v>969</v>
      </c>
      <c r="F1444" s="55">
        <v>0</v>
      </c>
      <c r="G1444" s="55">
        <v>0</v>
      </c>
    </row>
    <row r="1445" spans="2:7">
      <c r="B1445" s="55" t="s">
        <v>266</v>
      </c>
      <c r="C1445" s="55" t="s">
        <v>845</v>
      </c>
      <c r="D1445" s="55" t="s">
        <v>267</v>
      </c>
      <c r="E1445" s="55" t="s">
        <v>970</v>
      </c>
      <c r="F1445" s="55">
        <v>33</v>
      </c>
      <c r="G1445" s="55">
        <v>9</v>
      </c>
    </row>
    <row r="1446" spans="2:7">
      <c r="B1446" s="55" t="s">
        <v>266</v>
      </c>
      <c r="C1446" s="55" t="s">
        <v>845</v>
      </c>
      <c r="D1446" s="55" t="s">
        <v>269</v>
      </c>
      <c r="E1446" s="55" t="s">
        <v>970</v>
      </c>
      <c r="F1446" s="55">
        <v>0</v>
      </c>
      <c r="G1446" s="55">
        <v>8</v>
      </c>
    </row>
    <row r="1447" spans="2:7">
      <c r="B1447" s="55" t="s">
        <v>266</v>
      </c>
      <c r="C1447" s="55" t="s">
        <v>845</v>
      </c>
      <c r="D1447" s="55" t="s">
        <v>270</v>
      </c>
      <c r="E1447" s="55" t="s">
        <v>970</v>
      </c>
      <c r="F1447" s="55">
        <v>0</v>
      </c>
      <c r="G1447" s="55">
        <v>0</v>
      </c>
    </row>
    <row r="1448" spans="2:7">
      <c r="B1448" s="55" t="s">
        <v>266</v>
      </c>
      <c r="C1448" s="55" t="s">
        <v>845</v>
      </c>
      <c r="D1448" s="55" t="s">
        <v>267</v>
      </c>
      <c r="E1448" s="55" t="s">
        <v>971</v>
      </c>
      <c r="F1448" s="55">
        <v>125</v>
      </c>
      <c r="G1448" s="55">
        <v>140</v>
      </c>
    </row>
    <row r="1449" spans="2:7">
      <c r="B1449" s="55" t="s">
        <v>266</v>
      </c>
      <c r="C1449" s="55" t="s">
        <v>845</v>
      </c>
      <c r="D1449" s="55" t="s">
        <v>269</v>
      </c>
      <c r="E1449" s="55" t="s">
        <v>971</v>
      </c>
      <c r="F1449" s="55">
        <v>11</v>
      </c>
      <c r="G1449" s="55">
        <v>11</v>
      </c>
    </row>
    <row r="1450" spans="2:7">
      <c r="B1450" s="55" t="s">
        <v>266</v>
      </c>
      <c r="C1450" s="55" t="s">
        <v>845</v>
      </c>
      <c r="D1450" s="55" t="s">
        <v>270</v>
      </c>
      <c r="E1450" s="55" t="s">
        <v>971</v>
      </c>
      <c r="F1450" s="55">
        <v>3</v>
      </c>
      <c r="G1450" s="55">
        <v>10</v>
      </c>
    </row>
    <row r="1451" spans="2:7">
      <c r="B1451" s="55" t="s">
        <v>266</v>
      </c>
      <c r="C1451" s="55" t="s">
        <v>845</v>
      </c>
      <c r="D1451" s="55" t="s">
        <v>267</v>
      </c>
      <c r="E1451" s="55" t="s">
        <v>972</v>
      </c>
      <c r="F1451" s="55">
        <v>9</v>
      </c>
      <c r="G1451" s="55">
        <v>24</v>
      </c>
    </row>
    <row r="1452" spans="2:7">
      <c r="B1452" s="55" t="s">
        <v>266</v>
      </c>
      <c r="C1452" s="55" t="s">
        <v>845</v>
      </c>
      <c r="D1452" s="55" t="s">
        <v>269</v>
      </c>
      <c r="E1452" s="55" t="s">
        <v>972</v>
      </c>
      <c r="F1452" s="55">
        <v>12</v>
      </c>
      <c r="G1452" s="55">
        <v>3</v>
      </c>
    </row>
    <row r="1453" spans="2:7">
      <c r="B1453" s="55" t="s">
        <v>266</v>
      </c>
      <c r="C1453" s="55" t="s">
        <v>845</v>
      </c>
      <c r="D1453" s="55" t="s">
        <v>267</v>
      </c>
      <c r="E1453" s="55" t="s">
        <v>973</v>
      </c>
      <c r="F1453" s="55">
        <v>10</v>
      </c>
      <c r="G1453" s="55">
        <v>0</v>
      </c>
    </row>
    <row r="1454" spans="2:7">
      <c r="B1454" s="55" t="s">
        <v>266</v>
      </c>
      <c r="C1454" s="55" t="s">
        <v>845</v>
      </c>
      <c r="D1454" s="55" t="s">
        <v>270</v>
      </c>
      <c r="E1454" s="55" t="s">
        <v>973</v>
      </c>
      <c r="F1454" s="55">
        <v>0</v>
      </c>
      <c r="G1454" s="55">
        <v>0</v>
      </c>
    </row>
    <row r="1455" spans="2:7">
      <c r="B1455" s="55" t="s">
        <v>266</v>
      </c>
      <c r="C1455" s="55" t="s">
        <v>845</v>
      </c>
      <c r="D1455" s="55" t="s">
        <v>267</v>
      </c>
      <c r="E1455" s="55" t="s">
        <v>974</v>
      </c>
      <c r="F1455" s="55">
        <v>5</v>
      </c>
      <c r="G1455" s="55">
        <v>1</v>
      </c>
    </row>
    <row r="1456" spans="2:7">
      <c r="B1456" s="55" t="s">
        <v>266</v>
      </c>
      <c r="C1456" s="55" t="s">
        <v>845</v>
      </c>
      <c r="D1456" s="55" t="s">
        <v>267</v>
      </c>
      <c r="E1456" s="55" t="s">
        <v>975</v>
      </c>
      <c r="F1456" s="55">
        <v>2</v>
      </c>
      <c r="G1456" s="55">
        <v>14</v>
      </c>
    </row>
    <row r="1457" spans="2:7">
      <c r="B1457" s="55" t="s">
        <v>266</v>
      </c>
      <c r="C1457" s="55" t="s">
        <v>845</v>
      </c>
      <c r="D1457" s="55" t="s">
        <v>269</v>
      </c>
      <c r="E1457" s="55" t="s">
        <v>975</v>
      </c>
      <c r="F1457" s="55">
        <v>0</v>
      </c>
      <c r="G1457" s="55">
        <v>0</v>
      </c>
    </row>
    <row r="1458" spans="2:7">
      <c r="B1458" s="55" t="s">
        <v>266</v>
      </c>
      <c r="C1458" s="55" t="s">
        <v>845</v>
      </c>
      <c r="D1458" s="55" t="s">
        <v>267</v>
      </c>
      <c r="E1458" s="55" t="s">
        <v>976</v>
      </c>
      <c r="F1458" s="55">
        <v>33</v>
      </c>
      <c r="G1458" s="55">
        <v>16</v>
      </c>
    </row>
    <row r="1459" spans="2:7">
      <c r="B1459" s="55" t="s">
        <v>266</v>
      </c>
      <c r="C1459" s="55" t="s">
        <v>845</v>
      </c>
      <c r="D1459" s="55" t="s">
        <v>269</v>
      </c>
      <c r="E1459" s="55" t="s">
        <v>976</v>
      </c>
      <c r="F1459" s="55">
        <v>0</v>
      </c>
      <c r="G1459" s="55">
        <v>10</v>
      </c>
    </row>
    <row r="1460" spans="2:7">
      <c r="B1460" s="55" t="s">
        <v>266</v>
      </c>
      <c r="C1460" s="55" t="s">
        <v>845</v>
      </c>
      <c r="D1460" s="55" t="s">
        <v>270</v>
      </c>
      <c r="E1460" s="55" t="s">
        <v>976</v>
      </c>
      <c r="F1460" s="55">
        <v>3</v>
      </c>
      <c r="G1460" s="55">
        <v>0</v>
      </c>
    </row>
    <row r="1461" spans="2:7">
      <c r="B1461" s="55" t="s">
        <v>266</v>
      </c>
      <c r="C1461" s="55" t="s">
        <v>845</v>
      </c>
      <c r="D1461" s="55" t="s">
        <v>267</v>
      </c>
      <c r="E1461" s="55" t="s">
        <v>977</v>
      </c>
      <c r="F1461" s="55">
        <v>16</v>
      </c>
      <c r="G1461" s="55">
        <v>27</v>
      </c>
    </row>
    <row r="1462" spans="2:7">
      <c r="B1462" s="55" t="s">
        <v>266</v>
      </c>
      <c r="C1462" s="55" t="s">
        <v>845</v>
      </c>
      <c r="D1462" s="55" t="s">
        <v>269</v>
      </c>
      <c r="E1462" s="55" t="s">
        <v>977</v>
      </c>
      <c r="F1462" s="55">
        <v>0</v>
      </c>
      <c r="G1462" s="55">
        <v>2</v>
      </c>
    </row>
    <row r="1463" spans="2:7">
      <c r="B1463" s="55" t="s">
        <v>266</v>
      </c>
      <c r="C1463" s="55" t="s">
        <v>845</v>
      </c>
      <c r="D1463" s="55" t="s">
        <v>267</v>
      </c>
      <c r="E1463" s="55" t="s">
        <v>978</v>
      </c>
      <c r="F1463" s="55">
        <v>27</v>
      </c>
      <c r="G1463" s="55">
        <v>20</v>
      </c>
    </row>
    <row r="1464" spans="2:7">
      <c r="B1464" s="55" t="s">
        <v>266</v>
      </c>
      <c r="C1464" s="55" t="s">
        <v>845</v>
      </c>
      <c r="D1464" s="55" t="s">
        <v>267</v>
      </c>
      <c r="E1464" s="55" t="s">
        <v>979</v>
      </c>
      <c r="F1464" s="55">
        <v>2</v>
      </c>
      <c r="G1464" s="55">
        <v>0</v>
      </c>
    </row>
    <row r="1465" spans="2:7">
      <c r="B1465" s="55" t="s">
        <v>266</v>
      </c>
      <c r="C1465" s="55" t="s">
        <v>845</v>
      </c>
      <c r="D1465" s="55" t="s">
        <v>267</v>
      </c>
      <c r="E1465" s="55" t="s">
        <v>980</v>
      </c>
      <c r="F1465" s="55">
        <v>57</v>
      </c>
      <c r="G1465" s="55">
        <v>48</v>
      </c>
    </row>
    <row r="1466" spans="2:7">
      <c r="B1466" s="55" t="s">
        <v>266</v>
      </c>
      <c r="C1466" s="55" t="s">
        <v>845</v>
      </c>
      <c r="D1466" s="55" t="s">
        <v>269</v>
      </c>
      <c r="E1466" s="55" t="s">
        <v>980</v>
      </c>
      <c r="F1466" s="55">
        <v>27</v>
      </c>
      <c r="G1466" s="55">
        <v>1</v>
      </c>
    </row>
    <row r="1467" spans="2:7">
      <c r="B1467" s="55" t="s">
        <v>266</v>
      </c>
      <c r="C1467" s="55" t="s">
        <v>845</v>
      </c>
      <c r="D1467" s="55" t="s">
        <v>270</v>
      </c>
      <c r="E1467" s="55" t="s">
        <v>980</v>
      </c>
      <c r="F1467" s="55">
        <v>0</v>
      </c>
      <c r="G1467" s="55">
        <v>0</v>
      </c>
    </row>
    <row r="1468" spans="2:7">
      <c r="B1468" s="55" t="s">
        <v>266</v>
      </c>
      <c r="C1468" s="55" t="s">
        <v>845</v>
      </c>
      <c r="D1468" s="55" t="s">
        <v>267</v>
      </c>
      <c r="E1468" s="55" t="s">
        <v>981</v>
      </c>
      <c r="F1468" s="55">
        <v>0</v>
      </c>
      <c r="G1468" s="55">
        <v>18</v>
      </c>
    </row>
    <row r="1469" spans="2:7">
      <c r="B1469" s="55" t="s">
        <v>266</v>
      </c>
      <c r="C1469" s="55" t="s">
        <v>845</v>
      </c>
      <c r="D1469" s="55" t="s">
        <v>269</v>
      </c>
      <c r="E1469" s="55" t="s">
        <v>981</v>
      </c>
      <c r="F1469" s="55">
        <v>0</v>
      </c>
      <c r="G1469" s="55">
        <v>0</v>
      </c>
    </row>
    <row r="1470" spans="2:7">
      <c r="B1470" s="55" t="s">
        <v>266</v>
      </c>
      <c r="C1470" s="55" t="s">
        <v>845</v>
      </c>
      <c r="D1470" s="55" t="s">
        <v>267</v>
      </c>
      <c r="E1470" s="55" t="s">
        <v>982</v>
      </c>
      <c r="F1470" s="55">
        <v>22</v>
      </c>
      <c r="G1470" s="55">
        <v>43</v>
      </c>
    </row>
    <row r="1471" spans="2:7">
      <c r="B1471" s="55" t="s">
        <v>266</v>
      </c>
      <c r="C1471" s="55" t="s">
        <v>845</v>
      </c>
      <c r="D1471" s="55" t="s">
        <v>269</v>
      </c>
      <c r="E1471" s="55" t="s">
        <v>982</v>
      </c>
      <c r="F1471" s="55">
        <v>0</v>
      </c>
      <c r="G1471" s="55">
        <v>0</v>
      </c>
    </row>
    <row r="1472" spans="2:7">
      <c r="B1472" s="55" t="s">
        <v>266</v>
      </c>
      <c r="C1472" s="55" t="s">
        <v>845</v>
      </c>
      <c r="D1472" s="55" t="s">
        <v>270</v>
      </c>
      <c r="E1472" s="55" t="s">
        <v>982</v>
      </c>
      <c r="F1472" s="55">
        <v>0</v>
      </c>
      <c r="G1472" s="55">
        <v>4</v>
      </c>
    </row>
    <row r="1473" spans="2:7">
      <c r="B1473" s="55" t="s">
        <v>266</v>
      </c>
      <c r="C1473" s="55" t="s">
        <v>845</v>
      </c>
      <c r="D1473" s="55" t="s">
        <v>267</v>
      </c>
      <c r="E1473" s="55" t="s">
        <v>983</v>
      </c>
      <c r="F1473" s="55">
        <v>0</v>
      </c>
      <c r="G1473" s="55">
        <v>2</v>
      </c>
    </row>
    <row r="1474" spans="2:7">
      <c r="B1474" s="55" t="s">
        <v>266</v>
      </c>
      <c r="C1474" s="55" t="s">
        <v>845</v>
      </c>
      <c r="D1474" s="55" t="s">
        <v>269</v>
      </c>
      <c r="E1474" s="55" t="s">
        <v>983</v>
      </c>
      <c r="F1474" s="55">
        <v>0</v>
      </c>
      <c r="G1474" s="55">
        <v>0</v>
      </c>
    </row>
    <row r="1475" spans="2:7">
      <c r="B1475" s="55" t="s">
        <v>266</v>
      </c>
      <c r="C1475" s="55" t="s">
        <v>845</v>
      </c>
      <c r="D1475" s="55" t="s">
        <v>267</v>
      </c>
      <c r="E1475" s="55" t="s">
        <v>984</v>
      </c>
      <c r="F1475" s="55">
        <v>0</v>
      </c>
      <c r="G1475" s="55">
        <v>0</v>
      </c>
    </row>
    <row r="1476" spans="2:7">
      <c r="B1476" s="55" t="s">
        <v>266</v>
      </c>
      <c r="C1476" s="55" t="s">
        <v>845</v>
      </c>
      <c r="D1476" s="55" t="s">
        <v>269</v>
      </c>
      <c r="E1476" s="55" t="s">
        <v>984</v>
      </c>
      <c r="F1476" s="55">
        <v>0</v>
      </c>
      <c r="G1476" s="55">
        <v>0</v>
      </c>
    </row>
    <row r="1477" spans="2:7">
      <c r="B1477" s="55" t="s">
        <v>266</v>
      </c>
      <c r="C1477" s="55" t="s">
        <v>845</v>
      </c>
      <c r="D1477" s="55" t="s">
        <v>267</v>
      </c>
      <c r="E1477" s="55" t="s">
        <v>985</v>
      </c>
      <c r="F1477" s="55">
        <v>4</v>
      </c>
      <c r="G1477" s="55">
        <v>0</v>
      </c>
    </row>
    <row r="1478" spans="2:7">
      <c r="B1478" s="55" t="s">
        <v>266</v>
      </c>
      <c r="C1478" s="55" t="s">
        <v>845</v>
      </c>
      <c r="D1478" s="55" t="s">
        <v>269</v>
      </c>
      <c r="E1478" s="55" t="s">
        <v>985</v>
      </c>
      <c r="F1478" s="55">
        <v>13</v>
      </c>
      <c r="G1478" s="55">
        <v>0</v>
      </c>
    </row>
    <row r="1479" spans="2:7">
      <c r="B1479" s="55" t="s">
        <v>266</v>
      </c>
      <c r="C1479" s="55" t="s">
        <v>845</v>
      </c>
      <c r="D1479" s="55" t="s">
        <v>267</v>
      </c>
      <c r="E1479" s="55" t="s">
        <v>986</v>
      </c>
      <c r="F1479" s="55">
        <v>4</v>
      </c>
      <c r="G1479" s="55">
        <v>8</v>
      </c>
    </row>
    <row r="1480" spans="2:7">
      <c r="B1480" s="55" t="s">
        <v>266</v>
      </c>
      <c r="C1480" s="55" t="s">
        <v>845</v>
      </c>
      <c r="D1480" s="55" t="s">
        <v>269</v>
      </c>
      <c r="E1480" s="55" t="s">
        <v>986</v>
      </c>
      <c r="F1480" s="55">
        <v>8</v>
      </c>
      <c r="G1480" s="55">
        <v>0</v>
      </c>
    </row>
    <row r="1481" spans="2:7">
      <c r="B1481" s="55" t="s">
        <v>266</v>
      </c>
      <c r="C1481" s="55" t="s">
        <v>845</v>
      </c>
      <c r="D1481" s="55" t="s">
        <v>267</v>
      </c>
      <c r="E1481" s="55" t="s">
        <v>987</v>
      </c>
      <c r="F1481" s="55">
        <v>0</v>
      </c>
      <c r="G1481" s="55">
        <v>0</v>
      </c>
    </row>
    <row r="1482" spans="2:7">
      <c r="B1482" s="55" t="s">
        <v>266</v>
      </c>
      <c r="C1482" s="55" t="s">
        <v>845</v>
      </c>
      <c r="D1482" s="55" t="s">
        <v>267</v>
      </c>
      <c r="E1482" s="55" t="s">
        <v>988</v>
      </c>
      <c r="F1482" s="55">
        <v>2</v>
      </c>
      <c r="G1482" s="55">
        <v>2</v>
      </c>
    </row>
    <row r="1483" spans="2:7">
      <c r="B1483" s="55" t="s">
        <v>266</v>
      </c>
      <c r="C1483" s="55" t="s">
        <v>845</v>
      </c>
      <c r="D1483" s="55" t="s">
        <v>269</v>
      </c>
      <c r="E1483" s="55" t="s">
        <v>988</v>
      </c>
      <c r="F1483" s="55">
        <v>0</v>
      </c>
      <c r="G1483" s="55">
        <v>0</v>
      </c>
    </row>
    <row r="1484" spans="2:7">
      <c r="B1484" s="55" t="s">
        <v>266</v>
      </c>
      <c r="C1484" s="55" t="s">
        <v>845</v>
      </c>
      <c r="D1484" s="55" t="s">
        <v>270</v>
      </c>
      <c r="E1484" s="55" t="s">
        <v>988</v>
      </c>
      <c r="F1484" s="55">
        <v>2</v>
      </c>
      <c r="G1484" s="55">
        <v>0</v>
      </c>
    </row>
    <row r="1485" spans="2:7">
      <c r="B1485" s="55" t="s">
        <v>266</v>
      </c>
      <c r="C1485" s="55" t="s">
        <v>845</v>
      </c>
      <c r="D1485" s="55" t="s">
        <v>267</v>
      </c>
      <c r="E1485" s="55" t="s">
        <v>989</v>
      </c>
      <c r="F1485" s="55">
        <v>0</v>
      </c>
      <c r="G1485" s="55">
        <v>0</v>
      </c>
    </row>
    <row r="1486" spans="2:7">
      <c r="B1486" s="55" t="s">
        <v>266</v>
      </c>
      <c r="C1486" s="55" t="s">
        <v>845</v>
      </c>
      <c r="D1486" s="55" t="s">
        <v>267</v>
      </c>
      <c r="E1486" s="55" t="s">
        <v>990</v>
      </c>
      <c r="F1486" s="55">
        <v>0</v>
      </c>
      <c r="G1486" s="55">
        <v>34</v>
      </c>
    </row>
    <row r="1487" spans="2:7">
      <c r="B1487" s="55" t="s">
        <v>266</v>
      </c>
      <c r="C1487" s="55" t="s">
        <v>845</v>
      </c>
      <c r="D1487" s="55" t="s">
        <v>267</v>
      </c>
      <c r="E1487" s="55" t="s">
        <v>991</v>
      </c>
      <c r="F1487" s="55">
        <v>35</v>
      </c>
      <c r="G1487" s="55">
        <v>40</v>
      </c>
    </row>
    <row r="1488" spans="2:7">
      <c r="B1488" s="55" t="s">
        <v>266</v>
      </c>
      <c r="C1488" s="55" t="s">
        <v>845</v>
      </c>
      <c r="D1488" s="55" t="s">
        <v>269</v>
      </c>
      <c r="E1488" s="55" t="s">
        <v>991</v>
      </c>
      <c r="F1488" s="55">
        <v>0</v>
      </c>
      <c r="G1488" s="55">
        <v>1</v>
      </c>
    </row>
    <row r="1489" spans="2:7">
      <c r="B1489" s="55" t="s">
        <v>266</v>
      </c>
      <c r="C1489" s="55" t="s">
        <v>845</v>
      </c>
      <c r="D1489" s="55" t="s">
        <v>267</v>
      </c>
      <c r="E1489" s="55" t="s">
        <v>992</v>
      </c>
      <c r="F1489" s="55">
        <v>148</v>
      </c>
      <c r="G1489" s="55">
        <v>102</v>
      </c>
    </row>
    <row r="1490" spans="2:7">
      <c r="B1490" s="55" t="s">
        <v>266</v>
      </c>
      <c r="C1490" s="55" t="s">
        <v>845</v>
      </c>
      <c r="D1490" s="55" t="s">
        <v>269</v>
      </c>
      <c r="E1490" s="55" t="s">
        <v>992</v>
      </c>
      <c r="F1490" s="55">
        <v>27</v>
      </c>
      <c r="G1490" s="55">
        <v>15</v>
      </c>
    </row>
    <row r="1491" spans="2:7">
      <c r="B1491" s="55" t="s">
        <v>266</v>
      </c>
      <c r="C1491" s="55" t="s">
        <v>845</v>
      </c>
      <c r="D1491" s="55" t="s">
        <v>270</v>
      </c>
      <c r="E1491" s="55" t="s">
        <v>992</v>
      </c>
      <c r="F1491" s="55">
        <v>7</v>
      </c>
      <c r="G1491" s="55">
        <v>32</v>
      </c>
    </row>
    <row r="1492" spans="2:7">
      <c r="B1492" s="55" t="s">
        <v>266</v>
      </c>
      <c r="C1492" s="55" t="s">
        <v>845</v>
      </c>
      <c r="D1492" s="55" t="s">
        <v>267</v>
      </c>
      <c r="E1492" s="55" t="s">
        <v>993</v>
      </c>
      <c r="F1492" s="55">
        <v>20</v>
      </c>
      <c r="G1492" s="55">
        <v>36</v>
      </c>
    </row>
    <row r="1493" spans="2:7">
      <c r="B1493" s="55" t="s">
        <v>266</v>
      </c>
      <c r="C1493" s="55" t="s">
        <v>845</v>
      </c>
      <c r="D1493" s="55" t="s">
        <v>269</v>
      </c>
      <c r="E1493" s="55" t="s">
        <v>993</v>
      </c>
      <c r="F1493" s="55">
        <v>12</v>
      </c>
      <c r="G1493" s="55">
        <v>0</v>
      </c>
    </row>
    <row r="1494" spans="2:7">
      <c r="B1494" s="55" t="s">
        <v>266</v>
      </c>
      <c r="C1494" s="55" t="s">
        <v>845</v>
      </c>
      <c r="D1494" s="55" t="s">
        <v>270</v>
      </c>
      <c r="E1494" s="55" t="s">
        <v>993</v>
      </c>
      <c r="F1494" s="55">
        <v>0</v>
      </c>
      <c r="G1494" s="55">
        <v>0</v>
      </c>
    </row>
    <row r="1495" spans="2:7">
      <c r="B1495" s="55" t="s">
        <v>266</v>
      </c>
      <c r="C1495" s="55" t="s">
        <v>845</v>
      </c>
      <c r="D1495" s="55" t="s">
        <v>267</v>
      </c>
      <c r="E1495" s="55" t="s">
        <v>994</v>
      </c>
      <c r="F1495" s="55">
        <v>85</v>
      </c>
      <c r="G1495" s="55">
        <v>40</v>
      </c>
    </row>
    <row r="1496" spans="2:7">
      <c r="B1496" s="55" t="s">
        <v>266</v>
      </c>
      <c r="C1496" s="55" t="s">
        <v>845</v>
      </c>
      <c r="D1496" s="55" t="s">
        <v>269</v>
      </c>
      <c r="E1496" s="55" t="s">
        <v>994</v>
      </c>
      <c r="F1496" s="55">
        <v>2</v>
      </c>
      <c r="G1496" s="55">
        <v>12</v>
      </c>
    </row>
    <row r="1497" spans="2:7">
      <c r="B1497" s="55" t="s">
        <v>266</v>
      </c>
      <c r="C1497" s="55" t="s">
        <v>845</v>
      </c>
      <c r="D1497" s="55" t="s">
        <v>270</v>
      </c>
      <c r="E1497" s="55" t="s">
        <v>994</v>
      </c>
      <c r="F1497" s="55">
        <v>8</v>
      </c>
      <c r="G1497" s="55">
        <v>7</v>
      </c>
    </row>
    <row r="1498" spans="2:7">
      <c r="B1498" s="55" t="s">
        <v>266</v>
      </c>
      <c r="C1498" s="55" t="s">
        <v>845</v>
      </c>
      <c r="D1498" s="55" t="s">
        <v>267</v>
      </c>
      <c r="E1498" s="55" t="s">
        <v>995</v>
      </c>
      <c r="F1498" s="55">
        <v>0</v>
      </c>
      <c r="G1498" s="55">
        <v>23</v>
      </c>
    </row>
    <row r="1499" spans="2:7">
      <c r="B1499" s="55" t="s">
        <v>266</v>
      </c>
      <c r="C1499" s="55" t="s">
        <v>845</v>
      </c>
      <c r="D1499" s="55" t="s">
        <v>269</v>
      </c>
      <c r="E1499" s="55" t="s">
        <v>995</v>
      </c>
      <c r="F1499" s="55">
        <v>0</v>
      </c>
      <c r="G1499" s="55">
        <v>0</v>
      </c>
    </row>
    <row r="1500" spans="2:7">
      <c r="B1500" s="55" t="s">
        <v>266</v>
      </c>
      <c r="C1500" s="55" t="s">
        <v>845</v>
      </c>
      <c r="D1500" s="55" t="s">
        <v>267</v>
      </c>
      <c r="E1500" s="55" t="s">
        <v>996</v>
      </c>
      <c r="F1500" s="55">
        <v>24</v>
      </c>
      <c r="G1500" s="55">
        <v>16</v>
      </c>
    </row>
    <row r="1501" spans="2:7">
      <c r="B1501" s="55" t="s">
        <v>266</v>
      </c>
      <c r="C1501" s="55" t="s">
        <v>845</v>
      </c>
      <c r="D1501" s="55" t="s">
        <v>269</v>
      </c>
      <c r="E1501" s="55" t="s">
        <v>996</v>
      </c>
      <c r="F1501" s="55">
        <v>0</v>
      </c>
      <c r="G1501" s="55">
        <v>0</v>
      </c>
    </row>
    <row r="1502" spans="2:7">
      <c r="B1502" s="55" t="s">
        <v>266</v>
      </c>
      <c r="C1502" s="55" t="s">
        <v>845</v>
      </c>
      <c r="D1502" s="55" t="s">
        <v>270</v>
      </c>
      <c r="E1502" s="55" t="s">
        <v>996</v>
      </c>
      <c r="F1502" s="55">
        <v>0</v>
      </c>
      <c r="G1502" s="55">
        <v>0</v>
      </c>
    </row>
    <row r="1503" spans="2:7">
      <c r="B1503" s="55" t="s">
        <v>266</v>
      </c>
      <c r="C1503" s="55" t="s">
        <v>845</v>
      </c>
      <c r="D1503" s="55" t="s">
        <v>267</v>
      </c>
      <c r="E1503" s="55" t="s">
        <v>997</v>
      </c>
      <c r="F1503" s="55">
        <v>6</v>
      </c>
      <c r="G1503" s="55">
        <v>3</v>
      </c>
    </row>
    <row r="1504" spans="2:7">
      <c r="B1504" s="55" t="s">
        <v>266</v>
      </c>
      <c r="C1504" s="55" t="s">
        <v>845</v>
      </c>
      <c r="D1504" s="55" t="s">
        <v>269</v>
      </c>
      <c r="E1504" s="55" t="s">
        <v>997</v>
      </c>
      <c r="F1504" s="55">
        <v>0</v>
      </c>
      <c r="G1504" s="55">
        <v>0</v>
      </c>
    </row>
    <row r="1505" spans="2:7">
      <c r="B1505" s="55" t="s">
        <v>266</v>
      </c>
      <c r="C1505" s="55" t="s">
        <v>845</v>
      </c>
      <c r="D1505" s="55" t="s">
        <v>270</v>
      </c>
      <c r="E1505" s="55" t="s">
        <v>997</v>
      </c>
      <c r="F1505" s="55">
        <v>1</v>
      </c>
      <c r="G1505" s="55">
        <v>0</v>
      </c>
    </row>
    <row r="1506" spans="2:7">
      <c r="B1506" s="55" t="s">
        <v>266</v>
      </c>
      <c r="C1506" s="55" t="s">
        <v>845</v>
      </c>
      <c r="D1506" s="55" t="s">
        <v>267</v>
      </c>
      <c r="E1506" s="55" t="s">
        <v>998</v>
      </c>
      <c r="F1506" s="55">
        <v>30</v>
      </c>
      <c r="G1506" s="55">
        <v>42</v>
      </c>
    </row>
    <row r="1507" spans="2:7">
      <c r="B1507" s="55" t="s">
        <v>266</v>
      </c>
      <c r="C1507" s="55" t="s">
        <v>845</v>
      </c>
      <c r="D1507" s="55" t="s">
        <v>269</v>
      </c>
      <c r="E1507" s="55" t="s">
        <v>998</v>
      </c>
      <c r="F1507" s="55">
        <v>6</v>
      </c>
      <c r="G1507" s="55">
        <v>8</v>
      </c>
    </row>
    <row r="1508" spans="2:7">
      <c r="B1508" s="55" t="s">
        <v>266</v>
      </c>
      <c r="C1508" s="55" t="s">
        <v>845</v>
      </c>
      <c r="D1508" s="55" t="s">
        <v>270</v>
      </c>
      <c r="E1508" s="55" t="s">
        <v>998</v>
      </c>
      <c r="F1508" s="55">
        <v>7</v>
      </c>
      <c r="G1508" s="55">
        <v>4</v>
      </c>
    </row>
    <row r="1509" spans="2:7">
      <c r="B1509" s="55" t="s">
        <v>266</v>
      </c>
      <c r="C1509" s="55" t="s">
        <v>845</v>
      </c>
      <c r="D1509" s="55" t="s">
        <v>269</v>
      </c>
      <c r="E1509" s="55" t="s">
        <v>999</v>
      </c>
      <c r="F1509" s="55">
        <v>0</v>
      </c>
      <c r="G1509" s="55">
        <v>0</v>
      </c>
    </row>
    <row r="1510" spans="2:7">
      <c r="B1510" s="55" t="s">
        <v>266</v>
      </c>
      <c r="C1510" s="55" t="s">
        <v>845</v>
      </c>
      <c r="D1510" s="55" t="s">
        <v>267</v>
      </c>
      <c r="E1510" s="55" t="s">
        <v>1000</v>
      </c>
      <c r="F1510" s="55">
        <v>4</v>
      </c>
      <c r="G1510" s="55">
        <v>4</v>
      </c>
    </row>
    <row r="1511" spans="2:7">
      <c r="B1511" s="55" t="s">
        <v>266</v>
      </c>
      <c r="C1511" s="55" t="s">
        <v>845</v>
      </c>
      <c r="D1511" s="55" t="s">
        <v>269</v>
      </c>
      <c r="E1511" s="55" t="s">
        <v>1000</v>
      </c>
      <c r="F1511" s="55">
        <v>0</v>
      </c>
      <c r="G1511" s="55">
        <v>0</v>
      </c>
    </row>
    <row r="1512" spans="2:7">
      <c r="B1512" s="55" t="s">
        <v>266</v>
      </c>
      <c r="C1512" s="55" t="s">
        <v>845</v>
      </c>
      <c r="D1512" s="55" t="s">
        <v>270</v>
      </c>
      <c r="E1512" s="55" t="s">
        <v>1000</v>
      </c>
      <c r="F1512" s="55">
        <v>0</v>
      </c>
      <c r="G1512" s="55">
        <v>0</v>
      </c>
    </row>
    <row r="1513" spans="2:7">
      <c r="B1513" s="55" t="s">
        <v>266</v>
      </c>
      <c r="C1513" s="55" t="s">
        <v>845</v>
      </c>
      <c r="D1513" s="55" t="s">
        <v>267</v>
      </c>
      <c r="E1513" s="55" t="s">
        <v>1001</v>
      </c>
      <c r="F1513" s="55">
        <v>4</v>
      </c>
      <c r="G1513" s="55">
        <v>1</v>
      </c>
    </row>
    <row r="1514" spans="2:7">
      <c r="B1514" s="55" t="s">
        <v>266</v>
      </c>
      <c r="C1514" s="55" t="s">
        <v>845</v>
      </c>
      <c r="D1514" s="55" t="s">
        <v>269</v>
      </c>
      <c r="E1514" s="55" t="s">
        <v>1001</v>
      </c>
      <c r="F1514" s="55">
        <v>3</v>
      </c>
      <c r="G1514" s="55">
        <v>1</v>
      </c>
    </row>
    <row r="1515" spans="2:7">
      <c r="B1515" s="55" t="s">
        <v>266</v>
      </c>
      <c r="C1515" s="55" t="s">
        <v>845</v>
      </c>
      <c r="D1515" s="55" t="s">
        <v>267</v>
      </c>
      <c r="E1515" s="55" t="s">
        <v>1002</v>
      </c>
      <c r="F1515" s="55">
        <v>0</v>
      </c>
      <c r="G1515" s="55">
        <v>0</v>
      </c>
    </row>
    <row r="1516" spans="2:7">
      <c r="B1516" s="55" t="s">
        <v>266</v>
      </c>
      <c r="C1516" s="55" t="s">
        <v>845</v>
      </c>
      <c r="D1516" s="55" t="s">
        <v>269</v>
      </c>
      <c r="E1516" s="55" t="s">
        <v>1002</v>
      </c>
      <c r="F1516" s="55">
        <v>0</v>
      </c>
      <c r="G1516" s="55">
        <v>0</v>
      </c>
    </row>
    <row r="1517" spans="2:7">
      <c r="B1517" s="55" t="s">
        <v>266</v>
      </c>
      <c r="C1517" s="55" t="s">
        <v>845</v>
      </c>
      <c r="D1517" s="55" t="s">
        <v>267</v>
      </c>
      <c r="E1517" s="55" t="s">
        <v>1003</v>
      </c>
      <c r="F1517" s="55">
        <v>187</v>
      </c>
      <c r="G1517" s="55">
        <v>116</v>
      </c>
    </row>
    <row r="1518" spans="2:7">
      <c r="B1518" s="55" t="s">
        <v>266</v>
      </c>
      <c r="C1518" s="55" t="s">
        <v>845</v>
      </c>
      <c r="D1518" s="55" t="s">
        <v>269</v>
      </c>
      <c r="E1518" s="55" t="s">
        <v>1003</v>
      </c>
      <c r="F1518" s="55">
        <v>4</v>
      </c>
      <c r="G1518" s="55">
        <v>10</v>
      </c>
    </row>
    <row r="1519" spans="2:7">
      <c r="B1519" s="55" t="s">
        <v>266</v>
      </c>
      <c r="C1519" s="55" t="s">
        <v>845</v>
      </c>
      <c r="D1519" s="55" t="s">
        <v>270</v>
      </c>
      <c r="E1519" s="55" t="s">
        <v>1003</v>
      </c>
      <c r="F1519" s="55">
        <v>0</v>
      </c>
      <c r="G1519" s="55">
        <v>1</v>
      </c>
    </row>
    <row r="1520" spans="2:7">
      <c r="B1520" s="55" t="s">
        <v>266</v>
      </c>
      <c r="C1520" s="55" t="s">
        <v>845</v>
      </c>
      <c r="D1520" s="55" t="s">
        <v>267</v>
      </c>
      <c r="E1520" s="55" t="s">
        <v>1004</v>
      </c>
      <c r="F1520" s="55">
        <v>110</v>
      </c>
      <c r="G1520" s="55">
        <v>87</v>
      </c>
    </row>
    <row r="1521" spans="2:7">
      <c r="B1521" s="55" t="s">
        <v>266</v>
      </c>
      <c r="C1521" s="55" t="s">
        <v>845</v>
      </c>
      <c r="D1521" s="55" t="s">
        <v>269</v>
      </c>
      <c r="E1521" s="55" t="s">
        <v>1004</v>
      </c>
      <c r="F1521" s="55">
        <v>167</v>
      </c>
      <c r="G1521" s="55">
        <v>1</v>
      </c>
    </row>
    <row r="1522" spans="2:7">
      <c r="B1522" s="55" t="s">
        <v>266</v>
      </c>
      <c r="C1522" s="55" t="s">
        <v>845</v>
      </c>
      <c r="D1522" s="55" t="s">
        <v>270</v>
      </c>
      <c r="E1522" s="55" t="s">
        <v>1004</v>
      </c>
      <c r="F1522" s="55">
        <v>0</v>
      </c>
      <c r="G1522" s="55">
        <v>1</v>
      </c>
    </row>
    <row r="1523" spans="2:7">
      <c r="B1523" s="55" t="s">
        <v>266</v>
      </c>
      <c r="C1523" s="55" t="s">
        <v>845</v>
      </c>
      <c r="D1523" s="55" t="s">
        <v>267</v>
      </c>
      <c r="E1523" s="55" t="s">
        <v>1005</v>
      </c>
      <c r="F1523" s="55">
        <v>0</v>
      </c>
      <c r="G1523" s="55">
        <v>3</v>
      </c>
    </row>
    <row r="1524" spans="2:7">
      <c r="B1524" s="55" t="s">
        <v>266</v>
      </c>
      <c r="C1524" s="55" t="s">
        <v>845</v>
      </c>
      <c r="D1524" s="55" t="s">
        <v>269</v>
      </c>
      <c r="E1524" s="55" t="s">
        <v>1005</v>
      </c>
      <c r="F1524" s="55">
        <v>0</v>
      </c>
      <c r="G1524" s="55">
        <v>0</v>
      </c>
    </row>
    <row r="1525" spans="2:7">
      <c r="B1525" s="55" t="s">
        <v>266</v>
      </c>
      <c r="C1525" s="55" t="s">
        <v>845</v>
      </c>
      <c r="D1525" s="55" t="s">
        <v>267</v>
      </c>
      <c r="E1525" s="55" t="s">
        <v>1006</v>
      </c>
      <c r="F1525" s="55">
        <v>0</v>
      </c>
      <c r="G1525" s="55">
        <v>0</v>
      </c>
    </row>
    <row r="1526" spans="2:7">
      <c r="B1526" s="55" t="s">
        <v>266</v>
      </c>
      <c r="C1526" s="55" t="s">
        <v>845</v>
      </c>
      <c r="D1526" s="55" t="s">
        <v>269</v>
      </c>
      <c r="E1526" s="55" t="s">
        <v>1006</v>
      </c>
      <c r="F1526" s="55">
        <v>0</v>
      </c>
      <c r="G1526" s="55">
        <v>0</v>
      </c>
    </row>
    <row r="1527" spans="2:7">
      <c r="B1527" s="55" t="s">
        <v>266</v>
      </c>
      <c r="C1527" s="55" t="s">
        <v>845</v>
      </c>
      <c r="D1527" s="55" t="s">
        <v>267</v>
      </c>
      <c r="E1527" s="55" t="s">
        <v>1007</v>
      </c>
      <c r="F1527" s="55">
        <v>31</v>
      </c>
      <c r="G1527" s="55">
        <v>15</v>
      </c>
    </row>
    <row r="1528" spans="2:7">
      <c r="B1528" s="55" t="s">
        <v>266</v>
      </c>
      <c r="C1528" s="55" t="s">
        <v>845</v>
      </c>
      <c r="D1528" s="55" t="s">
        <v>269</v>
      </c>
      <c r="E1528" s="55" t="s">
        <v>1007</v>
      </c>
      <c r="F1528" s="55">
        <v>0</v>
      </c>
      <c r="G1528" s="55">
        <v>0</v>
      </c>
    </row>
    <row r="1529" spans="2:7">
      <c r="B1529" s="55" t="s">
        <v>266</v>
      </c>
      <c r="C1529" s="55" t="s">
        <v>845</v>
      </c>
      <c r="D1529" s="55" t="s">
        <v>270</v>
      </c>
      <c r="E1529" s="55" t="s">
        <v>1007</v>
      </c>
      <c r="F1529" s="55">
        <v>0</v>
      </c>
      <c r="G1529" s="55">
        <v>0</v>
      </c>
    </row>
    <row r="1530" spans="2:7">
      <c r="B1530" s="55" t="s">
        <v>266</v>
      </c>
      <c r="C1530" s="55" t="s">
        <v>845</v>
      </c>
      <c r="D1530" s="55" t="s">
        <v>269</v>
      </c>
      <c r="E1530" s="55" t="s">
        <v>1008</v>
      </c>
      <c r="F1530" s="55">
        <v>0</v>
      </c>
      <c r="G1530" s="55">
        <v>0</v>
      </c>
    </row>
    <row r="1531" spans="2:7">
      <c r="B1531" s="55" t="s">
        <v>266</v>
      </c>
      <c r="C1531" s="55" t="s">
        <v>845</v>
      </c>
      <c r="D1531" s="55" t="s">
        <v>267</v>
      </c>
      <c r="E1531" s="55" t="s">
        <v>1009</v>
      </c>
      <c r="F1531" s="55">
        <v>102</v>
      </c>
      <c r="G1531" s="55">
        <v>144</v>
      </c>
    </row>
    <row r="1532" spans="2:7">
      <c r="B1532" s="55" t="s">
        <v>266</v>
      </c>
      <c r="C1532" s="55" t="s">
        <v>845</v>
      </c>
      <c r="D1532" s="55" t="s">
        <v>269</v>
      </c>
      <c r="E1532" s="55" t="s">
        <v>1009</v>
      </c>
      <c r="F1532" s="55">
        <v>116</v>
      </c>
      <c r="G1532" s="55">
        <v>138</v>
      </c>
    </row>
    <row r="1533" spans="2:7">
      <c r="B1533" s="55" t="s">
        <v>266</v>
      </c>
      <c r="C1533" s="55" t="s">
        <v>845</v>
      </c>
      <c r="D1533" s="55" t="s">
        <v>270</v>
      </c>
      <c r="E1533" s="55" t="s">
        <v>1009</v>
      </c>
      <c r="F1533" s="55">
        <v>18</v>
      </c>
      <c r="G1533" s="55">
        <v>18</v>
      </c>
    </row>
    <row r="1534" spans="2:7">
      <c r="B1534" s="55" t="s">
        <v>266</v>
      </c>
      <c r="C1534" s="55" t="s">
        <v>845</v>
      </c>
      <c r="D1534" s="55" t="s">
        <v>267</v>
      </c>
      <c r="E1534" s="55" t="s">
        <v>1010</v>
      </c>
      <c r="F1534" s="55">
        <v>66</v>
      </c>
      <c r="G1534" s="55">
        <v>18</v>
      </c>
    </row>
    <row r="1535" spans="2:7">
      <c r="B1535" s="55" t="s">
        <v>266</v>
      </c>
      <c r="C1535" s="55" t="s">
        <v>845</v>
      </c>
      <c r="D1535" s="55" t="s">
        <v>269</v>
      </c>
      <c r="E1535" s="55" t="s">
        <v>1010</v>
      </c>
      <c r="F1535" s="55">
        <v>120</v>
      </c>
      <c r="G1535" s="55">
        <v>0</v>
      </c>
    </row>
    <row r="1536" spans="2:7">
      <c r="B1536" s="55" t="s">
        <v>266</v>
      </c>
      <c r="C1536" s="55" t="s">
        <v>845</v>
      </c>
      <c r="D1536" s="55" t="s">
        <v>270</v>
      </c>
      <c r="E1536" s="55" t="s">
        <v>1010</v>
      </c>
      <c r="F1536" s="55">
        <v>8</v>
      </c>
      <c r="G1536" s="55">
        <v>0</v>
      </c>
    </row>
    <row r="1537" spans="2:7">
      <c r="B1537" s="55" t="s">
        <v>266</v>
      </c>
      <c r="C1537" s="55" t="s">
        <v>845</v>
      </c>
      <c r="D1537" s="55" t="s">
        <v>267</v>
      </c>
      <c r="E1537" s="55" t="s">
        <v>1011</v>
      </c>
      <c r="F1537" s="55">
        <v>0</v>
      </c>
      <c r="G1537" s="55">
        <v>0</v>
      </c>
    </row>
    <row r="1538" spans="2:7">
      <c r="B1538" s="55" t="s">
        <v>266</v>
      </c>
      <c r="C1538" s="55" t="s">
        <v>845</v>
      </c>
      <c r="D1538" s="55" t="s">
        <v>267</v>
      </c>
      <c r="E1538" s="55" t="s">
        <v>1012</v>
      </c>
      <c r="F1538" s="55">
        <v>0</v>
      </c>
      <c r="G1538" s="55">
        <v>0</v>
      </c>
    </row>
    <row r="1539" spans="2:7">
      <c r="B1539" s="55" t="s">
        <v>266</v>
      </c>
      <c r="C1539" s="55" t="s">
        <v>845</v>
      </c>
      <c r="D1539" s="55" t="s">
        <v>269</v>
      </c>
      <c r="E1539" s="55" t="s">
        <v>1012</v>
      </c>
      <c r="F1539" s="55">
        <v>0</v>
      </c>
      <c r="G1539" s="55">
        <v>0</v>
      </c>
    </row>
    <row r="1540" spans="2:7">
      <c r="B1540" s="55" t="s">
        <v>266</v>
      </c>
      <c r="C1540" s="55" t="s">
        <v>845</v>
      </c>
      <c r="D1540" s="55" t="s">
        <v>267</v>
      </c>
      <c r="E1540" s="55" t="s">
        <v>1013</v>
      </c>
      <c r="F1540" s="55">
        <v>6</v>
      </c>
      <c r="G1540" s="55">
        <v>48</v>
      </c>
    </row>
    <row r="1541" spans="2:7">
      <c r="B1541" s="55" t="s">
        <v>266</v>
      </c>
      <c r="C1541" s="55" t="s">
        <v>845</v>
      </c>
      <c r="D1541" s="55" t="s">
        <v>269</v>
      </c>
      <c r="E1541" s="55" t="s">
        <v>1013</v>
      </c>
      <c r="F1541" s="55">
        <v>2</v>
      </c>
      <c r="G1541" s="55">
        <v>24</v>
      </c>
    </row>
    <row r="1542" spans="2:7">
      <c r="B1542" s="55" t="s">
        <v>266</v>
      </c>
      <c r="C1542" s="55" t="s">
        <v>845</v>
      </c>
      <c r="D1542" s="55" t="s">
        <v>267</v>
      </c>
      <c r="E1542" s="55" t="s">
        <v>1014</v>
      </c>
      <c r="F1542" s="55">
        <v>10</v>
      </c>
      <c r="G1542" s="55">
        <v>14</v>
      </c>
    </row>
    <row r="1543" spans="2:7">
      <c r="B1543" s="55" t="s">
        <v>266</v>
      </c>
      <c r="C1543" s="55" t="s">
        <v>845</v>
      </c>
      <c r="D1543" s="55" t="s">
        <v>269</v>
      </c>
      <c r="E1543" s="55" t="s">
        <v>1014</v>
      </c>
      <c r="F1543" s="55">
        <v>0</v>
      </c>
      <c r="G1543" s="55">
        <v>0</v>
      </c>
    </row>
    <row r="1544" spans="2:7">
      <c r="B1544" s="55" t="s">
        <v>266</v>
      </c>
      <c r="C1544" s="55" t="s">
        <v>845</v>
      </c>
      <c r="D1544" s="55" t="s">
        <v>267</v>
      </c>
      <c r="E1544" s="55" t="s">
        <v>1015</v>
      </c>
      <c r="F1544" s="55">
        <v>185</v>
      </c>
      <c r="G1544" s="55">
        <v>69</v>
      </c>
    </row>
    <row r="1545" spans="2:7">
      <c r="B1545" s="55" t="s">
        <v>266</v>
      </c>
      <c r="C1545" s="55" t="s">
        <v>845</v>
      </c>
      <c r="D1545" s="55" t="s">
        <v>269</v>
      </c>
      <c r="E1545" s="55" t="s">
        <v>1015</v>
      </c>
      <c r="F1545" s="55">
        <v>72</v>
      </c>
      <c r="G1545" s="55">
        <v>10</v>
      </c>
    </row>
    <row r="1546" spans="2:7">
      <c r="B1546" s="55" t="s">
        <v>266</v>
      </c>
      <c r="C1546" s="55" t="s">
        <v>845</v>
      </c>
      <c r="D1546" s="55" t="s">
        <v>270</v>
      </c>
      <c r="E1546" s="55" t="s">
        <v>1015</v>
      </c>
      <c r="F1546" s="55">
        <v>0</v>
      </c>
      <c r="G1546" s="55">
        <v>0</v>
      </c>
    </row>
    <row r="1547" spans="2:7">
      <c r="B1547" s="55" t="s">
        <v>266</v>
      </c>
      <c r="C1547" s="55" t="s">
        <v>845</v>
      </c>
      <c r="D1547" s="55" t="s">
        <v>267</v>
      </c>
      <c r="E1547" s="55" t="s">
        <v>1016</v>
      </c>
      <c r="F1547" s="55">
        <v>94</v>
      </c>
      <c r="G1547" s="55">
        <v>88</v>
      </c>
    </row>
    <row r="1548" spans="2:7">
      <c r="B1548" s="55" t="s">
        <v>266</v>
      </c>
      <c r="C1548" s="55" t="s">
        <v>845</v>
      </c>
      <c r="D1548" s="55" t="s">
        <v>269</v>
      </c>
      <c r="E1548" s="55" t="s">
        <v>1016</v>
      </c>
      <c r="F1548" s="55">
        <v>54</v>
      </c>
      <c r="G1548" s="55">
        <v>0</v>
      </c>
    </row>
    <row r="1549" spans="2:7">
      <c r="B1549" s="55" t="s">
        <v>266</v>
      </c>
      <c r="C1549" s="55" t="s">
        <v>845</v>
      </c>
      <c r="D1549" s="55" t="s">
        <v>270</v>
      </c>
      <c r="E1549" s="55" t="s">
        <v>1016</v>
      </c>
      <c r="F1549" s="55">
        <v>0</v>
      </c>
      <c r="G1549" s="55">
        <v>0</v>
      </c>
    </row>
    <row r="1550" spans="2:7">
      <c r="B1550" s="55" t="s">
        <v>266</v>
      </c>
      <c r="C1550" s="55" t="s">
        <v>845</v>
      </c>
      <c r="D1550" s="55" t="s">
        <v>267</v>
      </c>
      <c r="E1550" s="55" t="s">
        <v>1017</v>
      </c>
      <c r="F1550" s="55">
        <v>42</v>
      </c>
      <c r="G1550" s="55">
        <v>51</v>
      </c>
    </row>
    <row r="1551" spans="2:7">
      <c r="B1551" s="55" t="s">
        <v>266</v>
      </c>
      <c r="C1551" s="55" t="s">
        <v>845</v>
      </c>
      <c r="D1551" s="55" t="s">
        <v>269</v>
      </c>
      <c r="E1551" s="55" t="s">
        <v>1017</v>
      </c>
      <c r="F1551" s="55">
        <v>6</v>
      </c>
      <c r="G1551" s="55">
        <v>6</v>
      </c>
    </row>
    <row r="1552" spans="2:7">
      <c r="B1552" s="55" t="s">
        <v>266</v>
      </c>
      <c r="C1552" s="55" t="s">
        <v>845</v>
      </c>
      <c r="D1552" s="55" t="s">
        <v>270</v>
      </c>
      <c r="E1552" s="55" t="s">
        <v>1017</v>
      </c>
      <c r="F1552" s="55">
        <v>0</v>
      </c>
      <c r="G1552" s="55">
        <v>0</v>
      </c>
    </row>
    <row r="1553" spans="2:7">
      <c r="B1553" s="55" t="s">
        <v>266</v>
      </c>
      <c r="C1553" s="55" t="s">
        <v>845</v>
      </c>
      <c r="D1553" s="55" t="s">
        <v>267</v>
      </c>
      <c r="E1553" s="55" t="s">
        <v>1018</v>
      </c>
      <c r="F1553" s="55">
        <v>23</v>
      </c>
      <c r="G1553" s="55">
        <v>21</v>
      </c>
    </row>
    <row r="1554" spans="2:7">
      <c r="B1554" s="55" t="s">
        <v>266</v>
      </c>
      <c r="C1554" s="55" t="s">
        <v>845</v>
      </c>
      <c r="D1554" s="55" t="s">
        <v>269</v>
      </c>
      <c r="E1554" s="55" t="s">
        <v>1018</v>
      </c>
      <c r="F1554" s="55">
        <v>0</v>
      </c>
      <c r="G1554" s="55">
        <v>0</v>
      </c>
    </row>
    <row r="1555" spans="2:7">
      <c r="B1555" s="55" t="s">
        <v>266</v>
      </c>
      <c r="C1555" s="55" t="s">
        <v>845</v>
      </c>
      <c r="D1555" s="55" t="s">
        <v>270</v>
      </c>
      <c r="E1555" s="55" t="s">
        <v>1018</v>
      </c>
      <c r="F1555" s="55">
        <v>0</v>
      </c>
      <c r="G1555" s="55">
        <v>0</v>
      </c>
    </row>
    <row r="1556" spans="2:7">
      <c r="B1556" s="55" t="s">
        <v>266</v>
      </c>
      <c r="C1556" s="55" t="s">
        <v>845</v>
      </c>
      <c r="D1556" s="55" t="s">
        <v>267</v>
      </c>
      <c r="E1556" s="55" t="s">
        <v>1019</v>
      </c>
      <c r="F1556" s="55">
        <v>13</v>
      </c>
      <c r="G1556" s="55">
        <v>0</v>
      </c>
    </row>
    <row r="1557" spans="2:7">
      <c r="B1557" s="55" t="s">
        <v>266</v>
      </c>
      <c r="C1557" s="55" t="s">
        <v>845</v>
      </c>
      <c r="D1557" s="55" t="s">
        <v>270</v>
      </c>
      <c r="E1557" s="55" t="s">
        <v>1019</v>
      </c>
      <c r="F1557" s="55">
        <v>0</v>
      </c>
      <c r="G1557" s="55">
        <v>0</v>
      </c>
    </row>
    <row r="1558" spans="2:7">
      <c r="B1558" s="55" t="s">
        <v>266</v>
      </c>
      <c r="C1558" s="55" t="s">
        <v>845</v>
      </c>
      <c r="D1558" s="55" t="s">
        <v>267</v>
      </c>
      <c r="E1558" s="55" t="s">
        <v>1020</v>
      </c>
      <c r="F1558" s="55">
        <v>24</v>
      </c>
      <c r="G1558" s="55">
        <v>0</v>
      </c>
    </row>
    <row r="1559" spans="2:7">
      <c r="B1559" s="55" t="s">
        <v>266</v>
      </c>
      <c r="C1559" s="55" t="s">
        <v>845</v>
      </c>
      <c r="D1559" s="55" t="s">
        <v>267</v>
      </c>
      <c r="E1559" s="55" t="s">
        <v>1021</v>
      </c>
      <c r="F1559" s="55">
        <v>0</v>
      </c>
      <c r="G1559" s="55">
        <v>0</v>
      </c>
    </row>
    <row r="1560" spans="2:7">
      <c r="B1560" s="55" t="s">
        <v>266</v>
      </c>
      <c r="C1560" s="55" t="s">
        <v>845</v>
      </c>
      <c r="D1560" s="55" t="s">
        <v>267</v>
      </c>
      <c r="E1560" s="55" t="s">
        <v>1022</v>
      </c>
      <c r="F1560" s="55">
        <v>6</v>
      </c>
      <c r="G1560" s="55">
        <v>0</v>
      </c>
    </row>
    <row r="1561" spans="2:7">
      <c r="B1561" s="55" t="s">
        <v>266</v>
      </c>
      <c r="C1561" s="55" t="s">
        <v>845</v>
      </c>
      <c r="D1561" s="55" t="s">
        <v>269</v>
      </c>
      <c r="E1561" s="55" t="s">
        <v>1022</v>
      </c>
      <c r="F1561" s="55">
        <v>0</v>
      </c>
      <c r="G1561" s="55">
        <v>0</v>
      </c>
    </row>
    <row r="1562" spans="2:7">
      <c r="B1562" s="55" t="s">
        <v>266</v>
      </c>
      <c r="C1562" s="55" t="s">
        <v>845</v>
      </c>
      <c r="D1562" s="55" t="s">
        <v>267</v>
      </c>
      <c r="E1562" s="55" t="s">
        <v>1023</v>
      </c>
      <c r="F1562" s="55">
        <v>6</v>
      </c>
      <c r="G1562" s="55">
        <v>0</v>
      </c>
    </row>
    <row r="1563" spans="2:7">
      <c r="B1563" s="55" t="s">
        <v>266</v>
      </c>
      <c r="C1563" s="55" t="s">
        <v>845</v>
      </c>
      <c r="D1563" s="55" t="s">
        <v>269</v>
      </c>
      <c r="E1563" s="55" t="s">
        <v>1023</v>
      </c>
      <c r="F1563" s="55">
        <v>1</v>
      </c>
      <c r="G1563" s="55">
        <v>0</v>
      </c>
    </row>
    <row r="1564" spans="2:7">
      <c r="B1564" s="55" t="s">
        <v>266</v>
      </c>
      <c r="C1564" s="55" t="s">
        <v>845</v>
      </c>
      <c r="D1564" s="55" t="s">
        <v>267</v>
      </c>
      <c r="E1564" s="55" t="s">
        <v>1024</v>
      </c>
      <c r="F1564" s="55">
        <v>36</v>
      </c>
      <c r="G1564" s="55">
        <v>62</v>
      </c>
    </row>
    <row r="1565" spans="2:7">
      <c r="B1565" s="55" t="s">
        <v>266</v>
      </c>
      <c r="C1565" s="55" t="s">
        <v>845</v>
      </c>
      <c r="D1565" s="55" t="s">
        <v>269</v>
      </c>
      <c r="E1565" s="55" t="s">
        <v>1024</v>
      </c>
      <c r="F1565" s="55">
        <v>118</v>
      </c>
      <c r="G1565" s="55">
        <v>66</v>
      </c>
    </row>
    <row r="1566" spans="2:7">
      <c r="B1566" s="55" t="s">
        <v>266</v>
      </c>
      <c r="C1566" s="55" t="s">
        <v>845</v>
      </c>
      <c r="D1566" s="55" t="s">
        <v>270</v>
      </c>
      <c r="E1566" s="55" t="s">
        <v>1024</v>
      </c>
      <c r="F1566" s="55">
        <v>19</v>
      </c>
      <c r="G1566" s="55">
        <v>19</v>
      </c>
    </row>
    <row r="1567" spans="2:7">
      <c r="B1567" s="55" t="s">
        <v>266</v>
      </c>
      <c r="C1567" s="55" t="s">
        <v>845</v>
      </c>
      <c r="D1567" s="55" t="s">
        <v>267</v>
      </c>
      <c r="E1567" s="55" t="s">
        <v>1025</v>
      </c>
      <c r="F1567" s="55">
        <v>1</v>
      </c>
      <c r="G1567" s="55">
        <v>13</v>
      </c>
    </row>
    <row r="1568" spans="2:7">
      <c r="B1568" s="55" t="s">
        <v>266</v>
      </c>
      <c r="C1568" s="55" t="s">
        <v>845</v>
      </c>
      <c r="D1568" s="55" t="s">
        <v>269</v>
      </c>
      <c r="E1568" s="55" t="s">
        <v>1025</v>
      </c>
      <c r="F1568" s="55">
        <v>0</v>
      </c>
      <c r="G1568" s="55">
        <v>0</v>
      </c>
    </row>
    <row r="1569" spans="2:7">
      <c r="B1569" s="55" t="s">
        <v>266</v>
      </c>
      <c r="C1569" s="55" t="s">
        <v>845</v>
      </c>
      <c r="D1569" s="55" t="s">
        <v>270</v>
      </c>
      <c r="E1569" s="55" t="s">
        <v>1025</v>
      </c>
      <c r="F1569" s="55">
        <v>0</v>
      </c>
      <c r="G1569" s="55">
        <v>0</v>
      </c>
    </row>
    <row r="1570" spans="2:7">
      <c r="B1570" s="55" t="s">
        <v>266</v>
      </c>
      <c r="C1570" s="55" t="s">
        <v>102</v>
      </c>
      <c r="D1570" s="55" t="s">
        <v>267</v>
      </c>
      <c r="E1570" s="55" t="s">
        <v>1026</v>
      </c>
      <c r="F1570" s="55">
        <v>2647</v>
      </c>
      <c r="G1570" s="55">
        <v>2369</v>
      </c>
    </row>
    <row r="1571" spans="2:7">
      <c r="B1571" s="55" t="s">
        <v>266</v>
      </c>
      <c r="C1571" s="55" t="s">
        <v>102</v>
      </c>
      <c r="D1571" s="55" t="s">
        <v>269</v>
      </c>
      <c r="E1571" s="55" t="s">
        <v>1026</v>
      </c>
      <c r="F1571" s="55">
        <v>6263</v>
      </c>
      <c r="G1571" s="55">
        <v>5693</v>
      </c>
    </row>
    <row r="1572" spans="2:7">
      <c r="B1572" s="55" t="s">
        <v>266</v>
      </c>
      <c r="C1572" s="55" t="s">
        <v>102</v>
      </c>
      <c r="D1572" s="55" t="s">
        <v>270</v>
      </c>
      <c r="E1572" s="55" t="s">
        <v>1026</v>
      </c>
      <c r="F1572" s="55">
        <v>3225</v>
      </c>
      <c r="G1572" s="55">
        <v>3046</v>
      </c>
    </row>
    <row r="1573" spans="2:7">
      <c r="B1573" s="55" t="s">
        <v>266</v>
      </c>
      <c r="C1573" s="55" t="s">
        <v>102</v>
      </c>
      <c r="D1573" s="55" t="s">
        <v>267</v>
      </c>
      <c r="E1573" s="55" t="s">
        <v>1027</v>
      </c>
      <c r="F1573" s="55">
        <v>15</v>
      </c>
      <c r="G1573" s="55">
        <v>31</v>
      </c>
    </row>
    <row r="1574" spans="2:7">
      <c r="B1574" s="55" t="s">
        <v>266</v>
      </c>
      <c r="C1574" s="55" t="s">
        <v>102</v>
      </c>
      <c r="D1574" s="55" t="s">
        <v>269</v>
      </c>
      <c r="E1574" s="55" t="s">
        <v>1027</v>
      </c>
      <c r="F1574" s="55">
        <v>70</v>
      </c>
      <c r="G1574" s="55">
        <v>87</v>
      </c>
    </row>
    <row r="1575" spans="2:7">
      <c r="B1575" s="55" t="s">
        <v>266</v>
      </c>
      <c r="C1575" s="55" t="s">
        <v>102</v>
      </c>
      <c r="D1575" s="55" t="s">
        <v>270</v>
      </c>
      <c r="E1575" s="55" t="s">
        <v>1027</v>
      </c>
      <c r="F1575" s="55">
        <v>9</v>
      </c>
      <c r="G1575" s="55">
        <v>10</v>
      </c>
    </row>
    <row r="1576" spans="2:7">
      <c r="B1576" s="55" t="s">
        <v>266</v>
      </c>
      <c r="C1576" s="55" t="s">
        <v>102</v>
      </c>
      <c r="D1576" s="55" t="s">
        <v>267</v>
      </c>
      <c r="E1576" s="55" t="s">
        <v>1028</v>
      </c>
      <c r="F1576" s="55">
        <v>385</v>
      </c>
      <c r="G1576" s="55">
        <v>322</v>
      </c>
    </row>
    <row r="1577" spans="2:7">
      <c r="B1577" s="55" t="s">
        <v>266</v>
      </c>
      <c r="C1577" s="55" t="s">
        <v>102</v>
      </c>
      <c r="D1577" s="55" t="s">
        <v>269</v>
      </c>
      <c r="E1577" s="55" t="s">
        <v>1028</v>
      </c>
      <c r="F1577" s="55">
        <v>387</v>
      </c>
      <c r="G1577" s="55">
        <v>441</v>
      </c>
    </row>
    <row r="1578" spans="2:7">
      <c r="B1578" s="55" t="s">
        <v>266</v>
      </c>
      <c r="C1578" s="55" t="s">
        <v>102</v>
      </c>
      <c r="D1578" s="55" t="s">
        <v>270</v>
      </c>
      <c r="E1578" s="55" t="s">
        <v>1028</v>
      </c>
      <c r="F1578" s="55">
        <v>99</v>
      </c>
      <c r="G1578" s="55">
        <v>60</v>
      </c>
    </row>
    <row r="1579" spans="2:7">
      <c r="B1579" s="55" t="s">
        <v>266</v>
      </c>
      <c r="C1579" s="55" t="s">
        <v>102</v>
      </c>
      <c r="D1579" s="55" t="s">
        <v>267</v>
      </c>
      <c r="E1579" s="55" t="s">
        <v>1029</v>
      </c>
      <c r="F1579" s="55">
        <v>14</v>
      </c>
      <c r="G1579" s="55">
        <v>2</v>
      </c>
    </row>
    <row r="1580" spans="2:7">
      <c r="B1580" s="55" t="s">
        <v>266</v>
      </c>
      <c r="C1580" s="55" t="s">
        <v>102</v>
      </c>
      <c r="D1580" s="55" t="s">
        <v>269</v>
      </c>
      <c r="E1580" s="55" t="s">
        <v>1029</v>
      </c>
      <c r="F1580" s="55">
        <v>5</v>
      </c>
      <c r="G1580" s="55">
        <v>2</v>
      </c>
    </row>
    <row r="1581" spans="2:7">
      <c r="B1581" s="55" t="s">
        <v>266</v>
      </c>
      <c r="C1581" s="55" t="s">
        <v>102</v>
      </c>
      <c r="D1581" s="55" t="s">
        <v>270</v>
      </c>
      <c r="E1581" s="55" t="s">
        <v>1029</v>
      </c>
      <c r="F1581" s="55">
        <v>0</v>
      </c>
      <c r="G1581" s="55">
        <v>2</v>
      </c>
    </row>
    <row r="1582" spans="2:7">
      <c r="B1582" s="55" t="s">
        <v>266</v>
      </c>
      <c r="C1582" s="55" t="s">
        <v>102</v>
      </c>
      <c r="D1582" s="55" t="s">
        <v>267</v>
      </c>
      <c r="E1582" s="55" t="s">
        <v>1030</v>
      </c>
      <c r="F1582" s="55">
        <v>330</v>
      </c>
      <c r="G1582" s="55">
        <v>427</v>
      </c>
    </row>
    <row r="1583" spans="2:7">
      <c r="B1583" s="55" t="s">
        <v>266</v>
      </c>
      <c r="C1583" s="55" t="s">
        <v>102</v>
      </c>
      <c r="D1583" s="55" t="s">
        <v>269</v>
      </c>
      <c r="E1583" s="55" t="s">
        <v>1030</v>
      </c>
      <c r="F1583" s="55">
        <v>424</v>
      </c>
      <c r="G1583" s="55">
        <v>407</v>
      </c>
    </row>
    <row r="1584" spans="2:7">
      <c r="B1584" s="55" t="s">
        <v>266</v>
      </c>
      <c r="C1584" s="55" t="s">
        <v>102</v>
      </c>
      <c r="D1584" s="55" t="s">
        <v>270</v>
      </c>
      <c r="E1584" s="55" t="s">
        <v>1030</v>
      </c>
      <c r="F1584" s="55">
        <v>75</v>
      </c>
      <c r="G1584" s="55">
        <v>72</v>
      </c>
    </row>
    <row r="1585" spans="2:7">
      <c r="B1585" s="55" t="s">
        <v>266</v>
      </c>
      <c r="C1585" s="55" t="s">
        <v>102</v>
      </c>
      <c r="D1585" s="55" t="s">
        <v>267</v>
      </c>
      <c r="E1585" s="55" t="s">
        <v>1031</v>
      </c>
      <c r="F1585" s="55">
        <v>94</v>
      </c>
      <c r="G1585" s="55">
        <v>26</v>
      </c>
    </row>
    <row r="1586" spans="2:7">
      <c r="B1586" s="55" t="s">
        <v>266</v>
      </c>
      <c r="C1586" s="55" t="s">
        <v>102</v>
      </c>
      <c r="D1586" s="55" t="s">
        <v>269</v>
      </c>
      <c r="E1586" s="55" t="s">
        <v>1031</v>
      </c>
      <c r="F1586" s="55">
        <v>126</v>
      </c>
      <c r="G1586" s="55">
        <v>68</v>
      </c>
    </row>
    <row r="1587" spans="2:7">
      <c r="B1587" s="55" t="s">
        <v>266</v>
      </c>
      <c r="C1587" s="55" t="s">
        <v>102</v>
      </c>
      <c r="D1587" s="55" t="s">
        <v>270</v>
      </c>
      <c r="E1587" s="55" t="s">
        <v>1031</v>
      </c>
      <c r="F1587" s="55">
        <v>33</v>
      </c>
      <c r="G1587" s="55">
        <v>48</v>
      </c>
    </row>
    <row r="1588" spans="2:7">
      <c r="B1588" s="55" t="s">
        <v>266</v>
      </c>
      <c r="C1588" s="55" t="s">
        <v>102</v>
      </c>
      <c r="D1588" s="55" t="s">
        <v>267</v>
      </c>
      <c r="E1588" s="55" t="s">
        <v>1032</v>
      </c>
      <c r="F1588" s="55">
        <v>29</v>
      </c>
      <c r="G1588" s="55">
        <v>18</v>
      </c>
    </row>
    <row r="1589" spans="2:7">
      <c r="B1589" s="55" t="s">
        <v>266</v>
      </c>
      <c r="C1589" s="55" t="s">
        <v>102</v>
      </c>
      <c r="D1589" s="55" t="s">
        <v>269</v>
      </c>
      <c r="E1589" s="55" t="s">
        <v>1032</v>
      </c>
      <c r="F1589" s="55">
        <v>135</v>
      </c>
      <c r="G1589" s="55">
        <v>130</v>
      </c>
    </row>
    <row r="1590" spans="2:7">
      <c r="B1590" s="55" t="s">
        <v>266</v>
      </c>
      <c r="C1590" s="55" t="s">
        <v>102</v>
      </c>
      <c r="D1590" s="55" t="s">
        <v>270</v>
      </c>
      <c r="E1590" s="55" t="s">
        <v>1032</v>
      </c>
      <c r="F1590" s="55">
        <v>131</v>
      </c>
      <c r="G1590" s="55">
        <v>111</v>
      </c>
    </row>
    <row r="1591" spans="2:7">
      <c r="B1591" s="55" t="s">
        <v>266</v>
      </c>
      <c r="C1591" s="55" t="s">
        <v>102</v>
      </c>
      <c r="D1591" s="55" t="s">
        <v>267</v>
      </c>
      <c r="E1591" s="55" t="s">
        <v>1033</v>
      </c>
      <c r="F1591" s="55">
        <v>41</v>
      </c>
      <c r="G1591" s="55">
        <v>51</v>
      </c>
    </row>
    <row r="1592" spans="2:7">
      <c r="B1592" s="55" t="s">
        <v>266</v>
      </c>
      <c r="C1592" s="55" t="s">
        <v>102</v>
      </c>
      <c r="D1592" s="55" t="s">
        <v>269</v>
      </c>
      <c r="E1592" s="55" t="s">
        <v>1033</v>
      </c>
      <c r="F1592" s="55">
        <v>263</v>
      </c>
      <c r="G1592" s="55">
        <v>315</v>
      </c>
    </row>
    <row r="1593" spans="2:7">
      <c r="B1593" s="55" t="s">
        <v>266</v>
      </c>
      <c r="C1593" s="55" t="s">
        <v>102</v>
      </c>
      <c r="D1593" s="55" t="s">
        <v>270</v>
      </c>
      <c r="E1593" s="55" t="s">
        <v>1033</v>
      </c>
      <c r="F1593" s="55">
        <v>394</v>
      </c>
      <c r="G1593" s="55">
        <v>378</v>
      </c>
    </row>
    <row r="1594" spans="2:7">
      <c r="B1594" s="55" t="s">
        <v>266</v>
      </c>
      <c r="C1594" s="55" t="s">
        <v>102</v>
      </c>
      <c r="D1594" s="55" t="s">
        <v>267</v>
      </c>
      <c r="E1594" s="55" t="s">
        <v>1034</v>
      </c>
      <c r="F1594" s="55">
        <v>77</v>
      </c>
      <c r="G1594" s="55">
        <v>60</v>
      </c>
    </row>
    <row r="1595" spans="2:7">
      <c r="B1595" s="55" t="s">
        <v>266</v>
      </c>
      <c r="C1595" s="55" t="s">
        <v>102</v>
      </c>
      <c r="D1595" s="55" t="s">
        <v>269</v>
      </c>
      <c r="E1595" s="55" t="s">
        <v>1034</v>
      </c>
      <c r="F1595" s="55">
        <v>102</v>
      </c>
      <c r="G1595" s="55">
        <v>106</v>
      </c>
    </row>
    <row r="1596" spans="2:7">
      <c r="B1596" s="55" t="s">
        <v>266</v>
      </c>
      <c r="C1596" s="55" t="s">
        <v>102</v>
      </c>
      <c r="D1596" s="55" t="s">
        <v>270</v>
      </c>
      <c r="E1596" s="55" t="s">
        <v>1034</v>
      </c>
      <c r="F1596" s="55">
        <v>35</v>
      </c>
      <c r="G1596" s="55">
        <v>43</v>
      </c>
    </row>
    <row r="1597" spans="2:7">
      <c r="B1597" s="55" t="s">
        <v>266</v>
      </c>
      <c r="C1597" s="55" t="s">
        <v>102</v>
      </c>
      <c r="D1597" s="55" t="s">
        <v>267</v>
      </c>
      <c r="E1597" s="55" t="s">
        <v>1035</v>
      </c>
      <c r="F1597" s="55">
        <v>41</v>
      </c>
      <c r="G1597" s="55">
        <v>127</v>
      </c>
    </row>
    <row r="1598" spans="2:7">
      <c r="B1598" s="55" t="s">
        <v>266</v>
      </c>
      <c r="C1598" s="55" t="s">
        <v>102</v>
      </c>
      <c r="D1598" s="55" t="s">
        <v>269</v>
      </c>
      <c r="E1598" s="55" t="s">
        <v>1035</v>
      </c>
      <c r="F1598" s="55">
        <v>85</v>
      </c>
      <c r="G1598" s="55">
        <v>128</v>
      </c>
    </row>
    <row r="1599" spans="2:7">
      <c r="B1599" s="55" t="s">
        <v>266</v>
      </c>
      <c r="C1599" s="55" t="s">
        <v>102</v>
      </c>
      <c r="D1599" s="55" t="s">
        <v>270</v>
      </c>
      <c r="E1599" s="55" t="s">
        <v>1035</v>
      </c>
      <c r="F1599" s="55">
        <v>34</v>
      </c>
      <c r="G1599" s="55">
        <v>25</v>
      </c>
    </row>
    <row r="1600" spans="2:7">
      <c r="B1600" s="55" t="s">
        <v>266</v>
      </c>
      <c r="C1600" s="55" t="s">
        <v>102</v>
      </c>
      <c r="D1600" s="55" t="s">
        <v>267</v>
      </c>
      <c r="E1600" s="55" t="s">
        <v>1036</v>
      </c>
      <c r="F1600" s="55">
        <v>206</v>
      </c>
      <c r="G1600" s="55">
        <v>79</v>
      </c>
    </row>
    <row r="1601" spans="2:7">
      <c r="B1601" s="55" t="s">
        <v>266</v>
      </c>
      <c r="C1601" s="55" t="s">
        <v>102</v>
      </c>
      <c r="D1601" s="55" t="s">
        <v>269</v>
      </c>
      <c r="E1601" s="55" t="s">
        <v>1036</v>
      </c>
      <c r="F1601" s="55">
        <v>87</v>
      </c>
      <c r="G1601" s="55">
        <v>85</v>
      </c>
    </row>
    <row r="1602" spans="2:7">
      <c r="B1602" s="55" t="s">
        <v>266</v>
      </c>
      <c r="C1602" s="55" t="s">
        <v>102</v>
      </c>
      <c r="D1602" s="55" t="s">
        <v>270</v>
      </c>
      <c r="E1602" s="55" t="s">
        <v>1036</v>
      </c>
      <c r="F1602" s="55">
        <v>10</v>
      </c>
      <c r="G1602" s="55">
        <v>10</v>
      </c>
    </row>
    <row r="1603" spans="2:7">
      <c r="B1603" s="55" t="s">
        <v>266</v>
      </c>
      <c r="C1603" s="55" t="s">
        <v>102</v>
      </c>
      <c r="D1603" s="55" t="s">
        <v>267</v>
      </c>
      <c r="E1603" s="55" t="s">
        <v>1037</v>
      </c>
      <c r="F1603" s="55">
        <v>8</v>
      </c>
      <c r="G1603" s="55">
        <v>13</v>
      </c>
    </row>
    <row r="1604" spans="2:7">
      <c r="B1604" s="55" t="s">
        <v>266</v>
      </c>
      <c r="C1604" s="55" t="s">
        <v>102</v>
      </c>
      <c r="D1604" s="55" t="s">
        <v>269</v>
      </c>
      <c r="E1604" s="55" t="s">
        <v>1037</v>
      </c>
      <c r="F1604" s="55">
        <v>29</v>
      </c>
      <c r="G1604" s="55">
        <v>34</v>
      </c>
    </row>
    <row r="1605" spans="2:7">
      <c r="B1605" s="55" t="s">
        <v>266</v>
      </c>
      <c r="C1605" s="55" t="s">
        <v>102</v>
      </c>
      <c r="D1605" s="55" t="s">
        <v>270</v>
      </c>
      <c r="E1605" s="55" t="s">
        <v>1037</v>
      </c>
      <c r="F1605" s="55">
        <v>7</v>
      </c>
      <c r="G1605" s="55">
        <v>9</v>
      </c>
    </row>
    <row r="1606" spans="2:7">
      <c r="B1606" s="55" t="s">
        <v>266</v>
      </c>
      <c r="C1606" s="55" t="s">
        <v>102</v>
      </c>
      <c r="D1606" s="55" t="s">
        <v>267</v>
      </c>
      <c r="E1606" s="55" t="s">
        <v>1038</v>
      </c>
      <c r="F1606" s="55">
        <v>186</v>
      </c>
      <c r="G1606" s="55">
        <v>109</v>
      </c>
    </row>
    <row r="1607" spans="2:7">
      <c r="B1607" s="55" t="s">
        <v>266</v>
      </c>
      <c r="C1607" s="55" t="s">
        <v>102</v>
      </c>
      <c r="D1607" s="55" t="s">
        <v>269</v>
      </c>
      <c r="E1607" s="55" t="s">
        <v>1038</v>
      </c>
      <c r="F1607" s="55">
        <v>169</v>
      </c>
      <c r="G1607" s="55">
        <v>111</v>
      </c>
    </row>
    <row r="1608" spans="2:7">
      <c r="B1608" s="55" t="s">
        <v>266</v>
      </c>
      <c r="C1608" s="55" t="s">
        <v>102</v>
      </c>
      <c r="D1608" s="55" t="s">
        <v>270</v>
      </c>
      <c r="E1608" s="55" t="s">
        <v>1038</v>
      </c>
      <c r="F1608" s="55">
        <v>12</v>
      </c>
      <c r="G1608" s="55">
        <v>13</v>
      </c>
    </row>
    <row r="1609" spans="2:7">
      <c r="B1609" s="55" t="s">
        <v>266</v>
      </c>
      <c r="C1609" s="55" t="s">
        <v>102</v>
      </c>
      <c r="D1609" s="55" t="s">
        <v>267</v>
      </c>
      <c r="E1609" s="55" t="s">
        <v>1039</v>
      </c>
      <c r="F1609" s="55">
        <v>11</v>
      </c>
      <c r="G1609" s="55">
        <v>10</v>
      </c>
    </row>
    <row r="1610" spans="2:7">
      <c r="B1610" s="55" t="s">
        <v>266</v>
      </c>
      <c r="C1610" s="55" t="s">
        <v>102</v>
      </c>
      <c r="D1610" s="55" t="s">
        <v>269</v>
      </c>
      <c r="E1610" s="55" t="s">
        <v>1039</v>
      </c>
      <c r="F1610" s="55">
        <v>37</v>
      </c>
      <c r="G1610" s="55">
        <v>35</v>
      </c>
    </row>
    <row r="1611" spans="2:7">
      <c r="B1611" s="55" t="s">
        <v>266</v>
      </c>
      <c r="C1611" s="55" t="s">
        <v>102</v>
      </c>
      <c r="D1611" s="55" t="s">
        <v>270</v>
      </c>
      <c r="E1611" s="55" t="s">
        <v>1039</v>
      </c>
      <c r="F1611" s="55">
        <v>3</v>
      </c>
      <c r="G1611" s="55">
        <v>9</v>
      </c>
    </row>
    <row r="1612" spans="2:7">
      <c r="B1612" s="55" t="s">
        <v>266</v>
      </c>
      <c r="C1612" s="55" t="s">
        <v>102</v>
      </c>
      <c r="D1612" s="55" t="s">
        <v>267</v>
      </c>
      <c r="E1612" s="55" t="s">
        <v>346</v>
      </c>
      <c r="F1612" s="55">
        <v>5</v>
      </c>
      <c r="G1612" s="55">
        <v>9</v>
      </c>
    </row>
    <row r="1613" spans="2:7">
      <c r="B1613" s="55" t="s">
        <v>266</v>
      </c>
      <c r="C1613" s="55" t="s">
        <v>102</v>
      </c>
      <c r="D1613" s="55" t="s">
        <v>269</v>
      </c>
      <c r="E1613" s="55" t="s">
        <v>346</v>
      </c>
      <c r="F1613" s="55">
        <v>2</v>
      </c>
      <c r="G1613" s="55">
        <v>2</v>
      </c>
    </row>
    <row r="1614" spans="2:7">
      <c r="B1614" s="55" t="s">
        <v>266</v>
      </c>
      <c r="C1614" s="55" t="s">
        <v>102</v>
      </c>
      <c r="D1614" s="55" t="s">
        <v>270</v>
      </c>
      <c r="E1614" s="55" t="s">
        <v>346</v>
      </c>
      <c r="F1614" s="55">
        <v>1</v>
      </c>
      <c r="G1614" s="55">
        <v>0</v>
      </c>
    </row>
    <row r="1615" spans="2:7">
      <c r="B1615" s="55" t="s">
        <v>266</v>
      </c>
      <c r="C1615" s="55" t="s">
        <v>102</v>
      </c>
      <c r="D1615" s="55" t="s">
        <v>267</v>
      </c>
      <c r="E1615" s="55" t="s">
        <v>806</v>
      </c>
      <c r="F1615" s="55">
        <v>238</v>
      </c>
      <c r="G1615" s="55">
        <v>103</v>
      </c>
    </row>
    <row r="1616" spans="2:7">
      <c r="B1616" s="55" t="s">
        <v>266</v>
      </c>
      <c r="C1616" s="55" t="s">
        <v>102</v>
      </c>
      <c r="D1616" s="55" t="s">
        <v>269</v>
      </c>
      <c r="E1616" s="55" t="s">
        <v>806</v>
      </c>
      <c r="F1616" s="55">
        <v>230</v>
      </c>
      <c r="G1616" s="55">
        <v>270</v>
      </c>
    </row>
    <row r="1617" spans="2:7">
      <c r="B1617" s="55" t="s">
        <v>266</v>
      </c>
      <c r="C1617" s="55" t="s">
        <v>102</v>
      </c>
      <c r="D1617" s="55" t="s">
        <v>270</v>
      </c>
      <c r="E1617" s="55" t="s">
        <v>806</v>
      </c>
      <c r="F1617" s="55">
        <v>77</v>
      </c>
      <c r="G1617" s="55">
        <v>85</v>
      </c>
    </row>
    <row r="1618" spans="2:7">
      <c r="B1618" s="55" t="s">
        <v>266</v>
      </c>
      <c r="C1618" s="55" t="s">
        <v>102</v>
      </c>
      <c r="D1618" s="55" t="s">
        <v>267</v>
      </c>
      <c r="E1618" s="55" t="s">
        <v>1040</v>
      </c>
      <c r="F1618" s="55">
        <v>754</v>
      </c>
      <c r="G1618" s="55">
        <v>668</v>
      </c>
    </row>
    <row r="1619" spans="2:7">
      <c r="B1619" s="55" t="s">
        <v>266</v>
      </c>
      <c r="C1619" s="55" t="s">
        <v>102</v>
      </c>
      <c r="D1619" s="55" t="s">
        <v>269</v>
      </c>
      <c r="E1619" s="55" t="s">
        <v>1040</v>
      </c>
      <c r="F1619" s="55">
        <v>1219</v>
      </c>
      <c r="G1619" s="55">
        <v>1200</v>
      </c>
    </row>
    <row r="1620" spans="2:7">
      <c r="B1620" s="55" t="s">
        <v>266</v>
      </c>
      <c r="C1620" s="55" t="s">
        <v>102</v>
      </c>
      <c r="D1620" s="55" t="s">
        <v>270</v>
      </c>
      <c r="E1620" s="55" t="s">
        <v>1040</v>
      </c>
      <c r="F1620" s="55">
        <v>536</v>
      </c>
      <c r="G1620" s="55">
        <v>467</v>
      </c>
    </row>
    <row r="1621" spans="2:7">
      <c r="B1621" s="55" t="s">
        <v>266</v>
      </c>
      <c r="C1621" s="55" t="s">
        <v>1041</v>
      </c>
      <c r="D1621" s="55" t="s">
        <v>267</v>
      </c>
      <c r="E1621" s="55" t="s">
        <v>1042</v>
      </c>
      <c r="F1621" s="55">
        <v>11</v>
      </c>
      <c r="G1621" s="55">
        <v>6</v>
      </c>
    </row>
    <row r="1622" spans="2:7">
      <c r="B1622" s="55" t="s">
        <v>266</v>
      </c>
      <c r="C1622" s="55" t="s">
        <v>1041</v>
      </c>
      <c r="D1622" s="55" t="s">
        <v>269</v>
      </c>
      <c r="E1622" s="55" t="s">
        <v>1042</v>
      </c>
      <c r="F1622" s="55">
        <v>0</v>
      </c>
      <c r="G1622" s="55">
        <v>0</v>
      </c>
    </row>
    <row r="1623" spans="2:7">
      <c r="B1623" s="55" t="s">
        <v>266</v>
      </c>
      <c r="C1623" s="55" t="s">
        <v>1041</v>
      </c>
      <c r="D1623" s="55" t="s">
        <v>270</v>
      </c>
      <c r="E1623" s="55" t="s">
        <v>1042</v>
      </c>
      <c r="F1623" s="55">
        <v>0</v>
      </c>
      <c r="G1623" s="55">
        <v>0</v>
      </c>
    </row>
    <row r="1624" spans="2:7">
      <c r="B1624" s="55" t="s">
        <v>266</v>
      </c>
      <c r="C1624" s="55" t="s">
        <v>1041</v>
      </c>
      <c r="D1624" s="55" t="s">
        <v>267</v>
      </c>
      <c r="E1624" s="55" t="s">
        <v>1043</v>
      </c>
      <c r="F1624" s="55">
        <v>2</v>
      </c>
      <c r="G1624" s="55">
        <v>1</v>
      </c>
    </row>
    <row r="1625" spans="2:7">
      <c r="B1625" s="55" t="s">
        <v>266</v>
      </c>
      <c r="C1625" s="55" t="s">
        <v>1041</v>
      </c>
      <c r="D1625" s="55" t="s">
        <v>269</v>
      </c>
      <c r="E1625" s="55" t="s">
        <v>1043</v>
      </c>
      <c r="F1625" s="55">
        <v>0</v>
      </c>
      <c r="G1625" s="55">
        <v>0</v>
      </c>
    </row>
    <row r="1626" spans="2:7">
      <c r="B1626" s="55" t="s">
        <v>266</v>
      </c>
      <c r="C1626" s="55" t="s">
        <v>1041</v>
      </c>
      <c r="D1626" s="55" t="s">
        <v>270</v>
      </c>
      <c r="E1626" s="55" t="s">
        <v>1043</v>
      </c>
      <c r="F1626" s="55">
        <v>2</v>
      </c>
      <c r="G1626" s="55">
        <v>0</v>
      </c>
    </row>
    <row r="1627" spans="2:7">
      <c r="B1627" s="55" t="s">
        <v>266</v>
      </c>
      <c r="C1627" s="55" t="s">
        <v>1041</v>
      </c>
      <c r="D1627" s="55" t="s">
        <v>267</v>
      </c>
      <c r="E1627" s="55" t="s">
        <v>1044</v>
      </c>
      <c r="F1627" s="55">
        <v>0</v>
      </c>
      <c r="G1627" s="55">
        <v>0</v>
      </c>
    </row>
    <row r="1628" spans="2:7">
      <c r="B1628" s="55" t="s">
        <v>266</v>
      </c>
      <c r="C1628" s="55" t="s">
        <v>1041</v>
      </c>
      <c r="D1628" s="55" t="s">
        <v>267</v>
      </c>
      <c r="E1628" s="55" t="s">
        <v>1045</v>
      </c>
      <c r="F1628" s="55">
        <v>2</v>
      </c>
      <c r="G1628" s="55">
        <v>5</v>
      </c>
    </row>
    <row r="1629" spans="2:7">
      <c r="B1629" s="55" t="s">
        <v>266</v>
      </c>
      <c r="C1629" s="55" t="s">
        <v>1041</v>
      </c>
      <c r="D1629" s="55" t="s">
        <v>269</v>
      </c>
      <c r="E1629" s="55" t="s">
        <v>1045</v>
      </c>
      <c r="F1629" s="55">
        <v>0</v>
      </c>
      <c r="G1629" s="55">
        <v>0</v>
      </c>
    </row>
    <row r="1630" spans="2:7">
      <c r="B1630" s="55" t="s">
        <v>266</v>
      </c>
      <c r="C1630" s="55" t="s">
        <v>1041</v>
      </c>
      <c r="D1630" s="55" t="s">
        <v>270</v>
      </c>
      <c r="E1630" s="55" t="s">
        <v>1045</v>
      </c>
      <c r="F1630" s="55">
        <v>0</v>
      </c>
      <c r="G1630" s="55">
        <v>0</v>
      </c>
    </row>
    <row r="1631" spans="2:7">
      <c r="B1631" s="55" t="s">
        <v>266</v>
      </c>
      <c r="C1631" s="55" t="s">
        <v>1041</v>
      </c>
      <c r="D1631" s="55" t="s">
        <v>267</v>
      </c>
      <c r="E1631" s="55" t="s">
        <v>1046</v>
      </c>
      <c r="F1631" s="55">
        <v>0</v>
      </c>
      <c r="G1631" s="55">
        <v>0</v>
      </c>
    </row>
    <row r="1632" spans="2:7">
      <c r="B1632" s="55" t="s">
        <v>266</v>
      </c>
      <c r="C1632" s="55" t="s">
        <v>1041</v>
      </c>
      <c r="D1632" s="55" t="s">
        <v>269</v>
      </c>
      <c r="E1632" s="55" t="s">
        <v>1046</v>
      </c>
      <c r="F1632" s="55">
        <v>0</v>
      </c>
      <c r="G1632" s="55">
        <v>0</v>
      </c>
    </row>
    <row r="1633" spans="2:7">
      <c r="B1633" s="55" t="s">
        <v>266</v>
      </c>
      <c r="C1633" s="55" t="s">
        <v>1041</v>
      </c>
      <c r="D1633" s="55" t="s">
        <v>270</v>
      </c>
      <c r="E1633" s="55" t="s">
        <v>1046</v>
      </c>
      <c r="F1633" s="55">
        <v>0</v>
      </c>
      <c r="G1633" s="55">
        <v>0</v>
      </c>
    </row>
    <row r="1634" spans="2:7">
      <c r="B1634" s="55" t="s">
        <v>266</v>
      </c>
      <c r="C1634" s="55" t="s">
        <v>1041</v>
      </c>
      <c r="D1634" s="55" t="s">
        <v>267</v>
      </c>
      <c r="E1634" s="55" t="s">
        <v>1047</v>
      </c>
      <c r="F1634" s="55">
        <v>6</v>
      </c>
      <c r="G1634" s="55">
        <v>3</v>
      </c>
    </row>
    <row r="1635" spans="2:7">
      <c r="B1635" s="55" t="s">
        <v>266</v>
      </c>
      <c r="C1635" s="55" t="s">
        <v>1041</v>
      </c>
      <c r="D1635" s="55" t="s">
        <v>267</v>
      </c>
      <c r="E1635" s="55" t="s">
        <v>1048</v>
      </c>
      <c r="F1635" s="55">
        <v>9</v>
      </c>
      <c r="G1635" s="55">
        <v>1</v>
      </c>
    </row>
    <row r="1636" spans="2:7">
      <c r="B1636" s="55" t="s">
        <v>266</v>
      </c>
      <c r="C1636" s="55" t="s">
        <v>1041</v>
      </c>
      <c r="D1636" s="55" t="s">
        <v>269</v>
      </c>
      <c r="E1636" s="55" t="s">
        <v>1048</v>
      </c>
      <c r="F1636" s="55">
        <v>54</v>
      </c>
      <c r="G1636" s="55">
        <v>11</v>
      </c>
    </row>
    <row r="1637" spans="2:7">
      <c r="B1637" s="55" t="s">
        <v>266</v>
      </c>
      <c r="C1637" s="55" t="s">
        <v>1041</v>
      </c>
      <c r="D1637" s="55" t="s">
        <v>270</v>
      </c>
      <c r="E1637" s="55" t="s">
        <v>1048</v>
      </c>
      <c r="F1637" s="55">
        <v>2</v>
      </c>
      <c r="G1637" s="55">
        <v>1</v>
      </c>
    </row>
    <row r="1638" spans="2:7">
      <c r="B1638" s="55" t="s">
        <v>266</v>
      </c>
      <c r="C1638" s="55" t="s">
        <v>1041</v>
      </c>
      <c r="D1638" s="55" t="s">
        <v>267</v>
      </c>
      <c r="E1638" s="55" t="s">
        <v>1049</v>
      </c>
      <c r="F1638" s="55">
        <v>0</v>
      </c>
      <c r="G1638" s="55">
        <v>0</v>
      </c>
    </row>
    <row r="1639" spans="2:7">
      <c r="B1639" s="55" t="s">
        <v>266</v>
      </c>
      <c r="C1639" s="55" t="s">
        <v>1041</v>
      </c>
      <c r="D1639" s="55" t="s">
        <v>269</v>
      </c>
      <c r="E1639" s="55" t="s">
        <v>1049</v>
      </c>
      <c r="F1639" s="55">
        <v>0</v>
      </c>
      <c r="G1639" s="55">
        <v>0</v>
      </c>
    </row>
    <row r="1640" spans="2:7">
      <c r="B1640" s="55" t="s">
        <v>266</v>
      </c>
      <c r="C1640" s="55" t="s">
        <v>1041</v>
      </c>
      <c r="D1640" s="55" t="s">
        <v>270</v>
      </c>
      <c r="E1640" s="55" t="s">
        <v>1049</v>
      </c>
      <c r="F1640" s="55">
        <v>0</v>
      </c>
      <c r="G1640" s="55">
        <v>0</v>
      </c>
    </row>
    <row r="1641" spans="2:7">
      <c r="B1641" s="55" t="s">
        <v>266</v>
      </c>
      <c r="C1641" s="55" t="s">
        <v>1041</v>
      </c>
      <c r="D1641" s="55" t="s">
        <v>267</v>
      </c>
      <c r="E1641" s="55" t="s">
        <v>1050</v>
      </c>
      <c r="F1641" s="55">
        <v>10</v>
      </c>
      <c r="G1641" s="55">
        <v>7</v>
      </c>
    </row>
    <row r="1642" spans="2:7">
      <c r="B1642" s="55" t="s">
        <v>266</v>
      </c>
      <c r="C1642" s="55" t="s">
        <v>1041</v>
      </c>
      <c r="D1642" s="55" t="s">
        <v>269</v>
      </c>
      <c r="E1642" s="55" t="s">
        <v>1050</v>
      </c>
      <c r="F1642" s="55">
        <v>3</v>
      </c>
      <c r="G1642" s="55">
        <v>0</v>
      </c>
    </row>
    <row r="1643" spans="2:7">
      <c r="B1643" s="55" t="s">
        <v>266</v>
      </c>
      <c r="C1643" s="55" t="s">
        <v>1041</v>
      </c>
      <c r="D1643" s="55" t="s">
        <v>270</v>
      </c>
      <c r="E1643" s="55" t="s">
        <v>1050</v>
      </c>
      <c r="F1643" s="55">
        <v>0</v>
      </c>
      <c r="G1643" s="55">
        <v>0</v>
      </c>
    </row>
    <row r="1644" spans="2:7">
      <c r="B1644" s="55" t="s">
        <v>266</v>
      </c>
      <c r="C1644" s="55" t="s">
        <v>1041</v>
      </c>
      <c r="D1644" s="55" t="s">
        <v>267</v>
      </c>
      <c r="E1644" s="55" t="s">
        <v>1051</v>
      </c>
      <c r="F1644" s="55">
        <v>76</v>
      </c>
      <c r="G1644" s="55">
        <v>47</v>
      </c>
    </row>
    <row r="1645" spans="2:7">
      <c r="B1645" s="55" t="s">
        <v>266</v>
      </c>
      <c r="C1645" s="55" t="s">
        <v>1041</v>
      </c>
      <c r="D1645" s="55" t="s">
        <v>269</v>
      </c>
      <c r="E1645" s="55" t="s">
        <v>1051</v>
      </c>
      <c r="F1645" s="55">
        <v>144</v>
      </c>
      <c r="G1645" s="55">
        <v>151</v>
      </c>
    </row>
    <row r="1646" spans="2:7">
      <c r="B1646" s="55" t="s">
        <v>266</v>
      </c>
      <c r="C1646" s="55" t="s">
        <v>1041</v>
      </c>
      <c r="D1646" s="55" t="s">
        <v>270</v>
      </c>
      <c r="E1646" s="55" t="s">
        <v>1051</v>
      </c>
      <c r="F1646" s="55">
        <v>13</v>
      </c>
      <c r="G1646" s="55">
        <v>10</v>
      </c>
    </row>
    <row r="1647" spans="2:7">
      <c r="B1647" s="55" t="s">
        <v>266</v>
      </c>
      <c r="C1647" s="55" t="s">
        <v>1041</v>
      </c>
      <c r="D1647" s="55" t="s">
        <v>267</v>
      </c>
      <c r="E1647" s="55" t="s">
        <v>1052</v>
      </c>
      <c r="F1647" s="55">
        <v>1</v>
      </c>
      <c r="G1647" s="55">
        <v>2</v>
      </c>
    </row>
    <row r="1648" spans="2:7">
      <c r="B1648" s="55" t="s">
        <v>266</v>
      </c>
      <c r="C1648" s="55" t="s">
        <v>1041</v>
      </c>
      <c r="D1648" s="55" t="s">
        <v>269</v>
      </c>
      <c r="E1648" s="55" t="s">
        <v>1052</v>
      </c>
      <c r="F1648" s="55">
        <v>0</v>
      </c>
      <c r="G1648" s="55">
        <v>0</v>
      </c>
    </row>
    <row r="1649" spans="2:7">
      <c r="B1649" s="55" t="s">
        <v>266</v>
      </c>
      <c r="C1649" s="55" t="s">
        <v>1041</v>
      </c>
      <c r="D1649" s="55" t="s">
        <v>270</v>
      </c>
      <c r="E1649" s="55" t="s">
        <v>1052</v>
      </c>
      <c r="F1649" s="55">
        <v>0</v>
      </c>
      <c r="G1649" s="55">
        <v>0</v>
      </c>
    </row>
    <row r="1650" spans="2:7">
      <c r="B1650" s="55" t="s">
        <v>266</v>
      </c>
      <c r="C1650" s="55" t="s">
        <v>1041</v>
      </c>
      <c r="D1650" s="55" t="s">
        <v>267</v>
      </c>
      <c r="E1650" s="55" t="s">
        <v>1053</v>
      </c>
      <c r="F1650" s="55">
        <v>8</v>
      </c>
      <c r="G1650" s="55">
        <v>1</v>
      </c>
    </row>
    <row r="1651" spans="2:7">
      <c r="B1651" s="55" t="s">
        <v>266</v>
      </c>
      <c r="C1651" s="55" t="s">
        <v>1041</v>
      </c>
      <c r="D1651" s="55" t="s">
        <v>269</v>
      </c>
      <c r="E1651" s="55" t="s">
        <v>1053</v>
      </c>
      <c r="F1651" s="55">
        <v>17</v>
      </c>
      <c r="G1651" s="55">
        <v>1</v>
      </c>
    </row>
    <row r="1652" spans="2:7">
      <c r="B1652" s="55" t="s">
        <v>266</v>
      </c>
      <c r="C1652" s="55" t="s">
        <v>1041</v>
      </c>
      <c r="D1652" s="55" t="s">
        <v>270</v>
      </c>
      <c r="E1652" s="55" t="s">
        <v>1053</v>
      </c>
      <c r="F1652" s="55">
        <v>1</v>
      </c>
      <c r="G1652" s="55">
        <v>0</v>
      </c>
    </row>
    <row r="1653" spans="2:7">
      <c r="B1653" s="55" t="s">
        <v>266</v>
      </c>
      <c r="C1653" s="55" t="s">
        <v>1041</v>
      </c>
      <c r="D1653" s="55" t="s">
        <v>267</v>
      </c>
      <c r="E1653" s="55" t="s">
        <v>1054</v>
      </c>
      <c r="F1653" s="55">
        <v>0</v>
      </c>
      <c r="G1653" s="55">
        <v>24</v>
      </c>
    </row>
    <row r="1654" spans="2:7">
      <c r="B1654" s="55" t="s">
        <v>266</v>
      </c>
      <c r="C1654" s="55" t="s">
        <v>1041</v>
      </c>
      <c r="D1654" s="55" t="s">
        <v>269</v>
      </c>
      <c r="E1654" s="55" t="s">
        <v>1054</v>
      </c>
      <c r="F1654" s="55">
        <v>0</v>
      </c>
      <c r="G1654" s="55">
        <v>0</v>
      </c>
    </row>
    <row r="1655" spans="2:7">
      <c r="B1655" s="55" t="s">
        <v>266</v>
      </c>
      <c r="C1655" s="55" t="s">
        <v>1041</v>
      </c>
      <c r="D1655" s="55" t="s">
        <v>270</v>
      </c>
      <c r="E1655" s="55" t="s">
        <v>1054</v>
      </c>
      <c r="F1655" s="55">
        <v>0</v>
      </c>
      <c r="G1655" s="55">
        <v>0</v>
      </c>
    </row>
    <row r="1656" spans="2:7">
      <c r="B1656" s="55" t="s">
        <v>266</v>
      </c>
      <c r="C1656" s="55" t="s">
        <v>1041</v>
      </c>
      <c r="D1656" s="55" t="s">
        <v>267</v>
      </c>
      <c r="E1656" s="55" t="s">
        <v>1055</v>
      </c>
      <c r="F1656" s="55">
        <v>2</v>
      </c>
      <c r="G1656" s="55">
        <v>0</v>
      </c>
    </row>
    <row r="1657" spans="2:7">
      <c r="B1657" s="55" t="s">
        <v>266</v>
      </c>
      <c r="C1657" s="55" t="s">
        <v>1041</v>
      </c>
      <c r="D1657" s="55" t="s">
        <v>269</v>
      </c>
      <c r="E1657" s="55" t="s">
        <v>1055</v>
      </c>
      <c r="F1657" s="55">
        <v>0</v>
      </c>
      <c r="G1657" s="55">
        <v>4</v>
      </c>
    </row>
    <row r="1658" spans="2:7">
      <c r="B1658" s="55" t="s">
        <v>266</v>
      </c>
      <c r="C1658" s="55" t="s">
        <v>1041</v>
      </c>
      <c r="D1658" s="55" t="s">
        <v>270</v>
      </c>
      <c r="E1658" s="55" t="s">
        <v>1055</v>
      </c>
      <c r="F1658" s="55">
        <v>0</v>
      </c>
      <c r="G1658" s="55">
        <v>8</v>
      </c>
    </row>
    <row r="1659" spans="2:7">
      <c r="B1659" s="55" t="s">
        <v>266</v>
      </c>
      <c r="C1659" s="55" t="s">
        <v>1041</v>
      </c>
      <c r="D1659" s="55" t="s">
        <v>267</v>
      </c>
      <c r="E1659" s="55" t="s">
        <v>1056</v>
      </c>
      <c r="F1659" s="55">
        <v>0</v>
      </c>
      <c r="G1659" s="55">
        <v>0</v>
      </c>
    </row>
    <row r="1660" spans="2:7">
      <c r="B1660" s="55" t="s">
        <v>266</v>
      </c>
      <c r="C1660" s="55" t="s">
        <v>1041</v>
      </c>
      <c r="D1660" s="55" t="s">
        <v>269</v>
      </c>
      <c r="E1660" s="55" t="s">
        <v>1056</v>
      </c>
      <c r="F1660" s="55">
        <v>3</v>
      </c>
      <c r="G1660" s="55">
        <v>0</v>
      </c>
    </row>
    <row r="1661" spans="2:7">
      <c r="B1661" s="55" t="s">
        <v>266</v>
      </c>
      <c r="C1661" s="55" t="s">
        <v>1041</v>
      </c>
      <c r="D1661" s="55" t="s">
        <v>267</v>
      </c>
      <c r="E1661" s="55" t="s">
        <v>1057</v>
      </c>
      <c r="F1661" s="55">
        <v>0</v>
      </c>
      <c r="G1661" s="55">
        <v>14</v>
      </c>
    </row>
    <row r="1662" spans="2:7">
      <c r="B1662" s="55" t="s">
        <v>266</v>
      </c>
      <c r="C1662" s="55" t="s">
        <v>1041</v>
      </c>
      <c r="D1662" s="55" t="s">
        <v>269</v>
      </c>
      <c r="E1662" s="55" t="s">
        <v>1057</v>
      </c>
      <c r="F1662" s="55">
        <v>9</v>
      </c>
      <c r="G1662" s="55">
        <v>9</v>
      </c>
    </row>
    <row r="1663" spans="2:7">
      <c r="B1663" s="55" t="s">
        <v>266</v>
      </c>
      <c r="C1663" s="55" t="s">
        <v>1041</v>
      </c>
      <c r="D1663" s="55" t="s">
        <v>270</v>
      </c>
      <c r="E1663" s="55" t="s">
        <v>1057</v>
      </c>
      <c r="F1663" s="55">
        <v>4</v>
      </c>
      <c r="G1663" s="55">
        <v>0</v>
      </c>
    </row>
    <row r="1664" spans="2:7">
      <c r="B1664" s="55" t="s">
        <v>266</v>
      </c>
      <c r="C1664" s="55" t="s">
        <v>1041</v>
      </c>
      <c r="D1664" s="55" t="s">
        <v>267</v>
      </c>
      <c r="E1664" s="55" t="s">
        <v>1058</v>
      </c>
      <c r="F1664" s="55">
        <v>3</v>
      </c>
      <c r="G1664" s="55">
        <v>6</v>
      </c>
    </row>
    <row r="1665" spans="2:7">
      <c r="B1665" s="55" t="s">
        <v>266</v>
      </c>
      <c r="C1665" s="55" t="s">
        <v>1041</v>
      </c>
      <c r="D1665" s="55" t="s">
        <v>269</v>
      </c>
      <c r="E1665" s="55" t="s">
        <v>1059</v>
      </c>
      <c r="F1665" s="55">
        <v>0</v>
      </c>
      <c r="G1665" s="55">
        <v>0</v>
      </c>
    </row>
    <row r="1666" spans="2:7">
      <c r="B1666" s="55" t="s">
        <v>266</v>
      </c>
      <c r="C1666" s="55" t="s">
        <v>1041</v>
      </c>
      <c r="D1666" s="55" t="s">
        <v>267</v>
      </c>
      <c r="E1666" s="55" t="s">
        <v>1060</v>
      </c>
      <c r="F1666" s="55">
        <v>121</v>
      </c>
      <c r="G1666" s="55">
        <v>118</v>
      </c>
    </row>
    <row r="1667" spans="2:7">
      <c r="B1667" s="55" t="s">
        <v>266</v>
      </c>
      <c r="C1667" s="55" t="s">
        <v>1041</v>
      </c>
      <c r="D1667" s="55" t="s">
        <v>269</v>
      </c>
      <c r="E1667" s="55" t="s">
        <v>1060</v>
      </c>
      <c r="F1667" s="55">
        <v>310</v>
      </c>
      <c r="G1667" s="55">
        <v>356</v>
      </c>
    </row>
    <row r="1668" spans="2:7">
      <c r="B1668" s="55" t="s">
        <v>266</v>
      </c>
      <c r="C1668" s="55" t="s">
        <v>1041</v>
      </c>
      <c r="D1668" s="55" t="s">
        <v>270</v>
      </c>
      <c r="E1668" s="55" t="s">
        <v>1060</v>
      </c>
      <c r="F1668" s="55">
        <v>32</v>
      </c>
      <c r="G1668" s="55">
        <v>64</v>
      </c>
    </row>
    <row r="1669" spans="2:7">
      <c r="B1669" s="55" t="s">
        <v>266</v>
      </c>
      <c r="C1669" s="55" t="s">
        <v>1041</v>
      </c>
      <c r="D1669" s="55" t="s">
        <v>267</v>
      </c>
      <c r="E1669" s="55" t="s">
        <v>1061</v>
      </c>
      <c r="F1669" s="55">
        <v>13</v>
      </c>
      <c r="G1669" s="55">
        <v>11</v>
      </c>
    </row>
    <row r="1670" spans="2:7">
      <c r="B1670" s="55" t="s">
        <v>266</v>
      </c>
      <c r="C1670" s="55" t="s">
        <v>1041</v>
      </c>
      <c r="D1670" s="55" t="s">
        <v>269</v>
      </c>
      <c r="E1670" s="55" t="s">
        <v>1061</v>
      </c>
      <c r="F1670" s="55">
        <v>174</v>
      </c>
      <c r="G1670" s="55">
        <v>89</v>
      </c>
    </row>
    <row r="1671" spans="2:7">
      <c r="B1671" s="55" t="s">
        <v>266</v>
      </c>
      <c r="C1671" s="55" t="s">
        <v>1041</v>
      </c>
      <c r="D1671" s="55" t="s">
        <v>270</v>
      </c>
      <c r="E1671" s="55" t="s">
        <v>1061</v>
      </c>
      <c r="F1671" s="55">
        <v>7</v>
      </c>
      <c r="G1671" s="55">
        <v>4</v>
      </c>
    </row>
    <row r="1672" spans="2:7">
      <c r="B1672" s="55" t="s">
        <v>266</v>
      </c>
      <c r="C1672" s="55" t="s">
        <v>1041</v>
      </c>
      <c r="D1672" s="55" t="s">
        <v>267</v>
      </c>
      <c r="E1672" s="55" t="s">
        <v>1062</v>
      </c>
      <c r="F1672" s="55">
        <v>330</v>
      </c>
      <c r="G1672" s="55">
        <v>384</v>
      </c>
    </row>
    <row r="1673" spans="2:7">
      <c r="B1673" s="55" t="s">
        <v>266</v>
      </c>
      <c r="C1673" s="55" t="s">
        <v>1041</v>
      </c>
      <c r="D1673" s="55" t="s">
        <v>269</v>
      </c>
      <c r="E1673" s="55" t="s">
        <v>1062</v>
      </c>
      <c r="F1673" s="55">
        <v>677</v>
      </c>
      <c r="G1673" s="55">
        <v>535</v>
      </c>
    </row>
    <row r="1674" spans="2:7">
      <c r="B1674" s="55" t="s">
        <v>266</v>
      </c>
      <c r="C1674" s="55" t="s">
        <v>1041</v>
      </c>
      <c r="D1674" s="55" t="s">
        <v>270</v>
      </c>
      <c r="E1674" s="55" t="s">
        <v>1062</v>
      </c>
      <c r="F1674" s="55">
        <v>74</v>
      </c>
      <c r="G1674" s="55">
        <v>74</v>
      </c>
    </row>
    <row r="1675" spans="2:7">
      <c r="B1675" s="55" t="s">
        <v>266</v>
      </c>
      <c r="C1675" s="55" t="s">
        <v>1041</v>
      </c>
      <c r="D1675" s="55" t="s">
        <v>267</v>
      </c>
      <c r="E1675" s="55" t="s">
        <v>1063</v>
      </c>
      <c r="F1675" s="55">
        <v>5</v>
      </c>
      <c r="G1675" s="55">
        <v>3</v>
      </c>
    </row>
    <row r="1676" spans="2:7">
      <c r="B1676" s="55" t="s">
        <v>266</v>
      </c>
      <c r="C1676" s="55" t="s">
        <v>1041</v>
      </c>
      <c r="D1676" s="55" t="s">
        <v>269</v>
      </c>
      <c r="E1676" s="55" t="s">
        <v>1063</v>
      </c>
      <c r="F1676" s="55">
        <v>52</v>
      </c>
      <c r="G1676" s="55">
        <v>59</v>
      </c>
    </row>
    <row r="1677" spans="2:7">
      <c r="B1677" s="55" t="s">
        <v>266</v>
      </c>
      <c r="C1677" s="55" t="s">
        <v>1041</v>
      </c>
      <c r="D1677" s="55" t="s">
        <v>270</v>
      </c>
      <c r="E1677" s="55" t="s">
        <v>1063</v>
      </c>
      <c r="F1677" s="55">
        <v>2</v>
      </c>
      <c r="G1677" s="55">
        <v>0</v>
      </c>
    </row>
    <row r="1678" spans="2:7">
      <c r="B1678" s="55" t="s">
        <v>266</v>
      </c>
      <c r="C1678" s="55" t="s">
        <v>1041</v>
      </c>
      <c r="D1678" s="55" t="s">
        <v>267</v>
      </c>
      <c r="E1678" s="55" t="s">
        <v>1064</v>
      </c>
      <c r="F1678" s="55">
        <v>0</v>
      </c>
      <c r="G1678" s="55">
        <v>0</v>
      </c>
    </row>
    <row r="1679" spans="2:7">
      <c r="B1679" s="55" t="s">
        <v>266</v>
      </c>
      <c r="C1679" s="55" t="s">
        <v>1041</v>
      </c>
      <c r="D1679" s="55" t="s">
        <v>267</v>
      </c>
      <c r="E1679" s="55" t="s">
        <v>1065</v>
      </c>
      <c r="F1679" s="55">
        <v>127</v>
      </c>
      <c r="G1679" s="55">
        <v>144</v>
      </c>
    </row>
    <row r="1680" spans="2:7">
      <c r="B1680" s="55" t="s">
        <v>266</v>
      </c>
      <c r="C1680" s="55" t="s">
        <v>1041</v>
      </c>
      <c r="D1680" s="55" t="s">
        <v>269</v>
      </c>
      <c r="E1680" s="55" t="s">
        <v>1065</v>
      </c>
      <c r="F1680" s="55">
        <v>300</v>
      </c>
      <c r="G1680" s="55">
        <v>308</v>
      </c>
    </row>
    <row r="1681" spans="2:7">
      <c r="B1681" s="55" t="s">
        <v>266</v>
      </c>
      <c r="C1681" s="55" t="s">
        <v>1041</v>
      </c>
      <c r="D1681" s="55" t="s">
        <v>270</v>
      </c>
      <c r="E1681" s="55" t="s">
        <v>1065</v>
      </c>
      <c r="F1681" s="55">
        <v>43</v>
      </c>
      <c r="G1681" s="55">
        <v>31</v>
      </c>
    </row>
    <row r="1682" spans="2:7">
      <c r="B1682" s="55" t="s">
        <v>266</v>
      </c>
      <c r="C1682" s="55" t="s">
        <v>1041</v>
      </c>
      <c r="D1682" s="55" t="s">
        <v>267</v>
      </c>
      <c r="E1682" s="55" t="s">
        <v>1066</v>
      </c>
      <c r="F1682" s="55">
        <v>21</v>
      </c>
      <c r="G1682" s="55">
        <v>0</v>
      </c>
    </row>
    <row r="1683" spans="2:7">
      <c r="B1683" s="55" t="s">
        <v>266</v>
      </c>
      <c r="C1683" s="55" t="s">
        <v>1041</v>
      </c>
      <c r="D1683" s="55" t="s">
        <v>269</v>
      </c>
      <c r="E1683" s="55" t="s">
        <v>1066</v>
      </c>
      <c r="F1683" s="55">
        <v>6</v>
      </c>
      <c r="G1683" s="55">
        <v>9</v>
      </c>
    </row>
    <row r="1684" spans="2:7">
      <c r="B1684" s="55" t="s">
        <v>266</v>
      </c>
      <c r="C1684" s="55" t="s">
        <v>1041</v>
      </c>
      <c r="D1684" s="55" t="s">
        <v>270</v>
      </c>
      <c r="E1684" s="55" t="s">
        <v>1066</v>
      </c>
      <c r="F1684" s="55">
        <v>3</v>
      </c>
      <c r="G1684" s="55">
        <v>0</v>
      </c>
    </row>
    <row r="1685" spans="2:7">
      <c r="B1685" s="55" t="s">
        <v>266</v>
      </c>
      <c r="C1685" s="55" t="s">
        <v>1041</v>
      </c>
      <c r="D1685" s="55" t="s">
        <v>267</v>
      </c>
      <c r="E1685" s="55" t="s">
        <v>1067</v>
      </c>
      <c r="F1685" s="55">
        <v>15</v>
      </c>
      <c r="G1685" s="55">
        <v>5</v>
      </c>
    </row>
    <row r="1686" spans="2:7">
      <c r="B1686" s="55" t="s">
        <v>266</v>
      </c>
      <c r="C1686" s="55" t="s">
        <v>1041</v>
      </c>
      <c r="D1686" s="55" t="s">
        <v>269</v>
      </c>
      <c r="E1686" s="55" t="s">
        <v>1067</v>
      </c>
      <c r="F1686" s="55">
        <v>1</v>
      </c>
      <c r="G1686" s="55">
        <v>1</v>
      </c>
    </row>
    <row r="1687" spans="2:7">
      <c r="B1687" s="55" t="s">
        <v>266</v>
      </c>
      <c r="C1687" s="55" t="s">
        <v>1041</v>
      </c>
      <c r="D1687" s="55" t="s">
        <v>270</v>
      </c>
      <c r="E1687" s="55" t="s">
        <v>1067</v>
      </c>
      <c r="F1687" s="55">
        <v>4</v>
      </c>
      <c r="G1687" s="55">
        <v>0</v>
      </c>
    </row>
    <row r="1688" spans="2:7">
      <c r="B1688" s="55" t="s">
        <v>266</v>
      </c>
      <c r="C1688" s="55" t="s">
        <v>1041</v>
      </c>
      <c r="D1688" s="55" t="s">
        <v>267</v>
      </c>
      <c r="E1688" s="55" t="s">
        <v>1068</v>
      </c>
      <c r="F1688" s="55">
        <v>127</v>
      </c>
      <c r="G1688" s="55">
        <v>44</v>
      </c>
    </row>
    <row r="1689" spans="2:7">
      <c r="B1689" s="55" t="s">
        <v>266</v>
      </c>
      <c r="C1689" s="55" t="s">
        <v>1041</v>
      </c>
      <c r="D1689" s="55" t="s">
        <v>269</v>
      </c>
      <c r="E1689" s="55" t="s">
        <v>1068</v>
      </c>
      <c r="F1689" s="55">
        <v>26</v>
      </c>
      <c r="G1689" s="55">
        <v>27</v>
      </c>
    </row>
    <row r="1690" spans="2:7">
      <c r="B1690" s="55" t="s">
        <v>266</v>
      </c>
      <c r="C1690" s="55" t="s">
        <v>1041</v>
      </c>
      <c r="D1690" s="55" t="s">
        <v>270</v>
      </c>
      <c r="E1690" s="55" t="s">
        <v>1068</v>
      </c>
      <c r="F1690" s="55">
        <v>3</v>
      </c>
      <c r="G1690" s="55">
        <v>0</v>
      </c>
    </row>
    <row r="1691" spans="2:7">
      <c r="B1691" s="55" t="s">
        <v>266</v>
      </c>
      <c r="C1691" s="55" t="s">
        <v>1041</v>
      </c>
      <c r="D1691" s="55" t="s">
        <v>267</v>
      </c>
      <c r="E1691" s="55" t="s">
        <v>1069</v>
      </c>
      <c r="F1691" s="55">
        <v>6</v>
      </c>
      <c r="G1691" s="55">
        <v>18</v>
      </c>
    </row>
    <row r="1692" spans="2:7">
      <c r="B1692" s="55" t="s">
        <v>266</v>
      </c>
      <c r="C1692" s="55" t="s">
        <v>1041</v>
      </c>
      <c r="D1692" s="55" t="s">
        <v>269</v>
      </c>
      <c r="E1692" s="55" t="s">
        <v>1069</v>
      </c>
      <c r="F1692" s="55">
        <v>0</v>
      </c>
      <c r="G1692" s="55">
        <v>0</v>
      </c>
    </row>
    <row r="1693" spans="2:7">
      <c r="B1693" s="55" t="s">
        <v>266</v>
      </c>
      <c r="C1693" s="55" t="s">
        <v>1041</v>
      </c>
      <c r="D1693" s="55" t="s">
        <v>267</v>
      </c>
      <c r="E1693" s="55" t="s">
        <v>1070</v>
      </c>
      <c r="F1693" s="55">
        <v>2</v>
      </c>
      <c r="G1693" s="55">
        <v>6</v>
      </c>
    </row>
    <row r="1694" spans="2:7">
      <c r="B1694" s="55" t="s">
        <v>266</v>
      </c>
      <c r="C1694" s="55" t="s">
        <v>1041</v>
      </c>
      <c r="D1694" s="55" t="s">
        <v>270</v>
      </c>
      <c r="E1694" s="55" t="s">
        <v>1070</v>
      </c>
      <c r="F1694" s="55">
        <v>0</v>
      </c>
      <c r="G1694" s="55">
        <v>0</v>
      </c>
    </row>
    <row r="1695" spans="2:7">
      <c r="B1695" s="55" t="s">
        <v>266</v>
      </c>
      <c r="C1695" s="55" t="s">
        <v>1041</v>
      </c>
      <c r="D1695" s="55" t="s">
        <v>267</v>
      </c>
      <c r="E1695" s="55" t="s">
        <v>1071</v>
      </c>
      <c r="F1695" s="55">
        <v>12</v>
      </c>
      <c r="G1695" s="55">
        <v>0</v>
      </c>
    </row>
    <row r="1696" spans="2:7">
      <c r="B1696" s="55" t="s">
        <v>266</v>
      </c>
      <c r="C1696" s="55" t="s">
        <v>1041</v>
      </c>
      <c r="D1696" s="55" t="s">
        <v>270</v>
      </c>
      <c r="E1696" s="55" t="s">
        <v>1071</v>
      </c>
      <c r="F1696" s="55">
        <v>0</v>
      </c>
      <c r="G1696" s="55">
        <v>2</v>
      </c>
    </row>
    <row r="1697" spans="2:7">
      <c r="B1697" s="55" t="s">
        <v>266</v>
      </c>
      <c r="C1697" s="55" t="s">
        <v>1041</v>
      </c>
      <c r="D1697" s="55" t="s">
        <v>267</v>
      </c>
      <c r="E1697" s="55" t="s">
        <v>1072</v>
      </c>
      <c r="F1697" s="55">
        <v>2</v>
      </c>
      <c r="G1697" s="55">
        <v>31</v>
      </c>
    </row>
    <row r="1698" spans="2:7">
      <c r="B1698" s="55" t="s">
        <v>266</v>
      </c>
      <c r="C1698" s="55" t="s">
        <v>1041</v>
      </c>
      <c r="D1698" s="55" t="s">
        <v>269</v>
      </c>
      <c r="E1698" s="55" t="s">
        <v>1072</v>
      </c>
      <c r="F1698" s="55">
        <v>0</v>
      </c>
      <c r="G1698" s="55">
        <v>3</v>
      </c>
    </row>
    <row r="1699" spans="2:7">
      <c r="B1699" s="55" t="s">
        <v>266</v>
      </c>
      <c r="C1699" s="55" t="s">
        <v>1041</v>
      </c>
      <c r="D1699" s="55" t="s">
        <v>270</v>
      </c>
      <c r="E1699" s="55" t="s">
        <v>1072</v>
      </c>
      <c r="F1699" s="55">
        <v>0</v>
      </c>
      <c r="G1699" s="55">
        <v>7</v>
      </c>
    </row>
    <row r="1700" spans="2:7">
      <c r="B1700" s="55" t="s">
        <v>266</v>
      </c>
      <c r="C1700" s="55" t="s">
        <v>1041</v>
      </c>
      <c r="D1700" s="55" t="s">
        <v>267</v>
      </c>
      <c r="E1700" s="55" t="s">
        <v>1073</v>
      </c>
      <c r="F1700" s="55">
        <v>1</v>
      </c>
      <c r="G1700" s="55">
        <v>3</v>
      </c>
    </row>
    <row r="1701" spans="2:7">
      <c r="B1701" s="55" t="s">
        <v>266</v>
      </c>
      <c r="C1701" s="55" t="s">
        <v>1041</v>
      </c>
      <c r="D1701" s="55" t="s">
        <v>269</v>
      </c>
      <c r="E1701" s="55" t="s">
        <v>1073</v>
      </c>
      <c r="F1701" s="55">
        <v>65</v>
      </c>
      <c r="G1701" s="55">
        <v>46</v>
      </c>
    </row>
    <row r="1702" spans="2:7">
      <c r="B1702" s="55" t="s">
        <v>266</v>
      </c>
      <c r="C1702" s="55" t="s">
        <v>1041</v>
      </c>
      <c r="D1702" s="55" t="s">
        <v>270</v>
      </c>
      <c r="E1702" s="55" t="s">
        <v>1073</v>
      </c>
      <c r="F1702" s="55">
        <v>2</v>
      </c>
      <c r="G1702" s="55">
        <v>0</v>
      </c>
    </row>
    <row r="1703" spans="2:7">
      <c r="B1703" s="55" t="s">
        <v>266</v>
      </c>
      <c r="C1703" s="55" t="s">
        <v>1041</v>
      </c>
      <c r="D1703" s="55" t="s">
        <v>267</v>
      </c>
      <c r="E1703" s="55" t="s">
        <v>1074</v>
      </c>
      <c r="F1703" s="55">
        <v>74</v>
      </c>
      <c r="G1703" s="55">
        <v>76</v>
      </c>
    </row>
    <row r="1704" spans="2:7">
      <c r="B1704" s="55" t="s">
        <v>266</v>
      </c>
      <c r="C1704" s="55" t="s">
        <v>1041</v>
      </c>
      <c r="D1704" s="55" t="s">
        <v>269</v>
      </c>
      <c r="E1704" s="55" t="s">
        <v>1074</v>
      </c>
      <c r="F1704" s="55">
        <v>373</v>
      </c>
      <c r="G1704" s="55">
        <v>207</v>
      </c>
    </row>
    <row r="1705" spans="2:7">
      <c r="B1705" s="55" t="s">
        <v>266</v>
      </c>
      <c r="C1705" s="55" t="s">
        <v>1041</v>
      </c>
      <c r="D1705" s="55" t="s">
        <v>270</v>
      </c>
      <c r="E1705" s="55" t="s">
        <v>1074</v>
      </c>
      <c r="F1705" s="55">
        <v>45</v>
      </c>
      <c r="G1705" s="55">
        <v>40</v>
      </c>
    </row>
    <row r="1706" spans="2:7">
      <c r="B1706" s="55" t="s">
        <v>266</v>
      </c>
      <c r="C1706" s="55" t="s">
        <v>1041</v>
      </c>
      <c r="D1706" s="55" t="s">
        <v>267</v>
      </c>
      <c r="E1706" s="55" t="s">
        <v>1075</v>
      </c>
      <c r="F1706" s="55">
        <v>17</v>
      </c>
      <c r="G1706" s="55">
        <v>7</v>
      </c>
    </row>
    <row r="1707" spans="2:7">
      <c r="B1707" s="55" t="s">
        <v>266</v>
      </c>
      <c r="C1707" s="55" t="s">
        <v>1041</v>
      </c>
      <c r="D1707" s="55" t="s">
        <v>269</v>
      </c>
      <c r="E1707" s="55" t="s">
        <v>1075</v>
      </c>
      <c r="F1707" s="55">
        <v>0</v>
      </c>
      <c r="G1707" s="55">
        <v>6</v>
      </c>
    </row>
    <row r="1708" spans="2:7">
      <c r="B1708" s="55" t="s">
        <v>266</v>
      </c>
      <c r="C1708" s="55" t="s">
        <v>1041</v>
      </c>
      <c r="D1708" s="55" t="s">
        <v>270</v>
      </c>
      <c r="E1708" s="55" t="s">
        <v>1075</v>
      </c>
      <c r="F1708" s="55">
        <v>1</v>
      </c>
      <c r="G1708" s="55">
        <v>0</v>
      </c>
    </row>
    <row r="1709" spans="2:7">
      <c r="B1709" s="55" t="s">
        <v>266</v>
      </c>
      <c r="C1709" s="55" t="s">
        <v>1041</v>
      </c>
      <c r="D1709" s="55" t="s">
        <v>267</v>
      </c>
      <c r="E1709" s="55" t="s">
        <v>1076</v>
      </c>
      <c r="F1709" s="55">
        <v>4</v>
      </c>
      <c r="G1709" s="55">
        <v>2</v>
      </c>
    </row>
    <row r="1710" spans="2:7">
      <c r="B1710" s="55" t="s">
        <v>266</v>
      </c>
      <c r="C1710" s="55" t="s">
        <v>1041</v>
      </c>
      <c r="D1710" s="55" t="s">
        <v>270</v>
      </c>
      <c r="E1710" s="55" t="s">
        <v>1076</v>
      </c>
      <c r="F1710" s="55">
        <v>0</v>
      </c>
      <c r="G1710" s="55">
        <v>0</v>
      </c>
    </row>
    <row r="1711" spans="2:7">
      <c r="B1711" s="55" t="s">
        <v>266</v>
      </c>
      <c r="C1711" s="55" t="s">
        <v>1041</v>
      </c>
      <c r="D1711" s="55" t="s">
        <v>267</v>
      </c>
      <c r="E1711" s="55" t="s">
        <v>1077</v>
      </c>
      <c r="F1711" s="55">
        <v>0</v>
      </c>
      <c r="G1711" s="55">
        <v>15</v>
      </c>
    </row>
    <row r="1712" spans="2:7">
      <c r="B1712" s="55" t="s">
        <v>266</v>
      </c>
      <c r="C1712" s="55" t="s">
        <v>1041</v>
      </c>
      <c r="D1712" s="55" t="s">
        <v>269</v>
      </c>
      <c r="E1712" s="55" t="s">
        <v>1077</v>
      </c>
      <c r="F1712" s="55">
        <v>0</v>
      </c>
      <c r="G1712" s="55">
        <v>0</v>
      </c>
    </row>
    <row r="1713" spans="2:7">
      <c r="B1713" s="55" t="s">
        <v>266</v>
      </c>
      <c r="C1713" s="55" t="s">
        <v>1041</v>
      </c>
      <c r="D1713" s="55" t="s">
        <v>270</v>
      </c>
      <c r="E1713" s="55" t="s">
        <v>1077</v>
      </c>
      <c r="F1713" s="55">
        <v>0</v>
      </c>
      <c r="G1713" s="55">
        <v>5</v>
      </c>
    </row>
    <row r="1714" spans="2:7">
      <c r="B1714" s="55" t="s">
        <v>266</v>
      </c>
      <c r="C1714" s="55" t="s">
        <v>1041</v>
      </c>
      <c r="D1714" s="55" t="s">
        <v>267</v>
      </c>
      <c r="E1714" s="55" t="s">
        <v>1078</v>
      </c>
      <c r="F1714" s="55">
        <v>3</v>
      </c>
      <c r="G1714" s="55">
        <v>0</v>
      </c>
    </row>
    <row r="1715" spans="2:7">
      <c r="B1715" s="55" t="s">
        <v>266</v>
      </c>
      <c r="C1715" s="55" t="s">
        <v>1041</v>
      </c>
      <c r="D1715" s="55" t="s">
        <v>269</v>
      </c>
      <c r="E1715" s="55" t="s">
        <v>1078</v>
      </c>
      <c r="F1715" s="55">
        <v>0</v>
      </c>
      <c r="G1715" s="55">
        <v>0</v>
      </c>
    </row>
    <row r="1716" spans="2:7">
      <c r="B1716" s="55" t="s">
        <v>266</v>
      </c>
      <c r="C1716" s="55" t="s">
        <v>1041</v>
      </c>
      <c r="D1716" s="55" t="s">
        <v>267</v>
      </c>
      <c r="E1716" s="55" t="s">
        <v>1079</v>
      </c>
      <c r="F1716" s="55">
        <v>1</v>
      </c>
      <c r="G1716" s="55">
        <v>3</v>
      </c>
    </row>
    <row r="1717" spans="2:7">
      <c r="B1717" s="55" t="s">
        <v>266</v>
      </c>
      <c r="C1717" s="55" t="s">
        <v>1041</v>
      </c>
      <c r="D1717" s="55" t="s">
        <v>269</v>
      </c>
      <c r="E1717" s="55" t="s">
        <v>1079</v>
      </c>
      <c r="F1717" s="55">
        <v>0</v>
      </c>
      <c r="G1717" s="55">
        <v>0</v>
      </c>
    </row>
    <row r="1718" spans="2:7">
      <c r="B1718" s="55" t="s">
        <v>266</v>
      </c>
      <c r="C1718" s="55" t="s">
        <v>1041</v>
      </c>
      <c r="D1718" s="55" t="s">
        <v>270</v>
      </c>
      <c r="E1718" s="55" t="s">
        <v>1079</v>
      </c>
      <c r="F1718" s="55">
        <v>0</v>
      </c>
      <c r="G1718" s="55">
        <v>0</v>
      </c>
    </row>
    <row r="1719" spans="2:7">
      <c r="B1719" s="55" t="s">
        <v>266</v>
      </c>
      <c r="C1719" s="55" t="s">
        <v>1041</v>
      </c>
      <c r="D1719" s="55" t="s">
        <v>267</v>
      </c>
      <c r="E1719" s="55" t="s">
        <v>1080</v>
      </c>
      <c r="F1719" s="55">
        <v>3</v>
      </c>
      <c r="G1719" s="55">
        <v>7</v>
      </c>
    </row>
    <row r="1720" spans="2:7">
      <c r="B1720" s="55" t="s">
        <v>266</v>
      </c>
      <c r="C1720" s="55" t="s">
        <v>1041</v>
      </c>
      <c r="D1720" s="55" t="s">
        <v>269</v>
      </c>
      <c r="E1720" s="55" t="s">
        <v>1080</v>
      </c>
      <c r="F1720" s="55">
        <v>0</v>
      </c>
      <c r="G1720" s="55">
        <v>0</v>
      </c>
    </row>
    <row r="1721" spans="2:7">
      <c r="B1721" s="55" t="s">
        <v>266</v>
      </c>
      <c r="C1721" s="55" t="s">
        <v>1041</v>
      </c>
      <c r="D1721" s="55" t="s">
        <v>267</v>
      </c>
      <c r="E1721" s="55" t="s">
        <v>1081</v>
      </c>
      <c r="F1721" s="55">
        <v>0</v>
      </c>
      <c r="G1721" s="55">
        <v>0</v>
      </c>
    </row>
    <row r="1722" spans="2:7">
      <c r="B1722" s="55" t="s">
        <v>266</v>
      </c>
      <c r="C1722" s="55" t="s">
        <v>1041</v>
      </c>
      <c r="D1722" s="55" t="s">
        <v>269</v>
      </c>
      <c r="E1722" s="55" t="s">
        <v>1081</v>
      </c>
      <c r="F1722" s="55">
        <v>24</v>
      </c>
      <c r="G1722" s="55">
        <v>0</v>
      </c>
    </row>
    <row r="1723" spans="2:7">
      <c r="B1723" s="55" t="s">
        <v>266</v>
      </c>
      <c r="C1723" s="55" t="s">
        <v>1041</v>
      </c>
      <c r="D1723" s="55" t="s">
        <v>267</v>
      </c>
      <c r="E1723" s="55" t="s">
        <v>1082</v>
      </c>
      <c r="F1723" s="55">
        <v>3</v>
      </c>
      <c r="G1723" s="55">
        <v>7</v>
      </c>
    </row>
    <row r="1724" spans="2:7">
      <c r="B1724" s="55" t="s">
        <v>266</v>
      </c>
      <c r="C1724" s="55" t="s">
        <v>1041</v>
      </c>
      <c r="D1724" s="55" t="s">
        <v>269</v>
      </c>
      <c r="E1724" s="55" t="s">
        <v>1082</v>
      </c>
      <c r="F1724" s="55">
        <v>0</v>
      </c>
      <c r="G1724" s="55">
        <v>0</v>
      </c>
    </row>
    <row r="1725" spans="2:7">
      <c r="B1725" s="55" t="s">
        <v>266</v>
      </c>
      <c r="C1725" s="55" t="s">
        <v>1041</v>
      </c>
      <c r="D1725" s="55" t="s">
        <v>270</v>
      </c>
      <c r="E1725" s="55" t="s">
        <v>1082</v>
      </c>
      <c r="F1725" s="55">
        <v>1</v>
      </c>
      <c r="G1725" s="55">
        <v>0</v>
      </c>
    </row>
    <row r="1726" spans="2:7">
      <c r="B1726" s="55" t="s">
        <v>266</v>
      </c>
      <c r="C1726" s="55" t="s">
        <v>1041</v>
      </c>
      <c r="D1726" s="55" t="s">
        <v>267</v>
      </c>
      <c r="E1726" s="55" t="s">
        <v>1083</v>
      </c>
      <c r="F1726" s="55">
        <v>23</v>
      </c>
      <c r="G1726" s="55">
        <v>0</v>
      </c>
    </row>
    <row r="1727" spans="2:7">
      <c r="B1727" s="55" t="s">
        <v>266</v>
      </c>
      <c r="C1727" s="55" t="s">
        <v>1041</v>
      </c>
      <c r="D1727" s="55" t="s">
        <v>269</v>
      </c>
      <c r="E1727" s="55" t="s">
        <v>1083</v>
      </c>
      <c r="F1727" s="55">
        <v>8</v>
      </c>
      <c r="G1727" s="55">
        <v>0</v>
      </c>
    </row>
    <row r="1728" spans="2:7">
      <c r="B1728" s="55" t="s">
        <v>266</v>
      </c>
      <c r="C1728" s="55" t="s">
        <v>1041</v>
      </c>
      <c r="D1728" s="55" t="s">
        <v>270</v>
      </c>
      <c r="E1728" s="55" t="s">
        <v>1083</v>
      </c>
      <c r="F1728" s="55">
        <v>7</v>
      </c>
      <c r="G1728" s="55">
        <v>2</v>
      </c>
    </row>
    <row r="1729" spans="2:7">
      <c r="B1729" s="55" t="s">
        <v>266</v>
      </c>
      <c r="C1729" s="55" t="s">
        <v>1041</v>
      </c>
      <c r="D1729" s="55" t="s">
        <v>267</v>
      </c>
      <c r="E1729" s="55" t="s">
        <v>1084</v>
      </c>
      <c r="F1729" s="55">
        <v>4</v>
      </c>
      <c r="G1729" s="55">
        <v>12</v>
      </c>
    </row>
    <row r="1730" spans="2:7">
      <c r="B1730" s="55" t="s">
        <v>266</v>
      </c>
      <c r="C1730" s="55" t="s">
        <v>1041</v>
      </c>
      <c r="D1730" s="55" t="s">
        <v>269</v>
      </c>
      <c r="E1730" s="55" t="s">
        <v>1084</v>
      </c>
      <c r="F1730" s="55">
        <v>1</v>
      </c>
      <c r="G1730" s="55">
        <v>0</v>
      </c>
    </row>
    <row r="1731" spans="2:7">
      <c r="B1731" s="55" t="s">
        <v>266</v>
      </c>
      <c r="C1731" s="55" t="s">
        <v>1041</v>
      </c>
      <c r="D1731" s="55" t="s">
        <v>270</v>
      </c>
      <c r="E1731" s="55" t="s">
        <v>1084</v>
      </c>
      <c r="F1731" s="55">
        <v>0</v>
      </c>
      <c r="G1731" s="55">
        <v>0</v>
      </c>
    </row>
    <row r="1732" spans="2:7">
      <c r="B1732" s="55" t="s">
        <v>266</v>
      </c>
      <c r="C1732" s="55" t="s">
        <v>1041</v>
      </c>
      <c r="D1732" s="55" t="s">
        <v>267</v>
      </c>
      <c r="E1732" s="55" t="s">
        <v>1085</v>
      </c>
      <c r="F1732" s="55">
        <v>0</v>
      </c>
      <c r="G1732" s="55">
        <v>2</v>
      </c>
    </row>
    <row r="1733" spans="2:7">
      <c r="B1733" s="55" t="s">
        <v>266</v>
      </c>
      <c r="C1733" s="55" t="s">
        <v>1041</v>
      </c>
      <c r="D1733" s="55" t="s">
        <v>269</v>
      </c>
      <c r="E1733" s="55" t="s">
        <v>1085</v>
      </c>
      <c r="F1733" s="55">
        <v>0</v>
      </c>
      <c r="G1733" s="55">
        <v>0</v>
      </c>
    </row>
    <row r="1734" spans="2:7">
      <c r="B1734" s="55" t="s">
        <v>266</v>
      </c>
      <c r="C1734" s="55" t="s">
        <v>1041</v>
      </c>
      <c r="D1734" s="55" t="s">
        <v>267</v>
      </c>
      <c r="E1734" s="55" t="s">
        <v>1086</v>
      </c>
      <c r="F1734" s="55">
        <v>8</v>
      </c>
      <c r="G1734" s="55">
        <v>24</v>
      </c>
    </row>
    <row r="1735" spans="2:7">
      <c r="B1735" s="55" t="s">
        <v>266</v>
      </c>
      <c r="C1735" s="55" t="s">
        <v>1041</v>
      </c>
      <c r="D1735" s="55" t="s">
        <v>269</v>
      </c>
      <c r="E1735" s="55" t="s">
        <v>1086</v>
      </c>
      <c r="F1735" s="55">
        <v>0</v>
      </c>
      <c r="G1735" s="55">
        <v>0</v>
      </c>
    </row>
    <row r="1736" spans="2:7">
      <c r="B1736" s="55" t="s">
        <v>266</v>
      </c>
      <c r="C1736" s="55" t="s">
        <v>1041</v>
      </c>
      <c r="D1736" s="55" t="s">
        <v>270</v>
      </c>
      <c r="E1736" s="55" t="s">
        <v>1086</v>
      </c>
      <c r="F1736" s="55">
        <v>2</v>
      </c>
      <c r="G1736" s="55">
        <v>0</v>
      </c>
    </row>
    <row r="1737" spans="2:7">
      <c r="B1737" s="55" t="s">
        <v>266</v>
      </c>
      <c r="C1737" s="55" t="s">
        <v>1041</v>
      </c>
      <c r="D1737" s="55" t="s">
        <v>267</v>
      </c>
      <c r="E1737" s="55" t="s">
        <v>1087</v>
      </c>
      <c r="F1737" s="55">
        <v>0</v>
      </c>
      <c r="G1737" s="55">
        <v>2</v>
      </c>
    </row>
    <row r="1738" spans="2:7">
      <c r="B1738" s="55" t="s">
        <v>266</v>
      </c>
      <c r="C1738" s="55" t="s">
        <v>1041</v>
      </c>
      <c r="D1738" s="55" t="s">
        <v>269</v>
      </c>
      <c r="E1738" s="55" t="s">
        <v>1087</v>
      </c>
      <c r="F1738" s="55">
        <v>0</v>
      </c>
      <c r="G1738" s="55">
        <v>4</v>
      </c>
    </row>
    <row r="1739" spans="2:7">
      <c r="B1739" s="55" t="s">
        <v>266</v>
      </c>
      <c r="C1739" s="55" t="s">
        <v>1041</v>
      </c>
      <c r="D1739" s="55" t="s">
        <v>270</v>
      </c>
      <c r="E1739" s="55" t="s">
        <v>1087</v>
      </c>
      <c r="F1739" s="55">
        <v>0</v>
      </c>
      <c r="G1739" s="55">
        <v>0</v>
      </c>
    </row>
    <row r="1740" spans="2:7">
      <c r="B1740" s="55" t="s">
        <v>266</v>
      </c>
      <c r="C1740" s="55" t="s">
        <v>1041</v>
      </c>
      <c r="D1740" s="55" t="s">
        <v>267</v>
      </c>
      <c r="E1740" s="55" t="s">
        <v>1088</v>
      </c>
      <c r="F1740" s="55">
        <v>28</v>
      </c>
      <c r="G1740" s="55">
        <v>39</v>
      </c>
    </row>
    <row r="1741" spans="2:7">
      <c r="B1741" s="55" t="s">
        <v>266</v>
      </c>
      <c r="C1741" s="55" t="s">
        <v>1041</v>
      </c>
      <c r="D1741" s="55" t="s">
        <v>269</v>
      </c>
      <c r="E1741" s="55" t="s">
        <v>1088</v>
      </c>
      <c r="F1741" s="55">
        <v>0</v>
      </c>
      <c r="G1741" s="55">
        <v>0</v>
      </c>
    </row>
    <row r="1742" spans="2:7">
      <c r="B1742" s="55" t="s">
        <v>266</v>
      </c>
      <c r="C1742" s="55" t="s">
        <v>1041</v>
      </c>
      <c r="D1742" s="55" t="s">
        <v>269</v>
      </c>
      <c r="E1742" s="55" t="s">
        <v>1089</v>
      </c>
      <c r="F1742" s="55">
        <v>0</v>
      </c>
      <c r="G1742" s="55">
        <v>0</v>
      </c>
    </row>
    <row r="1743" spans="2:7">
      <c r="B1743" s="55" t="s">
        <v>266</v>
      </c>
      <c r="C1743" s="55" t="s">
        <v>1041</v>
      </c>
      <c r="D1743" s="55" t="s">
        <v>267</v>
      </c>
      <c r="E1743" s="55" t="s">
        <v>1090</v>
      </c>
      <c r="F1743" s="55">
        <v>7</v>
      </c>
      <c r="G1743" s="55">
        <v>24</v>
      </c>
    </row>
    <row r="1744" spans="2:7">
      <c r="B1744" s="55" t="s">
        <v>266</v>
      </c>
      <c r="C1744" s="55" t="s">
        <v>1041</v>
      </c>
      <c r="D1744" s="55" t="s">
        <v>269</v>
      </c>
      <c r="E1744" s="55" t="s">
        <v>1090</v>
      </c>
      <c r="F1744" s="55">
        <v>0</v>
      </c>
      <c r="G1744" s="55">
        <v>2</v>
      </c>
    </row>
    <row r="1745" spans="2:7">
      <c r="B1745" s="55" t="s">
        <v>266</v>
      </c>
      <c r="C1745" s="55" t="s">
        <v>1041</v>
      </c>
      <c r="D1745" s="55" t="s">
        <v>270</v>
      </c>
      <c r="E1745" s="55" t="s">
        <v>1090</v>
      </c>
      <c r="F1745" s="55">
        <v>2</v>
      </c>
      <c r="G1745" s="55">
        <v>0</v>
      </c>
    </row>
    <row r="1746" spans="2:7">
      <c r="B1746" s="55" t="s">
        <v>266</v>
      </c>
      <c r="C1746" s="55" t="s">
        <v>1041</v>
      </c>
      <c r="D1746" s="55" t="s">
        <v>267</v>
      </c>
      <c r="E1746" s="55" t="s">
        <v>1091</v>
      </c>
      <c r="F1746" s="55">
        <v>50</v>
      </c>
      <c r="G1746" s="55">
        <v>45</v>
      </c>
    </row>
    <row r="1747" spans="2:7">
      <c r="B1747" s="55" t="s">
        <v>266</v>
      </c>
      <c r="C1747" s="55" t="s">
        <v>1041</v>
      </c>
      <c r="D1747" s="55" t="s">
        <v>269</v>
      </c>
      <c r="E1747" s="55" t="s">
        <v>1091</v>
      </c>
      <c r="F1747" s="55">
        <v>68</v>
      </c>
      <c r="G1747" s="55">
        <v>37</v>
      </c>
    </row>
    <row r="1748" spans="2:7">
      <c r="B1748" s="55" t="s">
        <v>266</v>
      </c>
      <c r="C1748" s="55" t="s">
        <v>1041</v>
      </c>
      <c r="D1748" s="55" t="s">
        <v>270</v>
      </c>
      <c r="E1748" s="55" t="s">
        <v>1091</v>
      </c>
      <c r="F1748" s="55">
        <v>18</v>
      </c>
      <c r="G1748" s="55">
        <v>7</v>
      </c>
    </row>
    <row r="1749" spans="2:7">
      <c r="B1749" s="55" t="s">
        <v>266</v>
      </c>
      <c r="C1749" s="55" t="s">
        <v>1041</v>
      </c>
      <c r="D1749" s="55" t="s">
        <v>267</v>
      </c>
      <c r="E1749" s="55" t="s">
        <v>1092</v>
      </c>
      <c r="F1749" s="55">
        <v>1</v>
      </c>
      <c r="G1749" s="55">
        <v>3</v>
      </c>
    </row>
    <row r="1750" spans="2:7">
      <c r="B1750" s="55" t="s">
        <v>266</v>
      </c>
      <c r="C1750" s="55" t="s">
        <v>1041</v>
      </c>
      <c r="D1750" s="55" t="s">
        <v>270</v>
      </c>
      <c r="E1750" s="55" t="s">
        <v>1092</v>
      </c>
      <c r="F1750" s="55">
        <v>0</v>
      </c>
      <c r="G1750" s="55">
        <v>0</v>
      </c>
    </row>
    <row r="1751" spans="2:7">
      <c r="B1751" s="55" t="s">
        <v>266</v>
      </c>
      <c r="C1751" s="55" t="s">
        <v>1041</v>
      </c>
      <c r="D1751" s="55" t="s">
        <v>267</v>
      </c>
      <c r="E1751" s="55" t="s">
        <v>1093</v>
      </c>
      <c r="F1751" s="55">
        <v>17</v>
      </c>
      <c r="G1751" s="55">
        <v>3</v>
      </c>
    </row>
    <row r="1752" spans="2:7">
      <c r="B1752" s="55" t="s">
        <v>266</v>
      </c>
      <c r="C1752" s="55" t="s">
        <v>1041</v>
      </c>
      <c r="D1752" s="55" t="s">
        <v>269</v>
      </c>
      <c r="E1752" s="55" t="s">
        <v>1093</v>
      </c>
      <c r="F1752" s="55">
        <v>32</v>
      </c>
      <c r="G1752" s="55">
        <v>18</v>
      </c>
    </row>
    <row r="1753" spans="2:7">
      <c r="B1753" s="55" t="s">
        <v>266</v>
      </c>
      <c r="C1753" s="55" t="s">
        <v>1041</v>
      </c>
      <c r="D1753" s="55" t="s">
        <v>270</v>
      </c>
      <c r="E1753" s="55" t="s">
        <v>1093</v>
      </c>
      <c r="F1753" s="55">
        <v>0</v>
      </c>
      <c r="G1753" s="55">
        <v>5</v>
      </c>
    </row>
    <row r="1754" spans="2:7">
      <c r="B1754" s="55" t="s">
        <v>266</v>
      </c>
      <c r="C1754" s="55" t="s">
        <v>1041</v>
      </c>
      <c r="D1754" s="55" t="s">
        <v>267</v>
      </c>
      <c r="E1754" s="55" t="s">
        <v>1094</v>
      </c>
      <c r="F1754" s="55">
        <v>48</v>
      </c>
      <c r="G1754" s="55">
        <v>32</v>
      </c>
    </row>
    <row r="1755" spans="2:7">
      <c r="B1755" s="55" t="s">
        <v>266</v>
      </c>
      <c r="C1755" s="55" t="s">
        <v>1041</v>
      </c>
      <c r="D1755" s="55" t="s">
        <v>269</v>
      </c>
      <c r="E1755" s="55" t="s">
        <v>1094</v>
      </c>
      <c r="F1755" s="55">
        <v>20</v>
      </c>
      <c r="G1755" s="55">
        <v>7</v>
      </c>
    </row>
    <row r="1756" spans="2:7">
      <c r="B1756" s="55" t="s">
        <v>266</v>
      </c>
      <c r="C1756" s="55" t="s">
        <v>1041</v>
      </c>
      <c r="D1756" s="55" t="s">
        <v>270</v>
      </c>
      <c r="E1756" s="55" t="s">
        <v>1094</v>
      </c>
      <c r="F1756" s="55">
        <v>1</v>
      </c>
      <c r="G1756" s="55">
        <v>0</v>
      </c>
    </row>
    <row r="1757" spans="2:7">
      <c r="B1757" s="55" t="s">
        <v>266</v>
      </c>
      <c r="C1757" s="55" t="s">
        <v>1041</v>
      </c>
      <c r="D1757" s="55" t="s">
        <v>267</v>
      </c>
      <c r="E1757" s="55" t="s">
        <v>1095</v>
      </c>
      <c r="F1757" s="55">
        <v>22</v>
      </c>
      <c r="G1757" s="55">
        <v>22</v>
      </c>
    </row>
    <row r="1758" spans="2:7">
      <c r="B1758" s="55" t="s">
        <v>266</v>
      </c>
      <c r="C1758" s="55" t="s">
        <v>1041</v>
      </c>
      <c r="D1758" s="55" t="s">
        <v>269</v>
      </c>
      <c r="E1758" s="55" t="s">
        <v>1095</v>
      </c>
      <c r="F1758" s="55">
        <v>2</v>
      </c>
      <c r="G1758" s="55">
        <v>4</v>
      </c>
    </row>
    <row r="1759" spans="2:7">
      <c r="B1759" s="55" t="s">
        <v>266</v>
      </c>
      <c r="C1759" s="55" t="s">
        <v>1041</v>
      </c>
      <c r="D1759" s="55" t="s">
        <v>270</v>
      </c>
      <c r="E1759" s="55" t="s">
        <v>1095</v>
      </c>
      <c r="F1759" s="55">
        <v>0</v>
      </c>
      <c r="G1759" s="55">
        <v>0</v>
      </c>
    </row>
    <row r="1760" spans="2:7">
      <c r="B1760" s="55" t="s">
        <v>266</v>
      </c>
      <c r="C1760" s="55" t="s">
        <v>1041</v>
      </c>
      <c r="D1760" s="55" t="s">
        <v>267</v>
      </c>
      <c r="E1760" s="55" t="s">
        <v>1096</v>
      </c>
      <c r="F1760" s="55">
        <v>11</v>
      </c>
      <c r="G1760" s="55">
        <v>9</v>
      </c>
    </row>
    <row r="1761" spans="2:7">
      <c r="B1761" s="55" t="s">
        <v>266</v>
      </c>
      <c r="C1761" s="55" t="s">
        <v>1041</v>
      </c>
      <c r="D1761" s="55" t="s">
        <v>269</v>
      </c>
      <c r="E1761" s="55" t="s">
        <v>1096</v>
      </c>
      <c r="F1761" s="55">
        <v>14</v>
      </c>
      <c r="G1761" s="55">
        <v>0</v>
      </c>
    </row>
    <row r="1762" spans="2:7">
      <c r="B1762" s="55" t="s">
        <v>266</v>
      </c>
      <c r="C1762" s="55" t="s">
        <v>1041</v>
      </c>
      <c r="D1762" s="55" t="s">
        <v>270</v>
      </c>
      <c r="E1762" s="55" t="s">
        <v>1096</v>
      </c>
      <c r="F1762" s="55">
        <v>9</v>
      </c>
      <c r="G1762" s="55">
        <v>0</v>
      </c>
    </row>
    <row r="1763" spans="2:7">
      <c r="B1763" s="55" t="s">
        <v>266</v>
      </c>
      <c r="C1763" s="55" t="s">
        <v>1041</v>
      </c>
      <c r="D1763" s="55" t="s">
        <v>270</v>
      </c>
      <c r="E1763" s="55" t="s">
        <v>1097</v>
      </c>
      <c r="F1763" s="55">
        <v>0</v>
      </c>
      <c r="G1763" s="55">
        <v>0</v>
      </c>
    </row>
    <row r="1764" spans="2:7">
      <c r="B1764" s="55" t="s">
        <v>266</v>
      </c>
      <c r="C1764" s="55" t="s">
        <v>1041</v>
      </c>
      <c r="D1764" s="55" t="s">
        <v>270</v>
      </c>
      <c r="E1764" s="55" t="s">
        <v>1098</v>
      </c>
      <c r="F1764" s="55">
        <v>0</v>
      </c>
      <c r="G1764" s="55">
        <v>0</v>
      </c>
    </row>
    <row r="1765" spans="2:7">
      <c r="B1765" s="55" t="s">
        <v>266</v>
      </c>
      <c r="C1765" s="55" t="s">
        <v>1041</v>
      </c>
      <c r="D1765" s="55" t="s">
        <v>267</v>
      </c>
      <c r="E1765" s="55" t="s">
        <v>1099</v>
      </c>
      <c r="F1765" s="55">
        <v>3</v>
      </c>
      <c r="G1765" s="55">
        <v>2</v>
      </c>
    </row>
    <row r="1766" spans="2:7">
      <c r="B1766" s="55" t="s">
        <v>266</v>
      </c>
      <c r="C1766" s="55" t="s">
        <v>1041</v>
      </c>
      <c r="D1766" s="55" t="s">
        <v>269</v>
      </c>
      <c r="E1766" s="55" t="s">
        <v>1099</v>
      </c>
      <c r="F1766" s="55">
        <v>3</v>
      </c>
      <c r="G1766" s="55">
        <v>0</v>
      </c>
    </row>
    <row r="1767" spans="2:7">
      <c r="B1767" s="55" t="s">
        <v>266</v>
      </c>
      <c r="C1767" s="55" t="s">
        <v>1041</v>
      </c>
      <c r="D1767" s="55" t="s">
        <v>267</v>
      </c>
      <c r="E1767" s="55" t="s">
        <v>1100</v>
      </c>
      <c r="F1767" s="55">
        <v>22</v>
      </c>
      <c r="G1767" s="55">
        <v>6</v>
      </c>
    </row>
    <row r="1768" spans="2:7">
      <c r="B1768" s="55" t="s">
        <v>266</v>
      </c>
      <c r="C1768" s="55" t="s">
        <v>1041</v>
      </c>
      <c r="D1768" s="55" t="s">
        <v>269</v>
      </c>
      <c r="E1768" s="55" t="s">
        <v>1100</v>
      </c>
      <c r="F1768" s="55">
        <v>15</v>
      </c>
      <c r="G1768" s="55">
        <v>0</v>
      </c>
    </row>
    <row r="1769" spans="2:7">
      <c r="B1769" s="55" t="s">
        <v>266</v>
      </c>
      <c r="C1769" s="55" t="s">
        <v>1041</v>
      </c>
      <c r="D1769" s="55" t="s">
        <v>270</v>
      </c>
      <c r="E1769" s="55" t="s">
        <v>1100</v>
      </c>
      <c r="F1769" s="55">
        <v>3</v>
      </c>
      <c r="G1769" s="55">
        <v>2</v>
      </c>
    </row>
    <row r="1770" spans="2:7">
      <c r="B1770" s="55" t="s">
        <v>266</v>
      </c>
      <c r="C1770" s="55" t="s">
        <v>1041</v>
      </c>
      <c r="D1770" s="55" t="s">
        <v>267</v>
      </c>
      <c r="E1770" s="55" t="s">
        <v>1101</v>
      </c>
      <c r="F1770" s="55">
        <v>89</v>
      </c>
      <c r="G1770" s="55">
        <v>67</v>
      </c>
    </row>
    <row r="1771" spans="2:7">
      <c r="B1771" s="55" t="s">
        <v>266</v>
      </c>
      <c r="C1771" s="55" t="s">
        <v>1041</v>
      </c>
      <c r="D1771" s="55" t="s">
        <v>269</v>
      </c>
      <c r="E1771" s="55" t="s">
        <v>1101</v>
      </c>
      <c r="F1771" s="55">
        <v>22</v>
      </c>
      <c r="G1771" s="55">
        <v>20</v>
      </c>
    </row>
    <row r="1772" spans="2:7">
      <c r="B1772" s="55" t="s">
        <v>266</v>
      </c>
      <c r="C1772" s="55" t="s">
        <v>1041</v>
      </c>
      <c r="D1772" s="55" t="s">
        <v>270</v>
      </c>
      <c r="E1772" s="55" t="s">
        <v>1101</v>
      </c>
      <c r="F1772" s="55">
        <v>12</v>
      </c>
      <c r="G1772" s="55">
        <v>4</v>
      </c>
    </row>
    <row r="1773" spans="2:7">
      <c r="B1773" s="55" t="s">
        <v>266</v>
      </c>
      <c r="C1773" s="55" t="s">
        <v>1041</v>
      </c>
      <c r="D1773" s="55" t="s">
        <v>267</v>
      </c>
      <c r="E1773" s="55" t="s">
        <v>1102</v>
      </c>
      <c r="F1773" s="55">
        <v>1</v>
      </c>
      <c r="G1773" s="55">
        <v>0</v>
      </c>
    </row>
    <row r="1774" spans="2:7">
      <c r="B1774" s="55" t="s">
        <v>266</v>
      </c>
      <c r="C1774" s="55" t="s">
        <v>1041</v>
      </c>
      <c r="D1774" s="55" t="s">
        <v>267</v>
      </c>
      <c r="E1774" s="55" t="s">
        <v>1103</v>
      </c>
      <c r="F1774" s="55">
        <v>4</v>
      </c>
      <c r="G1774" s="55">
        <v>8</v>
      </c>
    </row>
    <row r="1775" spans="2:7">
      <c r="B1775" s="55" t="s">
        <v>266</v>
      </c>
      <c r="C1775" s="55" t="s">
        <v>1041</v>
      </c>
      <c r="D1775" s="55" t="s">
        <v>269</v>
      </c>
      <c r="E1775" s="55" t="s">
        <v>1103</v>
      </c>
      <c r="F1775" s="55">
        <v>0</v>
      </c>
      <c r="G1775" s="55">
        <v>0</v>
      </c>
    </row>
    <row r="1776" spans="2:7">
      <c r="B1776" s="55" t="s">
        <v>266</v>
      </c>
      <c r="C1776" s="55" t="s">
        <v>1041</v>
      </c>
      <c r="D1776" s="55" t="s">
        <v>270</v>
      </c>
      <c r="E1776" s="55" t="s">
        <v>1103</v>
      </c>
      <c r="F1776" s="55">
        <v>6</v>
      </c>
      <c r="G1776" s="55">
        <v>0</v>
      </c>
    </row>
    <row r="1777" spans="2:7">
      <c r="B1777" s="55" t="s">
        <v>266</v>
      </c>
      <c r="C1777" s="55" t="s">
        <v>1041</v>
      </c>
      <c r="D1777" s="55" t="s">
        <v>267</v>
      </c>
      <c r="E1777" s="55" t="s">
        <v>1104</v>
      </c>
      <c r="F1777" s="55">
        <v>3</v>
      </c>
      <c r="G1777" s="55">
        <v>5</v>
      </c>
    </row>
    <row r="1778" spans="2:7">
      <c r="B1778" s="55" t="s">
        <v>266</v>
      </c>
      <c r="C1778" s="55" t="s">
        <v>1041</v>
      </c>
      <c r="D1778" s="55" t="s">
        <v>269</v>
      </c>
      <c r="E1778" s="55" t="s">
        <v>1104</v>
      </c>
      <c r="F1778" s="55">
        <v>0</v>
      </c>
      <c r="G1778" s="55">
        <v>0</v>
      </c>
    </row>
    <row r="1779" spans="2:7">
      <c r="B1779" s="55" t="s">
        <v>266</v>
      </c>
      <c r="C1779" s="55" t="s">
        <v>1041</v>
      </c>
      <c r="D1779" s="55" t="s">
        <v>267</v>
      </c>
      <c r="E1779" s="55" t="s">
        <v>1105</v>
      </c>
      <c r="F1779" s="55">
        <v>1</v>
      </c>
      <c r="G1779" s="55">
        <v>2</v>
      </c>
    </row>
    <row r="1780" spans="2:7">
      <c r="B1780" s="55" t="s">
        <v>266</v>
      </c>
      <c r="C1780" s="55" t="s">
        <v>1041</v>
      </c>
      <c r="D1780" s="55" t="s">
        <v>269</v>
      </c>
      <c r="E1780" s="55" t="s">
        <v>1105</v>
      </c>
      <c r="F1780" s="55">
        <v>8</v>
      </c>
      <c r="G1780" s="55">
        <v>0</v>
      </c>
    </row>
    <row r="1781" spans="2:7">
      <c r="B1781" s="55" t="s">
        <v>266</v>
      </c>
      <c r="C1781" s="55" t="s">
        <v>1041</v>
      </c>
      <c r="D1781" s="55" t="s">
        <v>270</v>
      </c>
      <c r="E1781" s="55" t="s">
        <v>1105</v>
      </c>
      <c r="F1781" s="55">
        <v>0</v>
      </c>
      <c r="G1781" s="55">
        <v>1</v>
      </c>
    </row>
    <row r="1782" spans="2:7">
      <c r="B1782" s="55" t="s">
        <v>266</v>
      </c>
      <c r="C1782" s="55" t="s">
        <v>1041</v>
      </c>
      <c r="D1782" s="55" t="s">
        <v>267</v>
      </c>
      <c r="E1782" s="55" t="s">
        <v>1106</v>
      </c>
      <c r="F1782" s="55">
        <v>0</v>
      </c>
      <c r="G1782" s="55">
        <v>0</v>
      </c>
    </row>
    <row r="1783" spans="2:7">
      <c r="B1783" s="55" t="s">
        <v>266</v>
      </c>
      <c r="C1783" s="55" t="s">
        <v>1041</v>
      </c>
      <c r="D1783" s="55" t="s">
        <v>267</v>
      </c>
      <c r="E1783" s="55" t="s">
        <v>1107</v>
      </c>
      <c r="F1783" s="55">
        <v>0</v>
      </c>
      <c r="G1783" s="55">
        <v>0</v>
      </c>
    </row>
    <row r="1784" spans="2:7">
      <c r="B1784" s="55" t="s">
        <v>266</v>
      </c>
      <c r="C1784" s="55" t="s">
        <v>1041</v>
      </c>
      <c r="D1784" s="55" t="s">
        <v>269</v>
      </c>
      <c r="E1784" s="55" t="s">
        <v>1107</v>
      </c>
      <c r="F1784" s="55">
        <v>0</v>
      </c>
      <c r="G1784" s="55">
        <v>0</v>
      </c>
    </row>
    <row r="1785" spans="2:7">
      <c r="B1785" s="55" t="s">
        <v>266</v>
      </c>
      <c r="C1785" s="55" t="s">
        <v>1041</v>
      </c>
      <c r="D1785" s="55" t="s">
        <v>270</v>
      </c>
      <c r="E1785" s="55" t="s">
        <v>1107</v>
      </c>
      <c r="F1785" s="55">
        <v>2</v>
      </c>
      <c r="G1785" s="55">
        <v>6</v>
      </c>
    </row>
    <row r="1786" spans="2:7">
      <c r="B1786" s="55" t="s">
        <v>266</v>
      </c>
      <c r="C1786" s="55" t="s">
        <v>1041</v>
      </c>
      <c r="D1786" s="55" t="s">
        <v>267</v>
      </c>
      <c r="E1786" s="55" t="s">
        <v>1108</v>
      </c>
      <c r="F1786" s="55">
        <v>9</v>
      </c>
      <c r="G1786" s="55">
        <v>0</v>
      </c>
    </row>
    <row r="1787" spans="2:7">
      <c r="B1787" s="55" t="s">
        <v>266</v>
      </c>
      <c r="C1787" s="55" t="s">
        <v>1041</v>
      </c>
      <c r="D1787" s="55" t="s">
        <v>269</v>
      </c>
      <c r="E1787" s="55" t="s">
        <v>1108</v>
      </c>
      <c r="F1787" s="55">
        <v>44</v>
      </c>
      <c r="G1787" s="55">
        <v>18</v>
      </c>
    </row>
    <row r="1788" spans="2:7">
      <c r="B1788" s="55" t="s">
        <v>266</v>
      </c>
      <c r="C1788" s="55" t="s">
        <v>1041</v>
      </c>
      <c r="D1788" s="55" t="s">
        <v>270</v>
      </c>
      <c r="E1788" s="55" t="s">
        <v>1108</v>
      </c>
      <c r="F1788" s="55">
        <v>0</v>
      </c>
      <c r="G1788" s="55">
        <v>0</v>
      </c>
    </row>
    <row r="1789" spans="2:7">
      <c r="B1789" s="55" t="s">
        <v>266</v>
      </c>
      <c r="C1789" s="55" t="s">
        <v>1041</v>
      </c>
      <c r="D1789" s="55" t="s">
        <v>269</v>
      </c>
      <c r="E1789" s="55" t="s">
        <v>1109</v>
      </c>
      <c r="F1789" s="55">
        <v>0</v>
      </c>
      <c r="G1789" s="55">
        <v>0</v>
      </c>
    </row>
    <row r="1790" spans="2:7">
      <c r="B1790" s="55" t="s">
        <v>266</v>
      </c>
      <c r="C1790" s="55" t="s">
        <v>1041</v>
      </c>
      <c r="D1790" s="55" t="s">
        <v>267</v>
      </c>
      <c r="E1790" s="55" t="s">
        <v>1110</v>
      </c>
      <c r="F1790" s="55">
        <v>2</v>
      </c>
      <c r="G1790" s="55">
        <v>0</v>
      </c>
    </row>
    <row r="1791" spans="2:7">
      <c r="B1791" s="55" t="s">
        <v>266</v>
      </c>
      <c r="C1791" s="55" t="s">
        <v>1041</v>
      </c>
      <c r="D1791" s="55" t="s">
        <v>270</v>
      </c>
      <c r="E1791" s="55" t="s">
        <v>1110</v>
      </c>
      <c r="F1791" s="55">
        <v>0</v>
      </c>
      <c r="G1791" s="55">
        <v>0</v>
      </c>
    </row>
    <row r="1792" spans="2:7">
      <c r="B1792" s="55" t="s">
        <v>266</v>
      </c>
      <c r="C1792" s="55" t="s">
        <v>1041</v>
      </c>
      <c r="D1792" s="55" t="s">
        <v>267</v>
      </c>
      <c r="E1792" s="55" t="s">
        <v>1111</v>
      </c>
      <c r="F1792" s="55">
        <v>0</v>
      </c>
      <c r="G1792" s="55">
        <v>0</v>
      </c>
    </row>
    <row r="1793" spans="2:7">
      <c r="B1793" s="55" t="s">
        <v>266</v>
      </c>
      <c r="C1793" s="55" t="s">
        <v>1041</v>
      </c>
      <c r="D1793" s="55" t="s">
        <v>267</v>
      </c>
      <c r="E1793" s="55" t="s">
        <v>1112</v>
      </c>
      <c r="F1793" s="55">
        <v>0</v>
      </c>
      <c r="G1793" s="55">
        <v>1</v>
      </c>
    </row>
    <row r="1794" spans="2:7">
      <c r="B1794" s="55" t="s">
        <v>266</v>
      </c>
      <c r="C1794" s="55" t="s">
        <v>1041</v>
      </c>
      <c r="D1794" s="55" t="s">
        <v>269</v>
      </c>
      <c r="E1794" s="55" t="s">
        <v>1112</v>
      </c>
      <c r="F1794" s="55">
        <v>0</v>
      </c>
      <c r="G1794" s="55">
        <v>0</v>
      </c>
    </row>
    <row r="1795" spans="2:7">
      <c r="B1795" s="55" t="s">
        <v>266</v>
      </c>
      <c r="C1795" s="55" t="s">
        <v>1041</v>
      </c>
      <c r="D1795" s="55" t="s">
        <v>267</v>
      </c>
      <c r="E1795" s="55" t="s">
        <v>1113</v>
      </c>
      <c r="F1795" s="55">
        <v>7</v>
      </c>
      <c r="G1795" s="55">
        <v>4</v>
      </c>
    </row>
    <row r="1796" spans="2:7">
      <c r="B1796" s="55" t="s">
        <v>266</v>
      </c>
      <c r="C1796" s="55" t="s">
        <v>1041</v>
      </c>
      <c r="D1796" s="55" t="s">
        <v>269</v>
      </c>
      <c r="E1796" s="55" t="s">
        <v>1113</v>
      </c>
      <c r="F1796" s="55">
        <v>0</v>
      </c>
      <c r="G1796" s="55">
        <v>2</v>
      </c>
    </row>
    <row r="1797" spans="2:7">
      <c r="B1797" s="55" t="s">
        <v>266</v>
      </c>
      <c r="C1797" s="55" t="s">
        <v>1041</v>
      </c>
      <c r="D1797" s="55" t="s">
        <v>270</v>
      </c>
      <c r="E1797" s="55" t="s">
        <v>1113</v>
      </c>
      <c r="F1797" s="55">
        <v>0</v>
      </c>
      <c r="G1797" s="55">
        <v>0</v>
      </c>
    </row>
    <row r="1798" spans="2:7">
      <c r="B1798" s="55" t="s">
        <v>266</v>
      </c>
      <c r="C1798" s="55" t="s">
        <v>1041</v>
      </c>
      <c r="D1798" s="55" t="s">
        <v>267</v>
      </c>
      <c r="E1798" s="55" t="s">
        <v>1114</v>
      </c>
      <c r="F1798" s="55">
        <v>0</v>
      </c>
      <c r="G1798" s="55">
        <v>3</v>
      </c>
    </row>
    <row r="1799" spans="2:7">
      <c r="B1799" s="55" t="s">
        <v>266</v>
      </c>
      <c r="C1799" s="55" t="s">
        <v>1041</v>
      </c>
      <c r="D1799" s="55" t="s">
        <v>269</v>
      </c>
      <c r="E1799" s="55" t="s">
        <v>1114</v>
      </c>
      <c r="F1799" s="55">
        <v>0</v>
      </c>
      <c r="G1799" s="55">
        <v>0</v>
      </c>
    </row>
    <row r="1800" spans="2:7">
      <c r="B1800" s="55" t="s">
        <v>266</v>
      </c>
      <c r="C1800" s="55" t="s">
        <v>1041</v>
      </c>
      <c r="D1800" s="55" t="s">
        <v>267</v>
      </c>
      <c r="E1800" s="55" t="s">
        <v>1115</v>
      </c>
      <c r="F1800" s="55">
        <v>4</v>
      </c>
      <c r="G1800" s="55">
        <v>13</v>
      </c>
    </row>
    <row r="1801" spans="2:7">
      <c r="B1801" s="55" t="s">
        <v>266</v>
      </c>
      <c r="C1801" s="55" t="s">
        <v>1041</v>
      </c>
      <c r="D1801" s="55" t="s">
        <v>269</v>
      </c>
      <c r="E1801" s="55" t="s">
        <v>1115</v>
      </c>
      <c r="F1801" s="55">
        <v>3</v>
      </c>
      <c r="G1801" s="55">
        <v>0</v>
      </c>
    </row>
    <row r="1802" spans="2:7">
      <c r="B1802" s="55" t="s">
        <v>266</v>
      </c>
      <c r="C1802" s="55" t="s">
        <v>1041</v>
      </c>
      <c r="D1802" s="55" t="s">
        <v>267</v>
      </c>
      <c r="E1802" s="55" t="s">
        <v>1116</v>
      </c>
      <c r="F1802" s="55">
        <v>7</v>
      </c>
      <c r="G1802" s="55">
        <v>1</v>
      </c>
    </row>
    <row r="1803" spans="2:7">
      <c r="B1803" s="55" t="s">
        <v>266</v>
      </c>
      <c r="C1803" s="55" t="s">
        <v>1041</v>
      </c>
      <c r="D1803" s="55" t="s">
        <v>269</v>
      </c>
      <c r="E1803" s="55" t="s">
        <v>1116</v>
      </c>
      <c r="F1803" s="55">
        <v>0</v>
      </c>
      <c r="G1803" s="55">
        <v>6</v>
      </c>
    </row>
    <row r="1804" spans="2:7">
      <c r="B1804" s="55" t="s">
        <v>266</v>
      </c>
      <c r="C1804" s="55" t="s">
        <v>1041</v>
      </c>
      <c r="D1804" s="55" t="s">
        <v>270</v>
      </c>
      <c r="E1804" s="55" t="s">
        <v>1116</v>
      </c>
      <c r="F1804" s="55">
        <v>0</v>
      </c>
      <c r="G1804" s="55">
        <v>0</v>
      </c>
    </row>
    <row r="1805" spans="2:7">
      <c r="B1805" s="55" t="s">
        <v>266</v>
      </c>
      <c r="C1805" s="55" t="s">
        <v>1041</v>
      </c>
      <c r="D1805" s="55" t="s">
        <v>269</v>
      </c>
      <c r="E1805" s="55" t="s">
        <v>1117</v>
      </c>
      <c r="F1805" s="55">
        <v>0</v>
      </c>
      <c r="G1805" s="55">
        <v>3</v>
      </c>
    </row>
    <row r="1806" spans="2:7">
      <c r="B1806" s="55" t="s">
        <v>266</v>
      </c>
      <c r="C1806" s="55" t="s">
        <v>1041</v>
      </c>
      <c r="D1806" s="55" t="s">
        <v>267</v>
      </c>
      <c r="E1806" s="55" t="s">
        <v>1118</v>
      </c>
      <c r="F1806" s="55">
        <v>5</v>
      </c>
      <c r="G1806" s="55">
        <v>20</v>
      </c>
    </row>
    <row r="1807" spans="2:7">
      <c r="B1807" s="55" t="s">
        <v>266</v>
      </c>
      <c r="C1807" s="55" t="s">
        <v>1041</v>
      </c>
      <c r="D1807" s="55" t="s">
        <v>269</v>
      </c>
      <c r="E1807" s="55" t="s">
        <v>1118</v>
      </c>
      <c r="F1807" s="55">
        <v>0</v>
      </c>
      <c r="G1807" s="55">
        <v>0</v>
      </c>
    </row>
    <row r="1808" spans="2:7">
      <c r="B1808" s="55" t="s">
        <v>266</v>
      </c>
      <c r="C1808" s="55" t="s">
        <v>1041</v>
      </c>
      <c r="D1808" s="55" t="s">
        <v>270</v>
      </c>
      <c r="E1808" s="55" t="s">
        <v>1118</v>
      </c>
      <c r="F1808" s="55">
        <v>1</v>
      </c>
      <c r="G1808" s="55">
        <v>0</v>
      </c>
    </row>
    <row r="1809" spans="2:7">
      <c r="B1809" s="55" t="s">
        <v>266</v>
      </c>
      <c r="C1809" s="55" t="s">
        <v>1041</v>
      </c>
      <c r="D1809" s="55" t="s">
        <v>267</v>
      </c>
      <c r="E1809" s="55" t="s">
        <v>1119</v>
      </c>
      <c r="F1809" s="55">
        <v>6</v>
      </c>
      <c r="G1809" s="55">
        <v>1</v>
      </c>
    </row>
    <row r="1810" spans="2:7">
      <c r="B1810" s="55" t="s">
        <v>266</v>
      </c>
      <c r="C1810" s="55" t="s">
        <v>1041</v>
      </c>
      <c r="D1810" s="55" t="s">
        <v>269</v>
      </c>
      <c r="E1810" s="55" t="s">
        <v>1119</v>
      </c>
      <c r="F1810" s="55">
        <v>0</v>
      </c>
      <c r="G1810" s="55">
        <v>10</v>
      </c>
    </row>
    <row r="1811" spans="2:7">
      <c r="B1811" s="55" t="s">
        <v>266</v>
      </c>
      <c r="C1811" s="55" t="s">
        <v>1041</v>
      </c>
      <c r="D1811" s="55" t="s">
        <v>270</v>
      </c>
      <c r="E1811" s="55" t="s">
        <v>1119</v>
      </c>
      <c r="F1811" s="55">
        <v>1</v>
      </c>
      <c r="G1811" s="55">
        <v>0</v>
      </c>
    </row>
    <row r="1812" spans="2:7">
      <c r="B1812" s="55" t="s">
        <v>266</v>
      </c>
      <c r="C1812" s="55" t="s">
        <v>1041</v>
      </c>
      <c r="D1812" s="55" t="s">
        <v>267</v>
      </c>
      <c r="E1812" s="55" t="s">
        <v>1120</v>
      </c>
      <c r="F1812" s="55">
        <v>32</v>
      </c>
      <c r="G1812" s="55">
        <v>8</v>
      </c>
    </row>
    <row r="1813" spans="2:7">
      <c r="B1813" s="55" t="s">
        <v>266</v>
      </c>
      <c r="C1813" s="55" t="s">
        <v>1041</v>
      </c>
      <c r="D1813" s="55" t="s">
        <v>269</v>
      </c>
      <c r="E1813" s="55" t="s">
        <v>1120</v>
      </c>
      <c r="F1813" s="55">
        <v>17</v>
      </c>
      <c r="G1813" s="55">
        <v>3</v>
      </c>
    </row>
    <row r="1814" spans="2:7">
      <c r="B1814" s="55" t="s">
        <v>266</v>
      </c>
      <c r="C1814" s="55" t="s">
        <v>1041</v>
      </c>
      <c r="D1814" s="55" t="s">
        <v>270</v>
      </c>
      <c r="E1814" s="55" t="s">
        <v>1120</v>
      </c>
      <c r="F1814" s="55">
        <v>7</v>
      </c>
      <c r="G1814" s="55">
        <v>15</v>
      </c>
    </row>
    <row r="1815" spans="2:7">
      <c r="B1815" s="55" t="s">
        <v>266</v>
      </c>
      <c r="C1815" s="55" t="s">
        <v>1041</v>
      </c>
      <c r="D1815" s="55" t="s">
        <v>267</v>
      </c>
      <c r="E1815" s="55" t="s">
        <v>1121</v>
      </c>
      <c r="F1815" s="55">
        <v>2</v>
      </c>
      <c r="G1815" s="55">
        <v>0</v>
      </c>
    </row>
    <row r="1816" spans="2:7">
      <c r="B1816" s="55" t="s">
        <v>266</v>
      </c>
      <c r="C1816" s="55" t="s">
        <v>1041</v>
      </c>
      <c r="D1816" s="55" t="s">
        <v>269</v>
      </c>
      <c r="E1816" s="55" t="s">
        <v>1121</v>
      </c>
      <c r="F1816" s="55">
        <v>3</v>
      </c>
      <c r="G1816" s="55">
        <v>9</v>
      </c>
    </row>
    <row r="1817" spans="2:7">
      <c r="B1817" s="55" t="s">
        <v>266</v>
      </c>
      <c r="C1817" s="55" t="s">
        <v>1041</v>
      </c>
      <c r="D1817" s="55" t="s">
        <v>267</v>
      </c>
      <c r="E1817" s="55" t="s">
        <v>1122</v>
      </c>
      <c r="F1817" s="55">
        <v>25</v>
      </c>
      <c r="G1817" s="55">
        <v>29</v>
      </c>
    </row>
    <row r="1818" spans="2:7">
      <c r="B1818" s="55" t="s">
        <v>266</v>
      </c>
      <c r="C1818" s="55" t="s">
        <v>1041</v>
      </c>
      <c r="D1818" s="55" t="s">
        <v>269</v>
      </c>
      <c r="E1818" s="55" t="s">
        <v>1122</v>
      </c>
      <c r="F1818" s="55">
        <v>33</v>
      </c>
      <c r="G1818" s="55">
        <v>28</v>
      </c>
    </row>
    <row r="1819" spans="2:7">
      <c r="B1819" s="55" t="s">
        <v>266</v>
      </c>
      <c r="C1819" s="55" t="s">
        <v>1041</v>
      </c>
      <c r="D1819" s="55" t="s">
        <v>270</v>
      </c>
      <c r="E1819" s="55" t="s">
        <v>1122</v>
      </c>
      <c r="F1819" s="55">
        <v>63</v>
      </c>
      <c r="G1819" s="55">
        <v>68</v>
      </c>
    </row>
    <row r="1820" spans="2:7">
      <c r="B1820" s="55" t="s">
        <v>266</v>
      </c>
      <c r="C1820" s="55" t="s">
        <v>1041</v>
      </c>
      <c r="D1820" s="55" t="s">
        <v>267</v>
      </c>
      <c r="E1820" s="55" t="s">
        <v>1123</v>
      </c>
      <c r="F1820" s="55">
        <v>8</v>
      </c>
      <c r="G1820" s="55">
        <v>13</v>
      </c>
    </row>
    <row r="1821" spans="2:7">
      <c r="B1821" s="55" t="s">
        <v>266</v>
      </c>
      <c r="C1821" s="55" t="s">
        <v>1041</v>
      </c>
      <c r="D1821" s="55" t="s">
        <v>269</v>
      </c>
      <c r="E1821" s="55" t="s">
        <v>1123</v>
      </c>
      <c r="F1821" s="55">
        <v>0</v>
      </c>
      <c r="G1821" s="55">
        <v>0</v>
      </c>
    </row>
    <row r="1822" spans="2:7">
      <c r="B1822" s="55" t="s">
        <v>266</v>
      </c>
      <c r="C1822" s="55" t="s">
        <v>1041</v>
      </c>
      <c r="D1822" s="55" t="s">
        <v>270</v>
      </c>
      <c r="E1822" s="55" t="s">
        <v>1123</v>
      </c>
      <c r="F1822" s="55">
        <v>0</v>
      </c>
      <c r="G1822" s="55">
        <v>0</v>
      </c>
    </row>
    <row r="1823" spans="2:7">
      <c r="B1823" s="55" t="s">
        <v>266</v>
      </c>
      <c r="C1823" s="55" t="s">
        <v>1041</v>
      </c>
      <c r="D1823" s="55" t="s">
        <v>267</v>
      </c>
      <c r="E1823" s="55" t="s">
        <v>1124</v>
      </c>
      <c r="F1823" s="55">
        <v>0</v>
      </c>
      <c r="G1823" s="55">
        <v>2</v>
      </c>
    </row>
    <row r="1824" spans="2:7">
      <c r="B1824" s="55" t="s">
        <v>266</v>
      </c>
      <c r="C1824" s="55" t="s">
        <v>1041</v>
      </c>
      <c r="D1824" s="55" t="s">
        <v>270</v>
      </c>
      <c r="E1824" s="55" t="s">
        <v>1124</v>
      </c>
      <c r="F1824" s="55">
        <v>0</v>
      </c>
      <c r="G1824" s="55">
        <v>0</v>
      </c>
    </row>
    <row r="1825" spans="2:7">
      <c r="B1825" s="55" t="s">
        <v>266</v>
      </c>
      <c r="C1825" s="55" t="s">
        <v>1041</v>
      </c>
      <c r="D1825" s="55" t="s">
        <v>267</v>
      </c>
      <c r="E1825" s="55" t="s">
        <v>1125</v>
      </c>
      <c r="F1825" s="55">
        <v>511</v>
      </c>
      <c r="G1825" s="55">
        <v>488</v>
      </c>
    </row>
    <row r="1826" spans="2:7">
      <c r="B1826" s="55" t="s">
        <v>266</v>
      </c>
      <c r="C1826" s="55" t="s">
        <v>1041</v>
      </c>
      <c r="D1826" s="55" t="s">
        <v>269</v>
      </c>
      <c r="E1826" s="55" t="s">
        <v>1125</v>
      </c>
      <c r="F1826" s="55">
        <v>1166</v>
      </c>
      <c r="G1826" s="55">
        <v>793</v>
      </c>
    </row>
    <row r="1827" spans="2:7">
      <c r="B1827" s="55" t="s">
        <v>266</v>
      </c>
      <c r="C1827" s="55" t="s">
        <v>1041</v>
      </c>
      <c r="D1827" s="55" t="s">
        <v>270</v>
      </c>
      <c r="E1827" s="55" t="s">
        <v>1125</v>
      </c>
      <c r="F1827" s="55">
        <v>294</v>
      </c>
      <c r="G1827" s="55">
        <v>292</v>
      </c>
    </row>
    <row r="1828" spans="2:7">
      <c r="B1828" s="55" t="s">
        <v>266</v>
      </c>
      <c r="C1828" s="55" t="s">
        <v>1041</v>
      </c>
      <c r="D1828" s="55" t="s">
        <v>267</v>
      </c>
      <c r="E1828" s="55" t="s">
        <v>1126</v>
      </c>
      <c r="F1828" s="55">
        <v>6</v>
      </c>
      <c r="G1828" s="55">
        <v>6</v>
      </c>
    </row>
    <row r="1829" spans="2:7">
      <c r="B1829" s="55" t="s">
        <v>266</v>
      </c>
      <c r="C1829" s="55" t="s">
        <v>1041</v>
      </c>
      <c r="D1829" s="55" t="s">
        <v>267</v>
      </c>
      <c r="E1829" s="55" t="s">
        <v>1127</v>
      </c>
      <c r="F1829" s="55">
        <v>0</v>
      </c>
      <c r="G1829" s="55">
        <v>0</v>
      </c>
    </row>
    <row r="1830" spans="2:7">
      <c r="B1830" s="55" t="s">
        <v>266</v>
      </c>
      <c r="C1830" s="55" t="s">
        <v>1041</v>
      </c>
      <c r="D1830" s="55" t="s">
        <v>269</v>
      </c>
      <c r="E1830" s="55" t="s">
        <v>1127</v>
      </c>
      <c r="F1830" s="55">
        <v>0</v>
      </c>
      <c r="G1830" s="55">
        <v>0</v>
      </c>
    </row>
    <row r="1831" spans="2:7">
      <c r="B1831" s="55" t="s">
        <v>266</v>
      </c>
      <c r="C1831" s="55" t="s">
        <v>1041</v>
      </c>
      <c r="D1831" s="55" t="s">
        <v>270</v>
      </c>
      <c r="E1831" s="55" t="s">
        <v>1127</v>
      </c>
      <c r="F1831" s="55">
        <v>0</v>
      </c>
      <c r="G1831" s="55">
        <v>0</v>
      </c>
    </row>
    <row r="1832" spans="2:7">
      <c r="B1832" s="55" t="s">
        <v>266</v>
      </c>
      <c r="C1832" s="55" t="s">
        <v>1041</v>
      </c>
      <c r="D1832" s="55" t="s">
        <v>267</v>
      </c>
      <c r="E1832" s="55" t="s">
        <v>1128</v>
      </c>
      <c r="F1832" s="55">
        <v>1</v>
      </c>
      <c r="G1832" s="55">
        <v>12</v>
      </c>
    </row>
    <row r="1833" spans="2:7">
      <c r="B1833" s="55" t="s">
        <v>266</v>
      </c>
      <c r="C1833" s="55" t="s">
        <v>1041</v>
      </c>
      <c r="D1833" s="55" t="s">
        <v>269</v>
      </c>
      <c r="E1833" s="55" t="s">
        <v>1128</v>
      </c>
      <c r="F1833" s="55">
        <v>0</v>
      </c>
      <c r="G1833" s="55">
        <v>2</v>
      </c>
    </row>
    <row r="1834" spans="2:7">
      <c r="B1834" s="55" t="s">
        <v>266</v>
      </c>
      <c r="C1834" s="55" t="s">
        <v>1041</v>
      </c>
      <c r="D1834" s="55" t="s">
        <v>269</v>
      </c>
      <c r="E1834" s="55" t="s">
        <v>1129</v>
      </c>
      <c r="F1834" s="55">
        <v>0</v>
      </c>
      <c r="G1834" s="55">
        <v>0</v>
      </c>
    </row>
    <row r="1835" spans="2:7">
      <c r="B1835" s="55" t="s">
        <v>266</v>
      </c>
      <c r="C1835" s="55" t="s">
        <v>1041</v>
      </c>
      <c r="D1835" s="55" t="s">
        <v>267</v>
      </c>
      <c r="E1835" s="55" t="s">
        <v>1130</v>
      </c>
      <c r="F1835" s="55">
        <v>61</v>
      </c>
      <c r="G1835" s="55">
        <v>25</v>
      </c>
    </row>
    <row r="1836" spans="2:7">
      <c r="B1836" s="55" t="s">
        <v>266</v>
      </c>
      <c r="C1836" s="55" t="s">
        <v>1041</v>
      </c>
      <c r="D1836" s="55" t="s">
        <v>269</v>
      </c>
      <c r="E1836" s="55" t="s">
        <v>1130</v>
      </c>
      <c r="F1836" s="55">
        <v>160</v>
      </c>
      <c r="G1836" s="55">
        <v>76</v>
      </c>
    </row>
    <row r="1837" spans="2:7">
      <c r="B1837" s="55" t="s">
        <v>266</v>
      </c>
      <c r="C1837" s="55" t="s">
        <v>1041</v>
      </c>
      <c r="D1837" s="55" t="s">
        <v>270</v>
      </c>
      <c r="E1837" s="55" t="s">
        <v>1130</v>
      </c>
      <c r="F1837" s="55">
        <v>5</v>
      </c>
      <c r="G1837" s="55">
        <v>6</v>
      </c>
    </row>
    <row r="1838" spans="2:7">
      <c r="B1838" s="55" t="s">
        <v>266</v>
      </c>
      <c r="C1838" s="55" t="s">
        <v>1041</v>
      </c>
      <c r="D1838" s="55" t="s">
        <v>267</v>
      </c>
      <c r="E1838" s="55" t="s">
        <v>1131</v>
      </c>
      <c r="F1838" s="55">
        <v>11</v>
      </c>
      <c r="G1838" s="55">
        <v>51</v>
      </c>
    </row>
    <row r="1839" spans="2:7">
      <c r="B1839" s="55" t="s">
        <v>266</v>
      </c>
      <c r="C1839" s="55" t="s">
        <v>1041</v>
      </c>
      <c r="D1839" s="55" t="s">
        <v>269</v>
      </c>
      <c r="E1839" s="55" t="s">
        <v>1131</v>
      </c>
      <c r="F1839" s="55">
        <v>6</v>
      </c>
      <c r="G1839" s="55">
        <v>0</v>
      </c>
    </row>
    <row r="1840" spans="2:7">
      <c r="B1840" s="55" t="s">
        <v>266</v>
      </c>
      <c r="C1840" s="55" t="s">
        <v>1041</v>
      </c>
      <c r="D1840" s="55" t="s">
        <v>270</v>
      </c>
      <c r="E1840" s="55" t="s">
        <v>1132</v>
      </c>
      <c r="F1840" s="55">
        <v>0</v>
      </c>
      <c r="G1840" s="55">
        <v>2</v>
      </c>
    </row>
    <row r="1841" spans="2:7">
      <c r="B1841" s="55" t="s">
        <v>266</v>
      </c>
      <c r="C1841" s="55" t="s">
        <v>1041</v>
      </c>
      <c r="D1841" s="55" t="s">
        <v>267</v>
      </c>
      <c r="E1841" s="55" t="s">
        <v>1133</v>
      </c>
      <c r="F1841" s="55">
        <v>13</v>
      </c>
      <c r="G1841" s="55">
        <v>0</v>
      </c>
    </row>
    <row r="1842" spans="2:7">
      <c r="B1842" s="55" t="s">
        <v>266</v>
      </c>
      <c r="C1842" s="55" t="s">
        <v>1041</v>
      </c>
      <c r="D1842" s="55" t="s">
        <v>269</v>
      </c>
      <c r="E1842" s="55" t="s">
        <v>1133</v>
      </c>
      <c r="F1842" s="55">
        <v>0</v>
      </c>
      <c r="G1842" s="55">
        <v>0</v>
      </c>
    </row>
    <row r="1843" spans="2:7">
      <c r="B1843" s="55" t="s">
        <v>266</v>
      </c>
      <c r="C1843" s="55" t="s">
        <v>1041</v>
      </c>
      <c r="D1843" s="55" t="s">
        <v>267</v>
      </c>
      <c r="E1843" s="55" t="s">
        <v>1134</v>
      </c>
      <c r="F1843" s="55">
        <v>485</v>
      </c>
      <c r="G1843" s="55">
        <v>516</v>
      </c>
    </row>
    <row r="1844" spans="2:7">
      <c r="B1844" s="55" t="s">
        <v>266</v>
      </c>
      <c r="C1844" s="55" t="s">
        <v>1041</v>
      </c>
      <c r="D1844" s="55" t="s">
        <v>269</v>
      </c>
      <c r="E1844" s="55" t="s">
        <v>1134</v>
      </c>
      <c r="F1844" s="55">
        <v>940</v>
      </c>
      <c r="G1844" s="55">
        <v>916</v>
      </c>
    </row>
    <row r="1845" spans="2:7">
      <c r="B1845" s="55" t="s">
        <v>266</v>
      </c>
      <c r="C1845" s="55" t="s">
        <v>1041</v>
      </c>
      <c r="D1845" s="55" t="s">
        <v>270</v>
      </c>
      <c r="E1845" s="55" t="s">
        <v>1134</v>
      </c>
      <c r="F1845" s="55">
        <v>350</v>
      </c>
      <c r="G1845" s="55">
        <v>344</v>
      </c>
    </row>
    <row r="1846" spans="2:7">
      <c r="B1846" s="55" t="s">
        <v>266</v>
      </c>
      <c r="C1846" s="55" t="s">
        <v>1041</v>
      </c>
      <c r="D1846" s="55" t="s">
        <v>267</v>
      </c>
      <c r="E1846" s="55" t="s">
        <v>1135</v>
      </c>
      <c r="F1846" s="55">
        <v>0</v>
      </c>
      <c r="G1846" s="55">
        <v>0</v>
      </c>
    </row>
    <row r="1847" spans="2:7">
      <c r="B1847" s="55" t="s">
        <v>266</v>
      </c>
      <c r="C1847" s="55" t="s">
        <v>1041</v>
      </c>
      <c r="D1847" s="55" t="s">
        <v>267</v>
      </c>
      <c r="E1847" s="55" t="s">
        <v>1136</v>
      </c>
      <c r="F1847" s="55">
        <v>572</v>
      </c>
      <c r="G1847" s="55">
        <v>565</v>
      </c>
    </row>
    <row r="1848" spans="2:7">
      <c r="B1848" s="55" t="s">
        <v>266</v>
      </c>
      <c r="C1848" s="55" t="s">
        <v>1041</v>
      </c>
      <c r="D1848" s="55" t="s">
        <v>269</v>
      </c>
      <c r="E1848" s="55" t="s">
        <v>1136</v>
      </c>
      <c r="F1848" s="55">
        <v>1414</v>
      </c>
      <c r="G1848" s="55">
        <v>1429</v>
      </c>
    </row>
    <row r="1849" spans="2:7">
      <c r="B1849" s="55" t="s">
        <v>266</v>
      </c>
      <c r="C1849" s="55" t="s">
        <v>1041</v>
      </c>
      <c r="D1849" s="55" t="s">
        <v>270</v>
      </c>
      <c r="E1849" s="55" t="s">
        <v>1136</v>
      </c>
      <c r="F1849" s="55">
        <v>825</v>
      </c>
      <c r="G1849" s="55">
        <v>761</v>
      </c>
    </row>
    <row r="1850" spans="2:7">
      <c r="B1850" s="55" t="s">
        <v>266</v>
      </c>
      <c r="C1850" s="55" t="s">
        <v>1137</v>
      </c>
      <c r="D1850" s="55" t="s">
        <v>267</v>
      </c>
      <c r="E1850" s="55" t="s">
        <v>1138</v>
      </c>
      <c r="F1850" s="55">
        <v>2</v>
      </c>
      <c r="G1850" s="55">
        <v>3</v>
      </c>
    </row>
    <row r="1851" spans="2:7">
      <c r="B1851" s="55" t="s">
        <v>266</v>
      </c>
      <c r="C1851" s="55" t="s">
        <v>1137</v>
      </c>
      <c r="D1851" s="55" t="s">
        <v>269</v>
      </c>
      <c r="E1851" s="55" t="s">
        <v>1138</v>
      </c>
      <c r="F1851" s="55">
        <v>0</v>
      </c>
      <c r="G1851" s="55">
        <v>0</v>
      </c>
    </row>
    <row r="1852" spans="2:7">
      <c r="B1852" s="55" t="s">
        <v>266</v>
      </c>
      <c r="C1852" s="55" t="s">
        <v>1137</v>
      </c>
      <c r="D1852" s="55" t="s">
        <v>267</v>
      </c>
      <c r="E1852" s="55" t="s">
        <v>1139</v>
      </c>
      <c r="F1852" s="55">
        <v>2</v>
      </c>
      <c r="G1852" s="55">
        <v>0</v>
      </c>
    </row>
    <row r="1853" spans="2:7">
      <c r="B1853" s="55" t="s">
        <v>266</v>
      </c>
      <c r="C1853" s="55" t="s">
        <v>1137</v>
      </c>
      <c r="D1853" s="55" t="s">
        <v>267</v>
      </c>
      <c r="E1853" s="55" t="s">
        <v>1140</v>
      </c>
      <c r="F1853" s="55">
        <v>0</v>
      </c>
      <c r="G1853" s="55">
        <v>22</v>
      </c>
    </row>
    <row r="1854" spans="2:7">
      <c r="B1854" s="55" t="s">
        <v>266</v>
      </c>
      <c r="C1854" s="55" t="s">
        <v>1137</v>
      </c>
      <c r="D1854" s="55" t="s">
        <v>269</v>
      </c>
      <c r="E1854" s="55" t="s">
        <v>1140</v>
      </c>
      <c r="F1854" s="55">
        <v>112</v>
      </c>
      <c r="G1854" s="55">
        <v>80</v>
      </c>
    </row>
    <row r="1855" spans="2:7">
      <c r="B1855" s="55" t="s">
        <v>266</v>
      </c>
      <c r="C1855" s="55" t="s">
        <v>1137</v>
      </c>
      <c r="D1855" s="55" t="s">
        <v>270</v>
      </c>
      <c r="E1855" s="55" t="s">
        <v>1140</v>
      </c>
      <c r="F1855" s="55">
        <v>0</v>
      </c>
      <c r="G1855" s="55">
        <v>0</v>
      </c>
    </row>
    <row r="1856" spans="2:7">
      <c r="B1856" s="55" t="s">
        <v>266</v>
      </c>
      <c r="C1856" s="55" t="s">
        <v>1137</v>
      </c>
      <c r="D1856" s="55" t="s">
        <v>269</v>
      </c>
      <c r="E1856" s="55" t="s">
        <v>1141</v>
      </c>
      <c r="F1856" s="55">
        <v>10</v>
      </c>
      <c r="G1856" s="55">
        <v>0</v>
      </c>
    </row>
    <row r="1857" spans="2:7">
      <c r="B1857" s="55" t="s">
        <v>266</v>
      </c>
      <c r="C1857" s="55" t="s">
        <v>1137</v>
      </c>
      <c r="D1857" s="55" t="s">
        <v>267</v>
      </c>
      <c r="E1857" s="55" t="s">
        <v>1142</v>
      </c>
      <c r="F1857" s="55">
        <v>20</v>
      </c>
      <c r="G1857" s="55">
        <v>28</v>
      </c>
    </row>
    <row r="1858" spans="2:7">
      <c r="B1858" s="55" t="s">
        <v>266</v>
      </c>
      <c r="C1858" s="55" t="s">
        <v>1137</v>
      </c>
      <c r="D1858" s="55" t="s">
        <v>269</v>
      </c>
      <c r="E1858" s="55" t="s">
        <v>1142</v>
      </c>
      <c r="F1858" s="55">
        <v>23</v>
      </c>
      <c r="G1858" s="55">
        <v>28</v>
      </c>
    </row>
    <row r="1859" spans="2:7">
      <c r="B1859" s="55" t="s">
        <v>266</v>
      </c>
      <c r="C1859" s="55" t="s">
        <v>1137</v>
      </c>
      <c r="D1859" s="55" t="s">
        <v>270</v>
      </c>
      <c r="E1859" s="55" t="s">
        <v>1142</v>
      </c>
      <c r="F1859" s="55">
        <v>2</v>
      </c>
      <c r="G1859" s="55">
        <v>0</v>
      </c>
    </row>
    <row r="1860" spans="2:7">
      <c r="B1860" s="55" t="s">
        <v>266</v>
      </c>
      <c r="C1860" s="55" t="s">
        <v>1137</v>
      </c>
      <c r="D1860" s="55" t="s">
        <v>267</v>
      </c>
      <c r="E1860" s="55" t="s">
        <v>1143</v>
      </c>
      <c r="F1860" s="55">
        <v>4</v>
      </c>
      <c r="G1860" s="55">
        <v>0</v>
      </c>
    </row>
    <row r="1861" spans="2:7">
      <c r="B1861" s="55" t="s">
        <v>266</v>
      </c>
      <c r="C1861" s="55" t="s">
        <v>1137</v>
      </c>
      <c r="D1861" s="55" t="s">
        <v>269</v>
      </c>
      <c r="E1861" s="55" t="s">
        <v>1143</v>
      </c>
      <c r="F1861" s="55">
        <v>0</v>
      </c>
      <c r="G1861" s="55">
        <v>0</v>
      </c>
    </row>
    <row r="1862" spans="2:7">
      <c r="B1862" s="55" t="s">
        <v>266</v>
      </c>
      <c r="C1862" s="55" t="s">
        <v>1137</v>
      </c>
      <c r="D1862" s="55" t="s">
        <v>267</v>
      </c>
      <c r="E1862" s="55" t="s">
        <v>1144</v>
      </c>
      <c r="F1862" s="55">
        <v>24</v>
      </c>
      <c r="G1862" s="55">
        <v>0</v>
      </c>
    </row>
    <row r="1863" spans="2:7">
      <c r="B1863" s="55" t="s">
        <v>266</v>
      </c>
      <c r="C1863" s="55" t="s">
        <v>1137</v>
      </c>
      <c r="D1863" s="55" t="s">
        <v>267</v>
      </c>
      <c r="E1863" s="55" t="s">
        <v>1145</v>
      </c>
      <c r="F1863" s="55">
        <v>3</v>
      </c>
      <c r="G1863" s="55">
        <v>0</v>
      </c>
    </row>
    <row r="1864" spans="2:7">
      <c r="B1864" s="55" t="s">
        <v>266</v>
      </c>
      <c r="C1864" s="55" t="s">
        <v>1137</v>
      </c>
      <c r="D1864" s="55" t="s">
        <v>267</v>
      </c>
      <c r="E1864" s="55" t="s">
        <v>1146</v>
      </c>
      <c r="F1864" s="55">
        <v>0</v>
      </c>
      <c r="G1864" s="55">
        <v>6</v>
      </c>
    </row>
    <row r="1865" spans="2:7">
      <c r="B1865" s="55" t="s">
        <v>266</v>
      </c>
      <c r="C1865" s="55" t="s">
        <v>1137</v>
      </c>
      <c r="D1865" s="55" t="s">
        <v>267</v>
      </c>
      <c r="E1865" s="55" t="s">
        <v>1147</v>
      </c>
      <c r="F1865" s="55">
        <v>0</v>
      </c>
      <c r="G1865" s="55">
        <v>0</v>
      </c>
    </row>
    <row r="1866" spans="2:7">
      <c r="B1866" s="55" t="s">
        <v>266</v>
      </c>
      <c r="C1866" s="55" t="s">
        <v>1137</v>
      </c>
      <c r="D1866" s="55" t="s">
        <v>267</v>
      </c>
      <c r="E1866" s="55" t="s">
        <v>1148</v>
      </c>
      <c r="F1866" s="55">
        <v>0</v>
      </c>
      <c r="G1866" s="55">
        <v>0</v>
      </c>
    </row>
    <row r="1867" spans="2:7">
      <c r="B1867" s="55" t="s">
        <v>266</v>
      </c>
      <c r="C1867" s="55" t="s">
        <v>1137</v>
      </c>
      <c r="D1867" s="55" t="s">
        <v>269</v>
      </c>
      <c r="E1867" s="55" t="s">
        <v>1148</v>
      </c>
      <c r="F1867" s="55">
        <v>0</v>
      </c>
      <c r="G1867" s="55">
        <v>0</v>
      </c>
    </row>
    <row r="1868" spans="2:7">
      <c r="B1868" s="55" t="s">
        <v>266</v>
      </c>
      <c r="C1868" s="55" t="s">
        <v>1137</v>
      </c>
      <c r="D1868" s="55" t="s">
        <v>267</v>
      </c>
      <c r="E1868" s="55" t="s">
        <v>1149</v>
      </c>
      <c r="F1868" s="55">
        <v>3</v>
      </c>
      <c r="G1868" s="55">
        <v>0</v>
      </c>
    </row>
    <row r="1869" spans="2:7">
      <c r="B1869" s="55" t="s">
        <v>266</v>
      </c>
      <c r="C1869" s="55" t="s">
        <v>1137</v>
      </c>
      <c r="D1869" s="55" t="s">
        <v>267</v>
      </c>
      <c r="E1869" s="55" t="s">
        <v>1150</v>
      </c>
      <c r="F1869" s="55">
        <v>593</v>
      </c>
      <c r="G1869" s="55">
        <v>337</v>
      </c>
    </row>
    <row r="1870" spans="2:7">
      <c r="B1870" s="55" t="s">
        <v>266</v>
      </c>
      <c r="C1870" s="55" t="s">
        <v>1137</v>
      </c>
      <c r="D1870" s="55" t="s">
        <v>269</v>
      </c>
      <c r="E1870" s="55" t="s">
        <v>1150</v>
      </c>
      <c r="F1870" s="55">
        <v>1039</v>
      </c>
      <c r="G1870" s="55">
        <v>1056</v>
      </c>
    </row>
    <row r="1871" spans="2:7">
      <c r="B1871" s="55" t="s">
        <v>266</v>
      </c>
      <c r="C1871" s="55" t="s">
        <v>1137</v>
      </c>
      <c r="D1871" s="55" t="s">
        <v>270</v>
      </c>
      <c r="E1871" s="55" t="s">
        <v>1150</v>
      </c>
      <c r="F1871" s="55">
        <v>245</v>
      </c>
      <c r="G1871" s="55">
        <v>109</v>
      </c>
    </row>
    <row r="1872" spans="2:7">
      <c r="B1872" s="55" t="s">
        <v>266</v>
      </c>
      <c r="C1872" s="55" t="s">
        <v>1137</v>
      </c>
      <c r="D1872" s="55" t="s">
        <v>267</v>
      </c>
      <c r="E1872" s="55" t="s">
        <v>1151</v>
      </c>
      <c r="F1872" s="55">
        <v>0</v>
      </c>
      <c r="G1872" s="55">
        <v>0</v>
      </c>
    </row>
    <row r="1873" spans="2:7">
      <c r="B1873" s="55" t="s">
        <v>266</v>
      </c>
      <c r="C1873" s="55" t="s">
        <v>1137</v>
      </c>
      <c r="D1873" s="55" t="s">
        <v>267</v>
      </c>
      <c r="E1873" s="55" t="s">
        <v>1152</v>
      </c>
      <c r="F1873" s="55">
        <v>3</v>
      </c>
      <c r="G1873" s="55">
        <v>6</v>
      </c>
    </row>
    <row r="1874" spans="2:7">
      <c r="B1874" s="55" t="s">
        <v>266</v>
      </c>
      <c r="C1874" s="55" t="s">
        <v>1137</v>
      </c>
      <c r="D1874" s="55" t="s">
        <v>269</v>
      </c>
      <c r="E1874" s="55" t="s">
        <v>1152</v>
      </c>
      <c r="F1874" s="55">
        <v>14</v>
      </c>
      <c r="G1874" s="55">
        <v>0</v>
      </c>
    </row>
    <row r="1875" spans="2:7">
      <c r="B1875" s="55" t="s">
        <v>266</v>
      </c>
      <c r="C1875" s="55" t="s">
        <v>1137</v>
      </c>
      <c r="D1875" s="55" t="s">
        <v>270</v>
      </c>
      <c r="E1875" s="55" t="s">
        <v>1152</v>
      </c>
      <c r="F1875" s="55">
        <v>0</v>
      </c>
      <c r="G1875" s="55">
        <v>0</v>
      </c>
    </row>
    <row r="1876" spans="2:7">
      <c r="B1876" s="55" t="s">
        <v>266</v>
      </c>
      <c r="C1876" s="55" t="s">
        <v>1137</v>
      </c>
      <c r="D1876" s="55" t="s">
        <v>267</v>
      </c>
      <c r="E1876" s="55" t="s">
        <v>1153</v>
      </c>
      <c r="F1876" s="55">
        <v>429</v>
      </c>
      <c r="G1876" s="55">
        <v>812</v>
      </c>
    </row>
    <row r="1877" spans="2:7">
      <c r="B1877" s="55" t="s">
        <v>266</v>
      </c>
      <c r="C1877" s="55" t="s">
        <v>1137</v>
      </c>
      <c r="D1877" s="55" t="s">
        <v>269</v>
      </c>
      <c r="E1877" s="55" t="s">
        <v>1153</v>
      </c>
      <c r="F1877" s="55">
        <v>814</v>
      </c>
      <c r="G1877" s="55">
        <v>1296</v>
      </c>
    </row>
    <row r="1878" spans="2:7">
      <c r="B1878" s="55" t="s">
        <v>266</v>
      </c>
      <c r="C1878" s="55" t="s">
        <v>1137</v>
      </c>
      <c r="D1878" s="55" t="s">
        <v>270</v>
      </c>
      <c r="E1878" s="55" t="s">
        <v>1153</v>
      </c>
      <c r="F1878" s="55">
        <v>675</v>
      </c>
      <c r="G1878" s="55">
        <v>223</v>
      </c>
    </row>
    <row r="1879" spans="2:7">
      <c r="B1879" s="55" t="s">
        <v>266</v>
      </c>
      <c r="C1879" s="55" t="s">
        <v>1137</v>
      </c>
      <c r="D1879" s="55" t="s">
        <v>267</v>
      </c>
      <c r="E1879" s="55" t="s">
        <v>1154</v>
      </c>
      <c r="F1879" s="55">
        <v>0</v>
      </c>
      <c r="G1879" s="55">
        <v>0</v>
      </c>
    </row>
    <row r="1880" spans="2:7">
      <c r="B1880" s="55" t="s">
        <v>266</v>
      </c>
      <c r="C1880" s="55" t="s">
        <v>1137</v>
      </c>
      <c r="D1880" s="55" t="s">
        <v>269</v>
      </c>
      <c r="E1880" s="55" t="s">
        <v>1154</v>
      </c>
      <c r="F1880" s="55">
        <v>0</v>
      </c>
      <c r="G1880" s="55">
        <v>0</v>
      </c>
    </row>
    <row r="1881" spans="2:7">
      <c r="B1881" s="55" t="s">
        <v>266</v>
      </c>
      <c r="C1881" s="55" t="s">
        <v>1137</v>
      </c>
      <c r="D1881" s="55" t="s">
        <v>267</v>
      </c>
      <c r="E1881" s="55" t="s">
        <v>1155</v>
      </c>
      <c r="F1881" s="55">
        <v>8</v>
      </c>
      <c r="G1881" s="55">
        <v>3</v>
      </c>
    </row>
    <row r="1882" spans="2:7">
      <c r="B1882" s="55" t="s">
        <v>266</v>
      </c>
      <c r="C1882" s="55" t="s">
        <v>1137</v>
      </c>
      <c r="D1882" s="55" t="s">
        <v>270</v>
      </c>
      <c r="E1882" s="55" t="s">
        <v>1155</v>
      </c>
      <c r="F1882" s="55">
        <v>0</v>
      </c>
      <c r="G1882" s="55">
        <v>0</v>
      </c>
    </row>
    <row r="1883" spans="2:7">
      <c r="B1883" s="55" t="s">
        <v>266</v>
      </c>
      <c r="C1883" s="55" t="s">
        <v>1137</v>
      </c>
      <c r="D1883" s="55" t="s">
        <v>267</v>
      </c>
      <c r="E1883" s="55" t="s">
        <v>1156</v>
      </c>
      <c r="F1883" s="55">
        <v>1</v>
      </c>
      <c r="G1883" s="55">
        <v>0</v>
      </c>
    </row>
    <row r="1884" spans="2:7">
      <c r="B1884" s="55" t="s">
        <v>266</v>
      </c>
      <c r="C1884" s="55" t="s">
        <v>1137</v>
      </c>
      <c r="D1884" s="55" t="s">
        <v>269</v>
      </c>
      <c r="E1884" s="55" t="s">
        <v>1156</v>
      </c>
      <c r="F1884" s="55">
        <v>0</v>
      </c>
      <c r="G1884" s="55">
        <v>0</v>
      </c>
    </row>
    <row r="1885" spans="2:7">
      <c r="B1885" s="55" t="s">
        <v>266</v>
      </c>
      <c r="C1885" s="55" t="s">
        <v>1137</v>
      </c>
      <c r="D1885" s="55" t="s">
        <v>267</v>
      </c>
      <c r="E1885" s="55" t="s">
        <v>1157</v>
      </c>
      <c r="F1885" s="55">
        <v>4</v>
      </c>
      <c r="G1885" s="55">
        <v>11</v>
      </c>
    </row>
    <row r="1886" spans="2:7">
      <c r="B1886" s="55" t="s">
        <v>266</v>
      </c>
      <c r="C1886" s="55" t="s">
        <v>1137</v>
      </c>
      <c r="D1886" s="55" t="s">
        <v>269</v>
      </c>
      <c r="E1886" s="55" t="s">
        <v>1157</v>
      </c>
      <c r="F1886" s="55">
        <v>36</v>
      </c>
      <c r="G1886" s="55">
        <v>12</v>
      </c>
    </row>
    <row r="1887" spans="2:7">
      <c r="B1887" s="55" t="s">
        <v>266</v>
      </c>
      <c r="C1887" s="55" t="s">
        <v>1137</v>
      </c>
      <c r="D1887" s="55" t="s">
        <v>270</v>
      </c>
      <c r="E1887" s="55" t="s">
        <v>1157</v>
      </c>
      <c r="F1887" s="55">
        <v>0</v>
      </c>
      <c r="G1887" s="55">
        <v>0</v>
      </c>
    </row>
    <row r="1888" spans="2:7">
      <c r="B1888" s="55" t="s">
        <v>266</v>
      </c>
      <c r="C1888" s="55" t="s">
        <v>1137</v>
      </c>
      <c r="D1888" s="55" t="s">
        <v>267</v>
      </c>
      <c r="E1888" s="55" t="s">
        <v>1158</v>
      </c>
      <c r="F1888" s="55">
        <v>0</v>
      </c>
      <c r="G1888" s="55">
        <v>0</v>
      </c>
    </row>
    <row r="1889" spans="2:7">
      <c r="B1889" s="55" t="s">
        <v>266</v>
      </c>
      <c r="C1889" s="55" t="s">
        <v>1137</v>
      </c>
      <c r="D1889" s="55" t="s">
        <v>269</v>
      </c>
      <c r="E1889" s="55" t="s">
        <v>1158</v>
      </c>
      <c r="F1889" s="55">
        <v>0</v>
      </c>
      <c r="G1889" s="55">
        <v>0</v>
      </c>
    </row>
    <row r="1890" spans="2:7">
      <c r="B1890" s="55" t="s">
        <v>266</v>
      </c>
      <c r="C1890" s="55" t="s">
        <v>1137</v>
      </c>
      <c r="D1890" s="55" t="s">
        <v>267</v>
      </c>
      <c r="E1890" s="55" t="s">
        <v>1159</v>
      </c>
      <c r="F1890" s="55">
        <v>5</v>
      </c>
      <c r="G1890" s="55">
        <v>4</v>
      </c>
    </row>
    <row r="1891" spans="2:7">
      <c r="B1891" s="55" t="s">
        <v>266</v>
      </c>
      <c r="C1891" s="55" t="s">
        <v>1137</v>
      </c>
      <c r="D1891" s="55" t="s">
        <v>269</v>
      </c>
      <c r="E1891" s="55" t="s">
        <v>1159</v>
      </c>
      <c r="F1891" s="55">
        <v>0</v>
      </c>
      <c r="G1891" s="55">
        <v>16</v>
      </c>
    </row>
    <row r="1892" spans="2:7">
      <c r="B1892" s="55" t="s">
        <v>266</v>
      </c>
      <c r="C1892" s="55" t="s">
        <v>1137</v>
      </c>
      <c r="D1892" s="55" t="s">
        <v>267</v>
      </c>
      <c r="E1892" s="55" t="s">
        <v>1160</v>
      </c>
      <c r="F1892" s="55">
        <v>0</v>
      </c>
      <c r="G1892" s="55">
        <v>0</v>
      </c>
    </row>
    <row r="1893" spans="2:7">
      <c r="B1893" s="55" t="s">
        <v>266</v>
      </c>
      <c r="C1893" s="55" t="s">
        <v>1137</v>
      </c>
      <c r="D1893" s="55" t="s">
        <v>267</v>
      </c>
      <c r="E1893" s="55" t="s">
        <v>1161</v>
      </c>
      <c r="F1893" s="55">
        <v>0</v>
      </c>
      <c r="G1893" s="55">
        <v>0</v>
      </c>
    </row>
    <row r="1894" spans="2:7">
      <c r="B1894" s="55" t="s">
        <v>266</v>
      </c>
      <c r="C1894" s="55" t="s">
        <v>1137</v>
      </c>
      <c r="D1894" s="55" t="s">
        <v>269</v>
      </c>
      <c r="E1894" s="55" t="s">
        <v>1161</v>
      </c>
      <c r="F1894" s="55">
        <v>0</v>
      </c>
      <c r="G1894" s="55">
        <v>19</v>
      </c>
    </row>
    <row r="1895" spans="2:7">
      <c r="B1895" s="55" t="s">
        <v>266</v>
      </c>
      <c r="C1895" s="55" t="s">
        <v>1137</v>
      </c>
      <c r="D1895" s="55" t="s">
        <v>267</v>
      </c>
      <c r="E1895" s="55" t="s">
        <v>1162</v>
      </c>
      <c r="F1895" s="55">
        <v>1</v>
      </c>
      <c r="G1895" s="55">
        <v>0</v>
      </c>
    </row>
    <row r="1896" spans="2:7">
      <c r="B1896" s="55" t="s">
        <v>266</v>
      </c>
      <c r="C1896" s="55" t="s">
        <v>1137</v>
      </c>
      <c r="D1896" s="55" t="s">
        <v>269</v>
      </c>
      <c r="E1896" s="55" t="s">
        <v>1162</v>
      </c>
      <c r="F1896" s="55">
        <v>0</v>
      </c>
      <c r="G1896" s="55">
        <v>2</v>
      </c>
    </row>
    <row r="1897" spans="2:7">
      <c r="B1897" s="55" t="s">
        <v>266</v>
      </c>
      <c r="C1897" s="55" t="s">
        <v>1137</v>
      </c>
      <c r="D1897" s="55" t="s">
        <v>270</v>
      </c>
      <c r="E1897" s="55" t="s">
        <v>1162</v>
      </c>
      <c r="F1897" s="55">
        <v>0</v>
      </c>
      <c r="G1897" s="55">
        <v>0</v>
      </c>
    </row>
    <row r="1898" spans="2:7">
      <c r="B1898" s="55" t="s">
        <v>266</v>
      </c>
      <c r="C1898" s="55" t="s">
        <v>1137</v>
      </c>
      <c r="D1898" s="55" t="s">
        <v>267</v>
      </c>
      <c r="E1898" s="55" t="s">
        <v>446</v>
      </c>
      <c r="F1898" s="55">
        <v>1</v>
      </c>
      <c r="G1898" s="55">
        <v>0</v>
      </c>
    </row>
    <row r="1899" spans="2:7">
      <c r="B1899" s="55" t="s">
        <v>266</v>
      </c>
      <c r="C1899" s="55" t="s">
        <v>1137</v>
      </c>
      <c r="D1899" s="55" t="s">
        <v>269</v>
      </c>
      <c r="E1899" s="55" t="s">
        <v>446</v>
      </c>
      <c r="F1899" s="55">
        <v>0</v>
      </c>
      <c r="G1899" s="55">
        <v>0</v>
      </c>
    </row>
    <row r="1900" spans="2:7">
      <c r="B1900" s="55" t="s">
        <v>266</v>
      </c>
      <c r="C1900" s="55" t="s">
        <v>1137</v>
      </c>
      <c r="D1900" s="55" t="s">
        <v>267</v>
      </c>
      <c r="E1900" s="55" t="s">
        <v>1163</v>
      </c>
      <c r="F1900" s="55">
        <v>2</v>
      </c>
      <c r="G1900" s="55">
        <v>0</v>
      </c>
    </row>
    <row r="1901" spans="2:7">
      <c r="B1901" s="55" t="s">
        <v>266</v>
      </c>
      <c r="C1901" s="55" t="s">
        <v>1137</v>
      </c>
      <c r="D1901" s="55" t="s">
        <v>269</v>
      </c>
      <c r="E1901" s="55" t="s">
        <v>1163</v>
      </c>
      <c r="F1901" s="55">
        <v>0</v>
      </c>
      <c r="G1901" s="55">
        <v>12</v>
      </c>
    </row>
    <row r="1902" spans="2:7">
      <c r="B1902" s="55" t="s">
        <v>266</v>
      </c>
      <c r="C1902" s="55" t="s">
        <v>1137</v>
      </c>
      <c r="D1902" s="55" t="s">
        <v>270</v>
      </c>
      <c r="E1902" s="55" t="s">
        <v>1163</v>
      </c>
      <c r="F1902" s="55">
        <v>9</v>
      </c>
      <c r="G1902" s="55">
        <v>1</v>
      </c>
    </row>
    <row r="1903" spans="2:7">
      <c r="B1903" s="55" t="s">
        <v>266</v>
      </c>
      <c r="C1903" s="55" t="s">
        <v>1137</v>
      </c>
      <c r="D1903" s="55" t="s">
        <v>267</v>
      </c>
      <c r="E1903" s="55" t="s">
        <v>1164</v>
      </c>
      <c r="F1903" s="55">
        <v>0</v>
      </c>
      <c r="G1903" s="55">
        <v>0</v>
      </c>
    </row>
    <row r="1904" spans="2:7">
      <c r="B1904" s="55" t="s">
        <v>266</v>
      </c>
      <c r="C1904" s="55" t="s">
        <v>1137</v>
      </c>
      <c r="D1904" s="55" t="s">
        <v>269</v>
      </c>
      <c r="E1904" s="55" t="s">
        <v>1164</v>
      </c>
      <c r="F1904" s="55">
        <v>0</v>
      </c>
      <c r="G1904" s="55">
        <v>0</v>
      </c>
    </row>
    <row r="1905" spans="2:7">
      <c r="B1905" s="55" t="s">
        <v>266</v>
      </c>
      <c r="C1905" s="55" t="s">
        <v>1137</v>
      </c>
      <c r="D1905" s="55" t="s">
        <v>267</v>
      </c>
      <c r="E1905" s="55" t="s">
        <v>1165</v>
      </c>
      <c r="F1905" s="55">
        <v>5</v>
      </c>
      <c r="G1905" s="55">
        <v>5</v>
      </c>
    </row>
    <row r="1906" spans="2:7">
      <c r="B1906" s="55" t="s">
        <v>266</v>
      </c>
      <c r="C1906" s="55" t="s">
        <v>1137</v>
      </c>
      <c r="D1906" s="55" t="s">
        <v>269</v>
      </c>
      <c r="E1906" s="55" t="s">
        <v>1165</v>
      </c>
      <c r="F1906" s="55">
        <v>32</v>
      </c>
      <c r="G1906" s="55">
        <v>35</v>
      </c>
    </row>
    <row r="1907" spans="2:7">
      <c r="B1907" s="55" t="s">
        <v>266</v>
      </c>
      <c r="C1907" s="55" t="s">
        <v>1137</v>
      </c>
      <c r="D1907" s="55" t="s">
        <v>270</v>
      </c>
      <c r="E1907" s="55" t="s">
        <v>1165</v>
      </c>
      <c r="F1907" s="55">
        <v>0</v>
      </c>
      <c r="G1907" s="55">
        <v>0</v>
      </c>
    </row>
    <row r="1908" spans="2:7">
      <c r="B1908" s="55" t="s">
        <v>266</v>
      </c>
      <c r="C1908" s="55" t="s">
        <v>1137</v>
      </c>
      <c r="D1908" s="55" t="s">
        <v>267</v>
      </c>
      <c r="E1908" s="55" t="s">
        <v>1166</v>
      </c>
      <c r="F1908" s="55">
        <v>0</v>
      </c>
      <c r="G1908" s="55">
        <v>0</v>
      </c>
    </row>
    <row r="1909" spans="2:7">
      <c r="B1909" s="55" t="s">
        <v>266</v>
      </c>
      <c r="C1909" s="55" t="s">
        <v>1137</v>
      </c>
      <c r="D1909" s="55" t="s">
        <v>269</v>
      </c>
      <c r="E1909" s="55" t="s">
        <v>1167</v>
      </c>
      <c r="F1909" s="55">
        <v>0</v>
      </c>
      <c r="G1909" s="55">
        <v>0</v>
      </c>
    </row>
    <row r="1910" spans="2:7">
      <c r="B1910" s="55" t="s">
        <v>266</v>
      </c>
      <c r="C1910" s="55" t="s">
        <v>1137</v>
      </c>
      <c r="D1910" s="55" t="s">
        <v>267</v>
      </c>
      <c r="E1910" s="55" t="s">
        <v>1168</v>
      </c>
      <c r="F1910" s="55">
        <v>0</v>
      </c>
      <c r="G1910" s="55">
        <v>4</v>
      </c>
    </row>
    <row r="1911" spans="2:7">
      <c r="B1911" s="55" t="s">
        <v>266</v>
      </c>
      <c r="C1911" s="55" t="s">
        <v>1137</v>
      </c>
      <c r="D1911" s="55" t="s">
        <v>267</v>
      </c>
      <c r="E1911" s="55" t="s">
        <v>1169</v>
      </c>
      <c r="F1911" s="55">
        <v>0</v>
      </c>
      <c r="G1911" s="55">
        <v>0</v>
      </c>
    </row>
    <row r="1912" spans="2:7">
      <c r="B1912" s="55" t="s">
        <v>266</v>
      </c>
      <c r="C1912" s="55" t="s">
        <v>1137</v>
      </c>
      <c r="D1912" s="55" t="s">
        <v>267</v>
      </c>
      <c r="E1912" s="55" t="s">
        <v>1170</v>
      </c>
      <c r="F1912" s="55">
        <v>0</v>
      </c>
      <c r="G1912" s="55">
        <v>0</v>
      </c>
    </row>
    <row r="1913" spans="2:7">
      <c r="B1913" s="55" t="s">
        <v>266</v>
      </c>
      <c r="C1913" s="55" t="s">
        <v>1137</v>
      </c>
      <c r="D1913" s="55" t="s">
        <v>269</v>
      </c>
      <c r="E1913" s="55" t="s">
        <v>1170</v>
      </c>
      <c r="F1913" s="55">
        <v>0</v>
      </c>
      <c r="G1913" s="55">
        <v>0</v>
      </c>
    </row>
    <row r="1914" spans="2:7">
      <c r="B1914" s="55" t="s">
        <v>266</v>
      </c>
      <c r="C1914" s="55" t="s">
        <v>1137</v>
      </c>
      <c r="D1914" s="55" t="s">
        <v>267</v>
      </c>
      <c r="E1914" s="55" t="s">
        <v>1171</v>
      </c>
      <c r="F1914" s="55">
        <v>0</v>
      </c>
      <c r="G1914" s="55">
        <v>2</v>
      </c>
    </row>
    <row r="1915" spans="2:7">
      <c r="B1915" s="55" t="s">
        <v>266</v>
      </c>
      <c r="C1915" s="55" t="s">
        <v>1137</v>
      </c>
      <c r="D1915" s="55" t="s">
        <v>269</v>
      </c>
      <c r="E1915" s="55" t="s">
        <v>1171</v>
      </c>
      <c r="F1915" s="55">
        <v>0</v>
      </c>
      <c r="G1915" s="55">
        <v>0</v>
      </c>
    </row>
    <row r="1916" spans="2:7">
      <c r="B1916" s="55" t="s">
        <v>266</v>
      </c>
      <c r="C1916" s="55" t="s">
        <v>1137</v>
      </c>
      <c r="D1916" s="55" t="s">
        <v>270</v>
      </c>
      <c r="E1916" s="55" t="s">
        <v>1171</v>
      </c>
      <c r="F1916" s="55">
        <v>0</v>
      </c>
      <c r="G1916" s="55">
        <v>0</v>
      </c>
    </row>
    <row r="1917" spans="2:7">
      <c r="B1917" s="55" t="s">
        <v>266</v>
      </c>
      <c r="C1917" s="55" t="s">
        <v>1137</v>
      </c>
      <c r="D1917" s="55" t="s">
        <v>267</v>
      </c>
      <c r="E1917" s="55" t="s">
        <v>1172</v>
      </c>
      <c r="F1917" s="55">
        <v>0</v>
      </c>
      <c r="G1917" s="55">
        <v>0</v>
      </c>
    </row>
    <row r="1918" spans="2:7">
      <c r="B1918" s="55" t="s">
        <v>266</v>
      </c>
      <c r="C1918" s="55" t="s">
        <v>1137</v>
      </c>
      <c r="D1918" s="55" t="s">
        <v>269</v>
      </c>
      <c r="E1918" s="55" t="s">
        <v>1172</v>
      </c>
      <c r="F1918" s="55">
        <v>0</v>
      </c>
      <c r="G1918" s="55">
        <v>0</v>
      </c>
    </row>
    <row r="1919" spans="2:7">
      <c r="B1919" s="55" t="s">
        <v>266</v>
      </c>
      <c r="C1919" s="55" t="s">
        <v>1137</v>
      </c>
      <c r="D1919" s="55" t="s">
        <v>267</v>
      </c>
      <c r="E1919" s="55" t="s">
        <v>1173</v>
      </c>
      <c r="F1919" s="55">
        <v>12</v>
      </c>
      <c r="G1919" s="55">
        <v>3</v>
      </c>
    </row>
    <row r="1920" spans="2:7">
      <c r="B1920" s="55" t="s">
        <v>266</v>
      </c>
      <c r="C1920" s="55" t="s">
        <v>1137</v>
      </c>
      <c r="D1920" s="55" t="s">
        <v>269</v>
      </c>
      <c r="E1920" s="55" t="s">
        <v>1173</v>
      </c>
      <c r="F1920" s="55">
        <v>0</v>
      </c>
      <c r="G1920" s="55">
        <v>0</v>
      </c>
    </row>
    <row r="1921" spans="2:7">
      <c r="B1921" s="55" t="s">
        <v>266</v>
      </c>
      <c r="C1921" s="55" t="s">
        <v>1137</v>
      </c>
      <c r="D1921" s="55" t="s">
        <v>269</v>
      </c>
      <c r="E1921" s="55" t="s">
        <v>1174</v>
      </c>
      <c r="F1921" s="55">
        <v>4</v>
      </c>
      <c r="G1921" s="55">
        <v>16</v>
      </c>
    </row>
    <row r="1922" spans="2:7">
      <c r="B1922" s="55" t="s">
        <v>266</v>
      </c>
      <c r="C1922" s="55" t="s">
        <v>1137</v>
      </c>
      <c r="D1922" s="55" t="s">
        <v>267</v>
      </c>
      <c r="E1922" s="55" t="s">
        <v>1175</v>
      </c>
      <c r="F1922" s="55">
        <v>5</v>
      </c>
      <c r="G1922" s="55">
        <v>0</v>
      </c>
    </row>
    <row r="1923" spans="2:7">
      <c r="B1923" s="55" t="s">
        <v>266</v>
      </c>
      <c r="C1923" s="55" t="s">
        <v>1137</v>
      </c>
      <c r="D1923" s="55" t="s">
        <v>267</v>
      </c>
      <c r="E1923" s="55" t="s">
        <v>1176</v>
      </c>
      <c r="F1923" s="55">
        <v>3</v>
      </c>
      <c r="G1923" s="55">
        <v>32</v>
      </c>
    </row>
    <row r="1924" spans="2:7">
      <c r="B1924" s="55" t="s">
        <v>266</v>
      </c>
      <c r="C1924" s="55" t="s">
        <v>1137</v>
      </c>
      <c r="D1924" s="55" t="s">
        <v>269</v>
      </c>
      <c r="E1924" s="55" t="s">
        <v>1176</v>
      </c>
      <c r="F1924" s="55">
        <v>9</v>
      </c>
      <c r="G1924" s="55">
        <v>9</v>
      </c>
    </row>
    <row r="1925" spans="2:7">
      <c r="B1925" s="55" t="s">
        <v>266</v>
      </c>
      <c r="C1925" s="55" t="s">
        <v>1137</v>
      </c>
      <c r="D1925" s="55" t="s">
        <v>270</v>
      </c>
      <c r="E1925" s="55" t="s">
        <v>1176</v>
      </c>
      <c r="F1925" s="55">
        <v>0</v>
      </c>
      <c r="G1925" s="55">
        <v>0</v>
      </c>
    </row>
    <row r="1926" spans="2:7">
      <c r="B1926" s="55" t="s">
        <v>266</v>
      </c>
      <c r="C1926" s="55" t="s">
        <v>1137</v>
      </c>
      <c r="D1926" s="55" t="s">
        <v>267</v>
      </c>
      <c r="E1926" s="55" t="s">
        <v>1177</v>
      </c>
      <c r="F1926" s="55">
        <v>0</v>
      </c>
      <c r="G1926" s="55">
        <v>0</v>
      </c>
    </row>
    <row r="1927" spans="2:7">
      <c r="B1927" s="55" t="s">
        <v>266</v>
      </c>
      <c r="C1927" s="55" t="s">
        <v>1137</v>
      </c>
      <c r="D1927" s="55" t="s">
        <v>269</v>
      </c>
      <c r="E1927" s="55" t="s">
        <v>1177</v>
      </c>
      <c r="F1927" s="55">
        <v>0</v>
      </c>
      <c r="G1927" s="55">
        <v>0</v>
      </c>
    </row>
    <row r="1928" spans="2:7">
      <c r="B1928" s="55" t="s">
        <v>266</v>
      </c>
      <c r="C1928" s="55" t="s">
        <v>1137</v>
      </c>
      <c r="D1928" s="55" t="s">
        <v>270</v>
      </c>
      <c r="E1928" s="55" t="s">
        <v>1177</v>
      </c>
      <c r="F1928" s="55">
        <v>0</v>
      </c>
      <c r="G1928" s="55">
        <v>0</v>
      </c>
    </row>
    <row r="1929" spans="2:7">
      <c r="B1929" s="55" t="s">
        <v>266</v>
      </c>
      <c r="C1929" s="55" t="s">
        <v>1137</v>
      </c>
      <c r="D1929" s="55" t="s">
        <v>267</v>
      </c>
      <c r="E1929" s="55" t="s">
        <v>1178</v>
      </c>
      <c r="F1929" s="55">
        <v>114</v>
      </c>
      <c r="G1929" s="55">
        <v>116</v>
      </c>
    </row>
    <row r="1930" spans="2:7">
      <c r="B1930" s="55" t="s">
        <v>266</v>
      </c>
      <c r="C1930" s="55" t="s">
        <v>1137</v>
      </c>
      <c r="D1930" s="55" t="s">
        <v>269</v>
      </c>
      <c r="E1930" s="55" t="s">
        <v>1178</v>
      </c>
      <c r="F1930" s="55">
        <v>198</v>
      </c>
      <c r="G1930" s="55">
        <v>164</v>
      </c>
    </row>
    <row r="1931" spans="2:7">
      <c r="B1931" s="55" t="s">
        <v>266</v>
      </c>
      <c r="C1931" s="55" t="s">
        <v>1137</v>
      </c>
      <c r="D1931" s="55" t="s">
        <v>270</v>
      </c>
      <c r="E1931" s="55" t="s">
        <v>1178</v>
      </c>
      <c r="F1931" s="55">
        <v>10</v>
      </c>
      <c r="G1931" s="55">
        <v>10</v>
      </c>
    </row>
    <row r="1932" spans="2:7">
      <c r="B1932" s="55" t="s">
        <v>266</v>
      </c>
      <c r="C1932" s="55" t="s">
        <v>1137</v>
      </c>
      <c r="D1932" s="55" t="s">
        <v>267</v>
      </c>
      <c r="E1932" s="55" t="s">
        <v>1179</v>
      </c>
      <c r="F1932" s="55">
        <v>0</v>
      </c>
      <c r="G1932" s="55">
        <v>0</v>
      </c>
    </row>
    <row r="1933" spans="2:7">
      <c r="B1933" s="55" t="s">
        <v>266</v>
      </c>
      <c r="C1933" s="55" t="s">
        <v>1137</v>
      </c>
      <c r="D1933" s="55" t="s">
        <v>267</v>
      </c>
      <c r="E1933" s="55" t="s">
        <v>1180</v>
      </c>
      <c r="F1933" s="55">
        <v>0</v>
      </c>
      <c r="G1933" s="55">
        <v>1</v>
      </c>
    </row>
    <row r="1934" spans="2:7">
      <c r="B1934" s="55" t="s">
        <v>266</v>
      </c>
      <c r="C1934" s="55" t="s">
        <v>1137</v>
      </c>
      <c r="D1934" s="55" t="s">
        <v>267</v>
      </c>
      <c r="E1934" s="55" t="s">
        <v>1181</v>
      </c>
      <c r="F1934" s="55">
        <v>0</v>
      </c>
      <c r="G1934" s="55">
        <v>6</v>
      </c>
    </row>
    <row r="1935" spans="2:7">
      <c r="B1935" s="55" t="s">
        <v>266</v>
      </c>
      <c r="C1935" s="55" t="s">
        <v>1137</v>
      </c>
      <c r="D1935" s="55" t="s">
        <v>267</v>
      </c>
      <c r="E1935" s="55" t="s">
        <v>1182</v>
      </c>
      <c r="F1935" s="55">
        <v>0</v>
      </c>
      <c r="G1935" s="55">
        <v>6</v>
      </c>
    </row>
    <row r="1936" spans="2:7">
      <c r="B1936" s="55" t="s">
        <v>266</v>
      </c>
      <c r="C1936" s="55" t="s">
        <v>1137</v>
      </c>
      <c r="D1936" s="55" t="s">
        <v>267</v>
      </c>
      <c r="E1936" s="55" t="s">
        <v>1183</v>
      </c>
      <c r="F1936" s="55">
        <v>32</v>
      </c>
      <c r="G1936" s="55">
        <v>24</v>
      </c>
    </row>
    <row r="1937" spans="2:7">
      <c r="B1937" s="55" t="s">
        <v>266</v>
      </c>
      <c r="C1937" s="55" t="s">
        <v>1137</v>
      </c>
      <c r="D1937" s="55" t="s">
        <v>269</v>
      </c>
      <c r="E1937" s="55" t="s">
        <v>1183</v>
      </c>
      <c r="F1937" s="55">
        <v>0</v>
      </c>
      <c r="G1937" s="55">
        <v>12</v>
      </c>
    </row>
    <row r="1938" spans="2:7">
      <c r="B1938" s="55" t="s">
        <v>266</v>
      </c>
      <c r="C1938" s="55" t="s">
        <v>1137</v>
      </c>
      <c r="D1938" s="55" t="s">
        <v>270</v>
      </c>
      <c r="E1938" s="55" t="s">
        <v>1183</v>
      </c>
      <c r="F1938" s="55">
        <v>0</v>
      </c>
      <c r="G1938" s="55">
        <v>0</v>
      </c>
    </row>
    <row r="1939" spans="2:7">
      <c r="B1939" s="55" t="s">
        <v>266</v>
      </c>
      <c r="C1939" s="55" t="s">
        <v>1137</v>
      </c>
      <c r="D1939" s="55" t="s">
        <v>267</v>
      </c>
      <c r="E1939" s="55" t="s">
        <v>1184</v>
      </c>
      <c r="F1939" s="55">
        <v>0</v>
      </c>
      <c r="G1939" s="55">
        <v>0</v>
      </c>
    </row>
    <row r="1940" spans="2:7">
      <c r="B1940" s="55" t="s">
        <v>266</v>
      </c>
      <c r="C1940" s="55" t="s">
        <v>1137</v>
      </c>
      <c r="D1940" s="55" t="s">
        <v>267</v>
      </c>
      <c r="E1940" s="55" t="s">
        <v>1185</v>
      </c>
      <c r="F1940" s="55">
        <v>3</v>
      </c>
      <c r="G1940" s="55">
        <v>0</v>
      </c>
    </row>
    <row r="1941" spans="2:7">
      <c r="B1941" s="55" t="s">
        <v>266</v>
      </c>
      <c r="C1941" s="55" t="s">
        <v>1137</v>
      </c>
      <c r="D1941" s="55" t="s">
        <v>269</v>
      </c>
      <c r="E1941" s="55" t="s">
        <v>1185</v>
      </c>
      <c r="F1941" s="55">
        <v>0</v>
      </c>
      <c r="G1941" s="55">
        <v>0</v>
      </c>
    </row>
    <row r="1942" spans="2:7">
      <c r="B1942" s="55" t="s">
        <v>266</v>
      </c>
      <c r="C1942" s="55" t="s">
        <v>1137</v>
      </c>
      <c r="D1942" s="55" t="s">
        <v>270</v>
      </c>
      <c r="E1942" s="55" t="s">
        <v>1185</v>
      </c>
      <c r="F1942" s="55">
        <v>0</v>
      </c>
      <c r="G1942" s="55">
        <v>0</v>
      </c>
    </row>
    <row r="1943" spans="2:7">
      <c r="B1943" s="55" t="s">
        <v>266</v>
      </c>
      <c r="C1943" s="55" t="s">
        <v>1137</v>
      </c>
      <c r="D1943" s="55" t="s">
        <v>267</v>
      </c>
      <c r="E1943" s="55" t="s">
        <v>1186</v>
      </c>
      <c r="F1943" s="55">
        <v>0</v>
      </c>
      <c r="G1943" s="55">
        <v>0</v>
      </c>
    </row>
    <row r="1944" spans="2:7">
      <c r="B1944" s="55" t="s">
        <v>266</v>
      </c>
      <c r="C1944" s="55" t="s">
        <v>1137</v>
      </c>
      <c r="D1944" s="55" t="s">
        <v>267</v>
      </c>
      <c r="E1944" s="55" t="s">
        <v>1187</v>
      </c>
      <c r="F1944" s="55">
        <v>1229</v>
      </c>
      <c r="G1944" s="55">
        <v>2056</v>
      </c>
    </row>
    <row r="1945" spans="2:7">
      <c r="B1945" s="55" t="s">
        <v>266</v>
      </c>
      <c r="C1945" s="55" t="s">
        <v>1137</v>
      </c>
      <c r="D1945" s="55" t="s">
        <v>269</v>
      </c>
      <c r="E1945" s="55" t="s">
        <v>1187</v>
      </c>
      <c r="F1945" s="55">
        <v>585</v>
      </c>
      <c r="G1945" s="55">
        <v>589</v>
      </c>
    </row>
    <row r="1946" spans="2:7">
      <c r="B1946" s="55" t="s">
        <v>266</v>
      </c>
      <c r="C1946" s="55" t="s">
        <v>1137</v>
      </c>
      <c r="D1946" s="55" t="s">
        <v>270</v>
      </c>
      <c r="E1946" s="55" t="s">
        <v>1187</v>
      </c>
      <c r="F1946" s="55">
        <v>27</v>
      </c>
      <c r="G1946" s="55">
        <v>24</v>
      </c>
    </row>
    <row r="1947" spans="2:7">
      <c r="B1947" s="55" t="s">
        <v>266</v>
      </c>
      <c r="C1947" s="55" t="s">
        <v>1137</v>
      </c>
      <c r="D1947" s="55" t="s">
        <v>267</v>
      </c>
      <c r="E1947" s="55" t="s">
        <v>1188</v>
      </c>
      <c r="F1947" s="55">
        <v>4</v>
      </c>
      <c r="G1947" s="55">
        <v>0</v>
      </c>
    </row>
    <row r="1948" spans="2:7">
      <c r="B1948" s="55" t="s">
        <v>266</v>
      </c>
      <c r="C1948" s="55" t="s">
        <v>1137</v>
      </c>
      <c r="D1948" s="55" t="s">
        <v>269</v>
      </c>
      <c r="E1948" s="55" t="s">
        <v>1188</v>
      </c>
      <c r="F1948" s="55">
        <v>8</v>
      </c>
      <c r="G1948" s="55">
        <v>0</v>
      </c>
    </row>
    <row r="1949" spans="2:7">
      <c r="B1949" s="55" t="s">
        <v>266</v>
      </c>
      <c r="C1949" s="55" t="s">
        <v>1137</v>
      </c>
      <c r="D1949" s="55" t="s">
        <v>270</v>
      </c>
      <c r="E1949" s="55" t="s">
        <v>1188</v>
      </c>
      <c r="F1949" s="55">
        <v>0</v>
      </c>
      <c r="G1949" s="55">
        <v>0</v>
      </c>
    </row>
    <row r="1950" spans="2:7">
      <c r="B1950" s="55" t="s">
        <v>266</v>
      </c>
      <c r="C1950" s="55" t="s">
        <v>1137</v>
      </c>
      <c r="D1950" s="55" t="s">
        <v>267</v>
      </c>
      <c r="E1950" s="55" t="s">
        <v>1189</v>
      </c>
      <c r="F1950" s="55">
        <v>0</v>
      </c>
      <c r="G1950" s="55">
        <v>6</v>
      </c>
    </row>
    <row r="1951" spans="2:7">
      <c r="B1951" s="55" t="s">
        <v>266</v>
      </c>
      <c r="C1951" s="55" t="s">
        <v>1137</v>
      </c>
      <c r="D1951" s="55" t="s">
        <v>267</v>
      </c>
      <c r="E1951" s="55" t="s">
        <v>1190</v>
      </c>
      <c r="F1951" s="55">
        <v>6</v>
      </c>
      <c r="G1951" s="55">
        <v>6</v>
      </c>
    </row>
    <row r="1952" spans="2:7">
      <c r="B1952" s="55" t="s">
        <v>266</v>
      </c>
      <c r="C1952" s="55" t="s">
        <v>1137</v>
      </c>
      <c r="D1952" s="55" t="s">
        <v>269</v>
      </c>
      <c r="E1952" s="55" t="s">
        <v>1190</v>
      </c>
      <c r="F1952" s="55">
        <v>46</v>
      </c>
      <c r="G1952" s="55">
        <v>66</v>
      </c>
    </row>
    <row r="1953" spans="2:7">
      <c r="B1953" s="55" t="s">
        <v>266</v>
      </c>
      <c r="C1953" s="55" t="s">
        <v>1137</v>
      </c>
      <c r="D1953" s="55" t="s">
        <v>270</v>
      </c>
      <c r="E1953" s="55" t="s">
        <v>1190</v>
      </c>
      <c r="F1953" s="55">
        <v>2</v>
      </c>
      <c r="G1953" s="55">
        <v>1</v>
      </c>
    </row>
    <row r="1954" spans="2:7">
      <c r="B1954" s="55" t="s">
        <v>266</v>
      </c>
      <c r="C1954" s="55" t="s">
        <v>1137</v>
      </c>
      <c r="D1954" s="55" t="s">
        <v>267</v>
      </c>
      <c r="E1954" s="55" t="s">
        <v>1191</v>
      </c>
      <c r="F1954" s="55">
        <v>0</v>
      </c>
      <c r="G1954" s="55">
        <v>0</v>
      </c>
    </row>
    <row r="1955" spans="2:7">
      <c r="B1955" s="55" t="s">
        <v>266</v>
      </c>
      <c r="C1955" s="55" t="s">
        <v>1137</v>
      </c>
      <c r="D1955" s="55" t="s">
        <v>269</v>
      </c>
      <c r="E1955" s="55" t="s">
        <v>1191</v>
      </c>
      <c r="F1955" s="55">
        <v>0</v>
      </c>
      <c r="G1955" s="55">
        <v>0</v>
      </c>
    </row>
    <row r="1956" spans="2:7">
      <c r="B1956" s="55" t="s">
        <v>266</v>
      </c>
      <c r="C1956" s="55" t="s">
        <v>1137</v>
      </c>
      <c r="D1956" s="55" t="s">
        <v>270</v>
      </c>
      <c r="E1956" s="55" t="s">
        <v>1191</v>
      </c>
      <c r="F1956" s="55">
        <v>9</v>
      </c>
      <c r="G1956" s="55">
        <v>2</v>
      </c>
    </row>
    <row r="1957" spans="2:7">
      <c r="B1957" s="55" t="s">
        <v>266</v>
      </c>
      <c r="C1957" s="55" t="s">
        <v>1137</v>
      </c>
      <c r="D1957" s="55" t="s">
        <v>267</v>
      </c>
      <c r="E1957" s="55" t="s">
        <v>1192</v>
      </c>
      <c r="F1957" s="55">
        <v>8</v>
      </c>
      <c r="G1957" s="55">
        <v>12</v>
      </c>
    </row>
    <row r="1958" spans="2:7">
      <c r="B1958" s="55" t="s">
        <v>266</v>
      </c>
      <c r="C1958" s="55" t="s">
        <v>1137</v>
      </c>
      <c r="D1958" s="55" t="s">
        <v>270</v>
      </c>
      <c r="E1958" s="55" t="s">
        <v>1192</v>
      </c>
      <c r="F1958" s="55">
        <v>0</v>
      </c>
      <c r="G1958" s="55">
        <v>0</v>
      </c>
    </row>
    <row r="1959" spans="2:7">
      <c r="B1959" s="55" t="s">
        <v>266</v>
      </c>
      <c r="C1959" s="55" t="s">
        <v>1137</v>
      </c>
      <c r="D1959" s="55" t="s">
        <v>267</v>
      </c>
      <c r="E1959" s="55" t="s">
        <v>1193</v>
      </c>
      <c r="F1959" s="55">
        <v>0</v>
      </c>
      <c r="G1959" s="55">
        <v>0</v>
      </c>
    </row>
    <row r="1960" spans="2:7">
      <c r="B1960" s="55" t="s">
        <v>266</v>
      </c>
      <c r="C1960" s="55" t="s">
        <v>1137</v>
      </c>
      <c r="D1960" s="55" t="s">
        <v>267</v>
      </c>
      <c r="E1960" s="55" t="s">
        <v>1194</v>
      </c>
      <c r="F1960" s="55">
        <v>3</v>
      </c>
      <c r="G1960" s="55">
        <v>9</v>
      </c>
    </row>
    <row r="1961" spans="2:7">
      <c r="B1961" s="55" t="s">
        <v>266</v>
      </c>
      <c r="C1961" s="55" t="s">
        <v>1137</v>
      </c>
      <c r="D1961" s="55" t="s">
        <v>269</v>
      </c>
      <c r="E1961" s="55" t="s">
        <v>1194</v>
      </c>
      <c r="F1961" s="55">
        <v>1</v>
      </c>
      <c r="G1961" s="55">
        <v>0</v>
      </c>
    </row>
    <row r="1962" spans="2:7">
      <c r="B1962" s="55" t="s">
        <v>266</v>
      </c>
      <c r="C1962" s="55" t="s">
        <v>1137</v>
      </c>
      <c r="D1962" s="55" t="s">
        <v>267</v>
      </c>
      <c r="E1962" s="55" t="s">
        <v>1195</v>
      </c>
      <c r="F1962" s="55">
        <v>0</v>
      </c>
      <c r="G1962" s="55">
        <v>6</v>
      </c>
    </row>
    <row r="1963" spans="2:7">
      <c r="B1963" s="55" t="s">
        <v>266</v>
      </c>
      <c r="C1963" s="55" t="s">
        <v>1137</v>
      </c>
      <c r="D1963" s="55" t="s">
        <v>269</v>
      </c>
      <c r="E1963" s="55" t="s">
        <v>1195</v>
      </c>
      <c r="F1963" s="55">
        <v>0</v>
      </c>
      <c r="G1963" s="55">
        <v>0</v>
      </c>
    </row>
    <row r="1964" spans="2:7">
      <c r="B1964" s="55" t="s">
        <v>266</v>
      </c>
      <c r="C1964" s="55" t="s">
        <v>1137</v>
      </c>
      <c r="D1964" s="55" t="s">
        <v>267</v>
      </c>
      <c r="E1964" s="55" t="s">
        <v>1196</v>
      </c>
      <c r="F1964" s="55">
        <v>0</v>
      </c>
      <c r="G1964" s="55">
        <v>8</v>
      </c>
    </row>
    <row r="1965" spans="2:7">
      <c r="B1965" s="55" t="s">
        <v>266</v>
      </c>
      <c r="C1965" s="55" t="s">
        <v>1137</v>
      </c>
      <c r="D1965" s="55" t="s">
        <v>269</v>
      </c>
      <c r="E1965" s="55" t="s">
        <v>1196</v>
      </c>
      <c r="F1965" s="55">
        <v>0</v>
      </c>
      <c r="G1965" s="55">
        <v>0</v>
      </c>
    </row>
    <row r="1966" spans="2:7">
      <c r="B1966" s="55" t="s">
        <v>266</v>
      </c>
      <c r="C1966" s="55" t="s">
        <v>1137</v>
      </c>
      <c r="D1966" s="55" t="s">
        <v>270</v>
      </c>
      <c r="E1966" s="55" t="s">
        <v>1196</v>
      </c>
      <c r="F1966" s="55">
        <v>0</v>
      </c>
      <c r="G1966" s="55">
        <v>0</v>
      </c>
    </row>
    <row r="1967" spans="2:7">
      <c r="B1967" s="55" t="s">
        <v>266</v>
      </c>
      <c r="C1967" s="55" t="s">
        <v>1137</v>
      </c>
      <c r="D1967" s="55" t="s">
        <v>267</v>
      </c>
      <c r="E1967" s="55" t="s">
        <v>1197</v>
      </c>
      <c r="F1967" s="55">
        <v>123</v>
      </c>
      <c r="G1967" s="55">
        <v>79</v>
      </c>
    </row>
    <row r="1968" spans="2:7">
      <c r="B1968" s="55" t="s">
        <v>266</v>
      </c>
      <c r="C1968" s="55" t="s">
        <v>1137</v>
      </c>
      <c r="D1968" s="55" t="s">
        <v>269</v>
      </c>
      <c r="E1968" s="55" t="s">
        <v>1197</v>
      </c>
      <c r="F1968" s="55">
        <v>6</v>
      </c>
      <c r="G1968" s="55">
        <v>20</v>
      </c>
    </row>
    <row r="1969" spans="2:7">
      <c r="B1969" s="55" t="s">
        <v>266</v>
      </c>
      <c r="C1969" s="55" t="s">
        <v>1137</v>
      </c>
      <c r="D1969" s="55" t="s">
        <v>270</v>
      </c>
      <c r="E1969" s="55" t="s">
        <v>1197</v>
      </c>
      <c r="F1969" s="55">
        <v>6</v>
      </c>
      <c r="G1969" s="55">
        <v>2</v>
      </c>
    </row>
    <row r="1970" spans="2:7">
      <c r="B1970" s="55" t="s">
        <v>266</v>
      </c>
      <c r="C1970" s="55" t="s">
        <v>1137</v>
      </c>
      <c r="D1970" s="55" t="s">
        <v>267</v>
      </c>
      <c r="E1970" s="55" t="s">
        <v>1198</v>
      </c>
      <c r="F1970" s="55">
        <v>2</v>
      </c>
      <c r="G1970" s="55">
        <v>0</v>
      </c>
    </row>
    <row r="1971" spans="2:7">
      <c r="B1971" s="55" t="s">
        <v>266</v>
      </c>
      <c r="C1971" s="55" t="s">
        <v>1137</v>
      </c>
      <c r="D1971" s="55" t="s">
        <v>269</v>
      </c>
      <c r="E1971" s="55" t="s">
        <v>1198</v>
      </c>
      <c r="F1971" s="55">
        <v>10</v>
      </c>
      <c r="G1971" s="55">
        <v>4</v>
      </c>
    </row>
    <row r="1972" spans="2:7">
      <c r="B1972" s="55" t="s">
        <v>266</v>
      </c>
      <c r="C1972" s="55" t="s">
        <v>1137</v>
      </c>
      <c r="D1972" s="55" t="s">
        <v>267</v>
      </c>
      <c r="E1972" s="55" t="s">
        <v>1199</v>
      </c>
      <c r="F1972" s="55">
        <v>3</v>
      </c>
      <c r="G1972" s="55">
        <v>2</v>
      </c>
    </row>
    <row r="1973" spans="2:7">
      <c r="B1973" s="55" t="s">
        <v>266</v>
      </c>
      <c r="C1973" s="55" t="s">
        <v>1137</v>
      </c>
      <c r="D1973" s="55" t="s">
        <v>269</v>
      </c>
      <c r="E1973" s="55" t="s">
        <v>1199</v>
      </c>
      <c r="F1973" s="55">
        <v>0</v>
      </c>
      <c r="G1973" s="55">
        <v>0</v>
      </c>
    </row>
    <row r="1974" spans="2:7">
      <c r="B1974" s="55" t="s">
        <v>266</v>
      </c>
      <c r="C1974" s="55" t="s">
        <v>1137</v>
      </c>
      <c r="D1974" s="55" t="s">
        <v>270</v>
      </c>
      <c r="E1974" s="55" t="s">
        <v>1199</v>
      </c>
      <c r="F1974" s="55">
        <v>0</v>
      </c>
      <c r="G1974" s="55">
        <v>0</v>
      </c>
    </row>
    <row r="1975" spans="2:7">
      <c r="B1975" s="55" t="s">
        <v>266</v>
      </c>
      <c r="C1975" s="55" t="s">
        <v>1137</v>
      </c>
      <c r="D1975" s="55" t="s">
        <v>267</v>
      </c>
      <c r="E1975" s="55" t="s">
        <v>1200</v>
      </c>
      <c r="F1975" s="55">
        <v>0</v>
      </c>
      <c r="G1975" s="55">
        <v>0</v>
      </c>
    </row>
    <row r="1976" spans="2:7">
      <c r="B1976" s="55" t="s">
        <v>266</v>
      </c>
      <c r="C1976" s="55" t="s">
        <v>1137</v>
      </c>
      <c r="D1976" s="55" t="s">
        <v>270</v>
      </c>
      <c r="E1976" s="55" t="s">
        <v>1200</v>
      </c>
      <c r="F1976" s="55">
        <v>0</v>
      </c>
      <c r="G1976" s="55">
        <v>0</v>
      </c>
    </row>
    <row r="1977" spans="2:7">
      <c r="B1977" s="55" t="s">
        <v>266</v>
      </c>
      <c r="C1977" s="55" t="s">
        <v>1137</v>
      </c>
      <c r="D1977" s="55" t="s">
        <v>267</v>
      </c>
      <c r="E1977" s="55" t="s">
        <v>1201</v>
      </c>
      <c r="F1977" s="55">
        <v>0</v>
      </c>
      <c r="G1977" s="55">
        <v>0</v>
      </c>
    </row>
    <row r="1978" spans="2:7">
      <c r="B1978" s="55" t="s">
        <v>266</v>
      </c>
      <c r="C1978" s="55" t="s">
        <v>1137</v>
      </c>
      <c r="D1978" s="55" t="s">
        <v>267</v>
      </c>
      <c r="E1978" s="55" t="s">
        <v>1202</v>
      </c>
      <c r="F1978" s="55">
        <v>0</v>
      </c>
      <c r="G1978" s="55">
        <v>14</v>
      </c>
    </row>
    <row r="1979" spans="2:7">
      <c r="B1979" s="55" t="s">
        <v>266</v>
      </c>
      <c r="C1979" s="55" t="s">
        <v>1137</v>
      </c>
      <c r="D1979" s="55" t="s">
        <v>269</v>
      </c>
      <c r="E1979" s="55" t="s">
        <v>1202</v>
      </c>
      <c r="F1979" s="55">
        <v>0</v>
      </c>
      <c r="G1979" s="55">
        <v>12</v>
      </c>
    </row>
    <row r="1980" spans="2:7">
      <c r="B1980" s="55" t="s">
        <v>266</v>
      </c>
      <c r="C1980" s="55" t="s">
        <v>1137</v>
      </c>
      <c r="D1980" s="55" t="s">
        <v>270</v>
      </c>
      <c r="E1980" s="55" t="s">
        <v>1203</v>
      </c>
      <c r="F1980" s="55">
        <v>0</v>
      </c>
      <c r="G1980" s="55">
        <v>0</v>
      </c>
    </row>
    <row r="1981" spans="2:7">
      <c r="B1981" s="55" t="s">
        <v>266</v>
      </c>
      <c r="C1981" s="55" t="s">
        <v>1137</v>
      </c>
      <c r="D1981" s="55" t="s">
        <v>267</v>
      </c>
      <c r="E1981" s="55" t="s">
        <v>1204</v>
      </c>
      <c r="F1981" s="55">
        <v>0</v>
      </c>
      <c r="G1981" s="55">
        <v>0</v>
      </c>
    </row>
    <row r="1982" spans="2:7">
      <c r="B1982" s="55" t="s">
        <v>266</v>
      </c>
      <c r="C1982" s="55" t="s">
        <v>1137</v>
      </c>
      <c r="D1982" s="55" t="s">
        <v>267</v>
      </c>
      <c r="E1982" s="55" t="s">
        <v>1205</v>
      </c>
      <c r="F1982" s="55">
        <v>0</v>
      </c>
      <c r="G1982" s="55">
        <v>16</v>
      </c>
    </row>
    <row r="1983" spans="2:7">
      <c r="B1983" s="55" t="s">
        <v>266</v>
      </c>
      <c r="C1983" s="55" t="s">
        <v>1137</v>
      </c>
      <c r="D1983" s="55" t="s">
        <v>269</v>
      </c>
      <c r="E1983" s="55" t="s">
        <v>1205</v>
      </c>
      <c r="F1983" s="55">
        <v>0</v>
      </c>
      <c r="G1983" s="55">
        <v>0</v>
      </c>
    </row>
    <row r="1984" spans="2:7">
      <c r="B1984" s="55" t="s">
        <v>266</v>
      </c>
      <c r="C1984" s="55" t="s">
        <v>1137</v>
      </c>
      <c r="D1984" s="55" t="s">
        <v>270</v>
      </c>
      <c r="E1984" s="55" t="s">
        <v>1205</v>
      </c>
      <c r="F1984" s="55">
        <v>0</v>
      </c>
      <c r="G1984" s="55">
        <v>0</v>
      </c>
    </row>
    <row r="1985" spans="2:7">
      <c r="B1985" s="55" t="s">
        <v>266</v>
      </c>
      <c r="C1985" s="55" t="s">
        <v>1137</v>
      </c>
      <c r="D1985" s="55" t="s">
        <v>267</v>
      </c>
      <c r="E1985" s="55" t="s">
        <v>1206</v>
      </c>
      <c r="F1985" s="55">
        <v>2</v>
      </c>
      <c r="G1985" s="55">
        <v>0</v>
      </c>
    </row>
    <row r="1986" spans="2:7">
      <c r="B1986" s="55" t="s">
        <v>266</v>
      </c>
      <c r="C1986" s="55" t="s">
        <v>1137</v>
      </c>
      <c r="D1986" s="55" t="s">
        <v>269</v>
      </c>
      <c r="E1986" s="55" t="s">
        <v>1206</v>
      </c>
      <c r="F1986" s="55">
        <v>0</v>
      </c>
      <c r="G1986" s="55">
        <v>0</v>
      </c>
    </row>
    <row r="1987" spans="2:7">
      <c r="B1987" s="55" t="s">
        <v>266</v>
      </c>
      <c r="C1987" s="55" t="s">
        <v>1137</v>
      </c>
      <c r="D1987" s="55" t="s">
        <v>270</v>
      </c>
      <c r="E1987" s="55" t="s">
        <v>1206</v>
      </c>
      <c r="F1987" s="55">
        <v>0</v>
      </c>
      <c r="G1987" s="55">
        <v>0</v>
      </c>
    </row>
    <row r="1988" spans="2:7">
      <c r="B1988" s="55" t="s">
        <v>266</v>
      </c>
      <c r="C1988" s="55" t="s">
        <v>1137</v>
      </c>
      <c r="D1988" s="55" t="s">
        <v>267</v>
      </c>
      <c r="E1988" s="55" t="s">
        <v>1207</v>
      </c>
      <c r="F1988" s="55">
        <v>0</v>
      </c>
      <c r="G1988" s="55">
        <v>4</v>
      </c>
    </row>
    <row r="1989" spans="2:7">
      <c r="B1989" s="55" t="s">
        <v>266</v>
      </c>
      <c r="C1989" s="55" t="s">
        <v>1137</v>
      </c>
      <c r="D1989" s="55" t="s">
        <v>269</v>
      </c>
      <c r="E1989" s="55" t="s">
        <v>1207</v>
      </c>
      <c r="F1989" s="55">
        <v>0</v>
      </c>
      <c r="G1989" s="55">
        <v>0</v>
      </c>
    </row>
    <row r="1990" spans="2:7">
      <c r="B1990" s="55" t="s">
        <v>266</v>
      </c>
      <c r="C1990" s="55" t="s">
        <v>1137</v>
      </c>
      <c r="D1990" s="55" t="s">
        <v>267</v>
      </c>
      <c r="E1990" s="55" t="s">
        <v>1208</v>
      </c>
      <c r="F1990" s="55">
        <v>6</v>
      </c>
      <c r="G1990" s="55">
        <v>1</v>
      </c>
    </row>
    <row r="1991" spans="2:7">
      <c r="B1991" s="55" t="s">
        <v>266</v>
      </c>
      <c r="C1991" s="55" t="s">
        <v>1137</v>
      </c>
      <c r="D1991" s="55" t="s">
        <v>269</v>
      </c>
      <c r="E1991" s="55" t="s">
        <v>1208</v>
      </c>
      <c r="F1991" s="55">
        <v>1</v>
      </c>
      <c r="G1991" s="55">
        <v>0</v>
      </c>
    </row>
    <row r="1992" spans="2:7">
      <c r="B1992" s="55" t="s">
        <v>266</v>
      </c>
      <c r="C1992" s="55" t="s">
        <v>1137</v>
      </c>
      <c r="D1992" s="55" t="s">
        <v>270</v>
      </c>
      <c r="E1992" s="55" t="s">
        <v>1208</v>
      </c>
      <c r="F1992" s="55">
        <v>0</v>
      </c>
      <c r="G1992" s="55">
        <v>0</v>
      </c>
    </row>
    <row r="1993" spans="2:7">
      <c r="B1993" s="55" t="s">
        <v>266</v>
      </c>
      <c r="C1993" s="55" t="s">
        <v>1137</v>
      </c>
      <c r="D1993" s="55" t="s">
        <v>269</v>
      </c>
      <c r="E1993" s="55" t="s">
        <v>1209</v>
      </c>
      <c r="F1993" s="55">
        <v>1</v>
      </c>
      <c r="G1993" s="55">
        <v>0</v>
      </c>
    </row>
    <row r="1994" spans="2:7">
      <c r="B1994" s="55" t="s">
        <v>266</v>
      </c>
      <c r="C1994" s="55" t="s">
        <v>1137</v>
      </c>
      <c r="D1994" s="55" t="s">
        <v>267</v>
      </c>
      <c r="E1994" s="55" t="s">
        <v>1210</v>
      </c>
      <c r="F1994" s="55">
        <v>0</v>
      </c>
      <c r="G1994" s="55">
        <v>0</v>
      </c>
    </row>
    <row r="1995" spans="2:7">
      <c r="B1995" s="55" t="s">
        <v>266</v>
      </c>
      <c r="C1995" s="55" t="s">
        <v>1137</v>
      </c>
      <c r="D1995" s="55" t="s">
        <v>269</v>
      </c>
      <c r="E1995" s="55" t="s">
        <v>1210</v>
      </c>
      <c r="F1995" s="55">
        <v>0</v>
      </c>
      <c r="G1995" s="55">
        <v>0</v>
      </c>
    </row>
    <row r="1996" spans="2:7">
      <c r="B1996" s="55" t="s">
        <v>266</v>
      </c>
      <c r="C1996" s="55" t="s">
        <v>1137</v>
      </c>
      <c r="D1996" s="55" t="s">
        <v>270</v>
      </c>
      <c r="E1996" s="55" t="s">
        <v>1210</v>
      </c>
      <c r="F1996" s="55">
        <v>0</v>
      </c>
      <c r="G1996" s="55">
        <v>0</v>
      </c>
    </row>
    <row r="1997" spans="2:7">
      <c r="B1997" s="55" t="s">
        <v>266</v>
      </c>
      <c r="C1997" s="55" t="s">
        <v>1137</v>
      </c>
      <c r="D1997" s="55" t="s">
        <v>267</v>
      </c>
      <c r="E1997" s="55" t="s">
        <v>1211</v>
      </c>
      <c r="F1997" s="55">
        <v>2</v>
      </c>
      <c r="G1997" s="55">
        <v>5</v>
      </c>
    </row>
    <row r="1998" spans="2:7">
      <c r="B1998" s="55" t="s">
        <v>266</v>
      </c>
      <c r="C1998" s="55" t="s">
        <v>1137</v>
      </c>
      <c r="D1998" s="55" t="s">
        <v>269</v>
      </c>
      <c r="E1998" s="55" t="s">
        <v>1211</v>
      </c>
      <c r="F1998" s="55">
        <v>0</v>
      </c>
      <c r="G1998" s="55">
        <v>14</v>
      </c>
    </row>
    <row r="1999" spans="2:7">
      <c r="B1999" s="55" t="s">
        <v>266</v>
      </c>
      <c r="C1999" s="55" t="s">
        <v>1137</v>
      </c>
      <c r="D1999" s="55" t="s">
        <v>270</v>
      </c>
      <c r="E1999" s="55" t="s">
        <v>1211</v>
      </c>
      <c r="F1999" s="55">
        <v>0</v>
      </c>
      <c r="G1999" s="55">
        <v>0</v>
      </c>
    </row>
    <row r="2000" spans="2:7">
      <c r="B2000" s="55" t="s">
        <v>266</v>
      </c>
      <c r="C2000" s="55" t="s">
        <v>1137</v>
      </c>
      <c r="D2000" s="55" t="s">
        <v>267</v>
      </c>
      <c r="E2000" s="55" t="s">
        <v>1212</v>
      </c>
      <c r="F2000" s="55">
        <v>12</v>
      </c>
      <c r="G2000" s="55">
        <v>6</v>
      </c>
    </row>
    <row r="2001" spans="2:7">
      <c r="B2001" s="55" t="s">
        <v>266</v>
      </c>
      <c r="C2001" s="55" t="s">
        <v>1137</v>
      </c>
      <c r="D2001" s="55" t="s">
        <v>269</v>
      </c>
      <c r="E2001" s="55" t="s">
        <v>1212</v>
      </c>
      <c r="F2001" s="55">
        <v>0</v>
      </c>
      <c r="G2001" s="55">
        <v>0</v>
      </c>
    </row>
    <row r="2002" spans="2:7">
      <c r="B2002" s="55" t="s">
        <v>266</v>
      </c>
      <c r="C2002" s="55" t="s">
        <v>1137</v>
      </c>
      <c r="D2002" s="55" t="s">
        <v>270</v>
      </c>
      <c r="E2002" s="55" t="s">
        <v>1212</v>
      </c>
      <c r="F2002" s="55">
        <v>0</v>
      </c>
      <c r="G2002" s="55">
        <v>0</v>
      </c>
    </row>
    <row r="2003" spans="2:7">
      <c r="B2003" s="55" t="s">
        <v>266</v>
      </c>
      <c r="C2003" s="55" t="s">
        <v>1137</v>
      </c>
      <c r="D2003" s="55" t="s">
        <v>267</v>
      </c>
      <c r="E2003" s="55" t="s">
        <v>1213</v>
      </c>
      <c r="F2003" s="55">
        <v>0</v>
      </c>
      <c r="G2003" s="55">
        <v>0</v>
      </c>
    </row>
    <row r="2004" spans="2:7">
      <c r="B2004" s="55" t="s">
        <v>266</v>
      </c>
      <c r="C2004" s="55" t="s">
        <v>1137</v>
      </c>
      <c r="D2004" s="55" t="s">
        <v>267</v>
      </c>
      <c r="E2004" s="55" t="s">
        <v>1214</v>
      </c>
      <c r="F2004" s="55">
        <v>25</v>
      </c>
      <c r="G2004" s="55">
        <v>48</v>
      </c>
    </row>
    <row r="2005" spans="2:7">
      <c r="B2005" s="55" t="s">
        <v>266</v>
      </c>
      <c r="C2005" s="55" t="s">
        <v>1137</v>
      </c>
      <c r="D2005" s="55" t="s">
        <v>269</v>
      </c>
      <c r="E2005" s="55" t="s">
        <v>1214</v>
      </c>
      <c r="F2005" s="55">
        <v>37</v>
      </c>
      <c r="G2005" s="55">
        <v>45</v>
      </c>
    </row>
    <row r="2006" spans="2:7">
      <c r="B2006" s="55" t="s">
        <v>266</v>
      </c>
      <c r="C2006" s="55" t="s">
        <v>1137</v>
      </c>
      <c r="D2006" s="55" t="s">
        <v>270</v>
      </c>
      <c r="E2006" s="55" t="s">
        <v>1214</v>
      </c>
      <c r="F2006" s="55">
        <v>6</v>
      </c>
      <c r="G2006" s="55">
        <v>6</v>
      </c>
    </row>
    <row r="2007" spans="2:7">
      <c r="B2007" s="55" t="s">
        <v>266</v>
      </c>
      <c r="C2007" s="55" t="s">
        <v>1137</v>
      </c>
      <c r="D2007" s="55" t="s">
        <v>269</v>
      </c>
      <c r="E2007" s="55" t="s">
        <v>1215</v>
      </c>
      <c r="F2007" s="55">
        <v>0</v>
      </c>
      <c r="G2007" s="55">
        <v>0</v>
      </c>
    </row>
    <row r="2008" spans="2:7">
      <c r="B2008" s="55" t="s">
        <v>266</v>
      </c>
      <c r="C2008" s="55" t="s">
        <v>1137</v>
      </c>
      <c r="D2008" s="55" t="s">
        <v>270</v>
      </c>
      <c r="E2008" s="55" t="s">
        <v>1215</v>
      </c>
      <c r="F2008" s="55">
        <v>0</v>
      </c>
      <c r="G2008" s="55">
        <v>0</v>
      </c>
    </row>
    <row r="2009" spans="2:7">
      <c r="B2009" s="55" t="s">
        <v>266</v>
      </c>
      <c r="C2009" s="55" t="s">
        <v>1137</v>
      </c>
      <c r="D2009" s="55" t="s">
        <v>267</v>
      </c>
      <c r="E2009" s="55" t="s">
        <v>1216</v>
      </c>
      <c r="F2009" s="55">
        <v>0</v>
      </c>
      <c r="G2009" s="55">
        <v>2</v>
      </c>
    </row>
    <row r="2010" spans="2:7">
      <c r="B2010" s="55" t="s">
        <v>266</v>
      </c>
      <c r="C2010" s="55" t="s">
        <v>1137</v>
      </c>
      <c r="D2010" s="55" t="s">
        <v>269</v>
      </c>
      <c r="E2010" s="55" t="s">
        <v>1216</v>
      </c>
      <c r="F2010" s="55">
        <v>2</v>
      </c>
      <c r="G2010" s="55">
        <v>2</v>
      </c>
    </row>
    <row r="2011" spans="2:7">
      <c r="B2011" s="55" t="s">
        <v>266</v>
      </c>
      <c r="C2011" s="55" t="s">
        <v>1137</v>
      </c>
      <c r="D2011" s="55" t="s">
        <v>267</v>
      </c>
      <c r="E2011" s="55" t="s">
        <v>1217</v>
      </c>
      <c r="F2011" s="55">
        <v>0</v>
      </c>
      <c r="G2011" s="55">
        <v>0</v>
      </c>
    </row>
    <row r="2012" spans="2:7">
      <c r="B2012" s="55" t="s">
        <v>266</v>
      </c>
      <c r="C2012" s="55" t="s">
        <v>1137</v>
      </c>
      <c r="D2012" s="55" t="s">
        <v>267</v>
      </c>
      <c r="E2012" s="55" t="s">
        <v>1218</v>
      </c>
      <c r="F2012" s="55">
        <v>6</v>
      </c>
      <c r="G2012" s="55">
        <v>0</v>
      </c>
    </row>
    <row r="2013" spans="2:7">
      <c r="B2013" s="55" t="s">
        <v>266</v>
      </c>
      <c r="C2013" s="55" t="s">
        <v>1137</v>
      </c>
      <c r="D2013" s="55" t="s">
        <v>269</v>
      </c>
      <c r="E2013" s="55" t="s">
        <v>1218</v>
      </c>
      <c r="F2013" s="55">
        <v>0</v>
      </c>
      <c r="G2013" s="55">
        <v>12</v>
      </c>
    </row>
    <row r="2014" spans="2:7">
      <c r="B2014" s="55" t="s">
        <v>266</v>
      </c>
      <c r="C2014" s="55" t="s">
        <v>1137</v>
      </c>
      <c r="D2014" s="55" t="s">
        <v>267</v>
      </c>
      <c r="E2014" s="55" t="s">
        <v>1219</v>
      </c>
      <c r="F2014" s="55">
        <v>15</v>
      </c>
      <c r="G2014" s="55">
        <v>15</v>
      </c>
    </row>
    <row r="2015" spans="2:7">
      <c r="B2015" s="55" t="s">
        <v>266</v>
      </c>
      <c r="C2015" s="55" t="s">
        <v>1137</v>
      </c>
      <c r="D2015" s="55" t="s">
        <v>269</v>
      </c>
      <c r="E2015" s="55" t="s">
        <v>1219</v>
      </c>
      <c r="F2015" s="55">
        <v>0</v>
      </c>
      <c r="G2015" s="55">
        <v>0</v>
      </c>
    </row>
    <row r="2016" spans="2:7">
      <c r="B2016" s="55" t="s">
        <v>266</v>
      </c>
      <c r="C2016" s="55" t="s">
        <v>1137</v>
      </c>
      <c r="D2016" s="55" t="s">
        <v>267</v>
      </c>
      <c r="E2016" s="55" t="s">
        <v>1220</v>
      </c>
      <c r="F2016" s="55">
        <v>51</v>
      </c>
      <c r="G2016" s="55">
        <v>14</v>
      </c>
    </row>
    <row r="2017" spans="2:7">
      <c r="B2017" s="55" t="s">
        <v>266</v>
      </c>
      <c r="C2017" s="55" t="s">
        <v>1137</v>
      </c>
      <c r="D2017" s="55" t="s">
        <v>269</v>
      </c>
      <c r="E2017" s="55" t="s">
        <v>1220</v>
      </c>
      <c r="F2017" s="55">
        <v>18</v>
      </c>
      <c r="G2017" s="55">
        <v>37</v>
      </c>
    </row>
    <row r="2018" spans="2:7">
      <c r="B2018" s="55" t="s">
        <v>266</v>
      </c>
      <c r="C2018" s="55" t="s">
        <v>1137</v>
      </c>
      <c r="D2018" s="55" t="s">
        <v>270</v>
      </c>
      <c r="E2018" s="55" t="s">
        <v>1220</v>
      </c>
      <c r="F2018" s="55">
        <v>0</v>
      </c>
      <c r="G2018" s="55">
        <v>0</v>
      </c>
    </row>
    <row r="2019" spans="2:7">
      <c r="B2019" s="55" t="s">
        <v>266</v>
      </c>
      <c r="C2019" s="55" t="s">
        <v>1137</v>
      </c>
      <c r="D2019" s="55" t="s">
        <v>267</v>
      </c>
      <c r="E2019" s="55" t="s">
        <v>1221</v>
      </c>
      <c r="F2019" s="55">
        <v>3941</v>
      </c>
      <c r="G2019" s="55">
        <v>5100</v>
      </c>
    </row>
    <row r="2020" spans="2:7">
      <c r="B2020" s="55" t="s">
        <v>266</v>
      </c>
      <c r="C2020" s="55" t="s">
        <v>1137</v>
      </c>
      <c r="D2020" s="55" t="s">
        <v>269</v>
      </c>
      <c r="E2020" s="55" t="s">
        <v>1221</v>
      </c>
      <c r="F2020" s="55">
        <v>6891</v>
      </c>
      <c r="G2020" s="55">
        <v>9121</v>
      </c>
    </row>
    <row r="2021" spans="2:7">
      <c r="B2021" s="55" t="s">
        <v>266</v>
      </c>
      <c r="C2021" s="55" t="s">
        <v>1137</v>
      </c>
      <c r="D2021" s="55" t="s">
        <v>270</v>
      </c>
      <c r="E2021" s="55" t="s">
        <v>1221</v>
      </c>
      <c r="F2021" s="55">
        <v>1963</v>
      </c>
      <c r="G2021" s="55">
        <v>1902</v>
      </c>
    </row>
    <row r="2022" spans="2:7">
      <c r="B2022" s="55" t="s">
        <v>266</v>
      </c>
      <c r="C2022" s="55" t="s">
        <v>1137</v>
      </c>
      <c r="D2022" s="55" t="s">
        <v>267</v>
      </c>
      <c r="E2022" s="55" t="s">
        <v>1222</v>
      </c>
      <c r="F2022" s="55">
        <v>1</v>
      </c>
      <c r="G2022" s="55">
        <v>1</v>
      </c>
    </row>
    <row r="2023" spans="2:7">
      <c r="B2023" s="55" t="s">
        <v>266</v>
      </c>
      <c r="C2023" s="55" t="s">
        <v>1137</v>
      </c>
      <c r="D2023" s="55" t="s">
        <v>269</v>
      </c>
      <c r="E2023" s="55" t="s">
        <v>1222</v>
      </c>
      <c r="F2023" s="55">
        <v>0</v>
      </c>
      <c r="G2023" s="55">
        <v>0</v>
      </c>
    </row>
    <row r="2024" spans="2:7">
      <c r="B2024" s="55" t="s">
        <v>266</v>
      </c>
      <c r="C2024" s="55" t="s">
        <v>1137</v>
      </c>
      <c r="D2024" s="55" t="s">
        <v>270</v>
      </c>
      <c r="E2024" s="55" t="s">
        <v>1222</v>
      </c>
      <c r="F2024" s="55">
        <v>0</v>
      </c>
      <c r="G2024" s="55">
        <v>0</v>
      </c>
    </row>
    <row r="2025" spans="2:7">
      <c r="B2025" s="55" t="s">
        <v>266</v>
      </c>
      <c r="C2025" s="55" t="s">
        <v>1137</v>
      </c>
      <c r="D2025" s="55" t="s">
        <v>267</v>
      </c>
      <c r="E2025" s="55" t="s">
        <v>1223</v>
      </c>
      <c r="F2025" s="55">
        <v>4</v>
      </c>
      <c r="G2025" s="55">
        <v>12</v>
      </c>
    </row>
    <row r="2026" spans="2:7">
      <c r="B2026" s="55" t="s">
        <v>266</v>
      </c>
      <c r="C2026" s="55" t="s">
        <v>1137</v>
      </c>
      <c r="D2026" s="55" t="s">
        <v>269</v>
      </c>
      <c r="E2026" s="55" t="s">
        <v>1223</v>
      </c>
      <c r="F2026" s="55">
        <v>2</v>
      </c>
      <c r="G2026" s="55">
        <v>100</v>
      </c>
    </row>
    <row r="2027" spans="2:7">
      <c r="B2027" s="55" t="s">
        <v>266</v>
      </c>
      <c r="C2027" s="55" t="s">
        <v>1137</v>
      </c>
      <c r="D2027" s="55" t="s">
        <v>270</v>
      </c>
      <c r="E2027" s="55" t="s">
        <v>1223</v>
      </c>
      <c r="F2027" s="55">
        <v>2</v>
      </c>
      <c r="G2027" s="55">
        <v>0</v>
      </c>
    </row>
    <row r="2028" spans="2:7">
      <c r="B2028" s="55" t="s">
        <v>266</v>
      </c>
      <c r="C2028" s="55" t="s">
        <v>1137</v>
      </c>
      <c r="D2028" s="55" t="s">
        <v>267</v>
      </c>
      <c r="E2028" s="55" t="s">
        <v>1224</v>
      </c>
      <c r="F2028" s="55">
        <v>12</v>
      </c>
      <c r="G2028" s="55">
        <v>0</v>
      </c>
    </row>
    <row r="2029" spans="2:7">
      <c r="B2029" s="55" t="s">
        <v>266</v>
      </c>
      <c r="C2029" s="55" t="s">
        <v>1137</v>
      </c>
      <c r="D2029" s="55" t="s">
        <v>269</v>
      </c>
      <c r="E2029" s="55" t="s">
        <v>1224</v>
      </c>
      <c r="F2029" s="55">
        <v>67</v>
      </c>
      <c r="G2029" s="55">
        <v>0</v>
      </c>
    </row>
    <row r="2030" spans="2:7">
      <c r="B2030" s="55" t="s">
        <v>266</v>
      </c>
      <c r="C2030" s="55" t="s">
        <v>1137</v>
      </c>
      <c r="D2030" s="55" t="s">
        <v>270</v>
      </c>
      <c r="E2030" s="55" t="s">
        <v>1224</v>
      </c>
      <c r="F2030" s="55">
        <v>1</v>
      </c>
      <c r="G2030" s="55">
        <v>0</v>
      </c>
    </row>
    <row r="2031" spans="2:7">
      <c r="B2031" s="55" t="s">
        <v>266</v>
      </c>
      <c r="C2031" s="55" t="s">
        <v>1137</v>
      </c>
      <c r="D2031" s="55" t="s">
        <v>267</v>
      </c>
      <c r="E2031" s="55" t="s">
        <v>1225</v>
      </c>
      <c r="F2031" s="55">
        <v>7</v>
      </c>
      <c r="G2031" s="55">
        <v>5</v>
      </c>
    </row>
    <row r="2032" spans="2:7">
      <c r="B2032" s="55" t="s">
        <v>266</v>
      </c>
      <c r="C2032" s="55" t="s">
        <v>1137</v>
      </c>
      <c r="D2032" s="55" t="s">
        <v>269</v>
      </c>
      <c r="E2032" s="55" t="s">
        <v>1225</v>
      </c>
      <c r="F2032" s="55">
        <v>0</v>
      </c>
      <c r="G2032" s="55">
        <v>0</v>
      </c>
    </row>
    <row r="2033" spans="2:7">
      <c r="B2033" s="55" t="s">
        <v>266</v>
      </c>
      <c r="C2033" s="55" t="s">
        <v>1137</v>
      </c>
      <c r="D2033" s="55" t="s">
        <v>267</v>
      </c>
      <c r="E2033" s="55" t="s">
        <v>1226</v>
      </c>
      <c r="F2033" s="55">
        <v>23</v>
      </c>
      <c r="G2033" s="55">
        <v>0</v>
      </c>
    </row>
    <row r="2034" spans="2:7">
      <c r="B2034" s="55" t="s">
        <v>266</v>
      </c>
      <c r="C2034" s="55" t="s">
        <v>1137</v>
      </c>
      <c r="D2034" s="55" t="s">
        <v>269</v>
      </c>
      <c r="E2034" s="55" t="s">
        <v>1226</v>
      </c>
      <c r="F2034" s="55">
        <v>0</v>
      </c>
      <c r="G2034" s="55">
        <v>6</v>
      </c>
    </row>
    <row r="2035" spans="2:7">
      <c r="B2035" s="55" t="s">
        <v>266</v>
      </c>
      <c r="C2035" s="55" t="s">
        <v>1137</v>
      </c>
      <c r="D2035" s="55" t="s">
        <v>270</v>
      </c>
      <c r="E2035" s="55" t="s">
        <v>1226</v>
      </c>
      <c r="F2035" s="55">
        <v>0</v>
      </c>
      <c r="G2035" s="55">
        <v>0</v>
      </c>
    </row>
    <row r="2036" spans="2:7">
      <c r="B2036" s="55" t="s">
        <v>266</v>
      </c>
      <c r="C2036" s="55" t="s">
        <v>1137</v>
      </c>
      <c r="D2036" s="55" t="s">
        <v>267</v>
      </c>
      <c r="E2036" s="55" t="s">
        <v>1227</v>
      </c>
      <c r="F2036" s="55">
        <v>0</v>
      </c>
      <c r="G2036" s="55">
        <v>0</v>
      </c>
    </row>
    <row r="2037" spans="2:7">
      <c r="B2037" s="55" t="s">
        <v>266</v>
      </c>
      <c r="C2037" s="55" t="s">
        <v>1137</v>
      </c>
      <c r="D2037" s="55" t="s">
        <v>270</v>
      </c>
      <c r="E2037" s="55" t="s">
        <v>1227</v>
      </c>
      <c r="F2037" s="55">
        <v>0</v>
      </c>
      <c r="G2037" s="55">
        <v>0</v>
      </c>
    </row>
    <row r="2038" spans="2:7">
      <c r="B2038" s="55" t="s">
        <v>266</v>
      </c>
      <c r="C2038" s="55" t="s">
        <v>1137</v>
      </c>
      <c r="D2038" s="55" t="s">
        <v>267</v>
      </c>
      <c r="E2038" s="55" t="s">
        <v>1228</v>
      </c>
      <c r="F2038" s="55">
        <v>0</v>
      </c>
      <c r="G2038" s="55">
        <v>0</v>
      </c>
    </row>
    <row r="2039" spans="2:7">
      <c r="B2039" s="55" t="s">
        <v>266</v>
      </c>
      <c r="C2039" s="55" t="s">
        <v>1137</v>
      </c>
      <c r="D2039" s="55" t="s">
        <v>267</v>
      </c>
      <c r="E2039" s="55" t="s">
        <v>1229</v>
      </c>
      <c r="F2039" s="55">
        <v>0</v>
      </c>
      <c r="G2039" s="55">
        <v>0</v>
      </c>
    </row>
    <row r="2040" spans="2:7">
      <c r="B2040" s="55" t="s">
        <v>266</v>
      </c>
      <c r="C2040" s="55" t="s">
        <v>1137</v>
      </c>
      <c r="D2040" s="55" t="s">
        <v>267</v>
      </c>
      <c r="E2040" s="55" t="s">
        <v>1230</v>
      </c>
      <c r="F2040" s="55">
        <v>0</v>
      </c>
      <c r="G2040" s="55">
        <v>0</v>
      </c>
    </row>
    <row r="2041" spans="2:7">
      <c r="B2041" s="55" t="s">
        <v>266</v>
      </c>
      <c r="C2041" s="55" t="s">
        <v>1137</v>
      </c>
      <c r="D2041" s="55" t="s">
        <v>269</v>
      </c>
      <c r="E2041" s="55" t="s">
        <v>1230</v>
      </c>
      <c r="F2041" s="55">
        <v>0</v>
      </c>
      <c r="G2041" s="55">
        <v>0</v>
      </c>
    </row>
    <row r="2042" spans="2:7">
      <c r="B2042" s="55" t="s">
        <v>266</v>
      </c>
      <c r="C2042" s="55" t="s">
        <v>1137</v>
      </c>
      <c r="D2042" s="55" t="s">
        <v>267</v>
      </c>
      <c r="E2042" s="55" t="s">
        <v>917</v>
      </c>
      <c r="F2042" s="55">
        <v>10</v>
      </c>
      <c r="G2042" s="55">
        <v>23</v>
      </c>
    </row>
    <row r="2043" spans="2:7">
      <c r="B2043" s="55" t="s">
        <v>266</v>
      </c>
      <c r="C2043" s="55" t="s">
        <v>1137</v>
      </c>
      <c r="D2043" s="55" t="s">
        <v>269</v>
      </c>
      <c r="E2043" s="55" t="s">
        <v>917</v>
      </c>
      <c r="F2043" s="55">
        <v>6</v>
      </c>
      <c r="G2043" s="55">
        <v>12</v>
      </c>
    </row>
    <row r="2044" spans="2:7">
      <c r="B2044" s="55" t="s">
        <v>266</v>
      </c>
      <c r="C2044" s="55" t="s">
        <v>1137</v>
      </c>
      <c r="D2044" s="55" t="s">
        <v>270</v>
      </c>
      <c r="E2044" s="55" t="s">
        <v>917</v>
      </c>
      <c r="F2044" s="55">
        <v>0</v>
      </c>
      <c r="G2044" s="55">
        <v>0</v>
      </c>
    </row>
    <row r="2045" spans="2:7">
      <c r="B2045" s="55" t="s">
        <v>266</v>
      </c>
      <c r="C2045" s="55" t="s">
        <v>1137</v>
      </c>
      <c r="D2045" s="55" t="s">
        <v>267</v>
      </c>
      <c r="E2045" s="55" t="s">
        <v>1231</v>
      </c>
      <c r="F2045" s="55">
        <v>0</v>
      </c>
      <c r="G2045" s="55">
        <v>0</v>
      </c>
    </row>
    <row r="2046" spans="2:7">
      <c r="B2046" s="55" t="s">
        <v>266</v>
      </c>
      <c r="C2046" s="55" t="s">
        <v>1137</v>
      </c>
      <c r="D2046" s="55" t="s">
        <v>269</v>
      </c>
      <c r="E2046" s="55" t="s">
        <v>1231</v>
      </c>
      <c r="F2046" s="55">
        <v>0</v>
      </c>
      <c r="G2046" s="55">
        <v>0</v>
      </c>
    </row>
    <row r="2047" spans="2:7">
      <c r="B2047" s="55" t="s">
        <v>266</v>
      </c>
      <c r="C2047" s="55" t="s">
        <v>1137</v>
      </c>
      <c r="D2047" s="55" t="s">
        <v>267</v>
      </c>
      <c r="E2047" s="55" t="s">
        <v>1232</v>
      </c>
      <c r="F2047" s="55">
        <v>10</v>
      </c>
      <c r="G2047" s="55">
        <v>4</v>
      </c>
    </row>
    <row r="2048" spans="2:7">
      <c r="B2048" s="55" t="s">
        <v>266</v>
      </c>
      <c r="C2048" s="55" t="s">
        <v>1137</v>
      </c>
      <c r="D2048" s="55" t="s">
        <v>269</v>
      </c>
      <c r="E2048" s="55" t="s">
        <v>1232</v>
      </c>
      <c r="F2048" s="55">
        <v>0</v>
      </c>
      <c r="G2048" s="55">
        <v>0</v>
      </c>
    </row>
    <row r="2049" spans="2:7">
      <c r="B2049" s="55" t="s">
        <v>266</v>
      </c>
      <c r="C2049" s="55" t="s">
        <v>1137</v>
      </c>
      <c r="D2049" s="55" t="s">
        <v>267</v>
      </c>
      <c r="E2049" s="55" t="s">
        <v>1233</v>
      </c>
      <c r="F2049" s="55">
        <v>10</v>
      </c>
      <c r="G2049" s="55">
        <v>0</v>
      </c>
    </row>
    <row r="2050" spans="2:7">
      <c r="B2050" s="55" t="s">
        <v>266</v>
      </c>
      <c r="C2050" s="55" t="s">
        <v>1137</v>
      </c>
      <c r="D2050" s="55" t="s">
        <v>269</v>
      </c>
      <c r="E2050" s="55" t="s">
        <v>1233</v>
      </c>
      <c r="F2050" s="55">
        <v>0</v>
      </c>
      <c r="G2050" s="55">
        <v>0</v>
      </c>
    </row>
    <row r="2051" spans="2:7">
      <c r="B2051" s="55" t="s">
        <v>266</v>
      </c>
      <c r="C2051" s="55" t="s">
        <v>1137</v>
      </c>
      <c r="D2051" s="55" t="s">
        <v>267</v>
      </c>
      <c r="E2051" s="55" t="s">
        <v>1234</v>
      </c>
      <c r="F2051" s="55">
        <v>7</v>
      </c>
      <c r="G2051" s="55">
        <v>0</v>
      </c>
    </row>
    <row r="2052" spans="2:7">
      <c r="B2052" s="55" t="s">
        <v>266</v>
      </c>
      <c r="C2052" s="55" t="s">
        <v>1137</v>
      </c>
      <c r="D2052" s="55" t="s">
        <v>269</v>
      </c>
      <c r="E2052" s="55" t="s">
        <v>1234</v>
      </c>
      <c r="F2052" s="55">
        <v>0</v>
      </c>
      <c r="G2052" s="55">
        <v>3</v>
      </c>
    </row>
    <row r="2053" spans="2:7">
      <c r="B2053" s="55" t="s">
        <v>266</v>
      </c>
      <c r="C2053" s="55" t="s">
        <v>1137</v>
      </c>
      <c r="D2053" s="55" t="s">
        <v>270</v>
      </c>
      <c r="E2053" s="55" t="s">
        <v>1234</v>
      </c>
      <c r="F2053" s="55">
        <v>0</v>
      </c>
      <c r="G2053" s="55">
        <v>0</v>
      </c>
    </row>
    <row r="2054" spans="2:7">
      <c r="B2054" s="55" t="s">
        <v>266</v>
      </c>
      <c r="C2054" s="55" t="s">
        <v>1137</v>
      </c>
      <c r="D2054" s="55" t="s">
        <v>267</v>
      </c>
      <c r="E2054" s="55" t="s">
        <v>1235</v>
      </c>
      <c r="F2054" s="55">
        <v>25</v>
      </c>
      <c r="G2054" s="55">
        <v>7</v>
      </c>
    </row>
    <row r="2055" spans="2:7">
      <c r="B2055" s="55" t="s">
        <v>266</v>
      </c>
      <c r="C2055" s="55" t="s">
        <v>1137</v>
      </c>
      <c r="D2055" s="55" t="s">
        <v>269</v>
      </c>
      <c r="E2055" s="55" t="s">
        <v>1235</v>
      </c>
      <c r="F2055" s="55">
        <v>38</v>
      </c>
      <c r="G2055" s="55">
        <v>25</v>
      </c>
    </row>
    <row r="2056" spans="2:7">
      <c r="B2056" s="55" t="s">
        <v>266</v>
      </c>
      <c r="C2056" s="55" t="s">
        <v>1137</v>
      </c>
      <c r="D2056" s="55" t="s">
        <v>270</v>
      </c>
      <c r="E2056" s="55" t="s">
        <v>1235</v>
      </c>
      <c r="F2056" s="55">
        <v>3</v>
      </c>
      <c r="G2056" s="55">
        <v>0</v>
      </c>
    </row>
    <row r="2057" spans="2:7">
      <c r="B2057" s="55" t="s">
        <v>266</v>
      </c>
      <c r="C2057" s="55" t="s">
        <v>1137</v>
      </c>
      <c r="D2057" s="55" t="s">
        <v>267</v>
      </c>
      <c r="E2057" s="55" t="s">
        <v>1236</v>
      </c>
      <c r="F2057" s="55">
        <v>27</v>
      </c>
      <c r="G2057" s="55">
        <v>24</v>
      </c>
    </row>
    <row r="2058" spans="2:7">
      <c r="B2058" s="55" t="s">
        <v>266</v>
      </c>
      <c r="C2058" s="55" t="s">
        <v>1137</v>
      </c>
      <c r="D2058" s="55" t="s">
        <v>269</v>
      </c>
      <c r="E2058" s="55" t="s">
        <v>1236</v>
      </c>
      <c r="F2058" s="55">
        <v>11</v>
      </c>
      <c r="G2058" s="55">
        <v>17</v>
      </c>
    </row>
    <row r="2059" spans="2:7">
      <c r="B2059" s="55" t="s">
        <v>266</v>
      </c>
      <c r="C2059" s="55" t="s">
        <v>1137</v>
      </c>
      <c r="D2059" s="55" t="s">
        <v>270</v>
      </c>
      <c r="E2059" s="55" t="s">
        <v>1236</v>
      </c>
      <c r="F2059" s="55">
        <v>10</v>
      </c>
      <c r="G2059" s="55">
        <v>4</v>
      </c>
    </row>
    <row r="2060" spans="2:7">
      <c r="B2060" s="55" t="s">
        <v>266</v>
      </c>
      <c r="C2060" s="55" t="s">
        <v>1137</v>
      </c>
      <c r="D2060" s="55" t="s">
        <v>267</v>
      </c>
      <c r="E2060" s="55" t="s">
        <v>1237</v>
      </c>
      <c r="F2060" s="55">
        <v>0</v>
      </c>
      <c r="G2060" s="55">
        <v>0</v>
      </c>
    </row>
    <row r="2061" spans="2:7">
      <c r="B2061" s="55" t="s">
        <v>266</v>
      </c>
      <c r="C2061" s="55" t="s">
        <v>1137</v>
      </c>
      <c r="D2061" s="55" t="s">
        <v>267</v>
      </c>
      <c r="E2061" s="55" t="s">
        <v>1238</v>
      </c>
      <c r="F2061" s="55">
        <v>65</v>
      </c>
      <c r="G2061" s="55">
        <v>171</v>
      </c>
    </row>
    <row r="2062" spans="2:7">
      <c r="B2062" s="55" t="s">
        <v>266</v>
      </c>
      <c r="C2062" s="55" t="s">
        <v>1137</v>
      </c>
      <c r="D2062" s="55" t="s">
        <v>269</v>
      </c>
      <c r="E2062" s="55" t="s">
        <v>1238</v>
      </c>
      <c r="F2062" s="55">
        <v>14</v>
      </c>
      <c r="G2062" s="55">
        <v>27</v>
      </c>
    </row>
    <row r="2063" spans="2:7">
      <c r="B2063" s="55" t="s">
        <v>266</v>
      </c>
      <c r="C2063" s="55" t="s">
        <v>1137</v>
      </c>
      <c r="D2063" s="55" t="s">
        <v>270</v>
      </c>
      <c r="E2063" s="55" t="s">
        <v>1238</v>
      </c>
      <c r="F2063" s="55">
        <v>0</v>
      </c>
      <c r="G2063" s="55">
        <v>0</v>
      </c>
    </row>
    <row r="2064" spans="2:7">
      <c r="B2064" s="55" t="s">
        <v>266</v>
      </c>
      <c r="C2064" s="55" t="s">
        <v>1137</v>
      </c>
      <c r="D2064" s="55" t="s">
        <v>267</v>
      </c>
      <c r="E2064" s="55" t="s">
        <v>1239</v>
      </c>
      <c r="F2064" s="55">
        <v>57</v>
      </c>
      <c r="G2064" s="55">
        <v>42</v>
      </c>
    </row>
    <row r="2065" spans="2:7">
      <c r="B2065" s="55" t="s">
        <v>266</v>
      </c>
      <c r="C2065" s="55" t="s">
        <v>1137</v>
      </c>
      <c r="D2065" s="55" t="s">
        <v>269</v>
      </c>
      <c r="E2065" s="55" t="s">
        <v>1239</v>
      </c>
      <c r="F2065" s="55">
        <v>288</v>
      </c>
      <c r="G2065" s="55">
        <v>159</v>
      </c>
    </row>
    <row r="2066" spans="2:7">
      <c r="B2066" s="55" t="s">
        <v>266</v>
      </c>
      <c r="C2066" s="55" t="s">
        <v>1137</v>
      </c>
      <c r="D2066" s="55" t="s">
        <v>270</v>
      </c>
      <c r="E2066" s="55" t="s">
        <v>1239</v>
      </c>
      <c r="F2066" s="55">
        <v>3</v>
      </c>
      <c r="G2066" s="55">
        <v>0</v>
      </c>
    </row>
    <row r="2067" spans="2:7">
      <c r="B2067" s="55" t="s">
        <v>266</v>
      </c>
      <c r="C2067" s="55" t="s">
        <v>1137</v>
      </c>
      <c r="D2067" s="55" t="s">
        <v>267</v>
      </c>
      <c r="E2067" s="55" t="s">
        <v>1240</v>
      </c>
      <c r="F2067" s="55">
        <v>0</v>
      </c>
      <c r="G2067" s="55">
        <v>0</v>
      </c>
    </row>
    <row r="2068" spans="2:7">
      <c r="B2068" s="55" t="s">
        <v>266</v>
      </c>
      <c r="C2068" s="55" t="s">
        <v>1137</v>
      </c>
      <c r="D2068" s="55" t="s">
        <v>267</v>
      </c>
      <c r="E2068" s="55" t="s">
        <v>1241</v>
      </c>
      <c r="F2068" s="55">
        <v>0</v>
      </c>
      <c r="G2068" s="55">
        <v>0</v>
      </c>
    </row>
    <row r="2069" spans="2:7">
      <c r="B2069" s="55" t="s">
        <v>266</v>
      </c>
      <c r="C2069" s="55" t="s">
        <v>1137</v>
      </c>
      <c r="D2069" s="55" t="s">
        <v>269</v>
      </c>
      <c r="E2069" s="55" t="s">
        <v>1241</v>
      </c>
      <c r="F2069" s="55">
        <v>0</v>
      </c>
      <c r="G2069" s="55">
        <v>0</v>
      </c>
    </row>
    <row r="2070" spans="2:7">
      <c r="B2070" s="55" t="s">
        <v>266</v>
      </c>
      <c r="C2070" s="55" t="s">
        <v>1137</v>
      </c>
      <c r="D2070" s="55" t="s">
        <v>267</v>
      </c>
      <c r="E2070" s="55" t="s">
        <v>1242</v>
      </c>
      <c r="F2070" s="55">
        <v>0</v>
      </c>
      <c r="G2070" s="55">
        <v>0</v>
      </c>
    </row>
    <row r="2071" spans="2:7">
      <c r="B2071" s="55" t="s">
        <v>266</v>
      </c>
      <c r="C2071" s="55" t="s">
        <v>1137</v>
      </c>
      <c r="D2071" s="55" t="s">
        <v>269</v>
      </c>
      <c r="E2071" s="55" t="s">
        <v>1242</v>
      </c>
      <c r="F2071" s="55">
        <v>0</v>
      </c>
      <c r="G2071" s="55">
        <v>2</v>
      </c>
    </row>
    <row r="2072" spans="2:7">
      <c r="B2072" s="55" t="s">
        <v>266</v>
      </c>
      <c r="C2072" s="55" t="s">
        <v>1137</v>
      </c>
      <c r="D2072" s="55" t="s">
        <v>270</v>
      </c>
      <c r="E2072" s="55" t="s">
        <v>1242</v>
      </c>
      <c r="F2072" s="55">
        <v>0</v>
      </c>
      <c r="G2072" s="55">
        <v>0</v>
      </c>
    </row>
    <row r="2073" spans="2:7">
      <c r="B2073" s="55" t="s">
        <v>266</v>
      </c>
      <c r="C2073" s="55" t="s">
        <v>1137</v>
      </c>
      <c r="D2073" s="55" t="s">
        <v>267</v>
      </c>
      <c r="E2073" s="55" t="s">
        <v>1243</v>
      </c>
      <c r="F2073" s="55">
        <v>0</v>
      </c>
      <c r="G2073" s="55">
        <v>0</v>
      </c>
    </row>
    <row r="2074" spans="2:7">
      <c r="B2074" s="55" t="s">
        <v>266</v>
      </c>
      <c r="C2074" s="55" t="s">
        <v>1137</v>
      </c>
      <c r="D2074" s="55" t="s">
        <v>269</v>
      </c>
      <c r="E2074" s="55" t="s">
        <v>1243</v>
      </c>
      <c r="F2074" s="55">
        <v>0</v>
      </c>
      <c r="G2074" s="55">
        <v>0</v>
      </c>
    </row>
    <row r="2075" spans="2:7">
      <c r="B2075" s="55" t="s">
        <v>266</v>
      </c>
      <c r="C2075" s="55" t="s">
        <v>1137</v>
      </c>
      <c r="D2075" s="55" t="s">
        <v>267</v>
      </c>
      <c r="E2075" s="55" t="s">
        <v>1244</v>
      </c>
      <c r="F2075" s="55">
        <v>6</v>
      </c>
      <c r="G2075" s="55">
        <v>0</v>
      </c>
    </row>
    <row r="2076" spans="2:7">
      <c r="B2076" s="55" t="s">
        <v>266</v>
      </c>
      <c r="C2076" s="55" t="s">
        <v>1137</v>
      </c>
      <c r="D2076" s="55" t="s">
        <v>269</v>
      </c>
      <c r="E2076" s="55" t="s">
        <v>1244</v>
      </c>
      <c r="F2076" s="55">
        <v>12</v>
      </c>
      <c r="G2076" s="55">
        <v>0</v>
      </c>
    </row>
    <row r="2077" spans="2:7">
      <c r="B2077" s="55" t="s">
        <v>266</v>
      </c>
      <c r="C2077" s="55" t="s">
        <v>1137</v>
      </c>
      <c r="D2077" s="55" t="s">
        <v>270</v>
      </c>
      <c r="E2077" s="55" t="s">
        <v>1244</v>
      </c>
      <c r="F2077" s="55">
        <v>0</v>
      </c>
      <c r="G2077" s="55">
        <v>0</v>
      </c>
    </row>
    <row r="2078" spans="2:7">
      <c r="B2078" s="55" t="s">
        <v>266</v>
      </c>
      <c r="C2078" s="55" t="s">
        <v>1137</v>
      </c>
      <c r="D2078" s="55" t="s">
        <v>269</v>
      </c>
      <c r="E2078" s="55" t="s">
        <v>1245</v>
      </c>
      <c r="F2078" s="55">
        <v>0</v>
      </c>
      <c r="G2078" s="55">
        <v>0</v>
      </c>
    </row>
    <row r="2079" spans="2:7">
      <c r="B2079" s="55" t="s">
        <v>266</v>
      </c>
      <c r="C2079" s="55" t="s">
        <v>1137</v>
      </c>
      <c r="D2079" s="55" t="s">
        <v>267</v>
      </c>
      <c r="E2079" s="55" t="s">
        <v>1246</v>
      </c>
      <c r="F2079" s="55">
        <v>3</v>
      </c>
      <c r="G2079" s="55">
        <v>4</v>
      </c>
    </row>
    <row r="2080" spans="2:7">
      <c r="B2080" s="55" t="s">
        <v>266</v>
      </c>
      <c r="C2080" s="55" t="s">
        <v>1137</v>
      </c>
      <c r="D2080" s="55" t="s">
        <v>269</v>
      </c>
      <c r="E2080" s="55" t="s">
        <v>1246</v>
      </c>
      <c r="F2080" s="55">
        <v>0</v>
      </c>
      <c r="G2080" s="55">
        <v>24</v>
      </c>
    </row>
    <row r="2081" spans="2:7">
      <c r="B2081" s="55" t="s">
        <v>266</v>
      </c>
      <c r="C2081" s="55" t="s">
        <v>1137</v>
      </c>
      <c r="D2081" s="55" t="s">
        <v>270</v>
      </c>
      <c r="E2081" s="55" t="s">
        <v>1246</v>
      </c>
      <c r="F2081" s="55">
        <v>1</v>
      </c>
      <c r="G2081" s="55">
        <v>9</v>
      </c>
    </row>
    <row r="2082" spans="2:7">
      <c r="B2082" s="55" t="s">
        <v>266</v>
      </c>
      <c r="C2082" s="55" t="s">
        <v>1137</v>
      </c>
      <c r="D2082" s="55" t="s">
        <v>267</v>
      </c>
      <c r="E2082" s="55" t="s">
        <v>1247</v>
      </c>
      <c r="F2082" s="55">
        <v>0</v>
      </c>
      <c r="G2082" s="55">
        <v>0</v>
      </c>
    </row>
    <row r="2083" spans="2:7">
      <c r="B2083" s="55" t="s">
        <v>266</v>
      </c>
      <c r="C2083" s="55" t="s">
        <v>1137</v>
      </c>
      <c r="D2083" s="55" t="s">
        <v>267</v>
      </c>
      <c r="E2083" s="55" t="s">
        <v>1248</v>
      </c>
      <c r="F2083" s="55">
        <v>10</v>
      </c>
      <c r="G2083" s="55">
        <v>3</v>
      </c>
    </row>
    <row r="2084" spans="2:7">
      <c r="B2084" s="55" t="s">
        <v>266</v>
      </c>
      <c r="C2084" s="55" t="s">
        <v>1137</v>
      </c>
      <c r="D2084" s="55" t="s">
        <v>269</v>
      </c>
      <c r="E2084" s="55" t="s">
        <v>1248</v>
      </c>
      <c r="F2084" s="55">
        <v>1</v>
      </c>
      <c r="G2084" s="55">
        <v>0</v>
      </c>
    </row>
    <row r="2085" spans="2:7">
      <c r="B2085" s="55" t="s">
        <v>266</v>
      </c>
      <c r="C2085" s="55" t="s">
        <v>1137</v>
      </c>
      <c r="D2085" s="55" t="s">
        <v>267</v>
      </c>
      <c r="E2085" s="55" t="s">
        <v>1249</v>
      </c>
      <c r="F2085" s="55">
        <v>72</v>
      </c>
      <c r="G2085" s="55">
        <v>46</v>
      </c>
    </row>
    <row r="2086" spans="2:7">
      <c r="B2086" s="55" t="s">
        <v>266</v>
      </c>
      <c r="C2086" s="55" t="s">
        <v>1137</v>
      </c>
      <c r="D2086" s="55" t="s">
        <v>269</v>
      </c>
      <c r="E2086" s="55" t="s">
        <v>1249</v>
      </c>
      <c r="F2086" s="55">
        <v>280</v>
      </c>
      <c r="G2086" s="55">
        <v>171</v>
      </c>
    </row>
    <row r="2087" spans="2:7">
      <c r="B2087" s="55" t="s">
        <v>266</v>
      </c>
      <c r="C2087" s="55" t="s">
        <v>1137</v>
      </c>
      <c r="D2087" s="55" t="s">
        <v>270</v>
      </c>
      <c r="E2087" s="55" t="s">
        <v>1249</v>
      </c>
      <c r="F2087" s="55">
        <v>13</v>
      </c>
      <c r="G2087" s="55">
        <v>19</v>
      </c>
    </row>
    <row r="2088" spans="2:7">
      <c r="B2088" s="55" t="s">
        <v>266</v>
      </c>
      <c r="C2088" s="55" t="s">
        <v>1137</v>
      </c>
      <c r="D2088" s="55" t="s">
        <v>267</v>
      </c>
      <c r="E2088" s="55" t="s">
        <v>1250</v>
      </c>
      <c r="F2088" s="55">
        <v>3</v>
      </c>
      <c r="G2088" s="55">
        <v>0</v>
      </c>
    </row>
    <row r="2089" spans="2:7">
      <c r="B2089" s="55" t="s">
        <v>266</v>
      </c>
      <c r="C2089" s="55" t="s">
        <v>1137</v>
      </c>
      <c r="D2089" s="55" t="s">
        <v>269</v>
      </c>
      <c r="E2089" s="55" t="s">
        <v>1251</v>
      </c>
      <c r="F2089" s="55">
        <v>0</v>
      </c>
      <c r="G2089" s="55">
        <v>0</v>
      </c>
    </row>
    <row r="2090" spans="2:7">
      <c r="B2090" s="55" t="s">
        <v>266</v>
      </c>
      <c r="C2090" s="55" t="s">
        <v>1137</v>
      </c>
      <c r="D2090" s="55" t="s">
        <v>270</v>
      </c>
      <c r="E2090" s="55" t="s">
        <v>1251</v>
      </c>
      <c r="F2090" s="55">
        <v>0</v>
      </c>
      <c r="G2090" s="55">
        <v>0</v>
      </c>
    </row>
    <row r="2091" spans="2:7">
      <c r="B2091" s="55" t="s">
        <v>266</v>
      </c>
      <c r="C2091" s="55" t="s">
        <v>1137</v>
      </c>
      <c r="D2091" s="55" t="s">
        <v>267</v>
      </c>
      <c r="E2091" s="55" t="s">
        <v>1252</v>
      </c>
      <c r="F2091" s="55">
        <v>12</v>
      </c>
      <c r="G2091" s="55">
        <v>15</v>
      </c>
    </row>
    <row r="2092" spans="2:7">
      <c r="B2092" s="55" t="s">
        <v>266</v>
      </c>
      <c r="C2092" s="55" t="s">
        <v>1137</v>
      </c>
      <c r="D2092" s="55" t="s">
        <v>269</v>
      </c>
      <c r="E2092" s="55" t="s">
        <v>1252</v>
      </c>
      <c r="F2092" s="55">
        <v>0</v>
      </c>
      <c r="G2092" s="55">
        <v>10</v>
      </c>
    </row>
    <row r="2093" spans="2:7">
      <c r="B2093" s="55" t="s">
        <v>266</v>
      </c>
      <c r="C2093" s="55" t="s">
        <v>1137</v>
      </c>
      <c r="D2093" s="55" t="s">
        <v>270</v>
      </c>
      <c r="E2093" s="55" t="s">
        <v>1252</v>
      </c>
      <c r="F2093" s="55">
        <v>0</v>
      </c>
      <c r="G2093" s="55">
        <v>0</v>
      </c>
    </row>
    <row r="2094" spans="2:7">
      <c r="B2094" s="55" t="s">
        <v>266</v>
      </c>
      <c r="C2094" s="55" t="s">
        <v>1137</v>
      </c>
      <c r="D2094" s="55" t="s">
        <v>267</v>
      </c>
      <c r="E2094" s="55" t="s">
        <v>1253</v>
      </c>
      <c r="F2094" s="55">
        <v>81</v>
      </c>
      <c r="G2094" s="55">
        <v>103</v>
      </c>
    </row>
    <row r="2095" spans="2:7">
      <c r="B2095" s="55" t="s">
        <v>266</v>
      </c>
      <c r="C2095" s="55" t="s">
        <v>1137</v>
      </c>
      <c r="D2095" s="55" t="s">
        <v>269</v>
      </c>
      <c r="E2095" s="55" t="s">
        <v>1253</v>
      </c>
      <c r="F2095" s="55">
        <v>775</v>
      </c>
      <c r="G2095" s="55">
        <v>241</v>
      </c>
    </row>
    <row r="2096" spans="2:7">
      <c r="B2096" s="55" t="s">
        <v>266</v>
      </c>
      <c r="C2096" s="55" t="s">
        <v>1137</v>
      </c>
      <c r="D2096" s="55" t="s">
        <v>270</v>
      </c>
      <c r="E2096" s="55" t="s">
        <v>1253</v>
      </c>
      <c r="F2096" s="55">
        <v>12</v>
      </c>
      <c r="G2096" s="55">
        <v>13</v>
      </c>
    </row>
    <row r="2097" spans="2:7">
      <c r="B2097" s="55" t="s">
        <v>266</v>
      </c>
      <c r="C2097" s="55" t="s">
        <v>1137</v>
      </c>
      <c r="D2097" s="55" t="s">
        <v>267</v>
      </c>
      <c r="E2097" s="55" t="s">
        <v>1254</v>
      </c>
      <c r="F2097" s="55">
        <v>24</v>
      </c>
      <c r="G2097" s="55">
        <v>0</v>
      </c>
    </row>
    <row r="2098" spans="2:7">
      <c r="B2098" s="55" t="s">
        <v>266</v>
      </c>
      <c r="C2098" s="55" t="s">
        <v>1137</v>
      </c>
      <c r="D2098" s="55" t="s">
        <v>267</v>
      </c>
      <c r="E2098" s="55" t="s">
        <v>1255</v>
      </c>
      <c r="F2098" s="55">
        <v>0</v>
      </c>
      <c r="G2098" s="55">
        <v>0</v>
      </c>
    </row>
    <row r="2099" spans="2:7">
      <c r="B2099" s="55" t="s">
        <v>266</v>
      </c>
      <c r="C2099" s="55" t="s">
        <v>1137</v>
      </c>
      <c r="D2099" s="55" t="s">
        <v>269</v>
      </c>
      <c r="E2099" s="55" t="s">
        <v>1255</v>
      </c>
      <c r="F2099" s="55">
        <v>0</v>
      </c>
      <c r="G2099" s="55">
        <v>0</v>
      </c>
    </row>
    <row r="2100" spans="2:7">
      <c r="B2100" s="55" t="s">
        <v>266</v>
      </c>
      <c r="C2100" s="55" t="s">
        <v>1137</v>
      </c>
      <c r="D2100" s="55" t="s">
        <v>267</v>
      </c>
      <c r="E2100" s="55" t="s">
        <v>641</v>
      </c>
      <c r="F2100" s="55">
        <v>27</v>
      </c>
      <c r="G2100" s="55">
        <v>71</v>
      </c>
    </row>
    <row r="2101" spans="2:7">
      <c r="B2101" s="55" t="s">
        <v>266</v>
      </c>
      <c r="C2101" s="55" t="s">
        <v>1137</v>
      </c>
      <c r="D2101" s="55" t="s">
        <v>269</v>
      </c>
      <c r="E2101" s="55" t="s">
        <v>641</v>
      </c>
      <c r="F2101" s="55">
        <v>6</v>
      </c>
      <c r="G2101" s="55">
        <v>9</v>
      </c>
    </row>
    <row r="2102" spans="2:7">
      <c r="B2102" s="55" t="s">
        <v>266</v>
      </c>
      <c r="C2102" s="55" t="s">
        <v>1137</v>
      </c>
      <c r="D2102" s="55" t="s">
        <v>270</v>
      </c>
      <c r="E2102" s="55" t="s">
        <v>641</v>
      </c>
      <c r="F2102" s="55">
        <v>0</v>
      </c>
      <c r="G2102" s="55">
        <v>0</v>
      </c>
    </row>
    <row r="2103" spans="2:7">
      <c r="B2103" s="55" t="s">
        <v>266</v>
      </c>
      <c r="C2103" s="55" t="s">
        <v>1137</v>
      </c>
      <c r="D2103" s="55" t="s">
        <v>269</v>
      </c>
      <c r="E2103" s="55" t="s">
        <v>1256</v>
      </c>
      <c r="F2103" s="55">
        <v>0</v>
      </c>
      <c r="G2103" s="55">
        <v>0</v>
      </c>
    </row>
    <row r="2104" spans="2:7">
      <c r="B2104" s="55" t="s">
        <v>266</v>
      </c>
      <c r="C2104" s="55" t="s">
        <v>1137</v>
      </c>
      <c r="D2104" s="55" t="s">
        <v>267</v>
      </c>
      <c r="E2104" s="55" t="s">
        <v>1257</v>
      </c>
      <c r="F2104" s="55">
        <v>0</v>
      </c>
      <c r="G2104" s="55">
        <v>12</v>
      </c>
    </row>
    <row r="2105" spans="2:7">
      <c r="B2105" s="55" t="s">
        <v>266</v>
      </c>
      <c r="C2105" s="55" t="s">
        <v>1137</v>
      </c>
      <c r="D2105" s="55" t="s">
        <v>269</v>
      </c>
      <c r="E2105" s="55" t="s">
        <v>1257</v>
      </c>
      <c r="F2105" s="55">
        <v>0</v>
      </c>
      <c r="G2105" s="55">
        <v>24</v>
      </c>
    </row>
    <row r="2106" spans="2:7">
      <c r="B2106" s="55" t="s">
        <v>266</v>
      </c>
      <c r="C2106" s="55" t="s">
        <v>1137</v>
      </c>
      <c r="D2106" s="55" t="s">
        <v>270</v>
      </c>
      <c r="E2106" s="55" t="s">
        <v>1257</v>
      </c>
      <c r="F2106" s="55">
        <v>0</v>
      </c>
      <c r="G2106" s="55">
        <v>0</v>
      </c>
    </row>
    <row r="2107" spans="2:7">
      <c r="B2107" s="55" t="s">
        <v>266</v>
      </c>
      <c r="C2107" s="55" t="s">
        <v>1137</v>
      </c>
      <c r="D2107" s="55" t="s">
        <v>267</v>
      </c>
      <c r="E2107" s="55" t="s">
        <v>1258</v>
      </c>
      <c r="F2107" s="55">
        <v>73</v>
      </c>
      <c r="G2107" s="55">
        <v>96</v>
      </c>
    </row>
    <row r="2108" spans="2:7">
      <c r="B2108" s="55" t="s">
        <v>266</v>
      </c>
      <c r="C2108" s="55" t="s">
        <v>1137</v>
      </c>
      <c r="D2108" s="55" t="s">
        <v>269</v>
      </c>
      <c r="E2108" s="55" t="s">
        <v>1258</v>
      </c>
      <c r="F2108" s="55">
        <v>185</v>
      </c>
      <c r="G2108" s="55">
        <v>98</v>
      </c>
    </row>
    <row r="2109" spans="2:7">
      <c r="B2109" s="55" t="s">
        <v>266</v>
      </c>
      <c r="C2109" s="55" t="s">
        <v>1137</v>
      </c>
      <c r="D2109" s="55" t="s">
        <v>270</v>
      </c>
      <c r="E2109" s="55" t="s">
        <v>1258</v>
      </c>
      <c r="F2109" s="55">
        <v>19</v>
      </c>
      <c r="G2109" s="55">
        <v>15</v>
      </c>
    </row>
    <row r="2110" spans="2:7">
      <c r="B2110" s="55" t="s">
        <v>266</v>
      </c>
      <c r="C2110" s="55" t="s">
        <v>1137</v>
      </c>
      <c r="D2110" s="55" t="s">
        <v>267</v>
      </c>
      <c r="E2110" s="55" t="s">
        <v>1259</v>
      </c>
      <c r="F2110" s="55">
        <v>0</v>
      </c>
      <c r="G2110" s="55">
        <v>0</v>
      </c>
    </row>
    <row r="2111" spans="2:7">
      <c r="B2111" s="55" t="s">
        <v>266</v>
      </c>
      <c r="C2111" s="55" t="s">
        <v>1137</v>
      </c>
      <c r="D2111" s="55" t="s">
        <v>267</v>
      </c>
      <c r="E2111" s="55" t="s">
        <v>1260</v>
      </c>
      <c r="F2111" s="55">
        <v>6</v>
      </c>
      <c r="G2111" s="55">
        <v>0</v>
      </c>
    </row>
    <row r="2112" spans="2:7">
      <c r="B2112" s="55" t="s">
        <v>266</v>
      </c>
      <c r="C2112" s="55" t="s">
        <v>1137</v>
      </c>
      <c r="D2112" s="55" t="s">
        <v>269</v>
      </c>
      <c r="E2112" s="55" t="s">
        <v>1260</v>
      </c>
      <c r="F2112" s="55">
        <v>0</v>
      </c>
      <c r="G2112" s="55">
        <v>0</v>
      </c>
    </row>
    <row r="2113" spans="2:7">
      <c r="B2113" s="55" t="s">
        <v>266</v>
      </c>
      <c r="C2113" s="55" t="s">
        <v>1137</v>
      </c>
      <c r="D2113" s="55" t="s">
        <v>267</v>
      </c>
      <c r="E2113" s="55" t="s">
        <v>1261</v>
      </c>
      <c r="F2113" s="55">
        <v>0</v>
      </c>
      <c r="G2113" s="55">
        <v>0</v>
      </c>
    </row>
    <row r="2114" spans="2:7">
      <c r="B2114" s="55" t="s">
        <v>266</v>
      </c>
      <c r="C2114" s="55" t="s">
        <v>1137</v>
      </c>
      <c r="D2114" s="55" t="s">
        <v>269</v>
      </c>
      <c r="E2114" s="55" t="s">
        <v>1261</v>
      </c>
      <c r="F2114" s="55">
        <v>0</v>
      </c>
      <c r="G2114" s="55">
        <v>0</v>
      </c>
    </row>
    <row r="2115" spans="2:7">
      <c r="B2115" s="55" t="s">
        <v>266</v>
      </c>
      <c r="C2115" s="55" t="s">
        <v>1137</v>
      </c>
      <c r="D2115" s="55" t="s">
        <v>267</v>
      </c>
      <c r="E2115" s="55" t="s">
        <v>1262</v>
      </c>
      <c r="F2115" s="55">
        <v>0</v>
      </c>
      <c r="G2115" s="55">
        <v>0</v>
      </c>
    </row>
    <row r="2116" spans="2:7">
      <c r="B2116" s="55" t="s">
        <v>266</v>
      </c>
      <c r="C2116" s="55" t="s">
        <v>1137</v>
      </c>
      <c r="D2116" s="55" t="s">
        <v>269</v>
      </c>
      <c r="E2116" s="55" t="s">
        <v>1262</v>
      </c>
      <c r="F2116" s="55">
        <v>0</v>
      </c>
      <c r="G2116" s="55">
        <v>6</v>
      </c>
    </row>
    <row r="2117" spans="2:7">
      <c r="B2117" s="55" t="s">
        <v>266</v>
      </c>
      <c r="C2117" s="55" t="s">
        <v>1137</v>
      </c>
      <c r="D2117" s="55" t="s">
        <v>270</v>
      </c>
      <c r="E2117" s="55" t="s">
        <v>1262</v>
      </c>
      <c r="F2117" s="55">
        <v>0</v>
      </c>
      <c r="G2117" s="55">
        <v>0</v>
      </c>
    </row>
    <row r="2118" spans="2:7">
      <c r="B2118" s="55" t="s">
        <v>266</v>
      </c>
      <c r="C2118" s="55" t="s">
        <v>1137</v>
      </c>
      <c r="D2118" s="55" t="s">
        <v>267</v>
      </c>
      <c r="E2118" s="55" t="s">
        <v>1263</v>
      </c>
      <c r="F2118" s="55">
        <v>1</v>
      </c>
      <c r="G2118" s="55">
        <v>3</v>
      </c>
    </row>
    <row r="2119" spans="2:7">
      <c r="B2119" s="55" t="s">
        <v>266</v>
      </c>
      <c r="C2119" s="55" t="s">
        <v>1137</v>
      </c>
      <c r="D2119" s="55" t="s">
        <v>269</v>
      </c>
      <c r="E2119" s="55" t="s">
        <v>1263</v>
      </c>
      <c r="F2119" s="55">
        <v>0</v>
      </c>
      <c r="G2119" s="55">
        <v>0</v>
      </c>
    </row>
    <row r="2120" spans="2:7">
      <c r="B2120" s="55" t="s">
        <v>266</v>
      </c>
      <c r="C2120" s="55" t="s">
        <v>1137</v>
      </c>
      <c r="D2120" s="55" t="s">
        <v>267</v>
      </c>
      <c r="E2120" s="55" t="s">
        <v>1264</v>
      </c>
      <c r="F2120" s="55">
        <v>0</v>
      </c>
      <c r="G2120" s="55">
        <v>0</v>
      </c>
    </row>
    <row r="2121" spans="2:7">
      <c r="B2121" s="55" t="s">
        <v>266</v>
      </c>
      <c r="C2121" s="55" t="s">
        <v>1137</v>
      </c>
      <c r="D2121" s="55" t="s">
        <v>269</v>
      </c>
      <c r="E2121" s="55" t="s">
        <v>1264</v>
      </c>
      <c r="F2121" s="55">
        <v>0</v>
      </c>
      <c r="G2121" s="55">
        <v>0</v>
      </c>
    </row>
    <row r="2122" spans="2:7">
      <c r="B2122" s="55" t="s">
        <v>266</v>
      </c>
      <c r="C2122" s="55" t="s">
        <v>1137</v>
      </c>
      <c r="D2122" s="55" t="s">
        <v>267</v>
      </c>
      <c r="E2122" s="55" t="s">
        <v>1265</v>
      </c>
      <c r="F2122" s="55">
        <v>1</v>
      </c>
      <c r="G2122" s="55">
        <v>0</v>
      </c>
    </row>
    <row r="2123" spans="2:7">
      <c r="B2123" s="55" t="s">
        <v>266</v>
      </c>
      <c r="C2123" s="55" t="s">
        <v>1137</v>
      </c>
      <c r="D2123" s="55" t="s">
        <v>269</v>
      </c>
      <c r="E2123" s="55" t="s">
        <v>1265</v>
      </c>
      <c r="F2123" s="55">
        <v>2</v>
      </c>
      <c r="G2123" s="55">
        <v>0</v>
      </c>
    </row>
    <row r="2124" spans="2:7">
      <c r="B2124" s="55" t="s">
        <v>266</v>
      </c>
      <c r="C2124" s="55" t="s">
        <v>1137</v>
      </c>
      <c r="D2124" s="55" t="s">
        <v>270</v>
      </c>
      <c r="E2124" s="55" t="s">
        <v>1265</v>
      </c>
      <c r="F2124" s="55">
        <v>0</v>
      </c>
      <c r="G2124" s="55">
        <v>4</v>
      </c>
    </row>
    <row r="2125" spans="2:7">
      <c r="B2125" s="55" t="s">
        <v>266</v>
      </c>
      <c r="C2125" s="55" t="s">
        <v>1137</v>
      </c>
      <c r="D2125" s="55" t="s">
        <v>267</v>
      </c>
      <c r="E2125" s="55" t="s">
        <v>1266</v>
      </c>
      <c r="F2125" s="55">
        <v>104</v>
      </c>
      <c r="G2125" s="55">
        <v>98</v>
      </c>
    </row>
    <row r="2126" spans="2:7">
      <c r="B2126" s="55" t="s">
        <v>266</v>
      </c>
      <c r="C2126" s="55" t="s">
        <v>1137</v>
      </c>
      <c r="D2126" s="55" t="s">
        <v>269</v>
      </c>
      <c r="E2126" s="55" t="s">
        <v>1266</v>
      </c>
      <c r="F2126" s="55">
        <v>158</v>
      </c>
      <c r="G2126" s="55">
        <v>235</v>
      </c>
    </row>
    <row r="2127" spans="2:7">
      <c r="B2127" s="55" t="s">
        <v>266</v>
      </c>
      <c r="C2127" s="55" t="s">
        <v>1137</v>
      </c>
      <c r="D2127" s="55" t="s">
        <v>270</v>
      </c>
      <c r="E2127" s="55" t="s">
        <v>1266</v>
      </c>
      <c r="F2127" s="55">
        <v>32</v>
      </c>
      <c r="G2127" s="55">
        <v>9</v>
      </c>
    </row>
    <row r="2128" spans="2:7">
      <c r="B2128" s="55" t="s">
        <v>266</v>
      </c>
      <c r="C2128" s="55" t="s">
        <v>1137</v>
      </c>
      <c r="D2128" s="55" t="s">
        <v>267</v>
      </c>
      <c r="E2128" s="55" t="s">
        <v>1267</v>
      </c>
      <c r="F2128" s="55">
        <v>0</v>
      </c>
      <c r="G2128" s="55">
        <v>6</v>
      </c>
    </row>
    <row r="2129" spans="2:7">
      <c r="B2129" s="55" t="s">
        <v>266</v>
      </c>
      <c r="C2129" s="55" t="s">
        <v>1137</v>
      </c>
      <c r="D2129" s="55" t="s">
        <v>267</v>
      </c>
      <c r="E2129" s="55" t="s">
        <v>1268</v>
      </c>
      <c r="F2129" s="55">
        <v>31</v>
      </c>
      <c r="G2129" s="55">
        <v>0</v>
      </c>
    </row>
    <row r="2130" spans="2:7">
      <c r="B2130" s="55" t="s">
        <v>266</v>
      </c>
      <c r="C2130" s="55" t="s">
        <v>1137</v>
      </c>
      <c r="D2130" s="55" t="s">
        <v>269</v>
      </c>
      <c r="E2130" s="55" t="s">
        <v>1268</v>
      </c>
      <c r="F2130" s="55">
        <v>12</v>
      </c>
      <c r="G2130" s="55">
        <v>12</v>
      </c>
    </row>
    <row r="2131" spans="2:7">
      <c r="B2131" s="55" t="s">
        <v>266</v>
      </c>
      <c r="C2131" s="55" t="s">
        <v>1137</v>
      </c>
      <c r="D2131" s="55" t="s">
        <v>267</v>
      </c>
      <c r="E2131" s="55" t="s">
        <v>1269</v>
      </c>
      <c r="F2131" s="55">
        <v>3</v>
      </c>
      <c r="G2131" s="55">
        <v>3</v>
      </c>
    </row>
    <row r="2132" spans="2:7">
      <c r="B2132" s="55" t="s">
        <v>266</v>
      </c>
      <c r="C2132" s="55" t="s">
        <v>1137</v>
      </c>
      <c r="D2132" s="55" t="s">
        <v>269</v>
      </c>
      <c r="E2132" s="55" t="s">
        <v>1269</v>
      </c>
      <c r="F2132" s="55">
        <v>1</v>
      </c>
      <c r="G2132" s="55">
        <v>1</v>
      </c>
    </row>
    <row r="2133" spans="2:7">
      <c r="B2133" s="55" t="s">
        <v>266</v>
      </c>
      <c r="C2133" s="55" t="s">
        <v>1137</v>
      </c>
      <c r="D2133" s="55" t="s">
        <v>267</v>
      </c>
      <c r="E2133" s="55" t="s">
        <v>963</v>
      </c>
      <c r="F2133" s="55">
        <v>21</v>
      </c>
      <c r="G2133" s="55">
        <v>19</v>
      </c>
    </row>
    <row r="2134" spans="2:7">
      <c r="B2134" s="55" t="s">
        <v>266</v>
      </c>
      <c r="C2134" s="55" t="s">
        <v>1137</v>
      </c>
      <c r="D2134" s="55" t="s">
        <v>269</v>
      </c>
      <c r="E2134" s="55" t="s">
        <v>963</v>
      </c>
      <c r="F2134" s="55">
        <v>14</v>
      </c>
      <c r="G2134" s="55">
        <v>42</v>
      </c>
    </row>
    <row r="2135" spans="2:7">
      <c r="B2135" s="55" t="s">
        <v>266</v>
      </c>
      <c r="C2135" s="55" t="s">
        <v>1137</v>
      </c>
      <c r="D2135" s="55" t="s">
        <v>270</v>
      </c>
      <c r="E2135" s="55" t="s">
        <v>963</v>
      </c>
      <c r="F2135" s="55">
        <v>5</v>
      </c>
      <c r="G2135" s="55">
        <v>0</v>
      </c>
    </row>
    <row r="2136" spans="2:7">
      <c r="B2136" s="55" t="s">
        <v>266</v>
      </c>
      <c r="C2136" s="55" t="s">
        <v>1137</v>
      </c>
      <c r="D2136" s="55" t="s">
        <v>267</v>
      </c>
      <c r="E2136" s="55" t="s">
        <v>1270</v>
      </c>
      <c r="F2136" s="55">
        <v>0</v>
      </c>
      <c r="G2136" s="55">
        <v>0</v>
      </c>
    </row>
    <row r="2137" spans="2:7">
      <c r="B2137" s="55" t="s">
        <v>266</v>
      </c>
      <c r="C2137" s="55" t="s">
        <v>1137</v>
      </c>
      <c r="D2137" s="55" t="s">
        <v>267</v>
      </c>
      <c r="E2137" s="55" t="s">
        <v>1271</v>
      </c>
      <c r="F2137" s="55">
        <v>0</v>
      </c>
      <c r="G2137" s="55">
        <v>0</v>
      </c>
    </row>
    <row r="2138" spans="2:7">
      <c r="B2138" s="55" t="s">
        <v>266</v>
      </c>
      <c r="C2138" s="55" t="s">
        <v>1137</v>
      </c>
      <c r="D2138" s="55" t="s">
        <v>269</v>
      </c>
      <c r="E2138" s="55" t="s">
        <v>1271</v>
      </c>
      <c r="F2138" s="55">
        <v>36</v>
      </c>
      <c r="G2138" s="55">
        <v>10</v>
      </c>
    </row>
    <row r="2139" spans="2:7">
      <c r="B2139" s="55" t="s">
        <v>266</v>
      </c>
      <c r="C2139" s="55" t="s">
        <v>1137</v>
      </c>
      <c r="D2139" s="55" t="s">
        <v>267</v>
      </c>
      <c r="E2139" s="55" t="s">
        <v>1272</v>
      </c>
      <c r="F2139" s="55">
        <v>18</v>
      </c>
      <c r="G2139" s="55">
        <v>6</v>
      </c>
    </row>
    <row r="2140" spans="2:7">
      <c r="B2140" s="55" t="s">
        <v>266</v>
      </c>
      <c r="C2140" s="55" t="s">
        <v>1137</v>
      </c>
      <c r="D2140" s="55" t="s">
        <v>269</v>
      </c>
      <c r="E2140" s="55" t="s">
        <v>1272</v>
      </c>
      <c r="F2140" s="55">
        <v>0</v>
      </c>
      <c r="G2140" s="55">
        <v>4</v>
      </c>
    </row>
    <row r="2141" spans="2:7">
      <c r="B2141" s="55" t="s">
        <v>266</v>
      </c>
      <c r="C2141" s="55" t="s">
        <v>1137</v>
      </c>
      <c r="D2141" s="55" t="s">
        <v>270</v>
      </c>
      <c r="E2141" s="55" t="s">
        <v>1272</v>
      </c>
      <c r="F2141" s="55">
        <v>0</v>
      </c>
      <c r="G2141" s="55">
        <v>0</v>
      </c>
    </row>
    <row r="2142" spans="2:7">
      <c r="B2142" s="55" t="s">
        <v>266</v>
      </c>
      <c r="C2142" s="55" t="s">
        <v>1137</v>
      </c>
      <c r="D2142" s="55" t="s">
        <v>269</v>
      </c>
      <c r="E2142" s="55" t="s">
        <v>1273</v>
      </c>
      <c r="F2142" s="55">
        <v>0</v>
      </c>
      <c r="G2142" s="55">
        <v>0</v>
      </c>
    </row>
    <row r="2143" spans="2:7">
      <c r="B2143" s="55" t="s">
        <v>266</v>
      </c>
      <c r="C2143" s="55" t="s">
        <v>1137</v>
      </c>
      <c r="D2143" s="55" t="s">
        <v>270</v>
      </c>
      <c r="E2143" s="55" t="s">
        <v>1273</v>
      </c>
      <c r="F2143" s="55">
        <v>0</v>
      </c>
      <c r="G2143" s="55">
        <v>0</v>
      </c>
    </row>
    <row r="2144" spans="2:7">
      <c r="B2144" s="55" t="s">
        <v>266</v>
      </c>
      <c r="C2144" s="55" t="s">
        <v>1137</v>
      </c>
      <c r="D2144" s="55" t="s">
        <v>269</v>
      </c>
      <c r="E2144" s="55" t="s">
        <v>1274</v>
      </c>
      <c r="F2144" s="55">
        <v>0</v>
      </c>
      <c r="G2144" s="55">
        <v>0</v>
      </c>
    </row>
    <row r="2145" spans="2:7">
      <c r="B2145" s="55" t="s">
        <v>266</v>
      </c>
      <c r="C2145" s="55" t="s">
        <v>1137</v>
      </c>
      <c r="D2145" s="55" t="s">
        <v>267</v>
      </c>
      <c r="E2145" s="55" t="s">
        <v>1275</v>
      </c>
      <c r="F2145" s="55">
        <v>38</v>
      </c>
      <c r="G2145" s="55">
        <v>60</v>
      </c>
    </row>
    <row r="2146" spans="2:7">
      <c r="B2146" s="55" t="s">
        <v>266</v>
      </c>
      <c r="C2146" s="55" t="s">
        <v>1137</v>
      </c>
      <c r="D2146" s="55" t="s">
        <v>269</v>
      </c>
      <c r="E2146" s="55" t="s">
        <v>1275</v>
      </c>
      <c r="F2146" s="55">
        <v>88</v>
      </c>
      <c r="G2146" s="55">
        <v>12</v>
      </c>
    </row>
    <row r="2147" spans="2:7">
      <c r="B2147" s="55" t="s">
        <v>266</v>
      </c>
      <c r="C2147" s="55" t="s">
        <v>1137</v>
      </c>
      <c r="D2147" s="55" t="s">
        <v>270</v>
      </c>
      <c r="E2147" s="55" t="s">
        <v>1275</v>
      </c>
      <c r="F2147" s="55">
        <v>6</v>
      </c>
      <c r="G2147" s="55">
        <v>0</v>
      </c>
    </row>
    <row r="2148" spans="2:7">
      <c r="B2148" s="55" t="s">
        <v>266</v>
      </c>
      <c r="C2148" s="55" t="s">
        <v>1137</v>
      </c>
      <c r="D2148" s="55" t="s">
        <v>267</v>
      </c>
      <c r="E2148" s="55" t="s">
        <v>1276</v>
      </c>
      <c r="F2148" s="55">
        <v>6</v>
      </c>
      <c r="G2148" s="55">
        <v>4</v>
      </c>
    </row>
    <row r="2149" spans="2:7">
      <c r="B2149" s="55" t="s">
        <v>266</v>
      </c>
      <c r="C2149" s="55" t="s">
        <v>1137</v>
      </c>
      <c r="D2149" s="55" t="s">
        <v>269</v>
      </c>
      <c r="E2149" s="55" t="s">
        <v>1276</v>
      </c>
      <c r="F2149" s="55">
        <v>11</v>
      </c>
      <c r="G2149" s="55">
        <v>4</v>
      </c>
    </row>
    <row r="2150" spans="2:7">
      <c r="B2150" s="55" t="s">
        <v>266</v>
      </c>
      <c r="C2150" s="55" t="s">
        <v>1137</v>
      </c>
      <c r="D2150" s="55" t="s">
        <v>270</v>
      </c>
      <c r="E2150" s="55" t="s">
        <v>1276</v>
      </c>
      <c r="F2150" s="55">
        <v>0</v>
      </c>
      <c r="G2150" s="55">
        <v>0</v>
      </c>
    </row>
    <row r="2151" spans="2:7">
      <c r="B2151" s="55" t="s">
        <v>266</v>
      </c>
      <c r="C2151" s="55" t="s">
        <v>1137</v>
      </c>
      <c r="D2151" s="55" t="s">
        <v>270</v>
      </c>
      <c r="E2151" s="55" t="s">
        <v>1277</v>
      </c>
      <c r="F2151" s="55">
        <v>0</v>
      </c>
      <c r="G2151" s="55">
        <v>0</v>
      </c>
    </row>
    <row r="2152" spans="2:7">
      <c r="B2152" s="55" t="s">
        <v>266</v>
      </c>
      <c r="C2152" s="55" t="s">
        <v>1137</v>
      </c>
      <c r="D2152" s="55" t="s">
        <v>267</v>
      </c>
      <c r="E2152" s="55" t="s">
        <v>1278</v>
      </c>
      <c r="F2152" s="55">
        <v>0</v>
      </c>
      <c r="G2152" s="55">
        <v>5</v>
      </c>
    </row>
    <row r="2153" spans="2:7">
      <c r="B2153" s="55" t="s">
        <v>266</v>
      </c>
      <c r="C2153" s="55" t="s">
        <v>1137</v>
      </c>
      <c r="D2153" s="55" t="s">
        <v>267</v>
      </c>
      <c r="E2153" s="55" t="s">
        <v>1279</v>
      </c>
      <c r="F2153" s="55">
        <v>4</v>
      </c>
      <c r="G2153" s="55">
        <v>0</v>
      </c>
    </row>
    <row r="2154" spans="2:7">
      <c r="B2154" s="55" t="s">
        <v>266</v>
      </c>
      <c r="C2154" s="55" t="s">
        <v>1137</v>
      </c>
      <c r="D2154" s="55" t="s">
        <v>270</v>
      </c>
      <c r="E2154" s="55" t="s">
        <v>1279</v>
      </c>
      <c r="F2154" s="55">
        <v>0</v>
      </c>
      <c r="G2154" s="55">
        <v>0</v>
      </c>
    </row>
    <row r="2155" spans="2:7">
      <c r="B2155" s="55" t="s">
        <v>266</v>
      </c>
      <c r="C2155" s="55" t="s">
        <v>1137</v>
      </c>
      <c r="D2155" s="55" t="s">
        <v>267</v>
      </c>
      <c r="E2155" s="55" t="s">
        <v>1280</v>
      </c>
      <c r="F2155" s="55">
        <v>0</v>
      </c>
      <c r="G2155" s="55">
        <v>0</v>
      </c>
    </row>
    <row r="2156" spans="2:7">
      <c r="B2156" s="55" t="s">
        <v>266</v>
      </c>
      <c r="C2156" s="55" t="s">
        <v>1137</v>
      </c>
      <c r="D2156" s="55" t="s">
        <v>269</v>
      </c>
      <c r="E2156" s="55" t="s">
        <v>1280</v>
      </c>
      <c r="F2156" s="55">
        <v>0</v>
      </c>
      <c r="G2156" s="55">
        <v>0</v>
      </c>
    </row>
    <row r="2157" spans="2:7">
      <c r="B2157" s="55" t="s">
        <v>266</v>
      </c>
      <c r="C2157" s="55" t="s">
        <v>1137</v>
      </c>
      <c r="D2157" s="55" t="s">
        <v>270</v>
      </c>
      <c r="E2157" s="55" t="s">
        <v>1280</v>
      </c>
      <c r="F2157" s="55">
        <v>0</v>
      </c>
      <c r="G2157" s="55">
        <v>0</v>
      </c>
    </row>
    <row r="2158" spans="2:7">
      <c r="B2158" s="55" t="s">
        <v>266</v>
      </c>
      <c r="C2158" s="55" t="s">
        <v>1137</v>
      </c>
      <c r="D2158" s="55" t="s">
        <v>267</v>
      </c>
      <c r="E2158" s="55" t="s">
        <v>1281</v>
      </c>
      <c r="F2158" s="55">
        <v>0</v>
      </c>
      <c r="G2158" s="55">
        <v>0</v>
      </c>
    </row>
    <row r="2159" spans="2:7">
      <c r="B2159" s="55" t="s">
        <v>266</v>
      </c>
      <c r="C2159" s="55" t="s">
        <v>1137</v>
      </c>
      <c r="D2159" s="55" t="s">
        <v>269</v>
      </c>
      <c r="E2159" s="55" t="s">
        <v>1281</v>
      </c>
      <c r="F2159" s="55">
        <v>0</v>
      </c>
      <c r="G2159" s="55">
        <v>0</v>
      </c>
    </row>
    <row r="2160" spans="2:7">
      <c r="B2160" s="55" t="s">
        <v>266</v>
      </c>
      <c r="C2160" s="55" t="s">
        <v>1137</v>
      </c>
      <c r="D2160" s="55" t="s">
        <v>267</v>
      </c>
      <c r="E2160" s="55" t="s">
        <v>1282</v>
      </c>
      <c r="F2160" s="55">
        <v>36</v>
      </c>
      <c r="G2160" s="55">
        <v>79</v>
      </c>
    </row>
    <row r="2161" spans="2:7">
      <c r="B2161" s="55" t="s">
        <v>266</v>
      </c>
      <c r="C2161" s="55" t="s">
        <v>1137</v>
      </c>
      <c r="D2161" s="55" t="s">
        <v>269</v>
      </c>
      <c r="E2161" s="55" t="s">
        <v>1282</v>
      </c>
      <c r="F2161" s="55">
        <v>14</v>
      </c>
      <c r="G2161" s="55">
        <v>15</v>
      </c>
    </row>
    <row r="2162" spans="2:7">
      <c r="B2162" s="55" t="s">
        <v>266</v>
      </c>
      <c r="C2162" s="55" t="s">
        <v>1137</v>
      </c>
      <c r="D2162" s="55" t="s">
        <v>270</v>
      </c>
      <c r="E2162" s="55" t="s">
        <v>1282</v>
      </c>
      <c r="F2162" s="55">
        <v>8</v>
      </c>
      <c r="G2162" s="55">
        <v>1</v>
      </c>
    </row>
    <row r="2163" spans="2:7">
      <c r="B2163" s="55" t="s">
        <v>266</v>
      </c>
      <c r="C2163" s="55" t="s">
        <v>1137</v>
      </c>
      <c r="D2163" s="55" t="s">
        <v>267</v>
      </c>
      <c r="E2163" s="55" t="s">
        <v>1283</v>
      </c>
      <c r="F2163" s="55">
        <v>0</v>
      </c>
      <c r="G2163" s="55">
        <v>0</v>
      </c>
    </row>
    <row r="2164" spans="2:7">
      <c r="B2164" s="55" t="s">
        <v>266</v>
      </c>
      <c r="C2164" s="55" t="s">
        <v>1137</v>
      </c>
      <c r="D2164" s="55" t="s">
        <v>269</v>
      </c>
      <c r="E2164" s="55" t="s">
        <v>1283</v>
      </c>
      <c r="F2164" s="55">
        <v>0</v>
      </c>
      <c r="G2164" s="55">
        <v>0</v>
      </c>
    </row>
    <row r="2165" spans="2:7">
      <c r="B2165" s="55" t="s">
        <v>266</v>
      </c>
      <c r="C2165" s="55" t="s">
        <v>1137</v>
      </c>
      <c r="D2165" s="55" t="s">
        <v>267</v>
      </c>
      <c r="E2165" s="55" t="s">
        <v>1284</v>
      </c>
      <c r="F2165" s="55">
        <v>11</v>
      </c>
      <c r="G2165" s="55">
        <v>11</v>
      </c>
    </row>
    <row r="2166" spans="2:7">
      <c r="B2166" s="55" t="s">
        <v>266</v>
      </c>
      <c r="C2166" s="55" t="s">
        <v>1137</v>
      </c>
      <c r="D2166" s="55" t="s">
        <v>269</v>
      </c>
      <c r="E2166" s="55" t="s">
        <v>1284</v>
      </c>
      <c r="F2166" s="55">
        <v>0</v>
      </c>
      <c r="G2166" s="55">
        <v>24</v>
      </c>
    </row>
    <row r="2167" spans="2:7">
      <c r="B2167" s="55" t="s">
        <v>266</v>
      </c>
      <c r="C2167" s="55" t="s">
        <v>1137</v>
      </c>
      <c r="D2167" s="55" t="s">
        <v>270</v>
      </c>
      <c r="E2167" s="55" t="s">
        <v>1284</v>
      </c>
      <c r="F2167" s="55">
        <v>2</v>
      </c>
      <c r="G2167" s="55">
        <v>5</v>
      </c>
    </row>
    <row r="2168" spans="2:7">
      <c r="B2168" s="55" t="s">
        <v>266</v>
      </c>
      <c r="C2168" s="55" t="s">
        <v>1137</v>
      </c>
      <c r="D2168" s="55" t="s">
        <v>267</v>
      </c>
      <c r="E2168" s="55" t="s">
        <v>1285</v>
      </c>
      <c r="F2168" s="55">
        <v>0</v>
      </c>
      <c r="G2168" s="55">
        <v>0</v>
      </c>
    </row>
    <row r="2169" spans="2:7">
      <c r="B2169" s="55" t="s">
        <v>266</v>
      </c>
      <c r="C2169" s="55" t="s">
        <v>1137</v>
      </c>
      <c r="D2169" s="55" t="s">
        <v>270</v>
      </c>
      <c r="E2169" s="55" t="s">
        <v>1285</v>
      </c>
      <c r="F2169" s="55">
        <v>0</v>
      </c>
      <c r="G2169" s="55">
        <v>0</v>
      </c>
    </row>
    <row r="2170" spans="2:7">
      <c r="B2170" s="55" t="s">
        <v>266</v>
      </c>
      <c r="C2170" s="55" t="s">
        <v>1137</v>
      </c>
      <c r="D2170" s="55" t="s">
        <v>267</v>
      </c>
      <c r="E2170" s="55" t="s">
        <v>1286</v>
      </c>
      <c r="F2170" s="55">
        <v>0</v>
      </c>
      <c r="G2170" s="55">
        <v>0</v>
      </c>
    </row>
    <row r="2171" spans="2:7">
      <c r="B2171" s="55" t="s">
        <v>266</v>
      </c>
      <c r="C2171" s="55" t="s">
        <v>1137</v>
      </c>
      <c r="D2171" s="55" t="s">
        <v>267</v>
      </c>
      <c r="E2171" s="55" t="s">
        <v>1287</v>
      </c>
      <c r="F2171" s="55">
        <v>0</v>
      </c>
      <c r="G2171" s="55">
        <v>0</v>
      </c>
    </row>
    <row r="2172" spans="2:7">
      <c r="B2172" s="55" t="s">
        <v>266</v>
      </c>
      <c r="C2172" s="55" t="s">
        <v>1137</v>
      </c>
      <c r="D2172" s="55" t="s">
        <v>269</v>
      </c>
      <c r="E2172" s="55" t="s">
        <v>1287</v>
      </c>
      <c r="F2172" s="55">
        <v>0</v>
      </c>
      <c r="G2172" s="55">
        <v>0</v>
      </c>
    </row>
    <row r="2173" spans="2:7">
      <c r="B2173" s="55" t="s">
        <v>266</v>
      </c>
      <c r="C2173" s="55" t="s">
        <v>1137</v>
      </c>
      <c r="D2173" s="55" t="s">
        <v>270</v>
      </c>
      <c r="E2173" s="55" t="s">
        <v>1287</v>
      </c>
      <c r="F2173" s="55">
        <v>0</v>
      </c>
      <c r="G2173" s="55">
        <v>0</v>
      </c>
    </row>
    <row r="2174" spans="2:7">
      <c r="B2174" s="55" t="s">
        <v>266</v>
      </c>
      <c r="C2174" s="55" t="s">
        <v>1137</v>
      </c>
      <c r="D2174" s="55" t="s">
        <v>267</v>
      </c>
      <c r="E2174" s="55" t="s">
        <v>1288</v>
      </c>
      <c r="F2174" s="55">
        <v>3</v>
      </c>
      <c r="G2174" s="55">
        <v>11</v>
      </c>
    </row>
    <row r="2175" spans="2:7">
      <c r="B2175" s="55" t="s">
        <v>266</v>
      </c>
      <c r="C2175" s="55" t="s">
        <v>1137</v>
      </c>
      <c r="D2175" s="55" t="s">
        <v>269</v>
      </c>
      <c r="E2175" s="55" t="s">
        <v>1288</v>
      </c>
      <c r="F2175" s="55">
        <v>0</v>
      </c>
      <c r="G2175" s="55">
        <v>0</v>
      </c>
    </row>
    <row r="2176" spans="2:7">
      <c r="B2176" s="55" t="s">
        <v>266</v>
      </c>
      <c r="C2176" s="55" t="s">
        <v>1137</v>
      </c>
      <c r="D2176" s="55" t="s">
        <v>267</v>
      </c>
      <c r="E2176" s="55" t="s">
        <v>1289</v>
      </c>
      <c r="F2176" s="55">
        <v>11</v>
      </c>
      <c r="G2176" s="55">
        <v>5</v>
      </c>
    </row>
    <row r="2177" spans="2:7">
      <c r="B2177" s="55" t="s">
        <v>266</v>
      </c>
      <c r="C2177" s="55" t="s">
        <v>1137</v>
      </c>
      <c r="D2177" s="55" t="s">
        <v>269</v>
      </c>
      <c r="E2177" s="55" t="s">
        <v>1289</v>
      </c>
      <c r="F2177" s="55">
        <v>6</v>
      </c>
      <c r="G2177" s="55">
        <v>0</v>
      </c>
    </row>
    <row r="2178" spans="2:7">
      <c r="B2178" s="55" t="s">
        <v>266</v>
      </c>
      <c r="C2178" s="55" t="s">
        <v>1137</v>
      </c>
      <c r="D2178" s="55" t="s">
        <v>270</v>
      </c>
      <c r="E2178" s="55" t="s">
        <v>1289</v>
      </c>
      <c r="F2178" s="55">
        <v>0</v>
      </c>
      <c r="G2178" s="55">
        <v>0</v>
      </c>
    </row>
    <row r="2179" spans="2:7">
      <c r="B2179" s="55" t="s">
        <v>266</v>
      </c>
      <c r="C2179" s="55" t="s">
        <v>1137</v>
      </c>
      <c r="D2179" s="55" t="s">
        <v>267</v>
      </c>
      <c r="E2179" s="55" t="s">
        <v>1290</v>
      </c>
      <c r="F2179" s="55">
        <v>0</v>
      </c>
      <c r="G2179" s="55">
        <v>0</v>
      </c>
    </row>
    <row r="2180" spans="2:7">
      <c r="B2180" s="55" t="s">
        <v>266</v>
      </c>
      <c r="C2180" s="55" t="s">
        <v>1137</v>
      </c>
      <c r="D2180" s="55" t="s">
        <v>267</v>
      </c>
      <c r="E2180" s="55" t="s">
        <v>1291</v>
      </c>
      <c r="F2180" s="55">
        <v>0</v>
      </c>
      <c r="G2180" s="55">
        <v>1</v>
      </c>
    </row>
    <row r="2181" spans="2:7">
      <c r="B2181" s="55" t="s">
        <v>266</v>
      </c>
      <c r="C2181" s="55" t="s">
        <v>1137</v>
      </c>
      <c r="D2181" s="55" t="s">
        <v>269</v>
      </c>
      <c r="E2181" s="55" t="s">
        <v>1291</v>
      </c>
      <c r="F2181" s="55">
        <v>0</v>
      </c>
      <c r="G2181" s="55">
        <v>4</v>
      </c>
    </row>
    <row r="2182" spans="2:7">
      <c r="B2182" s="55" t="s">
        <v>266</v>
      </c>
      <c r="C2182" s="55" t="s">
        <v>1137</v>
      </c>
      <c r="D2182" s="55" t="s">
        <v>269</v>
      </c>
      <c r="E2182" s="55" t="s">
        <v>1292</v>
      </c>
      <c r="F2182" s="55">
        <v>0</v>
      </c>
      <c r="G2182" s="55">
        <v>0</v>
      </c>
    </row>
    <row r="2183" spans="2:7">
      <c r="B2183" s="55" t="s">
        <v>266</v>
      </c>
      <c r="C2183" s="55" t="s">
        <v>1137</v>
      </c>
      <c r="D2183" s="55" t="s">
        <v>270</v>
      </c>
      <c r="E2183" s="55" t="s">
        <v>1292</v>
      </c>
      <c r="F2183" s="55">
        <v>0</v>
      </c>
      <c r="G2183" s="55">
        <v>0</v>
      </c>
    </row>
    <row r="2184" spans="2:7">
      <c r="B2184" s="55" t="s">
        <v>266</v>
      </c>
      <c r="C2184" s="55" t="s">
        <v>1137</v>
      </c>
      <c r="D2184" s="55" t="s">
        <v>267</v>
      </c>
      <c r="E2184" s="55" t="s">
        <v>1293</v>
      </c>
      <c r="F2184" s="55">
        <v>4</v>
      </c>
      <c r="G2184" s="55">
        <v>0</v>
      </c>
    </row>
    <row r="2185" spans="2:7">
      <c r="B2185" s="55" t="s">
        <v>266</v>
      </c>
      <c r="C2185" s="55" t="s">
        <v>1137</v>
      </c>
      <c r="D2185" s="55" t="s">
        <v>269</v>
      </c>
      <c r="E2185" s="55" t="s">
        <v>1293</v>
      </c>
      <c r="F2185" s="55">
        <v>1</v>
      </c>
      <c r="G2185" s="55">
        <v>2</v>
      </c>
    </row>
    <row r="2186" spans="2:7">
      <c r="B2186" s="55" t="s">
        <v>266</v>
      </c>
      <c r="C2186" s="55" t="s">
        <v>1137</v>
      </c>
      <c r="D2186" s="55" t="s">
        <v>267</v>
      </c>
      <c r="E2186" s="55" t="s">
        <v>1294</v>
      </c>
      <c r="F2186" s="55">
        <v>2</v>
      </c>
      <c r="G2186" s="55">
        <v>24</v>
      </c>
    </row>
    <row r="2187" spans="2:7">
      <c r="B2187" s="55" t="s">
        <v>266</v>
      </c>
      <c r="C2187" s="55" t="s">
        <v>1137</v>
      </c>
      <c r="D2187" s="55" t="s">
        <v>269</v>
      </c>
      <c r="E2187" s="55" t="s">
        <v>1294</v>
      </c>
      <c r="F2187" s="55">
        <v>9</v>
      </c>
      <c r="G2187" s="55">
        <v>0</v>
      </c>
    </row>
    <row r="2188" spans="2:7">
      <c r="B2188" s="55" t="s">
        <v>266</v>
      </c>
      <c r="C2188" s="55" t="s">
        <v>1137</v>
      </c>
      <c r="D2188" s="55" t="s">
        <v>267</v>
      </c>
      <c r="E2188" s="55" t="s">
        <v>1295</v>
      </c>
      <c r="F2188" s="55">
        <v>1</v>
      </c>
      <c r="G2188" s="55">
        <v>0</v>
      </c>
    </row>
    <row r="2189" spans="2:7">
      <c r="B2189" s="55" t="s">
        <v>266</v>
      </c>
      <c r="C2189" s="55" t="s">
        <v>1137</v>
      </c>
      <c r="D2189" s="55" t="s">
        <v>269</v>
      </c>
      <c r="E2189" s="55" t="s">
        <v>1295</v>
      </c>
      <c r="F2189" s="55">
        <v>0</v>
      </c>
      <c r="G2189" s="55">
        <v>0</v>
      </c>
    </row>
    <row r="2190" spans="2:7">
      <c r="B2190" s="55" t="s">
        <v>266</v>
      </c>
      <c r="C2190" s="55" t="s">
        <v>1137</v>
      </c>
      <c r="D2190" s="55" t="s">
        <v>270</v>
      </c>
      <c r="E2190" s="55" t="s">
        <v>1295</v>
      </c>
      <c r="F2190" s="55">
        <v>0</v>
      </c>
      <c r="G2190" s="55">
        <v>2</v>
      </c>
    </row>
    <row r="2191" spans="2:7">
      <c r="B2191" s="55" t="s">
        <v>266</v>
      </c>
      <c r="C2191" s="55" t="s">
        <v>1137</v>
      </c>
      <c r="D2191" s="55" t="s">
        <v>269</v>
      </c>
      <c r="E2191" s="55" t="s">
        <v>1296</v>
      </c>
      <c r="F2191" s="55">
        <v>0</v>
      </c>
      <c r="G2191" s="55">
        <v>0</v>
      </c>
    </row>
    <row r="2192" spans="2:7">
      <c r="B2192" s="55" t="s">
        <v>266</v>
      </c>
      <c r="C2192" s="55" t="s">
        <v>1137</v>
      </c>
      <c r="D2192" s="55" t="s">
        <v>267</v>
      </c>
      <c r="E2192" s="55" t="s">
        <v>1297</v>
      </c>
      <c r="F2192" s="55">
        <v>9</v>
      </c>
      <c r="G2192" s="55">
        <v>4</v>
      </c>
    </row>
    <row r="2193" spans="2:7">
      <c r="B2193" s="55" t="s">
        <v>266</v>
      </c>
      <c r="C2193" s="55" t="s">
        <v>1137</v>
      </c>
      <c r="D2193" s="55" t="s">
        <v>269</v>
      </c>
      <c r="E2193" s="55" t="s">
        <v>1297</v>
      </c>
      <c r="F2193" s="55">
        <v>6</v>
      </c>
      <c r="G2193" s="55">
        <v>10</v>
      </c>
    </row>
    <row r="2194" spans="2:7">
      <c r="B2194" s="55" t="s">
        <v>266</v>
      </c>
      <c r="C2194" s="55" t="s">
        <v>1137</v>
      </c>
      <c r="D2194" s="55" t="s">
        <v>270</v>
      </c>
      <c r="E2194" s="55" t="s">
        <v>1297</v>
      </c>
      <c r="F2194" s="55">
        <v>0</v>
      </c>
      <c r="G2194" s="55">
        <v>0</v>
      </c>
    </row>
    <row r="2195" spans="2:7">
      <c r="B2195" s="55" t="s">
        <v>266</v>
      </c>
      <c r="C2195" s="55" t="s">
        <v>1137</v>
      </c>
      <c r="D2195" s="55" t="s">
        <v>267</v>
      </c>
      <c r="E2195" s="55" t="s">
        <v>330</v>
      </c>
      <c r="F2195" s="55">
        <v>31</v>
      </c>
      <c r="G2195" s="55">
        <v>6</v>
      </c>
    </row>
    <row r="2196" spans="2:7">
      <c r="B2196" s="55" t="s">
        <v>266</v>
      </c>
      <c r="C2196" s="55" t="s">
        <v>1137</v>
      </c>
      <c r="D2196" s="55" t="s">
        <v>269</v>
      </c>
      <c r="E2196" s="55" t="s">
        <v>330</v>
      </c>
      <c r="F2196" s="55">
        <v>0</v>
      </c>
      <c r="G2196" s="55">
        <v>0</v>
      </c>
    </row>
    <row r="2197" spans="2:7">
      <c r="B2197" s="55" t="s">
        <v>266</v>
      </c>
      <c r="C2197" s="55" t="s">
        <v>1137</v>
      </c>
      <c r="D2197" s="55" t="s">
        <v>270</v>
      </c>
      <c r="E2197" s="55" t="s">
        <v>330</v>
      </c>
      <c r="F2197" s="55">
        <v>1</v>
      </c>
      <c r="G2197" s="55">
        <v>0</v>
      </c>
    </row>
    <row r="2198" spans="2:7">
      <c r="B2198" s="55" t="s">
        <v>266</v>
      </c>
      <c r="C2198" s="55" t="s">
        <v>1137</v>
      </c>
      <c r="D2198" s="55" t="s">
        <v>267</v>
      </c>
      <c r="E2198" s="55" t="s">
        <v>1298</v>
      </c>
      <c r="F2198" s="55">
        <v>27</v>
      </c>
      <c r="G2198" s="55">
        <v>19</v>
      </c>
    </row>
    <row r="2199" spans="2:7">
      <c r="B2199" s="55" t="s">
        <v>266</v>
      </c>
      <c r="C2199" s="55" t="s">
        <v>1137</v>
      </c>
      <c r="D2199" s="55" t="s">
        <v>269</v>
      </c>
      <c r="E2199" s="55" t="s">
        <v>1298</v>
      </c>
      <c r="F2199" s="55">
        <v>4</v>
      </c>
      <c r="G2199" s="55">
        <v>2</v>
      </c>
    </row>
    <row r="2200" spans="2:7">
      <c r="B2200" s="55" t="s">
        <v>266</v>
      </c>
      <c r="C2200" s="55" t="s">
        <v>1137</v>
      </c>
      <c r="D2200" s="55" t="s">
        <v>270</v>
      </c>
      <c r="E2200" s="55" t="s">
        <v>1298</v>
      </c>
      <c r="F2200" s="55">
        <v>4</v>
      </c>
      <c r="G2200" s="55">
        <v>3</v>
      </c>
    </row>
    <row r="2201" spans="2:7">
      <c r="B2201" s="55" t="s">
        <v>266</v>
      </c>
      <c r="C2201" s="55" t="s">
        <v>1137</v>
      </c>
      <c r="D2201" s="55" t="s">
        <v>267</v>
      </c>
      <c r="E2201" s="55" t="s">
        <v>1299</v>
      </c>
      <c r="F2201" s="55">
        <v>49</v>
      </c>
      <c r="G2201" s="55">
        <v>105</v>
      </c>
    </row>
    <row r="2202" spans="2:7">
      <c r="B2202" s="55" t="s">
        <v>266</v>
      </c>
      <c r="C2202" s="55" t="s">
        <v>1137</v>
      </c>
      <c r="D2202" s="55" t="s">
        <v>269</v>
      </c>
      <c r="E2202" s="55" t="s">
        <v>1299</v>
      </c>
      <c r="F2202" s="55">
        <v>3</v>
      </c>
      <c r="G2202" s="55">
        <v>32</v>
      </c>
    </row>
    <row r="2203" spans="2:7">
      <c r="B2203" s="55" t="s">
        <v>266</v>
      </c>
      <c r="C2203" s="55" t="s">
        <v>1137</v>
      </c>
      <c r="D2203" s="55" t="s">
        <v>270</v>
      </c>
      <c r="E2203" s="55" t="s">
        <v>1299</v>
      </c>
      <c r="F2203" s="55">
        <v>2</v>
      </c>
      <c r="G2203" s="55">
        <v>0</v>
      </c>
    </row>
    <row r="2204" spans="2:7">
      <c r="B2204" s="55" t="s">
        <v>266</v>
      </c>
      <c r="C2204" s="55" t="s">
        <v>1137</v>
      </c>
      <c r="D2204" s="55" t="s">
        <v>267</v>
      </c>
      <c r="E2204" s="55" t="s">
        <v>1035</v>
      </c>
      <c r="F2204" s="55">
        <v>10</v>
      </c>
      <c r="G2204" s="55">
        <v>13</v>
      </c>
    </row>
    <row r="2205" spans="2:7">
      <c r="B2205" s="55" t="s">
        <v>266</v>
      </c>
      <c r="C2205" s="55" t="s">
        <v>1137</v>
      </c>
      <c r="D2205" s="55" t="s">
        <v>269</v>
      </c>
      <c r="E2205" s="55" t="s">
        <v>1035</v>
      </c>
      <c r="F2205" s="55">
        <v>1</v>
      </c>
      <c r="G2205" s="55">
        <v>0</v>
      </c>
    </row>
    <row r="2206" spans="2:7">
      <c r="B2206" s="55" t="s">
        <v>266</v>
      </c>
      <c r="C2206" s="55" t="s">
        <v>1137</v>
      </c>
      <c r="D2206" s="55" t="s">
        <v>270</v>
      </c>
      <c r="E2206" s="55" t="s">
        <v>1035</v>
      </c>
      <c r="F2206" s="55">
        <v>0</v>
      </c>
      <c r="G2206" s="55">
        <v>0</v>
      </c>
    </row>
    <row r="2207" spans="2:7">
      <c r="B2207" s="55" t="s">
        <v>266</v>
      </c>
      <c r="C2207" s="55" t="s">
        <v>1137</v>
      </c>
      <c r="D2207" s="55" t="s">
        <v>267</v>
      </c>
      <c r="E2207" s="55" t="s">
        <v>1300</v>
      </c>
      <c r="F2207" s="55">
        <v>37</v>
      </c>
      <c r="G2207" s="55">
        <v>17</v>
      </c>
    </row>
    <row r="2208" spans="2:7">
      <c r="B2208" s="55" t="s">
        <v>266</v>
      </c>
      <c r="C2208" s="55" t="s">
        <v>1137</v>
      </c>
      <c r="D2208" s="55" t="s">
        <v>269</v>
      </c>
      <c r="E2208" s="55" t="s">
        <v>1300</v>
      </c>
      <c r="F2208" s="55">
        <v>14</v>
      </c>
      <c r="G2208" s="55">
        <v>14</v>
      </c>
    </row>
    <row r="2209" spans="2:7">
      <c r="B2209" s="55" t="s">
        <v>266</v>
      </c>
      <c r="C2209" s="55" t="s">
        <v>1137</v>
      </c>
      <c r="D2209" s="55" t="s">
        <v>270</v>
      </c>
      <c r="E2209" s="55" t="s">
        <v>1300</v>
      </c>
      <c r="F2209" s="55">
        <v>5</v>
      </c>
      <c r="G2209" s="55">
        <v>2</v>
      </c>
    </row>
    <row r="2210" spans="2:7">
      <c r="B2210" s="55" t="s">
        <v>266</v>
      </c>
      <c r="C2210" s="55" t="s">
        <v>1137</v>
      </c>
      <c r="D2210" s="55" t="s">
        <v>267</v>
      </c>
      <c r="E2210" s="55" t="s">
        <v>1301</v>
      </c>
      <c r="F2210" s="55">
        <v>16</v>
      </c>
      <c r="G2210" s="55">
        <v>13</v>
      </c>
    </row>
    <row r="2211" spans="2:7">
      <c r="B2211" s="55" t="s">
        <v>266</v>
      </c>
      <c r="C2211" s="55" t="s">
        <v>1137</v>
      </c>
      <c r="D2211" s="55" t="s">
        <v>269</v>
      </c>
      <c r="E2211" s="55" t="s">
        <v>1301</v>
      </c>
      <c r="F2211" s="55">
        <v>20</v>
      </c>
      <c r="G2211" s="55">
        <v>47</v>
      </c>
    </row>
    <row r="2212" spans="2:7">
      <c r="B2212" s="55" t="s">
        <v>266</v>
      </c>
      <c r="C2212" s="55" t="s">
        <v>1137</v>
      </c>
      <c r="D2212" s="55" t="s">
        <v>270</v>
      </c>
      <c r="E2212" s="55" t="s">
        <v>1301</v>
      </c>
      <c r="F2212" s="55">
        <v>0</v>
      </c>
      <c r="G2212" s="55">
        <v>0</v>
      </c>
    </row>
    <row r="2213" spans="2:7">
      <c r="B2213" s="55" t="s">
        <v>266</v>
      </c>
      <c r="C2213" s="55" t="s">
        <v>1137</v>
      </c>
      <c r="D2213" s="55" t="s">
        <v>267</v>
      </c>
      <c r="E2213" s="55" t="s">
        <v>1302</v>
      </c>
      <c r="F2213" s="55">
        <v>19</v>
      </c>
      <c r="G2213" s="55">
        <v>19</v>
      </c>
    </row>
    <row r="2214" spans="2:7">
      <c r="B2214" s="55" t="s">
        <v>266</v>
      </c>
      <c r="C2214" s="55" t="s">
        <v>1137</v>
      </c>
      <c r="D2214" s="55" t="s">
        <v>269</v>
      </c>
      <c r="E2214" s="55" t="s">
        <v>1302</v>
      </c>
      <c r="F2214" s="55">
        <v>122</v>
      </c>
      <c r="G2214" s="55">
        <v>70</v>
      </c>
    </row>
    <row r="2215" spans="2:7">
      <c r="B2215" s="55" t="s">
        <v>266</v>
      </c>
      <c r="C2215" s="55" t="s">
        <v>1137</v>
      </c>
      <c r="D2215" s="55" t="s">
        <v>270</v>
      </c>
      <c r="E2215" s="55" t="s">
        <v>1302</v>
      </c>
      <c r="F2215" s="55">
        <v>3</v>
      </c>
      <c r="G2215" s="55">
        <v>2</v>
      </c>
    </row>
    <row r="2216" spans="2:7">
      <c r="B2216" s="55" t="s">
        <v>266</v>
      </c>
      <c r="C2216" s="55" t="s">
        <v>1137</v>
      </c>
      <c r="D2216" s="55" t="s">
        <v>267</v>
      </c>
      <c r="E2216" s="55" t="s">
        <v>1303</v>
      </c>
      <c r="F2216" s="55">
        <v>1</v>
      </c>
      <c r="G2216" s="55">
        <v>0</v>
      </c>
    </row>
    <row r="2217" spans="2:7">
      <c r="B2217" s="55" t="s">
        <v>266</v>
      </c>
      <c r="C2217" s="55" t="s">
        <v>1137</v>
      </c>
      <c r="D2217" s="55" t="s">
        <v>269</v>
      </c>
      <c r="E2217" s="55" t="s">
        <v>1303</v>
      </c>
      <c r="F2217" s="55">
        <v>0</v>
      </c>
      <c r="G2217" s="55">
        <v>0</v>
      </c>
    </row>
    <row r="2218" spans="2:7">
      <c r="B2218" s="55" t="s">
        <v>266</v>
      </c>
      <c r="C2218" s="55" t="s">
        <v>1137</v>
      </c>
      <c r="D2218" s="55" t="s">
        <v>267</v>
      </c>
      <c r="E2218" s="55" t="s">
        <v>1304</v>
      </c>
      <c r="F2218" s="55">
        <v>0</v>
      </c>
      <c r="G2218" s="55">
        <v>2</v>
      </c>
    </row>
    <row r="2219" spans="2:7">
      <c r="B2219" s="55" t="s">
        <v>266</v>
      </c>
      <c r="C2219" s="55" t="s">
        <v>1137</v>
      </c>
      <c r="D2219" s="55" t="s">
        <v>269</v>
      </c>
      <c r="E2219" s="55" t="s">
        <v>1304</v>
      </c>
      <c r="F2219" s="55">
        <v>0</v>
      </c>
      <c r="G2219" s="55">
        <v>7</v>
      </c>
    </row>
    <row r="2220" spans="2:7">
      <c r="B2220" s="55" t="s">
        <v>266</v>
      </c>
      <c r="C2220" s="55" t="s">
        <v>1137</v>
      </c>
      <c r="D2220" s="55" t="s">
        <v>267</v>
      </c>
      <c r="E2220" s="55" t="s">
        <v>1305</v>
      </c>
      <c r="F2220" s="55">
        <v>0</v>
      </c>
      <c r="G2220" s="55">
        <v>3</v>
      </c>
    </row>
    <row r="2221" spans="2:7">
      <c r="B2221" s="55" t="s">
        <v>266</v>
      </c>
      <c r="C2221" s="55" t="s">
        <v>1137</v>
      </c>
      <c r="D2221" s="55" t="s">
        <v>269</v>
      </c>
      <c r="E2221" s="55" t="s">
        <v>1305</v>
      </c>
      <c r="F2221" s="55">
        <v>0</v>
      </c>
      <c r="G2221" s="55">
        <v>0</v>
      </c>
    </row>
    <row r="2222" spans="2:7">
      <c r="B2222" s="55" t="s">
        <v>266</v>
      </c>
      <c r="C2222" s="55" t="s">
        <v>1137</v>
      </c>
      <c r="D2222" s="55" t="s">
        <v>270</v>
      </c>
      <c r="E2222" s="55" t="s">
        <v>1305</v>
      </c>
      <c r="F2222" s="55">
        <v>0</v>
      </c>
      <c r="G2222" s="55">
        <v>0</v>
      </c>
    </row>
    <row r="2223" spans="2:7">
      <c r="B2223" s="55" t="s">
        <v>266</v>
      </c>
      <c r="C2223" s="55" t="s">
        <v>1137</v>
      </c>
      <c r="D2223" s="55" t="s">
        <v>269</v>
      </c>
      <c r="E2223" s="55" t="s">
        <v>1306</v>
      </c>
      <c r="F2223" s="55">
        <v>1</v>
      </c>
      <c r="G2223" s="55">
        <v>2</v>
      </c>
    </row>
    <row r="2224" spans="2:7">
      <c r="B2224" s="55" t="s">
        <v>266</v>
      </c>
      <c r="C2224" s="55" t="s">
        <v>1137</v>
      </c>
      <c r="D2224" s="55" t="s">
        <v>270</v>
      </c>
      <c r="E2224" s="55" t="s">
        <v>1306</v>
      </c>
      <c r="F2224" s="55">
        <v>0</v>
      </c>
      <c r="G2224" s="55">
        <v>0</v>
      </c>
    </row>
    <row r="2225" spans="2:7">
      <c r="B2225" s="55" t="s">
        <v>266</v>
      </c>
      <c r="C2225" s="55" t="s">
        <v>1137</v>
      </c>
      <c r="D2225" s="55" t="s">
        <v>267</v>
      </c>
      <c r="E2225" s="55" t="s">
        <v>1307</v>
      </c>
      <c r="F2225" s="55">
        <v>62</v>
      </c>
      <c r="G2225" s="55">
        <v>86</v>
      </c>
    </row>
    <row r="2226" spans="2:7">
      <c r="B2226" s="55" t="s">
        <v>266</v>
      </c>
      <c r="C2226" s="55" t="s">
        <v>1137</v>
      </c>
      <c r="D2226" s="55" t="s">
        <v>269</v>
      </c>
      <c r="E2226" s="55" t="s">
        <v>1307</v>
      </c>
      <c r="F2226" s="55">
        <v>42</v>
      </c>
      <c r="G2226" s="55">
        <v>31</v>
      </c>
    </row>
    <row r="2227" spans="2:7">
      <c r="B2227" s="55" t="s">
        <v>266</v>
      </c>
      <c r="C2227" s="55" t="s">
        <v>1137</v>
      </c>
      <c r="D2227" s="55" t="s">
        <v>270</v>
      </c>
      <c r="E2227" s="55" t="s">
        <v>1307</v>
      </c>
      <c r="F2227" s="55">
        <v>3</v>
      </c>
      <c r="G2227" s="55">
        <v>0</v>
      </c>
    </row>
    <row r="2228" spans="2:7">
      <c r="B2228" s="55" t="s">
        <v>266</v>
      </c>
      <c r="C2228" s="55" t="s">
        <v>1137</v>
      </c>
      <c r="D2228" s="55" t="s">
        <v>267</v>
      </c>
      <c r="E2228" s="55" t="s">
        <v>1308</v>
      </c>
      <c r="F2228" s="55">
        <v>0</v>
      </c>
      <c r="G2228" s="55">
        <v>2</v>
      </c>
    </row>
    <row r="2229" spans="2:7">
      <c r="B2229" s="55" t="s">
        <v>266</v>
      </c>
      <c r="C2229" s="55" t="s">
        <v>1137</v>
      </c>
      <c r="D2229" s="55" t="s">
        <v>269</v>
      </c>
      <c r="E2229" s="55" t="s">
        <v>1308</v>
      </c>
      <c r="F2229" s="55">
        <v>7</v>
      </c>
      <c r="G2229" s="55">
        <v>0</v>
      </c>
    </row>
    <row r="2230" spans="2:7">
      <c r="B2230" s="55" t="s">
        <v>266</v>
      </c>
      <c r="C2230" s="55" t="s">
        <v>1137</v>
      </c>
      <c r="D2230" s="55" t="s">
        <v>267</v>
      </c>
      <c r="E2230" s="55" t="s">
        <v>1309</v>
      </c>
      <c r="F2230" s="55">
        <v>0</v>
      </c>
      <c r="G2230" s="55">
        <v>0</v>
      </c>
    </row>
    <row r="2231" spans="2:7">
      <c r="B2231" s="55" t="s">
        <v>266</v>
      </c>
      <c r="C2231" s="55" t="s">
        <v>1137</v>
      </c>
      <c r="D2231" s="55" t="s">
        <v>269</v>
      </c>
      <c r="E2231" s="55" t="s">
        <v>1309</v>
      </c>
      <c r="F2231" s="55">
        <v>2</v>
      </c>
      <c r="G2231" s="55">
        <v>0</v>
      </c>
    </row>
    <row r="2232" spans="2:7">
      <c r="B2232" s="55" t="s">
        <v>266</v>
      </c>
      <c r="C2232" s="55" t="s">
        <v>1137</v>
      </c>
      <c r="D2232" s="55" t="s">
        <v>270</v>
      </c>
      <c r="E2232" s="55" t="s">
        <v>1309</v>
      </c>
      <c r="F2232" s="55">
        <v>0</v>
      </c>
      <c r="G2232" s="55">
        <v>0</v>
      </c>
    </row>
    <row r="2233" spans="2:7">
      <c r="B2233" s="55" t="s">
        <v>266</v>
      </c>
      <c r="C2233" s="55" t="s">
        <v>1137</v>
      </c>
      <c r="D2233" s="55" t="s">
        <v>267</v>
      </c>
      <c r="E2233" s="55" t="s">
        <v>1310</v>
      </c>
      <c r="F2233" s="55">
        <v>5</v>
      </c>
      <c r="G2233" s="55">
        <v>2</v>
      </c>
    </row>
    <row r="2234" spans="2:7">
      <c r="B2234" s="55" t="s">
        <v>266</v>
      </c>
      <c r="C2234" s="55" t="s">
        <v>1137</v>
      </c>
      <c r="D2234" s="55" t="s">
        <v>270</v>
      </c>
      <c r="E2234" s="55" t="s">
        <v>1310</v>
      </c>
      <c r="F2234" s="55">
        <v>0</v>
      </c>
      <c r="G2234" s="55">
        <v>0</v>
      </c>
    </row>
    <row r="2235" spans="2:7">
      <c r="B2235" s="55" t="s">
        <v>266</v>
      </c>
      <c r="C2235" s="55" t="s">
        <v>1137</v>
      </c>
      <c r="D2235" s="55" t="s">
        <v>267</v>
      </c>
      <c r="E2235" s="55" t="s">
        <v>1311</v>
      </c>
      <c r="F2235" s="55">
        <v>231</v>
      </c>
      <c r="G2235" s="55">
        <v>373</v>
      </c>
    </row>
    <row r="2236" spans="2:7">
      <c r="B2236" s="55" t="s">
        <v>266</v>
      </c>
      <c r="C2236" s="55" t="s">
        <v>1137</v>
      </c>
      <c r="D2236" s="55" t="s">
        <v>269</v>
      </c>
      <c r="E2236" s="55" t="s">
        <v>1311</v>
      </c>
      <c r="F2236" s="55">
        <v>721</v>
      </c>
      <c r="G2236" s="55">
        <v>793</v>
      </c>
    </row>
    <row r="2237" spans="2:7">
      <c r="B2237" s="55" t="s">
        <v>266</v>
      </c>
      <c r="C2237" s="55" t="s">
        <v>1137</v>
      </c>
      <c r="D2237" s="55" t="s">
        <v>270</v>
      </c>
      <c r="E2237" s="55" t="s">
        <v>1311</v>
      </c>
      <c r="F2237" s="55">
        <v>39</v>
      </c>
      <c r="G2237" s="55">
        <v>42</v>
      </c>
    </row>
    <row r="2238" spans="2:7">
      <c r="B2238" s="55" t="s">
        <v>266</v>
      </c>
      <c r="C2238" s="55" t="s">
        <v>1137</v>
      </c>
      <c r="D2238" s="55" t="s">
        <v>267</v>
      </c>
      <c r="E2238" s="55" t="s">
        <v>1312</v>
      </c>
      <c r="F2238" s="55">
        <v>0</v>
      </c>
      <c r="G2238" s="55">
        <v>3</v>
      </c>
    </row>
    <row r="2239" spans="2:7">
      <c r="B2239" s="55" t="s">
        <v>266</v>
      </c>
      <c r="C2239" s="55" t="s">
        <v>1137</v>
      </c>
      <c r="D2239" s="55" t="s">
        <v>269</v>
      </c>
      <c r="E2239" s="55" t="s">
        <v>1312</v>
      </c>
      <c r="F2239" s="55">
        <v>2</v>
      </c>
      <c r="G2239" s="55">
        <v>1</v>
      </c>
    </row>
    <row r="2240" spans="2:7">
      <c r="B2240" s="55" t="s">
        <v>266</v>
      </c>
      <c r="C2240" s="55" t="s">
        <v>1137</v>
      </c>
      <c r="D2240" s="55" t="s">
        <v>270</v>
      </c>
      <c r="E2240" s="55" t="s">
        <v>1312</v>
      </c>
      <c r="F2240" s="55">
        <v>6</v>
      </c>
      <c r="G2240" s="55">
        <v>9</v>
      </c>
    </row>
    <row r="2241" spans="2:7">
      <c r="B2241" s="55" t="s">
        <v>266</v>
      </c>
      <c r="C2241" s="55" t="s">
        <v>1137</v>
      </c>
      <c r="D2241" s="55" t="s">
        <v>267</v>
      </c>
      <c r="E2241" s="55" t="s">
        <v>1313</v>
      </c>
      <c r="F2241" s="55">
        <v>5</v>
      </c>
      <c r="G2241" s="55">
        <v>4</v>
      </c>
    </row>
    <row r="2242" spans="2:7">
      <c r="B2242" s="55" t="s">
        <v>266</v>
      </c>
      <c r="C2242" s="55" t="s">
        <v>1137</v>
      </c>
      <c r="D2242" s="55" t="s">
        <v>269</v>
      </c>
      <c r="E2242" s="55" t="s">
        <v>1313</v>
      </c>
      <c r="F2242" s="55">
        <v>0</v>
      </c>
      <c r="G2242" s="55">
        <v>2</v>
      </c>
    </row>
    <row r="2243" spans="2:7">
      <c r="B2243" s="55" t="s">
        <v>266</v>
      </c>
      <c r="C2243" s="55" t="s">
        <v>1137</v>
      </c>
      <c r="D2243" s="55" t="s">
        <v>267</v>
      </c>
      <c r="E2243" s="55" t="s">
        <v>1314</v>
      </c>
      <c r="F2243" s="55">
        <v>0</v>
      </c>
      <c r="G2243" s="55">
        <v>0</v>
      </c>
    </row>
    <row r="2244" spans="2:7">
      <c r="B2244" s="55" t="s">
        <v>266</v>
      </c>
      <c r="C2244" s="55" t="s">
        <v>1137</v>
      </c>
      <c r="D2244" s="55" t="s">
        <v>267</v>
      </c>
      <c r="E2244" s="55" t="s">
        <v>1315</v>
      </c>
      <c r="F2244" s="55">
        <v>0</v>
      </c>
      <c r="G2244" s="55">
        <v>0</v>
      </c>
    </row>
    <row r="2245" spans="2:7">
      <c r="B2245" s="55" t="s">
        <v>266</v>
      </c>
      <c r="C2245" s="55" t="s">
        <v>1137</v>
      </c>
      <c r="D2245" s="55" t="s">
        <v>269</v>
      </c>
      <c r="E2245" s="55" t="s">
        <v>1315</v>
      </c>
      <c r="F2245" s="55">
        <v>0</v>
      </c>
      <c r="G2245" s="55">
        <v>0</v>
      </c>
    </row>
    <row r="2246" spans="2:7">
      <c r="B2246" s="55" t="s">
        <v>266</v>
      </c>
      <c r="C2246" s="55" t="s">
        <v>1137</v>
      </c>
      <c r="D2246" s="55" t="s">
        <v>267</v>
      </c>
      <c r="E2246" s="55" t="s">
        <v>1316</v>
      </c>
      <c r="F2246" s="55">
        <v>0</v>
      </c>
      <c r="G2246" s="55">
        <v>13</v>
      </c>
    </row>
    <row r="2247" spans="2:7">
      <c r="B2247" s="55" t="s">
        <v>266</v>
      </c>
      <c r="C2247" s="55" t="s">
        <v>1137</v>
      </c>
      <c r="D2247" s="55" t="s">
        <v>267</v>
      </c>
      <c r="E2247" s="55" t="s">
        <v>1317</v>
      </c>
      <c r="F2247" s="55">
        <v>11</v>
      </c>
      <c r="G2247" s="55">
        <v>19</v>
      </c>
    </row>
    <row r="2248" spans="2:7">
      <c r="B2248" s="55" t="s">
        <v>266</v>
      </c>
      <c r="C2248" s="55" t="s">
        <v>1137</v>
      </c>
      <c r="D2248" s="55" t="s">
        <v>269</v>
      </c>
      <c r="E2248" s="55" t="s">
        <v>1317</v>
      </c>
      <c r="F2248" s="55">
        <v>68</v>
      </c>
      <c r="G2248" s="55">
        <v>48</v>
      </c>
    </row>
    <row r="2249" spans="2:7">
      <c r="B2249" s="55" t="s">
        <v>266</v>
      </c>
      <c r="C2249" s="55" t="s">
        <v>1137</v>
      </c>
      <c r="D2249" s="55" t="s">
        <v>270</v>
      </c>
      <c r="E2249" s="55" t="s">
        <v>1317</v>
      </c>
      <c r="F2249" s="55">
        <v>0</v>
      </c>
      <c r="G2249" s="55">
        <v>2</v>
      </c>
    </row>
    <row r="2250" spans="2:7">
      <c r="B2250" s="55" t="s">
        <v>266</v>
      </c>
      <c r="C2250" s="55" t="s">
        <v>1137</v>
      </c>
      <c r="D2250" s="55" t="s">
        <v>267</v>
      </c>
      <c r="E2250" s="55" t="s">
        <v>1318</v>
      </c>
      <c r="F2250" s="55">
        <v>4</v>
      </c>
      <c r="G2250" s="55">
        <v>0</v>
      </c>
    </row>
    <row r="2251" spans="2:7">
      <c r="B2251" s="55" t="s">
        <v>266</v>
      </c>
      <c r="C2251" s="55" t="s">
        <v>1137</v>
      </c>
      <c r="D2251" s="55" t="s">
        <v>269</v>
      </c>
      <c r="E2251" s="55" t="s">
        <v>1318</v>
      </c>
      <c r="F2251" s="55">
        <v>0</v>
      </c>
      <c r="G2251" s="55">
        <v>0</v>
      </c>
    </row>
    <row r="2252" spans="2:7">
      <c r="B2252" s="55" t="s">
        <v>266</v>
      </c>
      <c r="C2252" s="55" t="s">
        <v>1137</v>
      </c>
      <c r="D2252" s="55" t="s">
        <v>270</v>
      </c>
      <c r="E2252" s="55" t="s">
        <v>1318</v>
      </c>
      <c r="F2252" s="55">
        <v>0</v>
      </c>
      <c r="G2252" s="55">
        <v>0</v>
      </c>
    </row>
    <row r="2253" spans="2:7">
      <c r="B2253" s="55" t="s">
        <v>266</v>
      </c>
      <c r="C2253" s="55" t="s">
        <v>1137</v>
      </c>
      <c r="D2253" s="55" t="s">
        <v>269</v>
      </c>
      <c r="E2253" s="55" t="s">
        <v>1319</v>
      </c>
      <c r="F2253" s="55">
        <v>0</v>
      </c>
      <c r="G2253" s="55">
        <v>0</v>
      </c>
    </row>
    <row r="2254" spans="2:7">
      <c r="B2254" s="55" t="s">
        <v>266</v>
      </c>
      <c r="C2254" s="55" t="s">
        <v>1137</v>
      </c>
      <c r="D2254" s="55" t="s">
        <v>269</v>
      </c>
      <c r="E2254" s="55" t="s">
        <v>1320</v>
      </c>
      <c r="F2254" s="55">
        <v>0</v>
      </c>
      <c r="G2254" s="55">
        <v>0</v>
      </c>
    </row>
    <row r="2255" spans="2:7">
      <c r="B2255" s="55" t="s">
        <v>266</v>
      </c>
      <c r="C2255" s="55" t="s">
        <v>1137</v>
      </c>
      <c r="D2255" s="55" t="s">
        <v>269</v>
      </c>
      <c r="E2255" s="55" t="s">
        <v>1321</v>
      </c>
      <c r="F2255" s="55">
        <v>0</v>
      </c>
      <c r="G2255" s="55">
        <v>0</v>
      </c>
    </row>
    <row r="2256" spans="2:7">
      <c r="B2256" s="55" t="s">
        <v>266</v>
      </c>
      <c r="C2256" s="55" t="s">
        <v>1137</v>
      </c>
      <c r="D2256" s="55" t="s">
        <v>267</v>
      </c>
      <c r="E2256" s="55" t="s">
        <v>1322</v>
      </c>
      <c r="F2256" s="55">
        <v>1</v>
      </c>
      <c r="G2256" s="55">
        <v>1</v>
      </c>
    </row>
    <row r="2257" spans="2:7">
      <c r="B2257" s="55" t="s">
        <v>266</v>
      </c>
      <c r="C2257" s="55" t="s">
        <v>1137</v>
      </c>
      <c r="D2257" s="55" t="s">
        <v>269</v>
      </c>
      <c r="E2257" s="55" t="s">
        <v>1322</v>
      </c>
      <c r="F2257" s="55">
        <v>0</v>
      </c>
      <c r="G2257" s="55">
        <v>7</v>
      </c>
    </row>
    <row r="2258" spans="2:7">
      <c r="B2258" s="55" t="s">
        <v>266</v>
      </c>
      <c r="C2258" s="55" t="s">
        <v>1137</v>
      </c>
      <c r="D2258" s="55" t="s">
        <v>270</v>
      </c>
      <c r="E2258" s="55" t="s">
        <v>1322</v>
      </c>
      <c r="F2258" s="55">
        <v>0</v>
      </c>
      <c r="G2258" s="55">
        <v>0</v>
      </c>
    </row>
    <row r="2259" spans="2:7">
      <c r="B2259" s="55" t="s">
        <v>266</v>
      </c>
      <c r="C2259" s="55" t="s">
        <v>1137</v>
      </c>
      <c r="D2259" s="55" t="s">
        <v>267</v>
      </c>
      <c r="E2259" s="55" t="s">
        <v>1323</v>
      </c>
      <c r="F2259" s="55">
        <v>6</v>
      </c>
      <c r="G2259" s="55">
        <v>0</v>
      </c>
    </row>
    <row r="2260" spans="2:7">
      <c r="B2260" s="55" t="s">
        <v>266</v>
      </c>
      <c r="C2260" s="55" t="s">
        <v>1137</v>
      </c>
      <c r="D2260" s="55" t="s">
        <v>269</v>
      </c>
      <c r="E2260" s="55" t="s">
        <v>1323</v>
      </c>
      <c r="F2260" s="55">
        <v>0</v>
      </c>
      <c r="G2260" s="55">
        <v>0</v>
      </c>
    </row>
    <row r="2261" spans="2:7">
      <c r="B2261" s="55" t="s">
        <v>266</v>
      </c>
      <c r="C2261" s="55" t="s">
        <v>1137</v>
      </c>
      <c r="D2261" s="55" t="s">
        <v>267</v>
      </c>
      <c r="E2261" s="55" t="s">
        <v>1324</v>
      </c>
      <c r="F2261" s="55">
        <v>0</v>
      </c>
      <c r="G2261" s="55">
        <v>0</v>
      </c>
    </row>
    <row r="2262" spans="2:7">
      <c r="B2262" s="55" t="s">
        <v>266</v>
      </c>
      <c r="C2262" s="55" t="s">
        <v>1137</v>
      </c>
      <c r="D2262" s="55" t="s">
        <v>269</v>
      </c>
      <c r="E2262" s="55" t="s">
        <v>1324</v>
      </c>
      <c r="F2262" s="55">
        <v>4</v>
      </c>
      <c r="G2262" s="55">
        <v>2</v>
      </c>
    </row>
    <row r="2263" spans="2:7">
      <c r="B2263" s="55" t="s">
        <v>266</v>
      </c>
      <c r="C2263" s="55" t="s">
        <v>1137</v>
      </c>
      <c r="D2263" s="55" t="s">
        <v>270</v>
      </c>
      <c r="E2263" s="55" t="s">
        <v>1324</v>
      </c>
      <c r="F2263" s="55">
        <v>0</v>
      </c>
      <c r="G2263" s="55">
        <v>0</v>
      </c>
    </row>
    <row r="2264" spans="2:7">
      <c r="B2264" s="55" t="s">
        <v>266</v>
      </c>
      <c r="C2264" s="55" t="s">
        <v>1137</v>
      </c>
      <c r="D2264" s="55" t="s">
        <v>267</v>
      </c>
      <c r="E2264" s="55" t="s">
        <v>1325</v>
      </c>
      <c r="F2264" s="55">
        <v>10</v>
      </c>
      <c r="G2264" s="55">
        <v>12</v>
      </c>
    </row>
    <row r="2265" spans="2:7">
      <c r="B2265" s="55" t="s">
        <v>266</v>
      </c>
      <c r="C2265" s="55" t="s">
        <v>1137</v>
      </c>
      <c r="D2265" s="55" t="s">
        <v>269</v>
      </c>
      <c r="E2265" s="55" t="s">
        <v>1325</v>
      </c>
      <c r="F2265" s="55">
        <v>0</v>
      </c>
      <c r="G2265" s="55">
        <v>0</v>
      </c>
    </row>
    <row r="2266" spans="2:7">
      <c r="B2266" s="55" t="s">
        <v>266</v>
      </c>
      <c r="C2266" s="55" t="s">
        <v>1137</v>
      </c>
      <c r="D2266" s="55" t="s">
        <v>270</v>
      </c>
      <c r="E2266" s="55" t="s">
        <v>1325</v>
      </c>
      <c r="F2266" s="55">
        <v>0</v>
      </c>
      <c r="G2266" s="55">
        <v>0</v>
      </c>
    </row>
    <row r="2267" spans="2:7">
      <c r="B2267" s="55" t="s">
        <v>266</v>
      </c>
      <c r="C2267" s="55" t="s">
        <v>1137</v>
      </c>
      <c r="D2267" s="55" t="s">
        <v>267</v>
      </c>
      <c r="E2267" s="55" t="s">
        <v>777</v>
      </c>
      <c r="F2267" s="55">
        <v>0</v>
      </c>
      <c r="G2267" s="55">
        <v>4</v>
      </c>
    </row>
    <row r="2268" spans="2:7">
      <c r="B2268" s="55" t="s">
        <v>266</v>
      </c>
      <c r="C2268" s="55" t="s">
        <v>1137</v>
      </c>
      <c r="D2268" s="55" t="s">
        <v>269</v>
      </c>
      <c r="E2268" s="55" t="s">
        <v>777</v>
      </c>
      <c r="F2268" s="55">
        <v>0</v>
      </c>
      <c r="G2268" s="55">
        <v>0</v>
      </c>
    </row>
    <row r="2269" spans="2:7">
      <c r="B2269" s="55" t="s">
        <v>266</v>
      </c>
      <c r="C2269" s="55" t="s">
        <v>1137</v>
      </c>
      <c r="D2269" s="55" t="s">
        <v>267</v>
      </c>
      <c r="E2269" s="55" t="s">
        <v>1326</v>
      </c>
      <c r="F2269" s="55">
        <v>0</v>
      </c>
      <c r="G2269" s="55">
        <v>0</v>
      </c>
    </row>
    <row r="2270" spans="2:7">
      <c r="B2270" s="55" t="s">
        <v>266</v>
      </c>
      <c r="C2270" s="55" t="s">
        <v>1137</v>
      </c>
      <c r="D2270" s="55" t="s">
        <v>270</v>
      </c>
      <c r="E2270" s="55" t="s">
        <v>1327</v>
      </c>
      <c r="F2270" s="55">
        <v>0</v>
      </c>
      <c r="G2270" s="55">
        <v>0</v>
      </c>
    </row>
    <row r="2271" spans="2:7">
      <c r="B2271" s="55" t="s">
        <v>266</v>
      </c>
      <c r="C2271" s="55" t="s">
        <v>1137</v>
      </c>
      <c r="D2271" s="55" t="s">
        <v>267</v>
      </c>
      <c r="E2271" s="55" t="s">
        <v>1328</v>
      </c>
      <c r="F2271" s="55">
        <v>0</v>
      </c>
      <c r="G2271" s="55">
        <v>2</v>
      </c>
    </row>
    <row r="2272" spans="2:7">
      <c r="B2272" s="55" t="s">
        <v>266</v>
      </c>
      <c r="C2272" s="55" t="s">
        <v>1137</v>
      </c>
      <c r="D2272" s="55" t="s">
        <v>269</v>
      </c>
      <c r="E2272" s="55" t="s">
        <v>1328</v>
      </c>
      <c r="F2272" s="55">
        <v>6</v>
      </c>
      <c r="G2272" s="55">
        <v>0</v>
      </c>
    </row>
    <row r="2273" spans="2:7">
      <c r="B2273" s="55" t="s">
        <v>266</v>
      </c>
      <c r="C2273" s="55" t="s">
        <v>1137</v>
      </c>
      <c r="D2273" s="55" t="s">
        <v>267</v>
      </c>
      <c r="E2273" s="55" t="s">
        <v>1329</v>
      </c>
      <c r="F2273" s="55">
        <v>26</v>
      </c>
      <c r="G2273" s="55">
        <v>13</v>
      </c>
    </row>
    <row r="2274" spans="2:7">
      <c r="B2274" s="55" t="s">
        <v>266</v>
      </c>
      <c r="C2274" s="55" t="s">
        <v>1137</v>
      </c>
      <c r="D2274" s="55" t="s">
        <v>269</v>
      </c>
      <c r="E2274" s="55" t="s">
        <v>1329</v>
      </c>
      <c r="F2274" s="55">
        <v>55</v>
      </c>
      <c r="G2274" s="55">
        <v>41</v>
      </c>
    </row>
    <row r="2275" spans="2:7">
      <c r="B2275" s="55" t="s">
        <v>266</v>
      </c>
      <c r="C2275" s="55" t="s">
        <v>1137</v>
      </c>
      <c r="D2275" s="55" t="s">
        <v>270</v>
      </c>
      <c r="E2275" s="55" t="s">
        <v>1329</v>
      </c>
      <c r="F2275" s="55">
        <v>0</v>
      </c>
      <c r="G2275" s="55">
        <v>0</v>
      </c>
    </row>
    <row r="2276" spans="2:7">
      <c r="B2276" s="55" t="s">
        <v>266</v>
      </c>
      <c r="C2276" s="55" t="s">
        <v>1137</v>
      </c>
      <c r="D2276" s="55" t="s">
        <v>267</v>
      </c>
      <c r="E2276" s="55" t="s">
        <v>1330</v>
      </c>
      <c r="F2276" s="55">
        <v>0</v>
      </c>
      <c r="G2276" s="55">
        <v>0</v>
      </c>
    </row>
    <row r="2277" spans="2:7">
      <c r="B2277" s="55" t="s">
        <v>266</v>
      </c>
      <c r="C2277" s="55" t="s">
        <v>1137</v>
      </c>
      <c r="D2277" s="55" t="s">
        <v>267</v>
      </c>
      <c r="E2277" s="55" t="s">
        <v>1331</v>
      </c>
      <c r="F2277" s="55">
        <v>0</v>
      </c>
      <c r="G2277" s="55">
        <v>0</v>
      </c>
    </row>
    <row r="2278" spans="2:7">
      <c r="B2278" s="55" t="s">
        <v>266</v>
      </c>
      <c r="C2278" s="55" t="s">
        <v>1137</v>
      </c>
      <c r="D2278" s="55" t="s">
        <v>269</v>
      </c>
      <c r="E2278" s="55" t="s">
        <v>1331</v>
      </c>
      <c r="F2278" s="55">
        <v>0</v>
      </c>
      <c r="G2278" s="55">
        <v>0</v>
      </c>
    </row>
    <row r="2279" spans="2:7">
      <c r="B2279" s="55" t="s">
        <v>266</v>
      </c>
      <c r="C2279" s="55" t="s">
        <v>1137</v>
      </c>
      <c r="D2279" s="55" t="s">
        <v>267</v>
      </c>
      <c r="E2279" s="55" t="s">
        <v>1332</v>
      </c>
      <c r="F2279" s="55">
        <v>0</v>
      </c>
      <c r="G2279" s="55">
        <v>0</v>
      </c>
    </row>
    <row r="2280" spans="2:7">
      <c r="B2280" s="55" t="s">
        <v>266</v>
      </c>
      <c r="C2280" s="55" t="s">
        <v>1137</v>
      </c>
      <c r="D2280" s="55" t="s">
        <v>269</v>
      </c>
      <c r="E2280" s="55" t="s">
        <v>1332</v>
      </c>
      <c r="F2280" s="55">
        <v>0</v>
      </c>
      <c r="G2280" s="55">
        <v>0</v>
      </c>
    </row>
    <row r="2281" spans="2:7">
      <c r="B2281" s="55" t="s">
        <v>266</v>
      </c>
      <c r="C2281" s="55" t="s">
        <v>1137</v>
      </c>
      <c r="D2281" s="55" t="s">
        <v>270</v>
      </c>
      <c r="E2281" s="55" t="s">
        <v>1332</v>
      </c>
      <c r="F2281" s="55">
        <v>0</v>
      </c>
      <c r="G2281" s="55">
        <v>0</v>
      </c>
    </row>
    <row r="2282" spans="2:7">
      <c r="B2282" s="55" t="s">
        <v>266</v>
      </c>
      <c r="C2282" s="55" t="s">
        <v>1137</v>
      </c>
      <c r="D2282" s="55" t="s">
        <v>267</v>
      </c>
      <c r="E2282" s="55" t="s">
        <v>1333</v>
      </c>
      <c r="F2282" s="55">
        <v>25</v>
      </c>
      <c r="G2282" s="55">
        <v>36</v>
      </c>
    </row>
    <row r="2283" spans="2:7">
      <c r="B2283" s="55" t="s">
        <v>266</v>
      </c>
      <c r="C2283" s="55" t="s">
        <v>1137</v>
      </c>
      <c r="D2283" s="55" t="s">
        <v>269</v>
      </c>
      <c r="E2283" s="55" t="s">
        <v>1333</v>
      </c>
      <c r="F2283" s="55">
        <v>0</v>
      </c>
      <c r="G2283" s="55">
        <v>16</v>
      </c>
    </row>
    <row r="2284" spans="2:7">
      <c r="B2284" s="55" t="s">
        <v>266</v>
      </c>
      <c r="C2284" s="55" t="s">
        <v>1137</v>
      </c>
      <c r="D2284" s="55" t="s">
        <v>270</v>
      </c>
      <c r="E2284" s="55" t="s">
        <v>1333</v>
      </c>
      <c r="F2284" s="55">
        <v>0</v>
      </c>
      <c r="G2284" s="55">
        <v>0</v>
      </c>
    </row>
    <row r="2285" spans="2:7">
      <c r="B2285" s="55" t="s">
        <v>266</v>
      </c>
      <c r="C2285" s="55" t="s">
        <v>1137</v>
      </c>
      <c r="D2285" s="55" t="s">
        <v>267</v>
      </c>
      <c r="E2285" s="55" t="s">
        <v>1334</v>
      </c>
      <c r="F2285" s="55">
        <v>50</v>
      </c>
      <c r="G2285" s="55">
        <v>179</v>
      </c>
    </row>
    <row r="2286" spans="2:7">
      <c r="B2286" s="55" t="s">
        <v>266</v>
      </c>
      <c r="C2286" s="55" t="s">
        <v>1137</v>
      </c>
      <c r="D2286" s="55" t="s">
        <v>269</v>
      </c>
      <c r="E2286" s="55" t="s">
        <v>1334</v>
      </c>
      <c r="F2286" s="55">
        <v>30</v>
      </c>
      <c r="G2286" s="55">
        <v>216</v>
      </c>
    </row>
    <row r="2287" spans="2:7">
      <c r="B2287" s="55" t="s">
        <v>266</v>
      </c>
      <c r="C2287" s="55" t="s">
        <v>1137</v>
      </c>
      <c r="D2287" s="55" t="s">
        <v>270</v>
      </c>
      <c r="E2287" s="55" t="s">
        <v>1334</v>
      </c>
      <c r="F2287" s="55">
        <v>0</v>
      </c>
      <c r="G2287" s="55">
        <v>0</v>
      </c>
    </row>
    <row r="2288" spans="2:7">
      <c r="B2288" s="55" t="s">
        <v>266</v>
      </c>
      <c r="C2288" s="55" t="s">
        <v>1137</v>
      </c>
      <c r="D2288" s="55" t="s">
        <v>267</v>
      </c>
      <c r="E2288" s="55" t="s">
        <v>1335</v>
      </c>
      <c r="F2288" s="55">
        <v>4</v>
      </c>
      <c r="G2288" s="55">
        <v>2</v>
      </c>
    </row>
    <row r="2289" spans="2:7">
      <c r="B2289" s="55" t="s">
        <v>266</v>
      </c>
      <c r="C2289" s="55" t="s">
        <v>1137</v>
      </c>
      <c r="D2289" s="55" t="s">
        <v>269</v>
      </c>
      <c r="E2289" s="55" t="s">
        <v>1335</v>
      </c>
      <c r="F2289" s="55">
        <v>0</v>
      </c>
      <c r="G2289" s="55">
        <v>0</v>
      </c>
    </row>
    <row r="2290" spans="2:7">
      <c r="B2290" s="55" t="s">
        <v>266</v>
      </c>
      <c r="C2290" s="55" t="s">
        <v>1137</v>
      </c>
      <c r="D2290" s="55" t="s">
        <v>267</v>
      </c>
      <c r="E2290" s="55" t="s">
        <v>1336</v>
      </c>
      <c r="F2290" s="55">
        <v>0</v>
      </c>
      <c r="G2290" s="55">
        <v>0</v>
      </c>
    </row>
    <row r="2291" spans="2:7">
      <c r="B2291" s="55" t="s">
        <v>266</v>
      </c>
      <c r="C2291" s="55" t="s">
        <v>1137</v>
      </c>
      <c r="D2291" s="55" t="s">
        <v>269</v>
      </c>
      <c r="E2291" s="55" t="s">
        <v>1336</v>
      </c>
      <c r="F2291" s="55">
        <v>0</v>
      </c>
      <c r="G2291" s="55">
        <v>0</v>
      </c>
    </row>
    <row r="2292" spans="2:7">
      <c r="B2292" s="55" t="s">
        <v>266</v>
      </c>
      <c r="C2292" s="55" t="s">
        <v>1137</v>
      </c>
      <c r="D2292" s="55" t="s">
        <v>270</v>
      </c>
      <c r="E2292" s="55" t="s">
        <v>1336</v>
      </c>
      <c r="F2292" s="55">
        <v>2</v>
      </c>
      <c r="G2292" s="55">
        <v>0</v>
      </c>
    </row>
    <row r="2293" spans="2:7">
      <c r="B2293" s="55" t="s">
        <v>266</v>
      </c>
      <c r="C2293" s="55" t="s">
        <v>1137</v>
      </c>
      <c r="D2293" s="55" t="s">
        <v>270</v>
      </c>
      <c r="E2293" s="55" t="s">
        <v>1337</v>
      </c>
      <c r="F2293" s="55">
        <v>0</v>
      </c>
      <c r="G2293" s="55">
        <v>0</v>
      </c>
    </row>
    <row r="2294" spans="2:7">
      <c r="B2294" s="55" t="s">
        <v>266</v>
      </c>
      <c r="C2294" s="55" t="s">
        <v>1137</v>
      </c>
      <c r="D2294" s="55" t="s">
        <v>267</v>
      </c>
      <c r="E2294" s="55" t="s">
        <v>1338</v>
      </c>
      <c r="F2294" s="55">
        <v>0</v>
      </c>
      <c r="G2294" s="55">
        <v>0</v>
      </c>
    </row>
    <row r="2295" spans="2:7">
      <c r="B2295" s="55" t="s">
        <v>266</v>
      </c>
      <c r="C2295" s="55" t="s">
        <v>1137</v>
      </c>
      <c r="D2295" s="55" t="s">
        <v>267</v>
      </c>
      <c r="E2295" s="55" t="s">
        <v>1339</v>
      </c>
      <c r="F2295" s="55">
        <v>2</v>
      </c>
      <c r="G2295" s="55">
        <v>0</v>
      </c>
    </row>
    <row r="2296" spans="2:7">
      <c r="B2296" s="55" t="s">
        <v>266</v>
      </c>
      <c r="C2296" s="55" t="s">
        <v>1137</v>
      </c>
      <c r="D2296" s="55" t="s">
        <v>270</v>
      </c>
      <c r="E2296" s="55" t="s">
        <v>1339</v>
      </c>
      <c r="F2296" s="55">
        <v>0</v>
      </c>
      <c r="G2296" s="55">
        <v>0</v>
      </c>
    </row>
    <row r="2297" spans="2:7">
      <c r="B2297" s="55" t="s">
        <v>266</v>
      </c>
      <c r="C2297" s="55" t="s">
        <v>1137</v>
      </c>
      <c r="D2297" s="55" t="s">
        <v>267</v>
      </c>
      <c r="E2297" s="55" t="s">
        <v>1340</v>
      </c>
      <c r="F2297" s="55">
        <v>0</v>
      </c>
      <c r="G2297" s="55">
        <v>0</v>
      </c>
    </row>
    <row r="2298" spans="2:7">
      <c r="B2298" s="55" t="s">
        <v>266</v>
      </c>
      <c r="C2298" s="55" t="s">
        <v>1137</v>
      </c>
      <c r="D2298" s="55" t="s">
        <v>269</v>
      </c>
      <c r="E2298" s="55" t="s">
        <v>1340</v>
      </c>
      <c r="F2298" s="55">
        <v>0</v>
      </c>
      <c r="G2298" s="55">
        <v>0</v>
      </c>
    </row>
    <row r="2299" spans="2:7">
      <c r="B2299" s="55" t="s">
        <v>266</v>
      </c>
      <c r="C2299" s="55" t="s">
        <v>1137</v>
      </c>
      <c r="D2299" s="55" t="s">
        <v>270</v>
      </c>
      <c r="E2299" s="55" t="s">
        <v>1340</v>
      </c>
      <c r="F2299" s="55">
        <v>0</v>
      </c>
      <c r="G2299" s="55">
        <v>0</v>
      </c>
    </row>
    <row r="2300" spans="2:7">
      <c r="B2300" s="55" t="s">
        <v>266</v>
      </c>
      <c r="C2300" s="55" t="s">
        <v>1137</v>
      </c>
      <c r="D2300" s="55" t="s">
        <v>267</v>
      </c>
      <c r="E2300" s="55" t="s">
        <v>1341</v>
      </c>
      <c r="F2300" s="55">
        <v>106</v>
      </c>
      <c r="G2300" s="55">
        <v>117</v>
      </c>
    </row>
    <row r="2301" spans="2:7">
      <c r="B2301" s="55" t="s">
        <v>266</v>
      </c>
      <c r="C2301" s="55" t="s">
        <v>1137</v>
      </c>
      <c r="D2301" s="55" t="s">
        <v>269</v>
      </c>
      <c r="E2301" s="55" t="s">
        <v>1341</v>
      </c>
      <c r="F2301" s="55">
        <v>453</v>
      </c>
      <c r="G2301" s="55">
        <v>61</v>
      </c>
    </row>
    <row r="2302" spans="2:7">
      <c r="B2302" s="55" t="s">
        <v>266</v>
      </c>
      <c r="C2302" s="55" t="s">
        <v>1137</v>
      </c>
      <c r="D2302" s="55" t="s">
        <v>270</v>
      </c>
      <c r="E2302" s="55" t="s">
        <v>1341</v>
      </c>
      <c r="F2302" s="55">
        <v>0</v>
      </c>
      <c r="G2302" s="55">
        <v>0</v>
      </c>
    </row>
    <row r="2303" spans="2:7">
      <c r="B2303" s="55" t="s">
        <v>266</v>
      </c>
      <c r="C2303" s="55" t="s">
        <v>1137</v>
      </c>
      <c r="D2303" s="55" t="s">
        <v>269</v>
      </c>
      <c r="E2303" s="55" t="s">
        <v>1342</v>
      </c>
      <c r="F2303" s="55">
        <v>0</v>
      </c>
      <c r="G2303" s="55">
        <v>0</v>
      </c>
    </row>
    <row r="2304" spans="2:7">
      <c r="B2304" s="55" t="s">
        <v>266</v>
      </c>
      <c r="C2304" s="55" t="s">
        <v>1137</v>
      </c>
      <c r="D2304" s="55" t="s">
        <v>267</v>
      </c>
      <c r="E2304" s="55" t="s">
        <v>1343</v>
      </c>
      <c r="F2304" s="55">
        <v>0</v>
      </c>
      <c r="G2304" s="55">
        <v>0</v>
      </c>
    </row>
    <row r="2305" spans="2:7">
      <c r="B2305" s="55" t="s">
        <v>266</v>
      </c>
      <c r="C2305" s="55" t="s">
        <v>1137</v>
      </c>
      <c r="D2305" s="55" t="s">
        <v>270</v>
      </c>
      <c r="E2305" s="55" t="s">
        <v>1343</v>
      </c>
      <c r="F2305" s="55">
        <v>0</v>
      </c>
      <c r="G2305" s="55">
        <v>0</v>
      </c>
    </row>
    <row r="2306" spans="2:7">
      <c r="B2306" s="55" t="s">
        <v>266</v>
      </c>
      <c r="C2306" s="55" t="s">
        <v>1137</v>
      </c>
      <c r="D2306" s="55" t="s">
        <v>267</v>
      </c>
      <c r="E2306" s="55" t="s">
        <v>1344</v>
      </c>
      <c r="F2306" s="55">
        <v>0</v>
      </c>
      <c r="G2306" s="55">
        <v>0</v>
      </c>
    </row>
    <row r="2307" spans="2:7">
      <c r="B2307" s="55" t="s">
        <v>266</v>
      </c>
      <c r="C2307" s="55" t="s">
        <v>1137</v>
      </c>
      <c r="D2307" s="55" t="s">
        <v>267</v>
      </c>
      <c r="E2307" s="55" t="s">
        <v>1345</v>
      </c>
      <c r="F2307" s="55">
        <v>8</v>
      </c>
      <c r="G2307" s="55">
        <v>5</v>
      </c>
    </row>
    <row r="2308" spans="2:7">
      <c r="B2308" s="55" t="s">
        <v>266</v>
      </c>
      <c r="C2308" s="55" t="s">
        <v>1137</v>
      </c>
      <c r="D2308" s="55" t="s">
        <v>269</v>
      </c>
      <c r="E2308" s="55" t="s">
        <v>1345</v>
      </c>
      <c r="F2308" s="55">
        <v>12</v>
      </c>
      <c r="G2308" s="55">
        <v>21</v>
      </c>
    </row>
    <row r="2309" spans="2:7">
      <c r="B2309" s="55" t="s">
        <v>266</v>
      </c>
      <c r="C2309" s="55" t="s">
        <v>1137</v>
      </c>
      <c r="D2309" s="55" t="s">
        <v>270</v>
      </c>
      <c r="E2309" s="55" t="s">
        <v>1345</v>
      </c>
      <c r="F2309" s="55">
        <v>0</v>
      </c>
      <c r="G2309" s="55">
        <v>1</v>
      </c>
    </row>
    <row r="2310" spans="2:7">
      <c r="B2310" s="55" t="s">
        <v>266</v>
      </c>
      <c r="C2310" s="55" t="s">
        <v>1137</v>
      </c>
      <c r="D2310" s="55" t="s">
        <v>267</v>
      </c>
      <c r="E2310" s="55" t="s">
        <v>1346</v>
      </c>
      <c r="F2310" s="55">
        <v>0</v>
      </c>
      <c r="G2310" s="55">
        <v>0</v>
      </c>
    </row>
    <row r="2311" spans="2:7">
      <c r="B2311" s="55" t="s">
        <v>266</v>
      </c>
      <c r="C2311" s="55" t="s">
        <v>1137</v>
      </c>
      <c r="D2311" s="55" t="s">
        <v>269</v>
      </c>
      <c r="E2311" s="55" t="s">
        <v>1346</v>
      </c>
      <c r="F2311" s="55">
        <v>0</v>
      </c>
      <c r="G2311" s="55">
        <v>10</v>
      </c>
    </row>
    <row r="2312" spans="2:7">
      <c r="B2312" s="55" t="s">
        <v>266</v>
      </c>
      <c r="C2312" s="55" t="s">
        <v>1137</v>
      </c>
      <c r="D2312" s="55" t="s">
        <v>270</v>
      </c>
      <c r="E2312" s="55" t="s">
        <v>1346</v>
      </c>
      <c r="F2312" s="55">
        <v>0</v>
      </c>
      <c r="G2312" s="55">
        <v>1</v>
      </c>
    </row>
    <row r="2313" spans="2:7">
      <c r="B2313" s="55" t="s">
        <v>266</v>
      </c>
      <c r="C2313" s="55" t="s">
        <v>1137</v>
      </c>
      <c r="D2313" s="55" t="s">
        <v>267</v>
      </c>
      <c r="E2313" s="55" t="s">
        <v>1347</v>
      </c>
      <c r="F2313" s="55">
        <v>0</v>
      </c>
      <c r="G2313" s="55">
        <v>0</v>
      </c>
    </row>
    <row r="2314" spans="2:7">
      <c r="B2314" s="55" t="s">
        <v>266</v>
      </c>
      <c r="C2314" s="55" t="s">
        <v>1137</v>
      </c>
      <c r="D2314" s="55" t="s">
        <v>267</v>
      </c>
      <c r="E2314" s="55" t="s">
        <v>1348</v>
      </c>
      <c r="F2314" s="55">
        <v>175</v>
      </c>
      <c r="G2314" s="55">
        <v>107</v>
      </c>
    </row>
    <row r="2315" spans="2:7">
      <c r="B2315" s="55" t="s">
        <v>266</v>
      </c>
      <c r="C2315" s="55" t="s">
        <v>1137</v>
      </c>
      <c r="D2315" s="55" t="s">
        <v>269</v>
      </c>
      <c r="E2315" s="55" t="s">
        <v>1348</v>
      </c>
      <c r="F2315" s="55">
        <v>98</v>
      </c>
      <c r="G2315" s="55">
        <v>95</v>
      </c>
    </row>
    <row r="2316" spans="2:7">
      <c r="B2316" s="55" t="s">
        <v>266</v>
      </c>
      <c r="C2316" s="55" t="s">
        <v>1137</v>
      </c>
      <c r="D2316" s="55" t="s">
        <v>270</v>
      </c>
      <c r="E2316" s="55" t="s">
        <v>1348</v>
      </c>
      <c r="F2316" s="55">
        <v>30</v>
      </c>
      <c r="G2316" s="55">
        <v>13</v>
      </c>
    </row>
    <row r="2317" spans="2:7">
      <c r="B2317" s="55" t="s">
        <v>266</v>
      </c>
      <c r="C2317" s="55" t="s">
        <v>1137</v>
      </c>
      <c r="D2317" s="55" t="s">
        <v>267</v>
      </c>
      <c r="E2317" s="55" t="s">
        <v>1349</v>
      </c>
      <c r="F2317" s="55">
        <v>10</v>
      </c>
      <c r="G2317" s="55">
        <v>0</v>
      </c>
    </row>
    <row r="2318" spans="2:7">
      <c r="B2318" s="55" t="s">
        <v>266</v>
      </c>
      <c r="C2318" s="55" t="s">
        <v>1137</v>
      </c>
      <c r="D2318" s="55" t="s">
        <v>269</v>
      </c>
      <c r="E2318" s="55" t="s">
        <v>1349</v>
      </c>
      <c r="F2318" s="55">
        <v>0</v>
      </c>
      <c r="G2318" s="55">
        <v>0</v>
      </c>
    </row>
    <row r="2319" spans="2:7">
      <c r="B2319" s="55" t="s">
        <v>266</v>
      </c>
      <c r="C2319" s="55" t="s">
        <v>1137</v>
      </c>
      <c r="D2319" s="55" t="s">
        <v>267</v>
      </c>
      <c r="E2319" s="55" t="s">
        <v>1350</v>
      </c>
      <c r="F2319" s="55">
        <v>4</v>
      </c>
      <c r="G2319" s="55">
        <v>13</v>
      </c>
    </row>
    <row r="2320" spans="2:7">
      <c r="B2320" s="55" t="s">
        <v>266</v>
      </c>
      <c r="C2320" s="55" t="s">
        <v>1137</v>
      </c>
      <c r="D2320" s="55" t="s">
        <v>269</v>
      </c>
      <c r="E2320" s="55" t="s">
        <v>1350</v>
      </c>
      <c r="F2320" s="55">
        <v>3</v>
      </c>
      <c r="G2320" s="55">
        <v>4</v>
      </c>
    </row>
    <row r="2321" spans="2:7">
      <c r="B2321" s="55" t="s">
        <v>266</v>
      </c>
      <c r="C2321" s="55" t="s">
        <v>1137</v>
      </c>
      <c r="D2321" s="55" t="s">
        <v>270</v>
      </c>
      <c r="E2321" s="55" t="s">
        <v>1350</v>
      </c>
      <c r="F2321" s="55">
        <v>0</v>
      </c>
      <c r="G2321" s="55">
        <v>0</v>
      </c>
    </row>
    <row r="2322" spans="2:7">
      <c r="B2322" s="55" t="s">
        <v>266</v>
      </c>
      <c r="C2322" s="55" t="s">
        <v>1137</v>
      </c>
      <c r="D2322" s="55" t="s">
        <v>267</v>
      </c>
      <c r="E2322" s="55" t="s">
        <v>1351</v>
      </c>
      <c r="F2322" s="55">
        <v>32</v>
      </c>
      <c r="G2322" s="55">
        <v>13</v>
      </c>
    </row>
    <row r="2323" spans="2:7">
      <c r="B2323" s="55" t="s">
        <v>266</v>
      </c>
      <c r="C2323" s="55" t="s">
        <v>1137</v>
      </c>
      <c r="D2323" s="55" t="s">
        <v>269</v>
      </c>
      <c r="E2323" s="55" t="s">
        <v>1351</v>
      </c>
      <c r="F2323" s="55">
        <v>6</v>
      </c>
      <c r="G2323" s="55">
        <v>3</v>
      </c>
    </row>
    <row r="2324" spans="2:7">
      <c r="B2324" s="55" t="s">
        <v>266</v>
      </c>
      <c r="C2324" s="55" t="s">
        <v>1137</v>
      </c>
      <c r="D2324" s="55" t="s">
        <v>270</v>
      </c>
      <c r="E2324" s="55" t="s">
        <v>1351</v>
      </c>
      <c r="F2324" s="55">
        <v>3</v>
      </c>
      <c r="G2324" s="55">
        <v>2</v>
      </c>
    </row>
    <row r="2325" spans="2:7">
      <c r="B2325" s="55" t="s">
        <v>266</v>
      </c>
      <c r="C2325" s="55" t="s">
        <v>1137</v>
      </c>
      <c r="D2325" s="55" t="s">
        <v>267</v>
      </c>
      <c r="E2325" s="55" t="s">
        <v>1352</v>
      </c>
      <c r="F2325" s="55">
        <v>0</v>
      </c>
      <c r="G2325" s="55">
        <v>0</v>
      </c>
    </row>
    <row r="2326" spans="2:7">
      <c r="B2326" s="55" t="s">
        <v>266</v>
      </c>
      <c r="C2326" s="55" t="s">
        <v>1353</v>
      </c>
      <c r="D2326" s="55" t="s">
        <v>267</v>
      </c>
      <c r="E2326" s="55" t="s">
        <v>1354</v>
      </c>
      <c r="F2326" s="55">
        <v>68</v>
      </c>
      <c r="G2326" s="55">
        <v>111</v>
      </c>
    </row>
    <row r="2327" spans="2:7">
      <c r="B2327" s="55" t="s">
        <v>266</v>
      </c>
      <c r="C2327" s="55" t="s">
        <v>1353</v>
      </c>
      <c r="D2327" s="55" t="s">
        <v>269</v>
      </c>
      <c r="E2327" s="55" t="s">
        <v>1354</v>
      </c>
      <c r="F2327" s="55">
        <v>24</v>
      </c>
      <c r="G2327" s="55">
        <v>31</v>
      </c>
    </row>
    <row r="2328" spans="2:7">
      <c r="B2328" s="55" t="s">
        <v>266</v>
      </c>
      <c r="C2328" s="55" t="s">
        <v>1353</v>
      </c>
      <c r="D2328" s="55" t="s">
        <v>270</v>
      </c>
      <c r="E2328" s="55" t="s">
        <v>1354</v>
      </c>
      <c r="F2328" s="55">
        <v>17</v>
      </c>
      <c r="G2328" s="55">
        <v>28</v>
      </c>
    </row>
    <row r="2329" spans="2:7">
      <c r="B2329" s="55" t="s">
        <v>266</v>
      </c>
      <c r="C2329" s="55" t="s">
        <v>1353</v>
      </c>
      <c r="D2329" s="55" t="s">
        <v>269</v>
      </c>
      <c r="E2329" s="55" t="s">
        <v>1355</v>
      </c>
      <c r="F2329" s="55">
        <v>0</v>
      </c>
      <c r="G2329" s="55">
        <v>0</v>
      </c>
    </row>
    <row r="2330" spans="2:7">
      <c r="B2330" s="55" t="s">
        <v>266</v>
      </c>
      <c r="C2330" s="55" t="s">
        <v>1353</v>
      </c>
      <c r="D2330" s="55" t="s">
        <v>269</v>
      </c>
      <c r="E2330" s="55" t="s">
        <v>1356</v>
      </c>
      <c r="F2330" s="55">
        <v>0</v>
      </c>
      <c r="G2330" s="55">
        <v>0</v>
      </c>
    </row>
    <row r="2331" spans="2:7">
      <c r="B2331" s="55" t="s">
        <v>266</v>
      </c>
      <c r="C2331" s="55" t="s">
        <v>1353</v>
      </c>
      <c r="D2331" s="55" t="s">
        <v>270</v>
      </c>
      <c r="E2331" s="55" t="s">
        <v>1356</v>
      </c>
      <c r="F2331" s="55">
        <v>2</v>
      </c>
      <c r="G2331" s="55">
        <v>0</v>
      </c>
    </row>
    <row r="2332" spans="2:7">
      <c r="B2332" s="55" t="s">
        <v>266</v>
      </c>
      <c r="C2332" s="55" t="s">
        <v>1353</v>
      </c>
      <c r="D2332" s="55" t="s">
        <v>267</v>
      </c>
      <c r="E2332" s="55" t="s">
        <v>1357</v>
      </c>
      <c r="F2332" s="55">
        <v>20</v>
      </c>
      <c r="G2332" s="55">
        <v>12</v>
      </c>
    </row>
    <row r="2333" spans="2:7">
      <c r="B2333" s="55" t="s">
        <v>266</v>
      </c>
      <c r="C2333" s="55" t="s">
        <v>1353</v>
      </c>
      <c r="D2333" s="55" t="s">
        <v>269</v>
      </c>
      <c r="E2333" s="55" t="s">
        <v>1358</v>
      </c>
      <c r="F2333" s="55">
        <v>0</v>
      </c>
      <c r="G2333" s="55">
        <v>0</v>
      </c>
    </row>
    <row r="2334" spans="2:7">
      <c r="B2334" s="55" t="s">
        <v>266</v>
      </c>
      <c r="C2334" s="55" t="s">
        <v>1353</v>
      </c>
      <c r="D2334" s="55" t="s">
        <v>267</v>
      </c>
      <c r="E2334" s="55" t="s">
        <v>1359</v>
      </c>
      <c r="F2334" s="55">
        <v>0</v>
      </c>
      <c r="G2334" s="55">
        <v>0</v>
      </c>
    </row>
    <row r="2335" spans="2:7">
      <c r="B2335" s="55" t="s">
        <v>266</v>
      </c>
      <c r="C2335" s="55" t="s">
        <v>1353</v>
      </c>
      <c r="D2335" s="55" t="s">
        <v>269</v>
      </c>
      <c r="E2335" s="55" t="s">
        <v>1360</v>
      </c>
      <c r="F2335" s="55">
        <v>0</v>
      </c>
      <c r="G2335" s="55">
        <v>0</v>
      </c>
    </row>
    <row r="2336" spans="2:7">
      <c r="B2336" s="55" t="s">
        <v>266</v>
      </c>
      <c r="C2336" s="55" t="s">
        <v>1353</v>
      </c>
      <c r="D2336" s="55" t="s">
        <v>267</v>
      </c>
      <c r="E2336" s="55" t="s">
        <v>1361</v>
      </c>
      <c r="F2336" s="55">
        <v>2</v>
      </c>
      <c r="G2336" s="55">
        <v>0</v>
      </c>
    </row>
    <row r="2337" spans="2:7">
      <c r="B2337" s="55" t="s">
        <v>266</v>
      </c>
      <c r="C2337" s="55" t="s">
        <v>1353</v>
      </c>
      <c r="D2337" s="55" t="s">
        <v>267</v>
      </c>
      <c r="E2337" s="55" t="s">
        <v>1362</v>
      </c>
      <c r="F2337" s="55">
        <v>0</v>
      </c>
      <c r="G2337" s="55">
        <v>0</v>
      </c>
    </row>
    <row r="2338" spans="2:7">
      <c r="B2338" s="55" t="s">
        <v>266</v>
      </c>
      <c r="C2338" s="55" t="s">
        <v>1353</v>
      </c>
      <c r="D2338" s="55" t="s">
        <v>270</v>
      </c>
      <c r="E2338" s="55" t="s">
        <v>1362</v>
      </c>
      <c r="F2338" s="55">
        <v>0</v>
      </c>
      <c r="G2338" s="55">
        <v>0</v>
      </c>
    </row>
    <row r="2339" spans="2:7">
      <c r="B2339" s="55" t="s">
        <v>266</v>
      </c>
      <c r="C2339" s="55" t="s">
        <v>1353</v>
      </c>
      <c r="D2339" s="55" t="s">
        <v>267</v>
      </c>
      <c r="E2339" s="55" t="s">
        <v>1363</v>
      </c>
      <c r="F2339" s="55">
        <v>1</v>
      </c>
      <c r="G2339" s="55">
        <v>0</v>
      </c>
    </row>
    <row r="2340" spans="2:7">
      <c r="B2340" s="55" t="s">
        <v>266</v>
      </c>
      <c r="C2340" s="55" t="s">
        <v>1353</v>
      </c>
      <c r="D2340" s="55" t="s">
        <v>270</v>
      </c>
      <c r="E2340" s="55" t="s">
        <v>1363</v>
      </c>
      <c r="F2340" s="55">
        <v>0</v>
      </c>
      <c r="G2340" s="55">
        <v>0</v>
      </c>
    </row>
    <row r="2341" spans="2:7">
      <c r="B2341" s="55" t="s">
        <v>266</v>
      </c>
      <c r="C2341" s="55" t="s">
        <v>1353</v>
      </c>
      <c r="D2341" s="55" t="s">
        <v>267</v>
      </c>
      <c r="E2341" s="55" t="s">
        <v>1364</v>
      </c>
      <c r="F2341" s="55">
        <v>18</v>
      </c>
      <c r="G2341" s="55">
        <v>21</v>
      </c>
    </row>
    <row r="2342" spans="2:7">
      <c r="B2342" s="55" t="s">
        <v>266</v>
      </c>
      <c r="C2342" s="55" t="s">
        <v>1353</v>
      </c>
      <c r="D2342" s="55" t="s">
        <v>269</v>
      </c>
      <c r="E2342" s="55" t="s">
        <v>1364</v>
      </c>
      <c r="F2342" s="55">
        <v>17</v>
      </c>
      <c r="G2342" s="55">
        <v>43</v>
      </c>
    </row>
    <row r="2343" spans="2:7">
      <c r="B2343" s="55" t="s">
        <v>266</v>
      </c>
      <c r="C2343" s="55" t="s">
        <v>1353</v>
      </c>
      <c r="D2343" s="55" t="s">
        <v>270</v>
      </c>
      <c r="E2343" s="55" t="s">
        <v>1364</v>
      </c>
      <c r="F2343" s="55">
        <v>31</v>
      </c>
      <c r="G2343" s="55">
        <v>26</v>
      </c>
    </row>
    <row r="2344" spans="2:7">
      <c r="B2344" s="55" t="s">
        <v>266</v>
      </c>
      <c r="C2344" s="55" t="s">
        <v>1353</v>
      </c>
      <c r="D2344" s="55" t="s">
        <v>267</v>
      </c>
      <c r="E2344" s="55" t="s">
        <v>1365</v>
      </c>
      <c r="F2344" s="55">
        <v>0</v>
      </c>
      <c r="G2344" s="55">
        <v>0</v>
      </c>
    </row>
    <row r="2345" spans="2:7">
      <c r="B2345" s="55" t="s">
        <v>266</v>
      </c>
      <c r="C2345" s="55" t="s">
        <v>1353</v>
      </c>
      <c r="D2345" s="55" t="s">
        <v>267</v>
      </c>
      <c r="E2345" s="55" t="s">
        <v>1366</v>
      </c>
      <c r="F2345" s="55">
        <v>14</v>
      </c>
      <c r="G2345" s="55">
        <v>5</v>
      </c>
    </row>
    <row r="2346" spans="2:7">
      <c r="B2346" s="55" t="s">
        <v>266</v>
      </c>
      <c r="C2346" s="55" t="s">
        <v>1353</v>
      </c>
      <c r="D2346" s="55" t="s">
        <v>269</v>
      </c>
      <c r="E2346" s="55" t="s">
        <v>1366</v>
      </c>
      <c r="F2346" s="55">
        <v>14</v>
      </c>
      <c r="G2346" s="55">
        <v>12</v>
      </c>
    </row>
    <row r="2347" spans="2:7">
      <c r="B2347" s="55" t="s">
        <v>266</v>
      </c>
      <c r="C2347" s="55" t="s">
        <v>1353</v>
      </c>
      <c r="D2347" s="55" t="s">
        <v>270</v>
      </c>
      <c r="E2347" s="55" t="s">
        <v>1366</v>
      </c>
      <c r="F2347" s="55">
        <v>25</v>
      </c>
      <c r="G2347" s="55">
        <v>39</v>
      </c>
    </row>
    <row r="2348" spans="2:7">
      <c r="B2348" s="55" t="s">
        <v>266</v>
      </c>
      <c r="C2348" s="55" t="s">
        <v>1353</v>
      </c>
      <c r="D2348" s="55" t="s">
        <v>267</v>
      </c>
      <c r="E2348" s="55" t="s">
        <v>1367</v>
      </c>
      <c r="F2348" s="55">
        <v>0</v>
      </c>
      <c r="G2348" s="55">
        <v>1</v>
      </c>
    </row>
    <row r="2349" spans="2:7">
      <c r="B2349" s="55" t="s">
        <v>266</v>
      </c>
      <c r="C2349" s="55" t="s">
        <v>1353</v>
      </c>
      <c r="D2349" s="55" t="s">
        <v>269</v>
      </c>
      <c r="E2349" s="55" t="s">
        <v>1367</v>
      </c>
      <c r="F2349" s="55">
        <v>0</v>
      </c>
      <c r="G2349" s="55">
        <v>0</v>
      </c>
    </row>
    <row r="2350" spans="2:7">
      <c r="B2350" s="55" t="s">
        <v>266</v>
      </c>
      <c r="C2350" s="55" t="s">
        <v>1353</v>
      </c>
      <c r="D2350" s="55" t="s">
        <v>267</v>
      </c>
      <c r="E2350" s="55" t="s">
        <v>1368</v>
      </c>
      <c r="F2350" s="55">
        <v>17</v>
      </c>
      <c r="G2350" s="55">
        <v>32</v>
      </c>
    </row>
    <row r="2351" spans="2:7">
      <c r="B2351" s="55" t="s">
        <v>266</v>
      </c>
      <c r="C2351" s="55" t="s">
        <v>1353</v>
      </c>
      <c r="D2351" s="55" t="s">
        <v>269</v>
      </c>
      <c r="E2351" s="55" t="s">
        <v>1368</v>
      </c>
      <c r="F2351" s="55">
        <v>0</v>
      </c>
      <c r="G2351" s="55">
        <v>0</v>
      </c>
    </row>
    <row r="2352" spans="2:7">
      <c r="B2352" s="55" t="s">
        <v>266</v>
      </c>
      <c r="C2352" s="55" t="s">
        <v>1353</v>
      </c>
      <c r="D2352" s="55" t="s">
        <v>267</v>
      </c>
      <c r="E2352" s="55" t="s">
        <v>1369</v>
      </c>
      <c r="F2352" s="55">
        <v>2</v>
      </c>
      <c r="G2352" s="55">
        <v>6</v>
      </c>
    </row>
    <row r="2353" spans="2:7">
      <c r="B2353" s="55" t="s">
        <v>266</v>
      </c>
      <c r="C2353" s="55" t="s">
        <v>1353</v>
      </c>
      <c r="D2353" s="55" t="s">
        <v>269</v>
      </c>
      <c r="E2353" s="55" t="s">
        <v>1369</v>
      </c>
      <c r="F2353" s="55">
        <v>0</v>
      </c>
      <c r="G2353" s="55">
        <v>2</v>
      </c>
    </row>
    <row r="2354" spans="2:7">
      <c r="B2354" s="55" t="s">
        <v>266</v>
      </c>
      <c r="C2354" s="55" t="s">
        <v>1353</v>
      </c>
      <c r="D2354" s="55" t="s">
        <v>270</v>
      </c>
      <c r="E2354" s="55" t="s">
        <v>1369</v>
      </c>
      <c r="F2354" s="55">
        <v>0</v>
      </c>
      <c r="G2354" s="55">
        <v>0</v>
      </c>
    </row>
    <row r="2355" spans="2:7">
      <c r="B2355" s="55" t="s">
        <v>266</v>
      </c>
      <c r="C2355" s="55" t="s">
        <v>1353</v>
      </c>
      <c r="D2355" s="55" t="s">
        <v>267</v>
      </c>
      <c r="E2355" s="55" t="s">
        <v>1370</v>
      </c>
      <c r="F2355" s="55">
        <v>6</v>
      </c>
      <c r="G2355" s="55">
        <v>0</v>
      </c>
    </row>
    <row r="2356" spans="2:7">
      <c r="B2356" s="55" t="s">
        <v>266</v>
      </c>
      <c r="C2356" s="55" t="s">
        <v>1353</v>
      </c>
      <c r="D2356" s="55" t="s">
        <v>267</v>
      </c>
      <c r="E2356" s="55" t="s">
        <v>1371</v>
      </c>
      <c r="F2356" s="55">
        <v>0</v>
      </c>
      <c r="G2356" s="55">
        <v>0</v>
      </c>
    </row>
    <row r="2357" spans="2:7">
      <c r="B2357" s="55" t="s">
        <v>266</v>
      </c>
      <c r="C2357" s="55" t="s">
        <v>1353</v>
      </c>
      <c r="D2357" s="55" t="s">
        <v>267</v>
      </c>
      <c r="E2357" s="55" t="s">
        <v>1372</v>
      </c>
      <c r="F2357" s="55">
        <v>18</v>
      </c>
      <c r="G2357" s="55">
        <v>14</v>
      </c>
    </row>
    <row r="2358" spans="2:7">
      <c r="B2358" s="55" t="s">
        <v>266</v>
      </c>
      <c r="C2358" s="55" t="s">
        <v>1353</v>
      </c>
      <c r="D2358" s="55" t="s">
        <v>269</v>
      </c>
      <c r="E2358" s="55" t="s">
        <v>1372</v>
      </c>
      <c r="F2358" s="55">
        <v>0</v>
      </c>
      <c r="G2358" s="55">
        <v>0</v>
      </c>
    </row>
    <row r="2359" spans="2:7">
      <c r="B2359" s="55" t="s">
        <v>266</v>
      </c>
      <c r="C2359" s="55" t="s">
        <v>1353</v>
      </c>
      <c r="D2359" s="55" t="s">
        <v>267</v>
      </c>
      <c r="E2359" s="55" t="s">
        <v>1373</v>
      </c>
      <c r="F2359" s="55">
        <v>13</v>
      </c>
      <c r="G2359" s="55">
        <v>20</v>
      </c>
    </row>
    <row r="2360" spans="2:7">
      <c r="B2360" s="55" t="s">
        <v>266</v>
      </c>
      <c r="C2360" s="55" t="s">
        <v>1353</v>
      </c>
      <c r="D2360" s="55" t="s">
        <v>269</v>
      </c>
      <c r="E2360" s="55" t="s">
        <v>1373</v>
      </c>
      <c r="F2360" s="55">
        <v>0</v>
      </c>
      <c r="G2360" s="55">
        <v>0</v>
      </c>
    </row>
    <row r="2361" spans="2:7">
      <c r="B2361" s="55" t="s">
        <v>266</v>
      </c>
      <c r="C2361" s="55" t="s">
        <v>1353</v>
      </c>
      <c r="D2361" s="55" t="s">
        <v>270</v>
      </c>
      <c r="E2361" s="55" t="s">
        <v>1373</v>
      </c>
      <c r="F2361" s="55">
        <v>0</v>
      </c>
      <c r="G2361" s="55">
        <v>0</v>
      </c>
    </row>
    <row r="2362" spans="2:7">
      <c r="B2362" s="55" t="s">
        <v>266</v>
      </c>
      <c r="C2362" s="55" t="s">
        <v>1353</v>
      </c>
      <c r="D2362" s="55" t="s">
        <v>267</v>
      </c>
      <c r="E2362" s="55" t="s">
        <v>1374</v>
      </c>
      <c r="F2362" s="55">
        <v>5</v>
      </c>
      <c r="G2362" s="55">
        <v>5</v>
      </c>
    </row>
    <row r="2363" spans="2:7">
      <c r="B2363" s="55" t="s">
        <v>266</v>
      </c>
      <c r="C2363" s="55" t="s">
        <v>1353</v>
      </c>
      <c r="D2363" s="55" t="s">
        <v>267</v>
      </c>
      <c r="E2363" s="55" t="s">
        <v>1375</v>
      </c>
      <c r="F2363" s="55">
        <v>9</v>
      </c>
      <c r="G2363" s="55">
        <v>4</v>
      </c>
    </row>
    <row r="2364" spans="2:7">
      <c r="B2364" s="55" t="s">
        <v>266</v>
      </c>
      <c r="C2364" s="55" t="s">
        <v>1353</v>
      </c>
      <c r="D2364" s="55" t="s">
        <v>270</v>
      </c>
      <c r="E2364" s="55" t="s">
        <v>1375</v>
      </c>
      <c r="F2364" s="55">
        <v>0</v>
      </c>
      <c r="G2364" s="55">
        <v>0</v>
      </c>
    </row>
    <row r="2365" spans="2:7">
      <c r="B2365" s="55" t="s">
        <v>266</v>
      </c>
      <c r="C2365" s="55" t="s">
        <v>1353</v>
      </c>
      <c r="D2365" s="55" t="s">
        <v>267</v>
      </c>
      <c r="E2365" s="55" t="s">
        <v>1376</v>
      </c>
      <c r="F2365" s="55">
        <v>0</v>
      </c>
      <c r="G2365" s="55">
        <v>0</v>
      </c>
    </row>
    <row r="2366" spans="2:7">
      <c r="B2366" s="55" t="s">
        <v>266</v>
      </c>
      <c r="C2366" s="55" t="s">
        <v>1353</v>
      </c>
      <c r="D2366" s="55" t="s">
        <v>267</v>
      </c>
      <c r="E2366" s="55" t="s">
        <v>1377</v>
      </c>
      <c r="F2366" s="55">
        <v>0</v>
      </c>
      <c r="G2366" s="55">
        <v>0</v>
      </c>
    </row>
    <row r="2367" spans="2:7">
      <c r="B2367" s="55" t="s">
        <v>266</v>
      </c>
      <c r="C2367" s="55" t="s">
        <v>1353</v>
      </c>
      <c r="D2367" s="55" t="s">
        <v>267</v>
      </c>
      <c r="E2367" s="55" t="s">
        <v>1378</v>
      </c>
      <c r="F2367" s="55">
        <v>10</v>
      </c>
      <c r="G2367" s="55">
        <v>0</v>
      </c>
    </row>
    <row r="2368" spans="2:7">
      <c r="B2368" s="55" t="s">
        <v>266</v>
      </c>
      <c r="C2368" s="55" t="s">
        <v>1353</v>
      </c>
      <c r="D2368" s="55" t="s">
        <v>269</v>
      </c>
      <c r="E2368" s="55" t="s">
        <v>1378</v>
      </c>
      <c r="F2368" s="55">
        <v>0</v>
      </c>
      <c r="G2368" s="55">
        <v>0</v>
      </c>
    </row>
    <row r="2369" spans="2:7">
      <c r="B2369" s="55" t="s">
        <v>266</v>
      </c>
      <c r="C2369" s="55" t="s">
        <v>1353</v>
      </c>
      <c r="D2369" s="55" t="s">
        <v>267</v>
      </c>
      <c r="E2369" s="55" t="s">
        <v>1379</v>
      </c>
      <c r="F2369" s="55">
        <v>3</v>
      </c>
      <c r="G2369" s="55">
        <v>2</v>
      </c>
    </row>
    <row r="2370" spans="2:7">
      <c r="B2370" s="55" t="s">
        <v>266</v>
      </c>
      <c r="C2370" s="55" t="s">
        <v>1353</v>
      </c>
      <c r="D2370" s="55" t="s">
        <v>267</v>
      </c>
      <c r="E2370" s="55" t="s">
        <v>1380</v>
      </c>
      <c r="F2370" s="55">
        <v>0</v>
      </c>
      <c r="G2370" s="55">
        <v>0</v>
      </c>
    </row>
    <row r="2371" spans="2:7">
      <c r="B2371" s="55" t="s">
        <v>266</v>
      </c>
      <c r="C2371" s="55" t="s">
        <v>1353</v>
      </c>
      <c r="D2371" s="55" t="s">
        <v>267</v>
      </c>
      <c r="E2371" s="55" t="s">
        <v>1381</v>
      </c>
      <c r="F2371" s="55">
        <v>0</v>
      </c>
      <c r="G2371" s="55">
        <v>0</v>
      </c>
    </row>
    <row r="2372" spans="2:7">
      <c r="B2372" s="55" t="s">
        <v>266</v>
      </c>
      <c r="C2372" s="55" t="s">
        <v>1353</v>
      </c>
      <c r="D2372" s="55" t="s">
        <v>267</v>
      </c>
      <c r="E2372" s="55" t="s">
        <v>1382</v>
      </c>
      <c r="F2372" s="55">
        <v>0</v>
      </c>
      <c r="G2372" s="55">
        <v>6</v>
      </c>
    </row>
    <row r="2373" spans="2:7">
      <c r="B2373" s="55" t="s">
        <v>266</v>
      </c>
      <c r="C2373" s="55" t="s">
        <v>1353</v>
      </c>
      <c r="D2373" s="55" t="s">
        <v>269</v>
      </c>
      <c r="E2373" s="55" t="s">
        <v>1382</v>
      </c>
      <c r="F2373" s="55">
        <v>0</v>
      </c>
      <c r="G2373" s="55">
        <v>54</v>
      </c>
    </row>
    <row r="2374" spans="2:7">
      <c r="B2374" s="55" t="s">
        <v>266</v>
      </c>
      <c r="C2374" s="55" t="s">
        <v>1353</v>
      </c>
      <c r="D2374" s="55" t="s">
        <v>270</v>
      </c>
      <c r="E2374" s="55" t="s">
        <v>1382</v>
      </c>
      <c r="F2374" s="55">
        <v>1</v>
      </c>
      <c r="G2374" s="55">
        <v>1</v>
      </c>
    </row>
    <row r="2375" spans="2:7">
      <c r="B2375" s="55" t="s">
        <v>266</v>
      </c>
      <c r="C2375" s="55" t="s">
        <v>1353</v>
      </c>
      <c r="D2375" s="55" t="s">
        <v>267</v>
      </c>
      <c r="E2375" s="55" t="s">
        <v>1383</v>
      </c>
      <c r="F2375" s="55">
        <v>63</v>
      </c>
      <c r="G2375" s="55">
        <v>78</v>
      </c>
    </row>
    <row r="2376" spans="2:7">
      <c r="B2376" s="55" t="s">
        <v>266</v>
      </c>
      <c r="C2376" s="55" t="s">
        <v>1353</v>
      </c>
      <c r="D2376" s="55" t="s">
        <v>269</v>
      </c>
      <c r="E2376" s="55" t="s">
        <v>1383</v>
      </c>
      <c r="F2376" s="55">
        <v>84</v>
      </c>
      <c r="G2376" s="55">
        <v>22</v>
      </c>
    </row>
    <row r="2377" spans="2:7">
      <c r="B2377" s="55" t="s">
        <v>266</v>
      </c>
      <c r="C2377" s="55" t="s">
        <v>1353</v>
      </c>
      <c r="D2377" s="55" t="s">
        <v>270</v>
      </c>
      <c r="E2377" s="55" t="s">
        <v>1383</v>
      </c>
      <c r="F2377" s="55">
        <v>64</v>
      </c>
      <c r="G2377" s="55">
        <v>19</v>
      </c>
    </row>
    <row r="2378" spans="2:7">
      <c r="B2378" s="55" t="s">
        <v>266</v>
      </c>
      <c r="C2378" s="55" t="s">
        <v>1353</v>
      </c>
      <c r="D2378" s="55" t="s">
        <v>269</v>
      </c>
      <c r="E2378" s="55" t="s">
        <v>1384</v>
      </c>
      <c r="F2378" s="55">
        <v>0</v>
      </c>
      <c r="G2378" s="55">
        <v>0</v>
      </c>
    </row>
    <row r="2379" spans="2:7">
      <c r="B2379" s="55" t="s">
        <v>266</v>
      </c>
      <c r="C2379" s="55" t="s">
        <v>1353</v>
      </c>
      <c r="D2379" s="55" t="s">
        <v>267</v>
      </c>
      <c r="E2379" s="55" t="s">
        <v>1385</v>
      </c>
      <c r="F2379" s="55">
        <v>2</v>
      </c>
      <c r="G2379" s="55">
        <v>1</v>
      </c>
    </row>
    <row r="2380" spans="2:7">
      <c r="B2380" s="55" t="s">
        <v>266</v>
      </c>
      <c r="C2380" s="55" t="s">
        <v>1353</v>
      </c>
      <c r="D2380" s="55" t="s">
        <v>269</v>
      </c>
      <c r="E2380" s="55" t="s">
        <v>1385</v>
      </c>
      <c r="F2380" s="55">
        <v>8</v>
      </c>
      <c r="G2380" s="55">
        <v>0</v>
      </c>
    </row>
    <row r="2381" spans="2:7">
      <c r="B2381" s="55" t="s">
        <v>266</v>
      </c>
      <c r="C2381" s="55" t="s">
        <v>1353</v>
      </c>
      <c r="D2381" s="55" t="s">
        <v>270</v>
      </c>
      <c r="E2381" s="55" t="s">
        <v>1385</v>
      </c>
      <c r="F2381" s="55">
        <v>0</v>
      </c>
      <c r="G2381" s="55">
        <v>2</v>
      </c>
    </row>
    <row r="2382" spans="2:7">
      <c r="B2382" s="55" t="s">
        <v>266</v>
      </c>
      <c r="C2382" s="55" t="s">
        <v>1353</v>
      </c>
      <c r="D2382" s="55" t="s">
        <v>267</v>
      </c>
      <c r="E2382" s="55" t="s">
        <v>1386</v>
      </c>
      <c r="F2382" s="55">
        <v>0</v>
      </c>
      <c r="G2382" s="55">
        <v>0</v>
      </c>
    </row>
    <row r="2383" spans="2:7">
      <c r="B2383" s="55" t="s">
        <v>266</v>
      </c>
      <c r="C2383" s="55" t="s">
        <v>1353</v>
      </c>
      <c r="D2383" s="55" t="s">
        <v>269</v>
      </c>
      <c r="E2383" s="55" t="s">
        <v>1386</v>
      </c>
      <c r="F2383" s="55">
        <v>0</v>
      </c>
      <c r="G2383" s="55">
        <v>0</v>
      </c>
    </row>
    <row r="2384" spans="2:7">
      <c r="B2384" s="55" t="s">
        <v>266</v>
      </c>
      <c r="C2384" s="55" t="s">
        <v>1353</v>
      </c>
      <c r="D2384" s="55" t="s">
        <v>267</v>
      </c>
      <c r="E2384" s="55" t="s">
        <v>1387</v>
      </c>
      <c r="F2384" s="55">
        <v>14</v>
      </c>
      <c r="G2384" s="55">
        <v>10</v>
      </c>
    </row>
    <row r="2385" spans="2:7">
      <c r="B2385" s="55" t="s">
        <v>266</v>
      </c>
      <c r="C2385" s="55" t="s">
        <v>1353</v>
      </c>
      <c r="D2385" s="55" t="s">
        <v>269</v>
      </c>
      <c r="E2385" s="55" t="s">
        <v>1387</v>
      </c>
      <c r="F2385" s="55">
        <v>11</v>
      </c>
      <c r="G2385" s="55">
        <v>4</v>
      </c>
    </row>
    <row r="2386" spans="2:7">
      <c r="B2386" s="55" t="s">
        <v>266</v>
      </c>
      <c r="C2386" s="55" t="s">
        <v>1353</v>
      </c>
      <c r="D2386" s="55" t="s">
        <v>270</v>
      </c>
      <c r="E2386" s="55" t="s">
        <v>1387</v>
      </c>
      <c r="F2386" s="55">
        <v>9</v>
      </c>
      <c r="G2386" s="55">
        <v>3</v>
      </c>
    </row>
    <row r="2387" spans="2:7">
      <c r="B2387" s="55" t="s">
        <v>266</v>
      </c>
      <c r="C2387" s="55" t="s">
        <v>1353</v>
      </c>
      <c r="D2387" s="55" t="s">
        <v>267</v>
      </c>
      <c r="E2387" s="55" t="s">
        <v>1388</v>
      </c>
      <c r="F2387" s="55">
        <v>0</v>
      </c>
      <c r="G2387" s="55">
        <v>3</v>
      </c>
    </row>
    <row r="2388" spans="2:7">
      <c r="B2388" s="55" t="s">
        <v>266</v>
      </c>
      <c r="C2388" s="55" t="s">
        <v>1353</v>
      </c>
      <c r="D2388" s="55" t="s">
        <v>269</v>
      </c>
      <c r="E2388" s="55" t="s">
        <v>1388</v>
      </c>
      <c r="F2388" s="55">
        <v>2</v>
      </c>
      <c r="G2388" s="55">
        <v>3</v>
      </c>
    </row>
    <row r="2389" spans="2:7">
      <c r="B2389" s="55" t="s">
        <v>266</v>
      </c>
      <c r="C2389" s="55" t="s">
        <v>1353</v>
      </c>
      <c r="D2389" s="55" t="s">
        <v>267</v>
      </c>
      <c r="E2389" s="55" t="s">
        <v>1389</v>
      </c>
      <c r="F2389" s="55">
        <v>0</v>
      </c>
      <c r="G2389" s="55">
        <v>0</v>
      </c>
    </row>
    <row r="2390" spans="2:7">
      <c r="B2390" s="55" t="s">
        <v>266</v>
      </c>
      <c r="C2390" s="55" t="s">
        <v>1353</v>
      </c>
      <c r="D2390" s="55" t="s">
        <v>270</v>
      </c>
      <c r="E2390" s="55" t="s">
        <v>1389</v>
      </c>
      <c r="F2390" s="55">
        <v>0</v>
      </c>
      <c r="G2390" s="55">
        <v>0</v>
      </c>
    </row>
    <row r="2391" spans="2:7">
      <c r="B2391" s="55" t="s">
        <v>266</v>
      </c>
      <c r="C2391" s="55" t="s">
        <v>1353</v>
      </c>
      <c r="D2391" s="55" t="s">
        <v>267</v>
      </c>
      <c r="E2391" s="55" t="s">
        <v>1390</v>
      </c>
      <c r="F2391" s="55">
        <v>0</v>
      </c>
      <c r="G2391" s="55">
        <v>0</v>
      </c>
    </row>
    <row r="2392" spans="2:7">
      <c r="B2392" s="55" t="s">
        <v>266</v>
      </c>
      <c r="C2392" s="55" t="s">
        <v>1353</v>
      </c>
      <c r="D2392" s="55" t="s">
        <v>267</v>
      </c>
      <c r="E2392" s="55" t="s">
        <v>1391</v>
      </c>
      <c r="F2392" s="55">
        <v>0</v>
      </c>
      <c r="G2392" s="55">
        <v>0</v>
      </c>
    </row>
    <row r="2393" spans="2:7">
      <c r="B2393" s="55" t="s">
        <v>266</v>
      </c>
      <c r="C2393" s="55" t="s">
        <v>1353</v>
      </c>
      <c r="D2393" s="55" t="s">
        <v>269</v>
      </c>
      <c r="E2393" s="55" t="s">
        <v>1391</v>
      </c>
      <c r="F2393" s="55">
        <v>0</v>
      </c>
      <c r="G2393" s="55">
        <v>0</v>
      </c>
    </row>
    <row r="2394" spans="2:7">
      <c r="B2394" s="55" t="s">
        <v>266</v>
      </c>
      <c r="C2394" s="55" t="s">
        <v>1353</v>
      </c>
      <c r="D2394" s="55" t="s">
        <v>270</v>
      </c>
      <c r="E2394" s="55" t="s">
        <v>1391</v>
      </c>
      <c r="F2394" s="55">
        <v>1</v>
      </c>
      <c r="G2394" s="55">
        <v>2</v>
      </c>
    </row>
    <row r="2395" spans="2:7">
      <c r="B2395" s="55" t="s">
        <v>266</v>
      </c>
      <c r="C2395" s="55" t="s">
        <v>1353</v>
      </c>
      <c r="D2395" s="55" t="s">
        <v>267</v>
      </c>
      <c r="E2395" s="55" t="s">
        <v>1392</v>
      </c>
      <c r="F2395" s="55">
        <v>0</v>
      </c>
      <c r="G2395" s="55">
        <v>0</v>
      </c>
    </row>
    <row r="2396" spans="2:7">
      <c r="B2396" s="55" t="s">
        <v>266</v>
      </c>
      <c r="C2396" s="55" t="s">
        <v>1353</v>
      </c>
      <c r="D2396" s="55" t="s">
        <v>270</v>
      </c>
      <c r="E2396" s="55" t="s">
        <v>1393</v>
      </c>
      <c r="F2396" s="55">
        <v>0</v>
      </c>
      <c r="G2396" s="55">
        <v>0</v>
      </c>
    </row>
    <row r="2397" spans="2:7">
      <c r="B2397" s="55" t="s">
        <v>266</v>
      </c>
      <c r="C2397" s="55" t="s">
        <v>1353</v>
      </c>
      <c r="D2397" s="55" t="s">
        <v>267</v>
      </c>
      <c r="E2397" s="55" t="s">
        <v>1394</v>
      </c>
      <c r="F2397" s="55">
        <v>42</v>
      </c>
      <c r="G2397" s="55">
        <v>16</v>
      </c>
    </row>
    <row r="2398" spans="2:7">
      <c r="B2398" s="55" t="s">
        <v>266</v>
      </c>
      <c r="C2398" s="55" t="s">
        <v>1353</v>
      </c>
      <c r="D2398" s="55" t="s">
        <v>267</v>
      </c>
      <c r="E2398" s="55" t="s">
        <v>1395</v>
      </c>
      <c r="F2398" s="55">
        <v>25</v>
      </c>
      <c r="G2398" s="55">
        <v>16</v>
      </c>
    </row>
    <row r="2399" spans="2:7">
      <c r="B2399" s="55" t="s">
        <v>266</v>
      </c>
      <c r="C2399" s="55" t="s">
        <v>1353</v>
      </c>
      <c r="D2399" s="55" t="s">
        <v>269</v>
      </c>
      <c r="E2399" s="55" t="s">
        <v>1395</v>
      </c>
      <c r="F2399" s="55">
        <v>0</v>
      </c>
      <c r="G2399" s="55">
        <v>0</v>
      </c>
    </row>
    <row r="2400" spans="2:7">
      <c r="B2400" s="55" t="s">
        <v>266</v>
      </c>
      <c r="C2400" s="55" t="s">
        <v>1353</v>
      </c>
      <c r="D2400" s="55" t="s">
        <v>270</v>
      </c>
      <c r="E2400" s="55" t="s">
        <v>1395</v>
      </c>
      <c r="F2400" s="55">
        <v>0</v>
      </c>
      <c r="G2400" s="55">
        <v>2</v>
      </c>
    </row>
    <row r="2401" spans="2:7">
      <c r="B2401" s="55" t="s">
        <v>266</v>
      </c>
      <c r="C2401" s="55" t="s">
        <v>1353</v>
      </c>
      <c r="D2401" s="55" t="s">
        <v>267</v>
      </c>
      <c r="E2401" s="55" t="s">
        <v>1396</v>
      </c>
      <c r="F2401" s="55">
        <v>0</v>
      </c>
      <c r="G2401" s="55">
        <v>0</v>
      </c>
    </row>
    <row r="2402" spans="2:7">
      <c r="B2402" s="55" t="s">
        <v>266</v>
      </c>
      <c r="C2402" s="55" t="s">
        <v>1353</v>
      </c>
      <c r="D2402" s="55" t="s">
        <v>269</v>
      </c>
      <c r="E2402" s="55" t="s">
        <v>1396</v>
      </c>
      <c r="F2402" s="55">
        <v>0</v>
      </c>
      <c r="G2402" s="55">
        <v>0</v>
      </c>
    </row>
    <row r="2403" spans="2:7">
      <c r="B2403" s="55" t="s">
        <v>266</v>
      </c>
      <c r="C2403" s="55" t="s">
        <v>1353</v>
      </c>
      <c r="D2403" s="55" t="s">
        <v>267</v>
      </c>
      <c r="E2403" s="55" t="s">
        <v>1397</v>
      </c>
      <c r="F2403" s="55">
        <v>0</v>
      </c>
      <c r="G2403" s="55">
        <v>0</v>
      </c>
    </row>
    <row r="2404" spans="2:7">
      <c r="B2404" s="55" t="s">
        <v>266</v>
      </c>
      <c r="C2404" s="55" t="s">
        <v>1353</v>
      </c>
      <c r="D2404" s="55" t="s">
        <v>267</v>
      </c>
      <c r="E2404" s="55" t="s">
        <v>1398</v>
      </c>
      <c r="F2404" s="55">
        <v>0</v>
      </c>
      <c r="G2404" s="55">
        <v>2</v>
      </c>
    </row>
    <row r="2405" spans="2:7">
      <c r="B2405" s="55" t="s">
        <v>266</v>
      </c>
      <c r="C2405" s="55" t="s">
        <v>1353</v>
      </c>
      <c r="D2405" s="55" t="s">
        <v>269</v>
      </c>
      <c r="E2405" s="55" t="s">
        <v>1398</v>
      </c>
      <c r="F2405" s="55">
        <v>0</v>
      </c>
      <c r="G2405" s="55">
        <v>0</v>
      </c>
    </row>
    <row r="2406" spans="2:7">
      <c r="B2406" s="55" t="s">
        <v>266</v>
      </c>
      <c r="C2406" s="55" t="s">
        <v>1353</v>
      </c>
      <c r="D2406" s="55" t="s">
        <v>267</v>
      </c>
      <c r="E2406" s="55" t="s">
        <v>1399</v>
      </c>
      <c r="F2406" s="55">
        <v>0</v>
      </c>
      <c r="G2406" s="55">
        <v>0</v>
      </c>
    </row>
    <row r="2407" spans="2:7">
      <c r="B2407" s="55" t="s">
        <v>266</v>
      </c>
      <c r="C2407" s="55" t="s">
        <v>1353</v>
      </c>
      <c r="D2407" s="55" t="s">
        <v>267</v>
      </c>
      <c r="E2407" s="55" t="s">
        <v>1400</v>
      </c>
      <c r="F2407" s="55">
        <v>6</v>
      </c>
      <c r="G2407" s="55">
        <v>0</v>
      </c>
    </row>
    <row r="2408" spans="2:7">
      <c r="B2408" s="55" t="s">
        <v>266</v>
      </c>
      <c r="C2408" s="55" t="s">
        <v>1353</v>
      </c>
      <c r="D2408" s="55" t="s">
        <v>267</v>
      </c>
      <c r="E2408" s="55" t="s">
        <v>1401</v>
      </c>
      <c r="F2408" s="55">
        <v>2</v>
      </c>
      <c r="G2408" s="55">
        <v>0</v>
      </c>
    </row>
    <row r="2409" spans="2:7">
      <c r="B2409" s="55" t="s">
        <v>266</v>
      </c>
      <c r="C2409" s="55" t="s">
        <v>1353</v>
      </c>
      <c r="D2409" s="55" t="s">
        <v>267</v>
      </c>
      <c r="E2409" s="55" t="s">
        <v>1402</v>
      </c>
      <c r="F2409" s="55">
        <v>0</v>
      </c>
      <c r="G2409" s="55">
        <v>0</v>
      </c>
    </row>
    <row r="2410" spans="2:7">
      <c r="B2410" s="55" t="s">
        <v>266</v>
      </c>
      <c r="C2410" s="55" t="s">
        <v>1353</v>
      </c>
      <c r="D2410" s="55" t="s">
        <v>269</v>
      </c>
      <c r="E2410" s="55" t="s">
        <v>1402</v>
      </c>
      <c r="F2410" s="55">
        <v>0</v>
      </c>
      <c r="G2410" s="55">
        <v>0</v>
      </c>
    </row>
    <row r="2411" spans="2:7">
      <c r="B2411" s="55" t="s">
        <v>266</v>
      </c>
      <c r="C2411" s="55" t="s">
        <v>1353</v>
      </c>
      <c r="D2411" s="55" t="s">
        <v>267</v>
      </c>
      <c r="E2411" s="55" t="s">
        <v>1403</v>
      </c>
      <c r="F2411" s="55">
        <v>10</v>
      </c>
      <c r="G2411" s="55">
        <v>3</v>
      </c>
    </row>
    <row r="2412" spans="2:7">
      <c r="B2412" s="55" t="s">
        <v>266</v>
      </c>
      <c r="C2412" s="55" t="s">
        <v>1353</v>
      </c>
      <c r="D2412" s="55" t="s">
        <v>269</v>
      </c>
      <c r="E2412" s="55" t="s">
        <v>1403</v>
      </c>
      <c r="F2412" s="55">
        <v>0</v>
      </c>
      <c r="G2412" s="55">
        <v>0</v>
      </c>
    </row>
    <row r="2413" spans="2:7">
      <c r="B2413" s="55" t="s">
        <v>266</v>
      </c>
      <c r="C2413" s="55" t="s">
        <v>1353</v>
      </c>
      <c r="D2413" s="55" t="s">
        <v>270</v>
      </c>
      <c r="E2413" s="55" t="s">
        <v>1403</v>
      </c>
      <c r="F2413" s="55">
        <v>0</v>
      </c>
      <c r="G2413" s="55">
        <v>7</v>
      </c>
    </row>
    <row r="2414" spans="2:7">
      <c r="B2414" s="55" t="s">
        <v>266</v>
      </c>
      <c r="C2414" s="55" t="s">
        <v>1353</v>
      </c>
      <c r="D2414" s="55" t="s">
        <v>269</v>
      </c>
      <c r="E2414" s="55" t="s">
        <v>1404</v>
      </c>
      <c r="F2414" s="55">
        <v>0</v>
      </c>
      <c r="G2414" s="55">
        <v>0</v>
      </c>
    </row>
    <row r="2415" spans="2:7">
      <c r="B2415" s="55" t="s">
        <v>266</v>
      </c>
      <c r="C2415" s="55" t="s">
        <v>1353</v>
      </c>
      <c r="D2415" s="55" t="s">
        <v>270</v>
      </c>
      <c r="E2415" s="55" t="s">
        <v>1404</v>
      </c>
      <c r="F2415" s="55">
        <v>0</v>
      </c>
      <c r="G2415" s="55">
        <v>10</v>
      </c>
    </row>
    <row r="2416" spans="2:7">
      <c r="B2416" s="55" t="s">
        <v>266</v>
      </c>
      <c r="C2416" s="55" t="s">
        <v>1353</v>
      </c>
      <c r="D2416" s="55" t="s">
        <v>267</v>
      </c>
      <c r="E2416" s="55" t="s">
        <v>1405</v>
      </c>
      <c r="F2416" s="55">
        <v>0</v>
      </c>
      <c r="G2416" s="55">
        <v>0</v>
      </c>
    </row>
    <row r="2417" spans="2:7">
      <c r="B2417" s="55" t="s">
        <v>266</v>
      </c>
      <c r="C2417" s="55" t="s">
        <v>1353</v>
      </c>
      <c r="D2417" s="55" t="s">
        <v>267</v>
      </c>
      <c r="E2417" s="55" t="s">
        <v>1406</v>
      </c>
      <c r="F2417" s="55">
        <v>314</v>
      </c>
      <c r="G2417" s="55">
        <v>426</v>
      </c>
    </row>
    <row r="2418" spans="2:7">
      <c r="B2418" s="55" t="s">
        <v>266</v>
      </c>
      <c r="C2418" s="55" t="s">
        <v>1353</v>
      </c>
      <c r="D2418" s="55" t="s">
        <v>269</v>
      </c>
      <c r="E2418" s="55" t="s">
        <v>1406</v>
      </c>
      <c r="F2418" s="55">
        <v>209</v>
      </c>
      <c r="G2418" s="55">
        <v>180</v>
      </c>
    </row>
    <row r="2419" spans="2:7">
      <c r="B2419" s="55" t="s">
        <v>266</v>
      </c>
      <c r="C2419" s="55" t="s">
        <v>1353</v>
      </c>
      <c r="D2419" s="55" t="s">
        <v>270</v>
      </c>
      <c r="E2419" s="55" t="s">
        <v>1406</v>
      </c>
      <c r="F2419" s="55">
        <v>146</v>
      </c>
      <c r="G2419" s="55">
        <v>118</v>
      </c>
    </row>
    <row r="2420" spans="2:7">
      <c r="B2420" s="55" t="s">
        <v>266</v>
      </c>
      <c r="C2420" s="55" t="s">
        <v>1353</v>
      </c>
      <c r="D2420" s="55" t="s">
        <v>267</v>
      </c>
      <c r="E2420" s="55" t="s">
        <v>1407</v>
      </c>
      <c r="F2420" s="55">
        <v>8</v>
      </c>
      <c r="G2420" s="55">
        <v>0</v>
      </c>
    </row>
    <row r="2421" spans="2:7">
      <c r="B2421" s="55" t="s">
        <v>266</v>
      </c>
      <c r="C2421" s="55" t="s">
        <v>1353</v>
      </c>
      <c r="D2421" s="55" t="s">
        <v>269</v>
      </c>
      <c r="E2421" s="55" t="s">
        <v>1407</v>
      </c>
      <c r="F2421" s="55">
        <v>0</v>
      </c>
      <c r="G2421" s="55">
        <v>0</v>
      </c>
    </row>
    <row r="2422" spans="2:7">
      <c r="B2422" s="55" t="s">
        <v>266</v>
      </c>
      <c r="C2422" s="55" t="s">
        <v>1353</v>
      </c>
      <c r="D2422" s="55" t="s">
        <v>267</v>
      </c>
      <c r="E2422" s="55" t="s">
        <v>1408</v>
      </c>
      <c r="F2422" s="55">
        <v>0</v>
      </c>
      <c r="G2422" s="55">
        <v>0</v>
      </c>
    </row>
    <row r="2423" spans="2:7">
      <c r="B2423" s="55" t="s">
        <v>266</v>
      </c>
      <c r="C2423" s="55" t="s">
        <v>1353</v>
      </c>
      <c r="D2423" s="55" t="s">
        <v>269</v>
      </c>
      <c r="E2423" s="55" t="s">
        <v>1408</v>
      </c>
      <c r="F2423" s="55">
        <v>0</v>
      </c>
      <c r="G2423" s="55">
        <v>0</v>
      </c>
    </row>
    <row r="2424" spans="2:7">
      <c r="B2424" s="55" t="s">
        <v>266</v>
      </c>
      <c r="C2424" s="55" t="s">
        <v>1353</v>
      </c>
      <c r="D2424" s="55" t="s">
        <v>270</v>
      </c>
      <c r="E2424" s="55" t="s">
        <v>1408</v>
      </c>
      <c r="F2424" s="55">
        <v>1</v>
      </c>
      <c r="G2424" s="55">
        <v>0</v>
      </c>
    </row>
    <row r="2425" spans="2:7">
      <c r="B2425" s="55" t="s">
        <v>266</v>
      </c>
      <c r="C2425" s="55" t="s">
        <v>1353</v>
      </c>
      <c r="D2425" s="55" t="s">
        <v>267</v>
      </c>
      <c r="E2425" s="55" t="s">
        <v>1409</v>
      </c>
      <c r="F2425" s="55">
        <v>8</v>
      </c>
      <c r="G2425" s="55">
        <v>14</v>
      </c>
    </row>
    <row r="2426" spans="2:7">
      <c r="B2426" s="55" t="s">
        <v>266</v>
      </c>
      <c r="C2426" s="55" t="s">
        <v>1353</v>
      </c>
      <c r="D2426" s="55" t="s">
        <v>269</v>
      </c>
      <c r="E2426" s="55" t="s">
        <v>1409</v>
      </c>
      <c r="F2426" s="55">
        <v>0</v>
      </c>
      <c r="G2426" s="55">
        <v>1</v>
      </c>
    </row>
    <row r="2427" spans="2:7">
      <c r="B2427" s="55" t="s">
        <v>266</v>
      </c>
      <c r="C2427" s="55" t="s">
        <v>1353</v>
      </c>
      <c r="D2427" s="55" t="s">
        <v>270</v>
      </c>
      <c r="E2427" s="55" t="s">
        <v>1409</v>
      </c>
      <c r="F2427" s="55">
        <v>0</v>
      </c>
      <c r="G2427" s="55">
        <v>0</v>
      </c>
    </row>
    <row r="2428" spans="2:7">
      <c r="B2428" s="55" t="s">
        <v>266</v>
      </c>
      <c r="C2428" s="55" t="s">
        <v>1353</v>
      </c>
      <c r="D2428" s="55" t="s">
        <v>267</v>
      </c>
      <c r="E2428" s="55" t="s">
        <v>1410</v>
      </c>
      <c r="F2428" s="55">
        <v>0</v>
      </c>
      <c r="G2428" s="55">
        <v>0</v>
      </c>
    </row>
    <row r="2429" spans="2:7">
      <c r="B2429" s="55" t="s">
        <v>266</v>
      </c>
      <c r="C2429" s="55" t="s">
        <v>1353</v>
      </c>
      <c r="D2429" s="55" t="s">
        <v>269</v>
      </c>
      <c r="E2429" s="55" t="s">
        <v>1410</v>
      </c>
      <c r="F2429" s="55">
        <v>0</v>
      </c>
      <c r="G2429" s="55">
        <v>2</v>
      </c>
    </row>
    <row r="2430" spans="2:7">
      <c r="B2430" s="55" t="s">
        <v>266</v>
      </c>
      <c r="C2430" s="55" t="s">
        <v>1353</v>
      </c>
      <c r="D2430" s="55" t="s">
        <v>267</v>
      </c>
      <c r="E2430" s="55" t="s">
        <v>1411</v>
      </c>
      <c r="F2430" s="55">
        <v>0</v>
      </c>
      <c r="G2430" s="55">
        <v>36</v>
      </c>
    </row>
    <row r="2431" spans="2:7">
      <c r="B2431" s="55" t="s">
        <v>266</v>
      </c>
      <c r="C2431" s="55" t="s">
        <v>1353</v>
      </c>
      <c r="D2431" s="55" t="s">
        <v>270</v>
      </c>
      <c r="E2431" s="55" t="s">
        <v>1411</v>
      </c>
      <c r="F2431" s="55">
        <v>0</v>
      </c>
      <c r="G2431" s="55">
        <v>12</v>
      </c>
    </row>
    <row r="2432" spans="2:7">
      <c r="B2432" s="55" t="s">
        <v>266</v>
      </c>
      <c r="C2432" s="55" t="s">
        <v>1353</v>
      </c>
      <c r="D2432" s="55" t="s">
        <v>267</v>
      </c>
      <c r="E2432" s="55" t="s">
        <v>1412</v>
      </c>
      <c r="F2432" s="55">
        <v>8</v>
      </c>
      <c r="G2432" s="55">
        <v>0</v>
      </c>
    </row>
    <row r="2433" spans="2:7">
      <c r="B2433" s="55" t="s">
        <v>266</v>
      </c>
      <c r="C2433" s="55" t="s">
        <v>1353</v>
      </c>
      <c r="D2433" s="55" t="s">
        <v>267</v>
      </c>
      <c r="E2433" s="55" t="s">
        <v>1413</v>
      </c>
      <c r="F2433" s="55">
        <v>0</v>
      </c>
      <c r="G2433" s="55">
        <v>80</v>
      </c>
    </row>
    <row r="2434" spans="2:7">
      <c r="B2434" s="55" t="s">
        <v>266</v>
      </c>
      <c r="C2434" s="55" t="s">
        <v>1353</v>
      </c>
      <c r="D2434" s="55" t="s">
        <v>269</v>
      </c>
      <c r="E2434" s="55" t="s">
        <v>1413</v>
      </c>
      <c r="F2434" s="55">
        <v>0</v>
      </c>
      <c r="G2434" s="55">
        <v>0</v>
      </c>
    </row>
    <row r="2435" spans="2:7">
      <c r="B2435" s="55" t="s">
        <v>266</v>
      </c>
      <c r="C2435" s="55" t="s">
        <v>1353</v>
      </c>
      <c r="D2435" s="55" t="s">
        <v>270</v>
      </c>
      <c r="E2435" s="55" t="s">
        <v>1413</v>
      </c>
      <c r="F2435" s="55">
        <v>0</v>
      </c>
      <c r="G2435" s="55">
        <v>0</v>
      </c>
    </row>
    <row r="2436" spans="2:7">
      <c r="B2436" s="55" t="s">
        <v>266</v>
      </c>
      <c r="C2436" s="55" t="s">
        <v>1353</v>
      </c>
      <c r="D2436" s="55" t="s">
        <v>269</v>
      </c>
      <c r="E2436" s="55" t="s">
        <v>1414</v>
      </c>
      <c r="F2436" s="55">
        <v>0</v>
      </c>
      <c r="G2436" s="55">
        <v>0</v>
      </c>
    </row>
    <row r="2437" spans="2:7">
      <c r="B2437" s="55" t="s">
        <v>266</v>
      </c>
      <c r="C2437" s="55" t="s">
        <v>1353</v>
      </c>
      <c r="D2437" s="55" t="s">
        <v>267</v>
      </c>
      <c r="E2437" s="55" t="s">
        <v>1415</v>
      </c>
      <c r="F2437" s="55">
        <v>0</v>
      </c>
      <c r="G2437" s="55">
        <v>8</v>
      </c>
    </row>
    <row r="2438" spans="2:7">
      <c r="B2438" s="55" t="s">
        <v>266</v>
      </c>
      <c r="C2438" s="55" t="s">
        <v>1353</v>
      </c>
      <c r="D2438" s="55" t="s">
        <v>270</v>
      </c>
      <c r="E2438" s="55" t="s">
        <v>1415</v>
      </c>
      <c r="F2438" s="55">
        <v>6</v>
      </c>
      <c r="G2438" s="55">
        <v>0</v>
      </c>
    </row>
    <row r="2439" spans="2:7">
      <c r="B2439" s="55" t="s">
        <v>266</v>
      </c>
      <c r="C2439" s="55" t="s">
        <v>1353</v>
      </c>
      <c r="D2439" s="55" t="s">
        <v>270</v>
      </c>
      <c r="E2439" s="55" t="s">
        <v>1416</v>
      </c>
      <c r="F2439" s="55">
        <v>0</v>
      </c>
      <c r="G2439" s="55">
        <v>0</v>
      </c>
    </row>
    <row r="2440" spans="2:7">
      <c r="B2440" s="55" t="s">
        <v>266</v>
      </c>
      <c r="C2440" s="55" t="s">
        <v>1353</v>
      </c>
      <c r="D2440" s="55" t="s">
        <v>270</v>
      </c>
      <c r="E2440" s="55" t="s">
        <v>1417</v>
      </c>
      <c r="F2440" s="55">
        <v>0</v>
      </c>
      <c r="G2440" s="55">
        <v>0</v>
      </c>
    </row>
    <row r="2441" spans="2:7">
      <c r="B2441" s="55" t="s">
        <v>266</v>
      </c>
      <c r="C2441" s="55" t="s">
        <v>1353</v>
      </c>
      <c r="D2441" s="55" t="s">
        <v>269</v>
      </c>
      <c r="E2441" s="55" t="s">
        <v>1418</v>
      </c>
      <c r="F2441" s="55">
        <v>0</v>
      </c>
      <c r="G2441" s="55">
        <v>0</v>
      </c>
    </row>
    <row r="2442" spans="2:7">
      <c r="B2442" s="55" t="s">
        <v>266</v>
      </c>
      <c r="C2442" s="55" t="s">
        <v>1353</v>
      </c>
      <c r="D2442" s="55" t="s">
        <v>267</v>
      </c>
      <c r="E2442" s="55" t="s">
        <v>1419</v>
      </c>
      <c r="F2442" s="55">
        <v>6</v>
      </c>
      <c r="G2442" s="55">
        <v>0</v>
      </c>
    </row>
    <row r="2443" spans="2:7">
      <c r="B2443" s="55" t="s">
        <v>266</v>
      </c>
      <c r="C2443" s="55" t="s">
        <v>1353</v>
      </c>
      <c r="D2443" s="55" t="s">
        <v>269</v>
      </c>
      <c r="E2443" s="55" t="s">
        <v>1419</v>
      </c>
      <c r="F2443" s="55">
        <v>0</v>
      </c>
      <c r="G2443" s="55">
        <v>0</v>
      </c>
    </row>
    <row r="2444" spans="2:7">
      <c r="B2444" s="55" t="s">
        <v>266</v>
      </c>
      <c r="C2444" s="55" t="s">
        <v>1353</v>
      </c>
      <c r="D2444" s="55" t="s">
        <v>267</v>
      </c>
      <c r="E2444" s="55" t="s">
        <v>1420</v>
      </c>
      <c r="F2444" s="55">
        <v>1</v>
      </c>
      <c r="G2444" s="55">
        <v>0</v>
      </c>
    </row>
    <row r="2445" spans="2:7">
      <c r="B2445" s="55" t="s">
        <v>266</v>
      </c>
      <c r="C2445" s="55" t="s">
        <v>1353</v>
      </c>
      <c r="D2445" s="55" t="s">
        <v>269</v>
      </c>
      <c r="E2445" s="55" t="s">
        <v>1421</v>
      </c>
      <c r="F2445" s="55">
        <v>0</v>
      </c>
      <c r="G2445" s="55">
        <v>0</v>
      </c>
    </row>
    <row r="2446" spans="2:7">
      <c r="B2446" s="55" t="s">
        <v>266</v>
      </c>
      <c r="C2446" s="55" t="s">
        <v>1353</v>
      </c>
      <c r="D2446" s="55" t="s">
        <v>270</v>
      </c>
      <c r="E2446" s="55" t="s">
        <v>1421</v>
      </c>
      <c r="F2446" s="55">
        <v>0</v>
      </c>
      <c r="G2446" s="55">
        <v>0</v>
      </c>
    </row>
    <row r="2447" spans="2:7">
      <c r="B2447" s="55" t="s">
        <v>266</v>
      </c>
      <c r="C2447" s="55" t="s">
        <v>1353</v>
      </c>
      <c r="D2447" s="55" t="s">
        <v>267</v>
      </c>
      <c r="E2447" s="55" t="s">
        <v>1422</v>
      </c>
      <c r="F2447" s="55">
        <v>2</v>
      </c>
      <c r="G2447" s="55">
        <v>0</v>
      </c>
    </row>
    <row r="2448" spans="2:7">
      <c r="B2448" s="55" t="s">
        <v>266</v>
      </c>
      <c r="C2448" s="55" t="s">
        <v>1353</v>
      </c>
      <c r="D2448" s="55" t="s">
        <v>267</v>
      </c>
      <c r="E2448" s="55" t="s">
        <v>1423</v>
      </c>
      <c r="F2448" s="55">
        <v>2</v>
      </c>
      <c r="G2448" s="55">
        <v>0</v>
      </c>
    </row>
    <row r="2449" spans="2:7">
      <c r="B2449" s="55" t="s">
        <v>266</v>
      </c>
      <c r="C2449" s="55" t="s">
        <v>1353</v>
      </c>
      <c r="D2449" s="55" t="s">
        <v>270</v>
      </c>
      <c r="E2449" s="55" t="s">
        <v>1423</v>
      </c>
      <c r="F2449" s="55">
        <v>0</v>
      </c>
      <c r="G2449" s="55">
        <v>0</v>
      </c>
    </row>
    <row r="2450" spans="2:7">
      <c r="B2450" s="55" t="s">
        <v>266</v>
      </c>
      <c r="C2450" s="55" t="s">
        <v>1353</v>
      </c>
      <c r="D2450" s="55" t="s">
        <v>267</v>
      </c>
      <c r="E2450" s="55" t="s">
        <v>1424</v>
      </c>
      <c r="F2450" s="55">
        <v>0</v>
      </c>
      <c r="G2450" s="55">
        <v>0</v>
      </c>
    </row>
    <row r="2451" spans="2:7">
      <c r="B2451" s="55" t="s">
        <v>266</v>
      </c>
      <c r="C2451" s="55" t="s">
        <v>1353</v>
      </c>
      <c r="D2451" s="55" t="s">
        <v>269</v>
      </c>
      <c r="E2451" s="55" t="s">
        <v>1424</v>
      </c>
      <c r="F2451" s="55">
        <v>0</v>
      </c>
      <c r="G2451" s="55">
        <v>0</v>
      </c>
    </row>
    <row r="2452" spans="2:7">
      <c r="B2452" s="55" t="s">
        <v>266</v>
      </c>
      <c r="C2452" s="55" t="s">
        <v>1353</v>
      </c>
      <c r="D2452" s="55" t="s">
        <v>267</v>
      </c>
      <c r="E2452" s="55" t="s">
        <v>1425</v>
      </c>
      <c r="F2452" s="55">
        <v>27</v>
      </c>
      <c r="G2452" s="55">
        <v>0</v>
      </c>
    </row>
    <row r="2453" spans="2:7">
      <c r="B2453" s="55" t="s">
        <v>266</v>
      </c>
      <c r="C2453" s="55" t="s">
        <v>1353</v>
      </c>
      <c r="D2453" s="55" t="s">
        <v>269</v>
      </c>
      <c r="E2453" s="55" t="s">
        <v>1425</v>
      </c>
      <c r="F2453" s="55">
        <v>0</v>
      </c>
      <c r="G2453" s="55">
        <v>0</v>
      </c>
    </row>
    <row r="2454" spans="2:7">
      <c r="B2454" s="55" t="s">
        <v>266</v>
      </c>
      <c r="C2454" s="55" t="s">
        <v>1353</v>
      </c>
      <c r="D2454" s="55" t="s">
        <v>270</v>
      </c>
      <c r="E2454" s="55" t="s">
        <v>1425</v>
      </c>
      <c r="F2454" s="55">
        <v>7</v>
      </c>
      <c r="G2454" s="55">
        <v>2</v>
      </c>
    </row>
    <row r="2455" spans="2:7">
      <c r="B2455" s="55" t="s">
        <v>266</v>
      </c>
      <c r="C2455" s="55" t="s">
        <v>1353</v>
      </c>
      <c r="D2455" s="55" t="s">
        <v>270</v>
      </c>
      <c r="E2455" s="55" t="s">
        <v>1426</v>
      </c>
      <c r="F2455" s="55">
        <v>3</v>
      </c>
      <c r="G2455" s="55">
        <v>0</v>
      </c>
    </row>
    <row r="2456" spans="2:7">
      <c r="B2456" s="55" t="s">
        <v>266</v>
      </c>
      <c r="C2456" s="55" t="s">
        <v>1353</v>
      </c>
      <c r="D2456" s="55" t="s">
        <v>267</v>
      </c>
      <c r="E2456" s="55" t="s">
        <v>1427</v>
      </c>
      <c r="F2456" s="55">
        <v>12</v>
      </c>
      <c r="G2456" s="55">
        <v>12</v>
      </c>
    </row>
    <row r="2457" spans="2:7">
      <c r="B2457" s="55" t="s">
        <v>266</v>
      </c>
      <c r="C2457" s="55" t="s">
        <v>1353</v>
      </c>
      <c r="D2457" s="55" t="s">
        <v>269</v>
      </c>
      <c r="E2457" s="55" t="s">
        <v>1427</v>
      </c>
      <c r="F2457" s="55">
        <v>6</v>
      </c>
      <c r="G2457" s="55">
        <v>0</v>
      </c>
    </row>
    <row r="2458" spans="2:7">
      <c r="B2458" s="55" t="s">
        <v>266</v>
      </c>
      <c r="C2458" s="55" t="s">
        <v>1353</v>
      </c>
      <c r="D2458" s="55" t="s">
        <v>267</v>
      </c>
      <c r="E2458" s="55" t="s">
        <v>1428</v>
      </c>
      <c r="F2458" s="55">
        <v>18</v>
      </c>
      <c r="G2458" s="55">
        <v>14</v>
      </c>
    </row>
    <row r="2459" spans="2:7">
      <c r="B2459" s="55" t="s">
        <v>266</v>
      </c>
      <c r="C2459" s="55" t="s">
        <v>1353</v>
      </c>
      <c r="D2459" s="55" t="s">
        <v>269</v>
      </c>
      <c r="E2459" s="55" t="s">
        <v>1428</v>
      </c>
      <c r="F2459" s="55">
        <v>0</v>
      </c>
      <c r="G2459" s="55">
        <v>4</v>
      </c>
    </row>
    <row r="2460" spans="2:7">
      <c r="B2460" s="55" t="s">
        <v>266</v>
      </c>
      <c r="C2460" s="55" t="s">
        <v>1353</v>
      </c>
      <c r="D2460" s="55" t="s">
        <v>267</v>
      </c>
      <c r="E2460" s="55" t="s">
        <v>1429</v>
      </c>
      <c r="F2460" s="55">
        <v>0</v>
      </c>
      <c r="G2460" s="55">
        <v>0</v>
      </c>
    </row>
    <row r="2461" spans="2:7">
      <c r="B2461" s="55" t="s">
        <v>266</v>
      </c>
      <c r="C2461" s="55" t="s">
        <v>1353</v>
      </c>
      <c r="D2461" s="55" t="s">
        <v>267</v>
      </c>
      <c r="E2461" s="55" t="s">
        <v>1430</v>
      </c>
      <c r="F2461" s="55">
        <v>2</v>
      </c>
      <c r="G2461" s="55">
        <v>2</v>
      </c>
    </row>
    <row r="2462" spans="2:7">
      <c r="B2462" s="55" t="s">
        <v>266</v>
      </c>
      <c r="C2462" s="55" t="s">
        <v>1353</v>
      </c>
      <c r="D2462" s="55" t="s">
        <v>269</v>
      </c>
      <c r="E2462" s="55" t="s">
        <v>1430</v>
      </c>
      <c r="F2462" s="55">
        <v>0</v>
      </c>
      <c r="G2462" s="55">
        <v>1</v>
      </c>
    </row>
    <row r="2463" spans="2:7">
      <c r="B2463" s="55" t="s">
        <v>266</v>
      </c>
      <c r="C2463" s="55" t="s">
        <v>1353</v>
      </c>
      <c r="D2463" s="55" t="s">
        <v>267</v>
      </c>
      <c r="E2463" s="55" t="s">
        <v>1431</v>
      </c>
      <c r="F2463" s="55">
        <v>23</v>
      </c>
      <c r="G2463" s="55">
        <v>0</v>
      </c>
    </row>
    <row r="2464" spans="2:7">
      <c r="B2464" s="55" t="s">
        <v>266</v>
      </c>
      <c r="C2464" s="55" t="s">
        <v>1353</v>
      </c>
      <c r="D2464" s="55" t="s">
        <v>269</v>
      </c>
      <c r="E2464" s="55" t="s">
        <v>1431</v>
      </c>
      <c r="F2464" s="55">
        <v>15</v>
      </c>
      <c r="G2464" s="55">
        <v>0</v>
      </c>
    </row>
    <row r="2465" spans="2:7">
      <c r="B2465" s="55" t="s">
        <v>266</v>
      </c>
      <c r="C2465" s="55" t="s">
        <v>1353</v>
      </c>
      <c r="D2465" s="55" t="s">
        <v>270</v>
      </c>
      <c r="E2465" s="55" t="s">
        <v>1431</v>
      </c>
      <c r="F2465" s="55">
        <v>6</v>
      </c>
      <c r="G2465" s="55">
        <v>0</v>
      </c>
    </row>
    <row r="2466" spans="2:7">
      <c r="B2466" s="55" t="s">
        <v>266</v>
      </c>
      <c r="C2466" s="55" t="s">
        <v>1353</v>
      </c>
      <c r="D2466" s="55" t="s">
        <v>267</v>
      </c>
      <c r="E2466" s="55" t="s">
        <v>1432</v>
      </c>
      <c r="F2466" s="55">
        <v>0</v>
      </c>
      <c r="G2466" s="55">
        <v>6</v>
      </c>
    </row>
    <row r="2467" spans="2:7">
      <c r="B2467" s="55" t="s">
        <v>266</v>
      </c>
      <c r="C2467" s="55" t="s">
        <v>1353</v>
      </c>
      <c r="D2467" s="55" t="s">
        <v>269</v>
      </c>
      <c r="E2467" s="55" t="s">
        <v>1433</v>
      </c>
      <c r="F2467" s="55">
        <v>0</v>
      </c>
      <c r="G2467" s="55">
        <v>0</v>
      </c>
    </row>
    <row r="2468" spans="2:7">
      <c r="B2468" s="55" t="s">
        <v>266</v>
      </c>
      <c r="C2468" s="55" t="s">
        <v>1353</v>
      </c>
      <c r="D2468" s="55" t="s">
        <v>267</v>
      </c>
      <c r="E2468" s="55" t="s">
        <v>1434</v>
      </c>
      <c r="F2468" s="55">
        <v>2</v>
      </c>
      <c r="G2468" s="55">
        <v>2</v>
      </c>
    </row>
    <row r="2469" spans="2:7">
      <c r="B2469" s="55" t="s">
        <v>266</v>
      </c>
      <c r="C2469" s="55" t="s">
        <v>1353</v>
      </c>
      <c r="D2469" s="55" t="s">
        <v>269</v>
      </c>
      <c r="E2469" s="55" t="s">
        <v>1434</v>
      </c>
      <c r="F2469" s="55">
        <v>17</v>
      </c>
      <c r="G2469" s="55">
        <v>10</v>
      </c>
    </row>
    <row r="2470" spans="2:7">
      <c r="B2470" s="55" t="s">
        <v>266</v>
      </c>
      <c r="C2470" s="55" t="s">
        <v>1353</v>
      </c>
      <c r="D2470" s="55" t="s">
        <v>270</v>
      </c>
      <c r="E2470" s="55" t="s">
        <v>1434</v>
      </c>
      <c r="F2470" s="55">
        <v>13</v>
      </c>
      <c r="G2470" s="55">
        <v>31</v>
      </c>
    </row>
    <row r="2471" spans="2:7">
      <c r="B2471" s="55" t="s">
        <v>266</v>
      </c>
      <c r="C2471" s="55" t="s">
        <v>1353</v>
      </c>
      <c r="D2471" s="55" t="s">
        <v>267</v>
      </c>
      <c r="E2471" s="55" t="s">
        <v>1435</v>
      </c>
      <c r="F2471" s="55">
        <v>0</v>
      </c>
      <c r="G2471" s="55">
        <v>0</v>
      </c>
    </row>
    <row r="2472" spans="2:7">
      <c r="B2472" s="55" t="s">
        <v>266</v>
      </c>
      <c r="C2472" s="55" t="s">
        <v>1353</v>
      </c>
      <c r="D2472" s="55" t="s">
        <v>269</v>
      </c>
      <c r="E2472" s="55" t="s">
        <v>1435</v>
      </c>
      <c r="F2472" s="55">
        <v>0</v>
      </c>
      <c r="G2472" s="55">
        <v>12</v>
      </c>
    </row>
    <row r="2473" spans="2:7">
      <c r="B2473" s="55" t="s">
        <v>266</v>
      </c>
      <c r="C2473" s="55" t="s">
        <v>1353</v>
      </c>
      <c r="D2473" s="55" t="s">
        <v>270</v>
      </c>
      <c r="E2473" s="55" t="s">
        <v>1435</v>
      </c>
      <c r="F2473" s="55">
        <v>0</v>
      </c>
      <c r="G2473" s="55">
        <v>12</v>
      </c>
    </row>
    <row r="2474" spans="2:7">
      <c r="B2474" s="55" t="s">
        <v>266</v>
      </c>
      <c r="C2474" s="55" t="s">
        <v>1353</v>
      </c>
      <c r="D2474" s="55" t="s">
        <v>267</v>
      </c>
      <c r="E2474" s="55" t="s">
        <v>1436</v>
      </c>
      <c r="F2474" s="55">
        <v>8</v>
      </c>
      <c r="G2474" s="55">
        <v>11</v>
      </c>
    </row>
    <row r="2475" spans="2:7">
      <c r="B2475" s="55" t="s">
        <v>266</v>
      </c>
      <c r="C2475" s="55" t="s">
        <v>1353</v>
      </c>
      <c r="D2475" s="55" t="s">
        <v>267</v>
      </c>
      <c r="E2475" s="55" t="s">
        <v>1437</v>
      </c>
      <c r="F2475" s="55">
        <v>2</v>
      </c>
      <c r="G2475" s="55">
        <v>5</v>
      </c>
    </row>
    <row r="2476" spans="2:7">
      <c r="B2476" s="55" t="s">
        <v>266</v>
      </c>
      <c r="C2476" s="55" t="s">
        <v>1353</v>
      </c>
      <c r="D2476" s="55" t="s">
        <v>269</v>
      </c>
      <c r="E2476" s="55" t="s">
        <v>1437</v>
      </c>
      <c r="F2476" s="55">
        <v>0</v>
      </c>
      <c r="G2476" s="55">
        <v>5</v>
      </c>
    </row>
    <row r="2477" spans="2:7">
      <c r="B2477" s="55" t="s">
        <v>266</v>
      </c>
      <c r="C2477" s="55" t="s">
        <v>1353</v>
      </c>
      <c r="D2477" s="55" t="s">
        <v>270</v>
      </c>
      <c r="E2477" s="55" t="s">
        <v>1437</v>
      </c>
      <c r="F2477" s="55">
        <v>3</v>
      </c>
      <c r="G2477" s="55">
        <v>0</v>
      </c>
    </row>
    <row r="2478" spans="2:7">
      <c r="B2478" s="55" t="s">
        <v>266</v>
      </c>
      <c r="C2478" s="55" t="s">
        <v>1353</v>
      </c>
      <c r="D2478" s="55" t="s">
        <v>267</v>
      </c>
      <c r="E2478" s="55" t="s">
        <v>737</v>
      </c>
      <c r="F2478" s="55">
        <v>41</v>
      </c>
      <c r="G2478" s="55">
        <v>183</v>
      </c>
    </row>
    <row r="2479" spans="2:7">
      <c r="B2479" s="55" t="s">
        <v>266</v>
      </c>
      <c r="C2479" s="55" t="s">
        <v>1353</v>
      </c>
      <c r="D2479" s="55" t="s">
        <v>269</v>
      </c>
      <c r="E2479" s="55" t="s">
        <v>737</v>
      </c>
      <c r="F2479" s="55">
        <v>0</v>
      </c>
      <c r="G2479" s="55">
        <v>0</v>
      </c>
    </row>
    <row r="2480" spans="2:7">
      <c r="B2480" s="55" t="s">
        <v>266</v>
      </c>
      <c r="C2480" s="55" t="s">
        <v>1353</v>
      </c>
      <c r="D2480" s="55" t="s">
        <v>270</v>
      </c>
      <c r="E2480" s="55" t="s">
        <v>737</v>
      </c>
      <c r="F2480" s="55">
        <v>0</v>
      </c>
      <c r="G2480" s="55">
        <v>0</v>
      </c>
    </row>
    <row r="2481" spans="2:7">
      <c r="B2481" s="55" t="s">
        <v>266</v>
      </c>
      <c r="C2481" s="55" t="s">
        <v>1353</v>
      </c>
      <c r="D2481" s="55" t="s">
        <v>267</v>
      </c>
      <c r="E2481" s="55" t="s">
        <v>1438</v>
      </c>
      <c r="F2481" s="55">
        <v>0</v>
      </c>
      <c r="G2481" s="55">
        <v>0</v>
      </c>
    </row>
    <row r="2482" spans="2:7">
      <c r="B2482" s="55" t="s">
        <v>266</v>
      </c>
      <c r="C2482" s="55" t="s">
        <v>1353</v>
      </c>
      <c r="D2482" s="55" t="s">
        <v>269</v>
      </c>
      <c r="E2482" s="55" t="s">
        <v>1439</v>
      </c>
      <c r="F2482" s="55">
        <v>0</v>
      </c>
      <c r="G2482" s="55">
        <v>0</v>
      </c>
    </row>
    <row r="2483" spans="2:7">
      <c r="B2483" s="55" t="s">
        <v>266</v>
      </c>
      <c r="C2483" s="55" t="s">
        <v>1353</v>
      </c>
      <c r="D2483" s="55" t="s">
        <v>269</v>
      </c>
      <c r="E2483" s="55" t="s">
        <v>1440</v>
      </c>
      <c r="F2483" s="55">
        <v>0</v>
      </c>
      <c r="G2483" s="55">
        <v>1</v>
      </c>
    </row>
    <row r="2484" spans="2:7">
      <c r="B2484" s="55" t="s">
        <v>266</v>
      </c>
      <c r="C2484" s="55" t="s">
        <v>1353</v>
      </c>
      <c r="D2484" s="55" t="s">
        <v>267</v>
      </c>
      <c r="E2484" s="55" t="s">
        <v>1441</v>
      </c>
      <c r="F2484" s="55">
        <v>4</v>
      </c>
      <c r="G2484" s="55">
        <v>0</v>
      </c>
    </row>
    <row r="2485" spans="2:7">
      <c r="B2485" s="55" t="s">
        <v>266</v>
      </c>
      <c r="C2485" s="55" t="s">
        <v>1353</v>
      </c>
      <c r="D2485" s="55" t="s">
        <v>267</v>
      </c>
      <c r="E2485" s="55" t="s">
        <v>766</v>
      </c>
      <c r="F2485" s="55">
        <v>25</v>
      </c>
      <c r="G2485" s="55">
        <v>99</v>
      </c>
    </row>
    <row r="2486" spans="2:7">
      <c r="B2486" s="55" t="s">
        <v>266</v>
      </c>
      <c r="C2486" s="55" t="s">
        <v>1353</v>
      </c>
      <c r="D2486" s="55" t="s">
        <v>269</v>
      </c>
      <c r="E2486" s="55" t="s">
        <v>766</v>
      </c>
      <c r="F2486" s="55">
        <v>33</v>
      </c>
      <c r="G2486" s="55">
        <v>32</v>
      </c>
    </row>
    <row r="2487" spans="2:7">
      <c r="B2487" s="55" t="s">
        <v>266</v>
      </c>
      <c r="C2487" s="55" t="s">
        <v>1353</v>
      </c>
      <c r="D2487" s="55" t="s">
        <v>270</v>
      </c>
      <c r="E2487" s="55" t="s">
        <v>766</v>
      </c>
      <c r="F2487" s="55">
        <v>19</v>
      </c>
      <c r="G2487" s="55">
        <v>23</v>
      </c>
    </row>
    <row r="2488" spans="2:7">
      <c r="B2488" s="55" t="s">
        <v>266</v>
      </c>
      <c r="C2488" s="55" t="s">
        <v>1353</v>
      </c>
      <c r="D2488" s="55" t="s">
        <v>267</v>
      </c>
      <c r="E2488" s="55" t="s">
        <v>767</v>
      </c>
      <c r="F2488" s="55">
        <v>0</v>
      </c>
      <c r="G2488" s="55">
        <v>6</v>
      </c>
    </row>
    <row r="2489" spans="2:7">
      <c r="B2489" s="55" t="s">
        <v>266</v>
      </c>
      <c r="C2489" s="55" t="s">
        <v>1353</v>
      </c>
      <c r="D2489" s="55" t="s">
        <v>269</v>
      </c>
      <c r="E2489" s="55" t="s">
        <v>767</v>
      </c>
      <c r="F2489" s="55">
        <v>0</v>
      </c>
      <c r="G2489" s="55">
        <v>6</v>
      </c>
    </row>
    <row r="2490" spans="2:7">
      <c r="B2490" s="55" t="s">
        <v>266</v>
      </c>
      <c r="C2490" s="55" t="s">
        <v>1353</v>
      </c>
      <c r="D2490" s="55" t="s">
        <v>270</v>
      </c>
      <c r="E2490" s="55" t="s">
        <v>767</v>
      </c>
      <c r="F2490" s="55">
        <v>0</v>
      </c>
      <c r="G2490" s="55">
        <v>8</v>
      </c>
    </row>
    <row r="2491" spans="2:7">
      <c r="B2491" s="55" t="s">
        <v>266</v>
      </c>
      <c r="C2491" s="55" t="s">
        <v>1353</v>
      </c>
      <c r="D2491" s="55" t="s">
        <v>267</v>
      </c>
      <c r="E2491" s="55" t="s">
        <v>1442</v>
      </c>
      <c r="F2491" s="55">
        <v>0</v>
      </c>
      <c r="G2491" s="55">
        <v>0</v>
      </c>
    </row>
    <row r="2492" spans="2:7">
      <c r="B2492" s="55" t="s">
        <v>266</v>
      </c>
      <c r="C2492" s="55" t="s">
        <v>1353</v>
      </c>
      <c r="D2492" s="55" t="s">
        <v>267</v>
      </c>
      <c r="E2492" s="55" t="s">
        <v>1443</v>
      </c>
      <c r="F2492" s="55">
        <v>0</v>
      </c>
      <c r="G2492" s="55">
        <v>0</v>
      </c>
    </row>
    <row r="2493" spans="2:7">
      <c r="B2493" s="55" t="s">
        <v>266</v>
      </c>
      <c r="C2493" s="55" t="s">
        <v>1353</v>
      </c>
      <c r="D2493" s="55" t="s">
        <v>270</v>
      </c>
      <c r="E2493" s="55" t="s">
        <v>1443</v>
      </c>
      <c r="F2493" s="55">
        <v>0</v>
      </c>
      <c r="G2493" s="55">
        <v>0</v>
      </c>
    </row>
    <row r="2494" spans="2:7">
      <c r="B2494" s="55" t="s">
        <v>266</v>
      </c>
      <c r="C2494" s="55" t="s">
        <v>1353</v>
      </c>
      <c r="D2494" s="55" t="s">
        <v>267</v>
      </c>
      <c r="E2494" s="55" t="s">
        <v>1444</v>
      </c>
      <c r="F2494" s="55">
        <v>6</v>
      </c>
      <c r="G2494" s="55">
        <v>18</v>
      </c>
    </row>
    <row r="2495" spans="2:7">
      <c r="B2495" s="55" t="s">
        <v>266</v>
      </c>
      <c r="C2495" s="55" t="s">
        <v>1353</v>
      </c>
      <c r="D2495" s="55" t="s">
        <v>269</v>
      </c>
      <c r="E2495" s="55" t="s">
        <v>1444</v>
      </c>
      <c r="F2495" s="55">
        <v>0</v>
      </c>
      <c r="G2495" s="55">
        <v>0</v>
      </c>
    </row>
    <row r="2496" spans="2:7">
      <c r="B2496" s="55" t="s">
        <v>266</v>
      </c>
      <c r="C2496" s="55" t="s">
        <v>1353</v>
      </c>
      <c r="D2496" s="55" t="s">
        <v>270</v>
      </c>
      <c r="E2496" s="55" t="s">
        <v>1444</v>
      </c>
      <c r="F2496" s="55">
        <v>0</v>
      </c>
      <c r="G2496" s="55">
        <v>2</v>
      </c>
    </row>
    <row r="2497" spans="2:7">
      <c r="B2497" s="55" t="s">
        <v>266</v>
      </c>
      <c r="C2497" s="55" t="s">
        <v>1353</v>
      </c>
      <c r="D2497" s="55" t="s">
        <v>267</v>
      </c>
      <c r="E2497" s="55" t="s">
        <v>1445</v>
      </c>
      <c r="F2497" s="55">
        <v>0</v>
      </c>
      <c r="G2497" s="55">
        <v>3</v>
      </c>
    </row>
    <row r="2498" spans="2:7">
      <c r="B2498" s="55" t="s">
        <v>266</v>
      </c>
      <c r="C2498" s="55" t="s">
        <v>1353</v>
      </c>
      <c r="D2498" s="55" t="s">
        <v>267</v>
      </c>
      <c r="E2498" s="55" t="s">
        <v>1446</v>
      </c>
      <c r="F2498" s="55">
        <v>0</v>
      </c>
      <c r="G2498" s="55">
        <v>0</v>
      </c>
    </row>
    <row r="2499" spans="2:7">
      <c r="B2499" s="55" t="s">
        <v>266</v>
      </c>
      <c r="C2499" s="55" t="s">
        <v>1353</v>
      </c>
      <c r="D2499" s="55" t="s">
        <v>269</v>
      </c>
      <c r="E2499" s="55" t="s">
        <v>1446</v>
      </c>
      <c r="F2499" s="55">
        <v>0</v>
      </c>
      <c r="G2499" s="55">
        <v>0</v>
      </c>
    </row>
    <row r="2500" spans="2:7">
      <c r="B2500" s="55" t="s">
        <v>266</v>
      </c>
      <c r="C2500" s="55" t="s">
        <v>1353</v>
      </c>
      <c r="D2500" s="55" t="s">
        <v>267</v>
      </c>
      <c r="E2500" s="55" t="s">
        <v>1447</v>
      </c>
      <c r="F2500" s="55">
        <v>62</v>
      </c>
      <c r="G2500" s="55">
        <v>0</v>
      </c>
    </row>
    <row r="2501" spans="2:7">
      <c r="B2501" s="55" t="s">
        <v>266</v>
      </c>
      <c r="C2501" s="55" t="s">
        <v>1353</v>
      </c>
      <c r="D2501" s="55" t="s">
        <v>269</v>
      </c>
      <c r="E2501" s="55" t="s">
        <v>1447</v>
      </c>
      <c r="F2501" s="55">
        <v>0</v>
      </c>
      <c r="G2501" s="55">
        <v>0</v>
      </c>
    </row>
    <row r="2502" spans="2:7">
      <c r="B2502" s="55" t="s">
        <v>266</v>
      </c>
      <c r="C2502" s="55" t="s">
        <v>1353</v>
      </c>
      <c r="D2502" s="55" t="s">
        <v>267</v>
      </c>
      <c r="E2502" s="55" t="s">
        <v>1448</v>
      </c>
      <c r="F2502" s="55">
        <v>0</v>
      </c>
      <c r="G2502" s="55">
        <v>8</v>
      </c>
    </row>
    <row r="2503" spans="2:7">
      <c r="B2503" s="55" t="s">
        <v>266</v>
      </c>
      <c r="C2503" s="55" t="s">
        <v>1353</v>
      </c>
      <c r="D2503" s="55" t="s">
        <v>269</v>
      </c>
      <c r="E2503" s="55" t="s">
        <v>1448</v>
      </c>
      <c r="F2503" s="55">
        <v>0</v>
      </c>
      <c r="G2503" s="55">
        <v>0</v>
      </c>
    </row>
    <row r="2504" spans="2:7">
      <c r="B2504" s="55" t="s">
        <v>266</v>
      </c>
      <c r="C2504" s="55" t="s">
        <v>1353</v>
      </c>
      <c r="D2504" s="55" t="s">
        <v>270</v>
      </c>
      <c r="E2504" s="55" t="s">
        <v>1448</v>
      </c>
      <c r="F2504" s="55">
        <v>0</v>
      </c>
      <c r="G2504" s="55">
        <v>0</v>
      </c>
    </row>
    <row r="2505" spans="2:7">
      <c r="B2505" s="55" t="s">
        <v>266</v>
      </c>
      <c r="C2505" s="55" t="s">
        <v>1353</v>
      </c>
      <c r="D2505" s="55" t="s">
        <v>270</v>
      </c>
      <c r="E2505" s="55" t="s">
        <v>1449</v>
      </c>
      <c r="F2505" s="55">
        <v>0</v>
      </c>
      <c r="G2505" s="55">
        <v>0</v>
      </c>
    </row>
    <row r="2506" spans="2:7">
      <c r="B2506" s="55" t="s">
        <v>266</v>
      </c>
      <c r="C2506" s="55" t="s">
        <v>1353</v>
      </c>
      <c r="D2506" s="55" t="s">
        <v>269</v>
      </c>
      <c r="E2506" s="55" t="s">
        <v>1450</v>
      </c>
      <c r="F2506" s="55">
        <v>0</v>
      </c>
      <c r="G2506" s="55">
        <v>0</v>
      </c>
    </row>
    <row r="2507" spans="2:7">
      <c r="B2507" s="55" t="s">
        <v>266</v>
      </c>
      <c r="C2507" s="55" t="s">
        <v>1353</v>
      </c>
      <c r="D2507" s="55" t="s">
        <v>267</v>
      </c>
      <c r="E2507" s="55" t="s">
        <v>1451</v>
      </c>
      <c r="F2507" s="55">
        <v>0</v>
      </c>
      <c r="G2507" s="55">
        <v>8</v>
      </c>
    </row>
    <row r="2508" spans="2:7">
      <c r="B2508" s="55" t="s">
        <v>266</v>
      </c>
      <c r="C2508" s="55" t="s">
        <v>1353</v>
      </c>
      <c r="D2508" s="55" t="s">
        <v>267</v>
      </c>
      <c r="E2508" s="55" t="s">
        <v>1452</v>
      </c>
      <c r="F2508" s="55">
        <v>24</v>
      </c>
      <c r="G2508" s="55">
        <v>0</v>
      </c>
    </row>
    <row r="2509" spans="2:7">
      <c r="B2509" s="55" t="s">
        <v>266</v>
      </c>
      <c r="C2509" s="55" t="s">
        <v>1353</v>
      </c>
      <c r="D2509" s="55" t="s">
        <v>267</v>
      </c>
      <c r="E2509" s="55" t="s">
        <v>1453</v>
      </c>
      <c r="F2509" s="55">
        <v>26</v>
      </c>
      <c r="G2509" s="55">
        <v>50</v>
      </c>
    </row>
    <row r="2510" spans="2:7">
      <c r="B2510" s="55" t="s">
        <v>266</v>
      </c>
      <c r="C2510" s="55" t="s">
        <v>1353</v>
      </c>
      <c r="D2510" s="55" t="s">
        <v>269</v>
      </c>
      <c r="E2510" s="55" t="s">
        <v>1453</v>
      </c>
      <c r="F2510" s="55">
        <v>0</v>
      </c>
      <c r="G2510" s="55">
        <v>0</v>
      </c>
    </row>
    <row r="2511" spans="2:7">
      <c r="B2511" s="55" t="s">
        <v>266</v>
      </c>
      <c r="C2511" s="55" t="s">
        <v>1353</v>
      </c>
      <c r="D2511" s="55" t="s">
        <v>270</v>
      </c>
      <c r="E2511" s="55" t="s">
        <v>1453</v>
      </c>
      <c r="F2511" s="55">
        <v>0</v>
      </c>
      <c r="G2511" s="55">
        <v>0</v>
      </c>
    </row>
    <row r="2512" spans="2:7">
      <c r="B2512" s="55" t="s">
        <v>266</v>
      </c>
      <c r="C2512" s="55" t="s">
        <v>1353</v>
      </c>
      <c r="D2512" s="55" t="s">
        <v>267</v>
      </c>
      <c r="E2512" s="55" t="s">
        <v>1454</v>
      </c>
      <c r="F2512" s="55">
        <v>88</v>
      </c>
      <c r="G2512" s="55">
        <v>93</v>
      </c>
    </row>
    <row r="2513" spans="2:7">
      <c r="B2513" s="55" t="s">
        <v>266</v>
      </c>
      <c r="C2513" s="55" t="s">
        <v>1353</v>
      </c>
      <c r="D2513" s="55" t="s">
        <v>269</v>
      </c>
      <c r="E2513" s="55" t="s">
        <v>1454</v>
      </c>
      <c r="F2513" s="55">
        <v>55</v>
      </c>
      <c r="G2513" s="55">
        <v>47</v>
      </c>
    </row>
    <row r="2514" spans="2:7">
      <c r="B2514" s="55" t="s">
        <v>266</v>
      </c>
      <c r="C2514" s="55" t="s">
        <v>1353</v>
      </c>
      <c r="D2514" s="55" t="s">
        <v>270</v>
      </c>
      <c r="E2514" s="55" t="s">
        <v>1454</v>
      </c>
      <c r="F2514" s="55">
        <v>23</v>
      </c>
      <c r="G2514" s="55">
        <v>14</v>
      </c>
    </row>
    <row r="2515" spans="2:7">
      <c r="B2515" s="55" t="s">
        <v>266</v>
      </c>
      <c r="C2515" s="55" t="s">
        <v>1353</v>
      </c>
      <c r="D2515" s="55" t="s">
        <v>267</v>
      </c>
      <c r="E2515" s="55" t="s">
        <v>1455</v>
      </c>
      <c r="F2515" s="55">
        <v>1046</v>
      </c>
      <c r="G2515" s="55">
        <v>1129</v>
      </c>
    </row>
    <row r="2516" spans="2:7">
      <c r="B2516" s="55" t="s">
        <v>266</v>
      </c>
      <c r="C2516" s="55" t="s">
        <v>1353</v>
      </c>
      <c r="D2516" s="55" t="s">
        <v>269</v>
      </c>
      <c r="E2516" s="55" t="s">
        <v>1455</v>
      </c>
      <c r="F2516" s="55">
        <v>921</v>
      </c>
      <c r="G2516" s="55">
        <v>964</v>
      </c>
    </row>
    <row r="2517" spans="2:7">
      <c r="B2517" s="55" t="s">
        <v>266</v>
      </c>
      <c r="C2517" s="55" t="s">
        <v>1353</v>
      </c>
      <c r="D2517" s="55" t="s">
        <v>270</v>
      </c>
      <c r="E2517" s="55" t="s">
        <v>1455</v>
      </c>
      <c r="F2517" s="55">
        <v>781</v>
      </c>
      <c r="G2517" s="55">
        <v>757</v>
      </c>
    </row>
    <row r="2518" spans="2:7">
      <c r="B2518" s="55" t="s">
        <v>266</v>
      </c>
      <c r="C2518" s="55" t="s">
        <v>1353</v>
      </c>
      <c r="D2518" s="55" t="s">
        <v>267</v>
      </c>
      <c r="E2518" s="55" t="s">
        <v>1456</v>
      </c>
      <c r="F2518" s="55">
        <v>0</v>
      </c>
      <c r="G2518" s="55">
        <v>0</v>
      </c>
    </row>
    <row r="2519" spans="2:7">
      <c r="B2519" s="55" t="s">
        <v>266</v>
      </c>
      <c r="C2519" s="55" t="s">
        <v>1353</v>
      </c>
      <c r="D2519" s="55" t="s">
        <v>269</v>
      </c>
      <c r="E2519" s="55" t="s">
        <v>1456</v>
      </c>
      <c r="F2519" s="55">
        <v>0</v>
      </c>
      <c r="G2519" s="55">
        <v>2</v>
      </c>
    </row>
    <row r="2520" spans="2:7">
      <c r="B2520" s="55" t="s">
        <v>266</v>
      </c>
      <c r="C2520" s="55" t="s">
        <v>1353</v>
      </c>
      <c r="D2520" s="55" t="s">
        <v>270</v>
      </c>
      <c r="E2520" s="55" t="s">
        <v>1456</v>
      </c>
      <c r="F2520" s="55">
        <v>2</v>
      </c>
      <c r="G2520" s="55">
        <v>0</v>
      </c>
    </row>
    <row r="2521" spans="2:7">
      <c r="B2521" s="55" t="s">
        <v>266</v>
      </c>
      <c r="C2521" s="55" t="s">
        <v>1353</v>
      </c>
      <c r="D2521" s="55" t="s">
        <v>267</v>
      </c>
      <c r="E2521" s="55" t="s">
        <v>1457</v>
      </c>
      <c r="F2521" s="55">
        <v>0</v>
      </c>
      <c r="G2521" s="55">
        <v>2</v>
      </c>
    </row>
    <row r="2522" spans="2:7">
      <c r="B2522" s="55" t="s">
        <v>266</v>
      </c>
      <c r="C2522" s="55" t="s">
        <v>1353</v>
      </c>
      <c r="D2522" s="55" t="s">
        <v>269</v>
      </c>
      <c r="E2522" s="55" t="s">
        <v>1457</v>
      </c>
      <c r="F2522" s="55">
        <v>1</v>
      </c>
      <c r="G2522" s="55">
        <v>0</v>
      </c>
    </row>
    <row r="2523" spans="2:7">
      <c r="B2523" s="55" t="s">
        <v>266</v>
      </c>
      <c r="C2523" s="55" t="s">
        <v>1353</v>
      </c>
      <c r="D2523" s="55" t="s">
        <v>269</v>
      </c>
      <c r="E2523" s="55" t="s">
        <v>1458</v>
      </c>
      <c r="F2523" s="55">
        <v>0</v>
      </c>
      <c r="G2523" s="55">
        <v>0</v>
      </c>
    </row>
    <row r="2524" spans="2:7">
      <c r="B2524" s="55" t="s">
        <v>266</v>
      </c>
      <c r="C2524" s="55" t="s">
        <v>1353</v>
      </c>
      <c r="D2524" s="55" t="s">
        <v>267</v>
      </c>
      <c r="E2524" s="55" t="s">
        <v>1459</v>
      </c>
      <c r="F2524" s="55">
        <v>0</v>
      </c>
      <c r="G2524" s="55">
        <v>5</v>
      </c>
    </row>
    <row r="2525" spans="2:7">
      <c r="B2525" s="55" t="s">
        <v>266</v>
      </c>
      <c r="C2525" s="55" t="s">
        <v>1353</v>
      </c>
      <c r="D2525" s="55" t="s">
        <v>267</v>
      </c>
      <c r="E2525" s="55" t="s">
        <v>1460</v>
      </c>
      <c r="F2525" s="55">
        <v>0</v>
      </c>
      <c r="G2525" s="55">
        <v>0</v>
      </c>
    </row>
    <row r="2526" spans="2:7">
      <c r="B2526" s="55" t="s">
        <v>266</v>
      </c>
      <c r="C2526" s="55" t="s">
        <v>1353</v>
      </c>
      <c r="D2526" s="55" t="s">
        <v>267</v>
      </c>
      <c r="E2526" s="55" t="s">
        <v>1461</v>
      </c>
      <c r="F2526" s="55">
        <v>0</v>
      </c>
      <c r="G2526" s="55">
        <v>0</v>
      </c>
    </row>
    <row r="2527" spans="2:7">
      <c r="B2527" s="55" t="s">
        <v>266</v>
      </c>
      <c r="C2527" s="55" t="s">
        <v>1353</v>
      </c>
      <c r="D2527" s="55" t="s">
        <v>270</v>
      </c>
      <c r="E2527" s="55" t="s">
        <v>1461</v>
      </c>
      <c r="F2527" s="55">
        <v>0</v>
      </c>
      <c r="G2527" s="55">
        <v>0</v>
      </c>
    </row>
    <row r="2528" spans="2:7">
      <c r="B2528" s="55" t="s">
        <v>266</v>
      </c>
      <c r="C2528" s="55" t="s">
        <v>1353</v>
      </c>
      <c r="D2528" s="55" t="s">
        <v>267</v>
      </c>
      <c r="E2528" s="55" t="s">
        <v>1462</v>
      </c>
      <c r="F2528" s="55">
        <v>0</v>
      </c>
      <c r="G2528" s="55">
        <v>10</v>
      </c>
    </row>
    <row r="2529" spans="2:7">
      <c r="B2529" s="55" t="s">
        <v>266</v>
      </c>
      <c r="C2529" s="55" t="s">
        <v>1353</v>
      </c>
      <c r="D2529" s="55" t="s">
        <v>269</v>
      </c>
      <c r="E2529" s="55" t="s">
        <v>1462</v>
      </c>
      <c r="F2529" s="55">
        <v>0</v>
      </c>
      <c r="G2529" s="55">
        <v>0</v>
      </c>
    </row>
    <row r="2530" spans="2:7">
      <c r="B2530" s="55" t="s">
        <v>266</v>
      </c>
      <c r="C2530" s="55" t="s">
        <v>1353</v>
      </c>
      <c r="D2530" s="55" t="s">
        <v>270</v>
      </c>
      <c r="E2530" s="55" t="s">
        <v>1462</v>
      </c>
      <c r="F2530" s="55">
        <v>0</v>
      </c>
      <c r="G2530" s="55">
        <v>0</v>
      </c>
    </row>
    <row r="2531" spans="2:7">
      <c r="B2531" s="55" t="s">
        <v>266</v>
      </c>
      <c r="C2531" s="55" t="s">
        <v>1353</v>
      </c>
      <c r="D2531" s="55" t="s">
        <v>269</v>
      </c>
      <c r="E2531" s="55" t="s">
        <v>1463</v>
      </c>
      <c r="F2531" s="55">
        <v>0</v>
      </c>
      <c r="G2531" s="55">
        <v>0</v>
      </c>
    </row>
    <row r="2532" spans="2:7">
      <c r="B2532" s="55" t="s">
        <v>266</v>
      </c>
      <c r="C2532" s="55" t="s">
        <v>1353</v>
      </c>
      <c r="D2532" s="55" t="s">
        <v>267</v>
      </c>
      <c r="E2532" s="55" t="s">
        <v>1464</v>
      </c>
      <c r="F2532" s="55">
        <v>0</v>
      </c>
      <c r="G2532" s="55">
        <v>0</v>
      </c>
    </row>
    <row r="2533" spans="2:7">
      <c r="B2533" s="55" t="s">
        <v>266</v>
      </c>
      <c r="C2533" s="55" t="s">
        <v>1353</v>
      </c>
      <c r="D2533" s="55" t="s">
        <v>267</v>
      </c>
      <c r="E2533" s="55" t="s">
        <v>1465</v>
      </c>
      <c r="F2533" s="55">
        <v>130</v>
      </c>
      <c r="G2533" s="55">
        <v>232</v>
      </c>
    </row>
    <row r="2534" spans="2:7">
      <c r="B2534" s="55" t="s">
        <v>266</v>
      </c>
      <c r="C2534" s="55" t="s">
        <v>1353</v>
      </c>
      <c r="D2534" s="55" t="s">
        <v>269</v>
      </c>
      <c r="E2534" s="55" t="s">
        <v>1465</v>
      </c>
      <c r="F2534" s="55">
        <v>98</v>
      </c>
      <c r="G2534" s="55">
        <v>86</v>
      </c>
    </row>
    <row r="2535" spans="2:7">
      <c r="B2535" s="55" t="s">
        <v>266</v>
      </c>
      <c r="C2535" s="55" t="s">
        <v>1353</v>
      </c>
      <c r="D2535" s="55" t="s">
        <v>270</v>
      </c>
      <c r="E2535" s="55" t="s">
        <v>1465</v>
      </c>
      <c r="F2535" s="55">
        <v>24</v>
      </c>
      <c r="G2535" s="55">
        <v>16</v>
      </c>
    </row>
    <row r="2536" spans="2:7">
      <c r="B2536" s="55" t="s">
        <v>266</v>
      </c>
      <c r="C2536" s="55" t="s">
        <v>1353</v>
      </c>
      <c r="D2536" s="55" t="s">
        <v>267</v>
      </c>
      <c r="E2536" s="55" t="s">
        <v>1466</v>
      </c>
      <c r="F2536" s="55">
        <v>6</v>
      </c>
      <c r="G2536" s="55">
        <v>0</v>
      </c>
    </row>
    <row r="2537" spans="2:7">
      <c r="B2537" s="55" t="s">
        <v>266</v>
      </c>
      <c r="C2537" s="55" t="s">
        <v>1353</v>
      </c>
      <c r="D2537" s="55" t="s">
        <v>267</v>
      </c>
      <c r="E2537" s="55" t="s">
        <v>1467</v>
      </c>
      <c r="F2537" s="55">
        <v>4</v>
      </c>
      <c r="G2537" s="55">
        <v>15</v>
      </c>
    </row>
    <row r="2538" spans="2:7">
      <c r="B2538" s="55" t="s">
        <v>266</v>
      </c>
      <c r="C2538" s="55" t="s">
        <v>1353</v>
      </c>
      <c r="D2538" s="55" t="s">
        <v>269</v>
      </c>
      <c r="E2538" s="55" t="s">
        <v>1467</v>
      </c>
      <c r="F2538" s="55">
        <v>0</v>
      </c>
      <c r="G2538" s="55">
        <v>0</v>
      </c>
    </row>
    <row r="2539" spans="2:7">
      <c r="B2539" s="55" t="s">
        <v>266</v>
      </c>
      <c r="C2539" s="55" t="s">
        <v>1353</v>
      </c>
      <c r="D2539" s="55" t="s">
        <v>270</v>
      </c>
      <c r="E2539" s="55" t="s">
        <v>1467</v>
      </c>
      <c r="F2539" s="55">
        <v>1</v>
      </c>
      <c r="G2539" s="55">
        <v>0</v>
      </c>
    </row>
    <row r="2540" spans="2:7">
      <c r="B2540" s="55" t="s">
        <v>266</v>
      </c>
      <c r="C2540" s="55" t="s">
        <v>1353</v>
      </c>
      <c r="D2540" s="55" t="s">
        <v>267</v>
      </c>
      <c r="E2540" s="55" t="s">
        <v>1468</v>
      </c>
      <c r="F2540" s="55">
        <v>2</v>
      </c>
      <c r="G2540" s="55">
        <v>2</v>
      </c>
    </row>
    <row r="2541" spans="2:7">
      <c r="B2541" s="55" t="s">
        <v>266</v>
      </c>
      <c r="C2541" s="55" t="s">
        <v>1353</v>
      </c>
      <c r="D2541" s="55" t="s">
        <v>270</v>
      </c>
      <c r="E2541" s="55" t="s">
        <v>1468</v>
      </c>
      <c r="F2541" s="55">
        <v>0</v>
      </c>
      <c r="G2541" s="55">
        <v>0</v>
      </c>
    </row>
    <row r="2542" spans="2:7">
      <c r="B2542" s="55" t="s">
        <v>266</v>
      </c>
      <c r="C2542" s="55" t="s">
        <v>1353</v>
      </c>
      <c r="D2542" s="55" t="s">
        <v>267</v>
      </c>
      <c r="E2542" s="55" t="s">
        <v>1469</v>
      </c>
      <c r="F2542" s="55">
        <v>24</v>
      </c>
      <c r="G2542" s="55">
        <v>26</v>
      </c>
    </row>
    <row r="2543" spans="2:7">
      <c r="B2543" s="55" t="s">
        <v>266</v>
      </c>
      <c r="C2543" s="55" t="s">
        <v>1353</v>
      </c>
      <c r="D2543" s="55" t="s">
        <v>270</v>
      </c>
      <c r="E2543" s="55" t="s">
        <v>1469</v>
      </c>
      <c r="F2543" s="55">
        <v>0</v>
      </c>
      <c r="G2543" s="55">
        <v>0</v>
      </c>
    </row>
    <row r="2544" spans="2:7">
      <c r="B2544" s="55" t="s">
        <v>266</v>
      </c>
      <c r="C2544" s="55" t="s">
        <v>1353</v>
      </c>
      <c r="D2544" s="55" t="s">
        <v>267</v>
      </c>
      <c r="E2544" s="55" t="s">
        <v>1470</v>
      </c>
      <c r="F2544" s="55">
        <v>0</v>
      </c>
      <c r="G2544" s="55">
        <v>0</v>
      </c>
    </row>
    <row r="2545" spans="2:7">
      <c r="B2545" s="55" t="s">
        <v>266</v>
      </c>
      <c r="C2545" s="55" t="s">
        <v>1353</v>
      </c>
      <c r="D2545" s="55" t="s">
        <v>267</v>
      </c>
      <c r="E2545" s="55" t="s">
        <v>1471</v>
      </c>
      <c r="F2545" s="55">
        <v>0</v>
      </c>
      <c r="G2545" s="55">
        <v>10</v>
      </c>
    </row>
    <row r="2546" spans="2:7">
      <c r="B2546" s="55" t="s">
        <v>266</v>
      </c>
      <c r="C2546" s="55" t="s">
        <v>1353</v>
      </c>
      <c r="D2546" s="55" t="s">
        <v>269</v>
      </c>
      <c r="E2546" s="55" t="s">
        <v>1471</v>
      </c>
      <c r="F2546" s="55">
        <v>0</v>
      </c>
      <c r="G2546" s="55">
        <v>0</v>
      </c>
    </row>
    <row r="2547" spans="2:7">
      <c r="B2547" s="55" t="s">
        <v>266</v>
      </c>
      <c r="C2547" s="55" t="s">
        <v>1353</v>
      </c>
      <c r="D2547" s="55" t="s">
        <v>270</v>
      </c>
      <c r="E2547" s="55" t="s">
        <v>1471</v>
      </c>
      <c r="F2547" s="55">
        <v>0</v>
      </c>
      <c r="G2547" s="55">
        <v>0</v>
      </c>
    </row>
    <row r="2548" spans="2:7">
      <c r="B2548" s="55" t="s">
        <v>266</v>
      </c>
      <c r="C2548" s="55" t="s">
        <v>1353</v>
      </c>
      <c r="D2548" s="55" t="s">
        <v>267</v>
      </c>
      <c r="E2548" s="55" t="s">
        <v>1131</v>
      </c>
      <c r="F2548" s="55">
        <v>10</v>
      </c>
      <c r="G2548" s="55">
        <v>7</v>
      </c>
    </row>
    <row r="2549" spans="2:7">
      <c r="B2549" s="55" t="s">
        <v>266</v>
      </c>
      <c r="C2549" s="55" t="s">
        <v>1353</v>
      </c>
      <c r="D2549" s="55" t="s">
        <v>270</v>
      </c>
      <c r="E2549" s="55" t="s">
        <v>1131</v>
      </c>
      <c r="F2549" s="55">
        <v>0</v>
      </c>
      <c r="G2549" s="55">
        <v>4</v>
      </c>
    </row>
    <row r="2550" spans="2:7">
      <c r="B2550" s="55" t="s">
        <v>266</v>
      </c>
      <c r="C2550" s="55" t="s">
        <v>1353</v>
      </c>
      <c r="D2550" s="55" t="s">
        <v>267</v>
      </c>
      <c r="E2550" s="55" t="s">
        <v>1472</v>
      </c>
      <c r="F2550" s="55">
        <v>0</v>
      </c>
      <c r="G2550" s="55">
        <v>0</v>
      </c>
    </row>
    <row r="2551" spans="2:7">
      <c r="B2551" s="55" t="s">
        <v>266</v>
      </c>
      <c r="C2551" s="55" t="s">
        <v>1353</v>
      </c>
      <c r="D2551" s="55" t="s">
        <v>269</v>
      </c>
      <c r="E2551" s="55" t="s">
        <v>1472</v>
      </c>
      <c r="F2551" s="55">
        <v>0</v>
      </c>
      <c r="G2551" s="55">
        <v>0</v>
      </c>
    </row>
    <row r="2552" spans="2:7">
      <c r="B2552" s="55" t="s">
        <v>266</v>
      </c>
      <c r="C2552" s="55" t="s">
        <v>1353</v>
      </c>
      <c r="D2552" s="55" t="s">
        <v>270</v>
      </c>
      <c r="E2552" s="55" t="s">
        <v>1472</v>
      </c>
      <c r="F2552" s="55">
        <v>0</v>
      </c>
      <c r="G2552" s="55">
        <v>0</v>
      </c>
    </row>
    <row r="2553" spans="2:7">
      <c r="B2553" s="55" t="s">
        <v>266</v>
      </c>
      <c r="C2553" s="55" t="s">
        <v>1353</v>
      </c>
      <c r="D2553" s="55" t="s">
        <v>267</v>
      </c>
      <c r="E2553" s="55" t="s">
        <v>1473</v>
      </c>
      <c r="F2553" s="55">
        <v>0</v>
      </c>
      <c r="G2553" s="55">
        <v>0</v>
      </c>
    </row>
    <row r="2554" spans="2:7">
      <c r="B2554" s="55" t="s">
        <v>266</v>
      </c>
      <c r="C2554" s="55" t="s">
        <v>1353</v>
      </c>
      <c r="D2554" s="55" t="s">
        <v>267</v>
      </c>
      <c r="E2554" s="55" t="s">
        <v>1474</v>
      </c>
      <c r="F2554" s="55">
        <v>0</v>
      </c>
      <c r="G2554" s="55">
        <v>0</v>
      </c>
    </row>
    <row r="2555" spans="2:7">
      <c r="B2555" s="55" t="s">
        <v>266</v>
      </c>
      <c r="C2555" s="55" t="s">
        <v>1353</v>
      </c>
      <c r="D2555" s="55" t="s">
        <v>269</v>
      </c>
      <c r="E2555" s="55" t="s">
        <v>1474</v>
      </c>
      <c r="F2555" s="55">
        <v>3</v>
      </c>
      <c r="G2555" s="55">
        <v>6</v>
      </c>
    </row>
    <row r="2556" spans="2:7">
      <c r="B2556" s="55" t="s">
        <v>266</v>
      </c>
      <c r="C2556" s="55" t="s">
        <v>1353</v>
      </c>
      <c r="D2556" s="55" t="s">
        <v>270</v>
      </c>
      <c r="E2556" s="55" t="s">
        <v>1474</v>
      </c>
      <c r="F2556" s="55">
        <v>3</v>
      </c>
      <c r="G2556" s="55">
        <v>2</v>
      </c>
    </row>
    <row r="2557" spans="2:7">
      <c r="B2557" s="55" t="s">
        <v>266</v>
      </c>
      <c r="C2557" s="55" t="s">
        <v>1353</v>
      </c>
      <c r="D2557" s="55" t="s">
        <v>267</v>
      </c>
      <c r="E2557" s="55" t="s">
        <v>1475</v>
      </c>
      <c r="F2557" s="55">
        <v>4</v>
      </c>
      <c r="G2557" s="55">
        <v>12</v>
      </c>
    </row>
    <row r="2558" spans="2:7">
      <c r="B2558" s="55" t="s">
        <v>266</v>
      </c>
      <c r="C2558" s="55" t="s">
        <v>1353</v>
      </c>
      <c r="D2558" s="55" t="s">
        <v>269</v>
      </c>
      <c r="E2558" s="55" t="s">
        <v>1475</v>
      </c>
      <c r="F2558" s="55">
        <v>0</v>
      </c>
      <c r="G2558" s="55">
        <v>0</v>
      </c>
    </row>
    <row r="2559" spans="2:7">
      <c r="B2559" s="55" t="s">
        <v>266</v>
      </c>
      <c r="C2559" s="55" t="s">
        <v>114</v>
      </c>
      <c r="D2559" s="55" t="s">
        <v>267</v>
      </c>
      <c r="E2559" s="55" t="s">
        <v>1476</v>
      </c>
      <c r="F2559" s="55">
        <v>0</v>
      </c>
      <c r="G2559" s="55">
        <v>0</v>
      </c>
    </row>
    <row r="2560" spans="2:7">
      <c r="B2560" s="55" t="s">
        <v>266</v>
      </c>
      <c r="C2560" s="55" t="s">
        <v>114</v>
      </c>
      <c r="D2560" s="55" t="s">
        <v>269</v>
      </c>
      <c r="E2560" s="55" t="s">
        <v>1476</v>
      </c>
      <c r="F2560" s="55">
        <v>0</v>
      </c>
      <c r="G2560" s="55">
        <v>0</v>
      </c>
    </row>
    <row r="2561" spans="2:7">
      <c r="B2561" s="55" t="s">
        <v>266</v>
      </c>
      <c r="C2561" s="55" t="s">
        <v>114</v>
      </c>
      <c r="D2561" s="55" t="s">
        <v>270</v>
      </c>
      <c r="E2561" s="55" t="s">
        <v>1476</v>
      </c>
      <c r="F2561" s="55">
        <v>4</v>
      </c>
      <c r="G2561" s="55">
        <v>2</v>
      </c>
    </row>
    <row r="2562" spans="2:7">
      <c r="B2562" s="55" t="s">
        <v>266</v>
      </c>
      <c r="C2562" s="55" t="s">
        <v>114</v>
      </c>
      <c r="D2562" s="55" t="s">
        <v>267</v>
      </c>
      <c r="E2562" s="55" t="s">
        <v>1477</v>
      </c>
      <c r="F2562" s="55">
        <v>21</v>
      </c>
      <c r="G2562" s="55">
        <v>45</v>
      </c>
    </row>
    <row r="2563" spans="2:7">
      <c r="B2563" s="55" t="s">
        <v>266</v>
      </c>
      <c r="C2563" s="55" t="s">
        <v>114</v>
      </c>
      <c r="D2563" s="55" t="s">
        <v>269</v>
      </c>
      <c r="E2563" s="55" t="s">
        <v>1477</v>
      </c>
      <c r="F2563" s="55">
        <v>0</v>
      </c>
      <c r="G2563" s="55">
        <v>0</v>
      </c>
    </row>
    <row r="2564" spans="2:7">
      <c r="B2564" s="55" t="s">
        <v>266</v>
      </c>
      <c r="C2564" s="55" t="s">
        <v>114</v>
      </c>
      <c r="D2564" s="55" t="s">
        <v>270</v>
      </c>
      <c r="E2564" s="55" t="s">
        <v>1477</v>
      </c>
      <c r="F2564" s="55">
        <v>0</v>
      </c>
      <c r="G2564" s="55">
        <v>0</v>
      </c>
    </row>
    <row r="2565" spans="2:7">
      <c r="B2565" s="55" t="s">
        <v>266</v>
      </c>
      <c r="C2565" s="55" t="s">
        <v>114</v>
      </c>
      <c r="D2565" s="55" t="s">
        <v>267</v>
      </c>
      <c r="E2565" s="55" t="s">
        <v>1478</v>
      </c>
      <c r="F2565" s="55">
        <v>0</v>
      </c>
      <c r="G2565" s="55">
        <v>0</v>
      </c>
    </row>
    <row r="2566" spans="2:7">
      <c r="B2566" s="55" t="s">
        <v>266</v>
      </c>
      <c r="C2566" s="55" t="s">
        <v>114</v>
      </c>
      <c r="D2566" s="55" t="s">
        <v>270</v>
      </c>
      <c r="E2566" s="55" t="s">
        <v>1478</v>
      </c>
      <c r="F2566" s="55">
        <v>0</v>
      </c>
      <c r="G2566" s="55">
        <v>0</v>
      </c>
    </row>
    <row r="2567" spans="2:7">
      <c r="B2567" s="55" t="s">
        <v>266</v>
      </c>
      <c r="C2567" s="55" t="s">
        <v>114</v>
      </c>
      <c r="D2567" s="55" t="s">
        <v>267</v>
      </c>
      <c r="E2567" s="55" t="s">
        <v>1479</v>
      </c>
      <c r="F2567" s="55">
        <v>0</v>
      </c>
      <c r="G2567" s="55">
        <v>0</v>
      </c>
    </row>
    <row r="2568" spans="2:7">
      <c r="B2568" s="55" t="s">
        <v>266</v>
      </c>
      <c r="C2568" s="55" t="s">
        <v>114</v>
      </c>
      <c r="D2568" s="55" t="s">
        <v>269</v>
      </c>
      <c r="E2568" s="55" t="s">
        <v>1479</v>
      </c>
      <c r="F2568" s="55">
        <v>0</v>
      </c>
      <c r="G2568" s="55">
        <v>0</v>
      </c>
    </row>
    <row r="2569" spans="2:7">
      <c r="B2569" s="55" t="s">
        <v>266</v>
      </c>
      <c r="C2569" s="55" t="s">
        <v>114</v>
      </c>
      <c r="D2569" s="55" t="s">
        <v>270</v>
      </c>
      <c r="E2569" s="55" t="s">
        <v>1480</v>
      </c>
      <c r="F2569" s="55">
        <v>0</v>
      </c>
      <c r="G2569" s="55">
        <v>0</v>
      </c>
    </row>
    <row r="2570" spans="2:7">
      <c r="B2570" s="55" t="s">
        <v>266</v>
      </c>
      <c r="C2570" s="55" t="s">
        <v>114</v>
      </c>
      <c r="D2570" s="55" t="s">
        <v>267</v>
      </c>
      <c r="E2570" s="55" t="s">
        <v>1481</v>
      </c>
      <c r="F2570" s="55">
        <v>0</v>
      </c>
      <c r="G2570" s="55">
        <v>0</v>
      </c>
    </row>
    <row r="2571" spans="2:7">
      <c r="B2571" s="55" t="s">
        <v>266</v>
      </c>
      <c r="C2571" s="55" t="s">
        <v>114</v>
      </c>
      <c r="D2571" s="55" t="s">
        <v>270</v>
      </c>
      <c r="E2571" s="55" t="s">
        <v>1481</v>
      </c>
      <c r="F2571" s="55">
        <v>0</v>
      </c>
      <c r="G2571" s="55">
        <v>0</v>
      </c>
    </row>
    <row r="2572" spans="2:7">
      <c r="B2572" s="55" t="s">
        <v>266</v>
      </c>
      <c r="C2572" s="55" t="s">
        <v>114</v>
      </c>
      <c r="D2572" s="55" t="s">
        <v>267</v>
      </c>
      <c r="E2572" s="55" t="s">
        <v>1482</v>
      </c>
      <c r="F2572" s="55">
        <v>0</v>
      </c>
      <c r="G2572" s="55">
        <v>0</v>
      </c>
    </row>
    <row r="2573" spans="2:7">
      <c r="B2573" s="55" t="s">
        <v>266</v>
      </c>
      <c r="C2573" s="55" t="s">
        <v>114</v>
      </c>
      <c r="D2573" s="55" t="s">
        <v>267</v>
      </c>
      <c r="E2573" s="55" t="s">
        <v>1483</v>
      </c>
      <c r="F2573" s="55">
        <v>5</v>
      </c>
      <c r="G2573" s="55">
        <v>5</v>
      </c>
    </row>
    <row r="2574" spans="2:7">
      <c r="B2574" s="55" t="s">
        <v>266</v>
      </c>
      <c r="C2574" s="55" t="s">
        <v>114</v>
      </c>
      <c r="D2574" s="55" t="s">
        <v>267</v>
      </c>
      <c r="E2574" s="55" t="s">
        <v>1484</v>
      </c>
      <c r="F2574" s="55">
        <v>0</v>
      </c>
      <c r="G2574" s="55">
        <v>6</v>
      </c>
    </row>
    <row r="2575" spans="2:7">
      <c r="B2575" s="55" t="s">
        <v>266</v>
      </c>
      <c r="C2575" s="55" t="s">
        <v>114</v>
      </c>
      <c r="D2575" s="55" t="s">
        <v>267</v>
      </c>
      <c r="E2575" s="55" t="s">
        <v>1485</v>
      </c>
      <c r="F2575" s="55">
        <v>18</v>
      </c>
      <c r="G2575" s="55">
        <v>12</v>
      </c>
    </row>
    <row r="2576" spans="2:7">
      <c r="B2576" s="55" t="s">
        <v>266</v>
      </c>
      <c r="C2576" s="55" t="s">
        <v>114</v>
      </c>
      <c r="D2576" s="55" t="s">
        <v>270</v>
      </c>
      <c r="E2576" s="55" t="s">
        <v>1485</v>
      </c>
      <c r="F2576" s="55">
        <v>0</v>
      </c>
      <c r="G2576" s="55">
        <v>0</v>
      </c>
    </row>
    <row r="2577" spans="2:7">
      <c r="B2577" s="55" t="s">
        <v>266</v>
      </c>
      <c r="C2577" s="55" t="s">
        <v>114</v>
      </c>
      <c r="D2577" s="55" t="s">
        <v>267</v>
      </c>
      <c r="E2577" s="55" t="s">
        <v>1486</v>
      </c>
      <c r="F2577" s="55">
        <v>0</v>
      </c>
      <c r="G2577" s="55">
        <v>0</v>
      </c>
    </row>
    <row r="2578" spans="2:7">
      <c r="B2578" s="55" t="s">
        <v>266</v>
      </c>
      <c r="C2578" s="55" t="s">
        <v>114</v>
      </c>
      <c r="D2578" s="55" t="s">
        <v>267</v>
      </c>
      <c r="E2578" s="55" t="s">
        <v>1487</v>
      </c>
      <c r="F2578" s="55">
        <v>22</v>
      </c>
      <c r="G2578" s="55">
        <v>2</v>
      </c>
    </row>
    <row r="2579" spans="2:7">
      <c r="B2579" s="55" t="s">
        <v>266</v>
      </c>
      <c r="C2579" s="55" t="s">
        <v>114</v>
      </c>
      <c r="D2579" s="55" t="s">
        <v>269</v>
      </c>
      <c r="E2579" s="55" t="s">
        <v>1487</v>
      </c>
      <c r="F2579" s="55">
        <v>12</v>
      </c>
      <c r="G2579" s="55">
        <v>0</v>
      </c>
    </row>
    <row r="2580" spans="2:7">
      <c r="B2580" s="55" t="s">
        <v>266</v>
      </c>
      <c r="C2580" s="55" t="s">
        <v>114</v>
      </c>
      <c r="D2580" s="55" t="s">
        <v>270</v>
      </c>
      <c r="E2580" s="55" t="s">
        <v>1487</v>
      </c>
      <c r="F2580" s="55">
        <v>0</v>
      </c>
      <c r="G2580" s="55">
        <v>0</v>
      </c>
    </row>
    <row r="2581" spans="2:7">
      <c r="B2581" s="55" t="s">
        <v>266</v>
      </c>
      <c r="C2581" s="55" t="s">
        <v>114</v>
      </c>
      <c r="D2581" s="55" t="s">
        <v>267</v>
      </c>
      <c r="E2581" s="55" t="s">
        <v>1488</v>
      </c>
      <c r="F2581" s="55">
        <v>22</v>
      </c>
      <c r="G2581" s="55">
        <v>16</v>
      </c>
    </row>
    <row r="2582" spans="2:7">
      <c r="B2582" s="55" t="s">
        <v>266</v>
      </c>
      <c r="C2582" s="55" t="s">
        <v>114</v>
      </c>
      <c r="D2582" s="55" t="s">
        <v>269</v>
      </c>
      <c r="E2582" s="55" t="s">
        <v>1488</v>
      </c>
      <c r="F2582" s="55">
        <v>148</v>
      </c>
      <c r="G2582" s="55">
        <v>98</v>
      </c>
    </row>
    <row r="2583" spans="2:7">
      <c r="B2583" s="55" t="s">
        <v>266</v>
      </c>
      <c r="C2583" s="55" t="s">
        <v>114</v>
      </c>
      <c r="D2583" s="55" t="s">
        <v>270</v>
      </c>
      <c r="E2583" s="55" t="s">
        <v>1488</v>
      </c>
      <c r="F2583" s="55">
        <v>12</v>
      </c>
      <c r="G2583" s="55">
        <v>46</v>
      </c>
    </row>
    <row r="2584" spans="2:7">
      <c r="B2584" s="55" t="s">
        <v>266</v>
      </c>
      <c r="C2584" s="55" t="s">
        <v>114</v>
      </c>
      <c r="D2584" s="55" t="s">
        <v>267</v>
      </c>
      <c r="E2584" s="55" t="s">
        <v>1489</v>
      </c>
      <c r="F2584" s="55">
        <v>0</v>
      </c>
      <c r="G2584" s="55">
        <v>0</v>
      </c>
    </row>
    <row r="2585" spans="2:7">
      <c r="B2585" s="55" t="s">
        <v>266</v>
      </c>
      <c r="C2585" s="55" t="s">
        <v>114</v>
      </c>
      <c r="D2585" s="55" t="s">
        <v>269</v>
      </c>
      <c r="E2585" s="55" t="s">
        <v>1489</v>
      </c>
      <c r="F2585" s="55">
        <v>0</v>
      </c>
      <c r="G2585" s="55">
        <v>0</v>
      </c>
    </row>
    <row r="2586" spans="2:7">
      <c r="B2586" s="55" t="s">
        <v>266</v>
      </c>
      <c r="C2586" s="55" t="s">
        <v>114</v>
      </c>
      <c r="D2586" s="55" t="s">
        <v>267</v>
      </c>
      <c r="E2586" s="55" t="s">
        <v>1490</v>
      </c>
      <c r="F2586" s="55">
        <v>0</v>
      </c>
      <c r="G2586" s="55">
        <v>12</v>
      </c>
    </row>
    <row r="2587" spans="2:7">
      <c r="B2587" s="55" t="s">
        <v>266</v>
      </c>
      <c r="C2587" s="55" t="s">
        <v>114</v>
      </c>
      <c r="D2587" s="55" t="s">
        <v>269</v>
      </c>
      <c r="E2587" s="55" t="s">
        <v>1490</v>
      </c>
      <c r="F2587" s="55">
        <v>0</v>
      </c>
      <c r="G2587" s="55">
        <v>0</v>
      </c>
    </row>
    <row r="2588" spans="2:7">
      <c r="B2588" s="55" t="s">
        <v>266</v>
      </c>
      <c r="C2588" s="55" t="s">
        <v>114</v>
      </c>
      <c r="D2588" s="55" t="s">
        <v>270</v>
      </c>
      <c r="E2588" s="55" t="s">
        <v>1490</v>
      </c>
      <c r="F2588" s="55">
        <v>0</v>
      </c>
      <c r="G2588" s="55">
        <v>0</v>
      </c>
    </row>
    <row r="2589" spans="2:7">
      <c r="B2589" s="55" t="s">
        <v>266</v>
      </c>
      <c r="C2589" s="55" t="s">
        <v>114</v>
      </c>
      <c r="D2589" s="55" t="s">
        <v>267</v>
      </c>
      <c r="E2589" s="55" t="s">
        <v>1491</v>
      </c>
      <c r="F2589" s="55">
        <v>2</v>
      </c>
      <c r="G2589" s="55">
        <v>43</v>
      </c>
    </row>
    <row r="2590" spans="2:7">
      <c r="B2590" s="55" t="s">
        <v>266</v>
      </c>
      <c r="C2590" s="55" t="s">
        <v>114</v>
      </c>
      <c r="D2590" s="55" t="s">
        <v>269</v>
      </c>
      <c r="E2590" s="55" t="s">
        <v>1491</v>
      </c>
      <c r="F2590" s="55">
        <v>18</v>
      </c>
      <c r="G2590" s="55">
        <v>4</v>
      </c>
    </row>
    <row r="2591" spans="2:7">
      <c r="B2591" s="55" t="s">
        <v>266</v>
      </c>
      <c r="C2591" s="55" t="s">
        <v>114</v>
      </c>
      <c r="D2591" s="55" t="s">
        <v>270</v>
      </c>
      <c r="E2591" s="55" t="s">
        <v>1491</v>
      </c>
      <c r="F2591" s="55">
        <v>1</v>
      </c>
      <c r="G2591" s="55">
        <v>0</v>
      </c>
    </row>
    <row r="2592" spans="2:7">
      <c r="B2592" s="55" t="s">
        <v>266</v>
      </c>
      <c r="C2592" s="55" t="s">
        <v>114</v>
      </c>
      <c r="D2592" s="55" t="s">
        <v>267</v>
      </c>
      <c r="E2592" s="55" t="s">
        <v>1492</v>
      </c>
      <c r="F2592" s="55">
        <v>0</v>
      </c>
      <c r="G2592" s="55">
        <v>0</v>
      </c>
    </row>
    <row r="2593" spans="2:7">
      <c r="B2593" s="55" t="s">
        <v>266</v>
      </c>
      <c r="C2593" s="55" t="s">
        <v>114</v>
      </c>
      <c r="D2593" s="55" t="s">
        <v>270</v>
      </c>
      <c r="E2593" s="55" t="s">
        <v>1492</v>
      </c>
      <c r="F2593" s="55">
        <v>0</v>
      </c>
      <c r="G2593" s="55">
        <v>0</v>
      </c>
    </row>
    <row r="2594" spans="2:7">
      <c r="B2594" s="55" t="s">
        <v>266</v>
      </c>
      <c r="C2594" s="55" t="s">
        <v>114</v>
      </c>
      <c r="D2594" s="55" t="s">
        <v>267</v>
      </c>
      <c r="E2594" s="55" t="s">
        <v>1493</v>
      </c>
      <c r="F2594" s="55">
        <v>0</v>
      </c>
      <c r="G2594" s="55">
        <v>0</v>
      </c>
    </row>
    <row r="2595" spans="2:7">
      <c r="B2595" s="55" t="s">
        <v>266</v>
      </c>
      <c r="C2595" s="55" t="s">
        <v>114</v>
      </c>
      <c r="D2595" s="55" t="s">
        <v>269</v>
      </c>
      <c r="E2595" s="55" t="s">
        <v>1493</v>
      </c>
      <c r="F2595" s="55">
        <v>0</v>
      </c>
      <c r="G2595" s="55">
        <v>0</v>
      </c>
    </row>
    <row r="2596" spans="2:7">
      <c r="B2596" s="55" t="s">
        <v>266</v>
      </c>
      <c r="C2596" s="55" t="s">
        <v>114</v>
      </c>
      <c r="D2596" s="55" t="s">
        <v>270</v>
      </c>
      <c r="E2596" s="55" t="s">
        <v>1493</v>
      </c>
      <c r="F2596" s="55">
        <v>0</v>
      </c>
      <c r="G2596" s="55">
        <v>1</v>
      </c>
    </row>
    <row r="2597" spans="2:7">
      <c r="B2597" s="55" t="s">
        <v>266</v>
      </c>
      <c r="C2597" s="55" t="s">
        <v>114</v>
      </c>
      <c r="D2597" s="55" t="s">
        <v>267</v>
      </c>
      <c r="E2597" s="55" t="s">
        <v>1494</v>
      </c>
      <c r="F2597" s="55">
        <v>34</v>
      </c>
      <c r="G2597" s="55">
        <v>5</v>
      </c>
    </row>
    <row r="2598" spans="2:7">
      <c r="B2598" s="55" t="s">
        <v>266</v>
      </c>
      <c r="C2598" s="55" t="s">
        <v>114</v>
      </c>
      <c r="D2598" s="55" t="s">
        <v>269</v>
      </c>
      <c r="E2598" s="55" t="s">
        <v>1494</v>
      </c>
      <c r="F2598" s="55">
        <v>4</v>
      </c>
      <c r="G2598" s="55">
        <v>0</v>
      </c>
    </row>
    <row r="2599" spans="2:7">
      <c r="B2599" s="55" t="s">
        <v>266</v>
      </c>
      <c r="C2599" s="55" t="s">
        <v>114</v>
      </c>
      <c r="D2599" s="55" t="s">
        <v>270</v>
      </c>
      <c r="E2599" s="55" t="s">
        <v>1494</v>
      </c>
      <c r="F2599" s="55">
        <v>0</v>
      </c>
      <c r="G2599" s="55">
        <v>2</v>
      </c>
    </row>
    <row r="2600" spans="2:7">
      <c r="B2600" s="55" t="s">
        <v>266</v>
      </c>
      <c r="C2600" s="55" t="s">
        <v>114</v>
      </c>
      <c r="D2600" s="55" t="s">
        <v>267</v>
      </c>
      <c r="E2600" s="55" t="s">
        <v>1495</v>
      </c>
      <c r="F2600" s="55">
        <v>10</v>
      </c>
      <c r="G2600" s="55">
        <v>6</v>
      </c>
    </row>
    <row r="2601" spans="2:7">
      <c r="B2601" s="55" t="s">
        <v>266</v>
      </c>
      <c r="C2601" s="55" t="s">
        <v>114</v>
      </c>
      <c r="D2601" s="55" t="s">
        <v>267</v>
      </c>
      <c r="E2601" s="55" t="s">
        <v>484</v>
      </c>
      <c r="F2601" s="55">
        <v>0</v>
      </c>
      <c r="G2601" s="55">
        <v>0</v>
      </c>
    </row>
    <row r="2602" spans="2:7">
      <c r="B2602" s="55" t="s">
        <v>266</v>
      </c>
      <c r="C2602" s="55" t="s">
        <v>114</v>
      </c>
      <c r="D2602" s="55" t="s">
        <v>269</v>
      </c>
      <c r="E2602" s="55" t="s">
        <v>484</v>
      </c>
      <c r="F2602" s="55">
        <v>0</v>
      </c>
      <c r="G2602" s="55">
        <v>1</v>
      </c>
    </row>
    <row r="2603" spans="2:7">
      <c r="B2603" s="55" t="s">
        <v>266</v>
      </c>
      <c r="C2603" s="55" t="s">
        <v>114</v>
      </c>
      <c r="D2603" s="55" t="s">
        <v>270</v>
      </c>
      <c r="E2603" s="55" t="s">
        <v>484</v>
      </c>
      <c r="F2603" s="55">
        <v>2</v>
      </c>
      <c r="G2603" s="55">
        <v>0</v>
      </c>
    </row>
    <row r="2604" spans="2:7">
      <c r="B2604" s="55" t="s">
        <v>266</v>
      </c>
      <c r="C2604" s="55" t="s">
        <v>114</v>
      </c>
      <c r="D2604" s="55" t="s">
        <v>267</v>
      </c>
      <c r="E2604" s="55" t="s">
        <v>1496</v>
      </c>
      <c r="F2604" s="55">
        <v>0</v>
      </c>
      <c r="G2604" s="55">
        <v>0</v>
      </c>
    </row>
    <row r="2605" spans="2:7">
      <c r="B2605" s="55" t="s">
        <v>266</v>
      </c>
      <c r="C2605" s="55" t="s">
        <v>114</v>
      </c>
      <c r="D2605" s="55" t="s">
        <v>267</v>
      </c>
      <c r="E2605" s="55" t="s">
        <v>1497</v>
      </c>
      <c r="F2605" s="55">
        <v>7</v>
      </c>
      <c r="G2605" s="55">
        <v>4</v>
      </c>
    </row>
    <row r="2606" spans="2:7">
      <c r="B2606" s="55" t="s">
        <v>266</v>
      </c>
      <c r="C2606" s="55" t="s">
        <v>114</v>
      </c>
      <c r="D2606" s="55" t="s">
        <v>269</v>
      </c>
      <c r="E2606" s="55" t="s">
        <v>1497</v>
      </c>
      <c r="F2606" s="55">
        <v>0</v>
      </c>
      <c r="G2606" s="55">
        <v>0</v>
      </c>
    </row>
    <row r="2607" spans="2:7">
      <c r="B2607" s="55" t="s">
        <v>266</v>
      </c>
      <c r="C2607" s="55" t="s">
        <v>114</v>
      </c>
      <c r="D2607" s="55" t="s">
        <v>270</v>
      </c>
      <c r="E2607" s="55" t="s">
        <v>1497</v>
      </c>
      <c r="F2607" s="55">
        <v>0</v>
      </c>
      <c r="G2607" s="55">
        <v>0</v>
      </c>
    </row>
    <row r="2608" spans="2:7">
      <c r="B2608" s="55" t="s">
        <v>266</v>
      </c>
      <c r="C2608" s="55" t="s">
        <v>114</v>
      </c>
      <c r="D2608" s="55" t="s">
        <v>267</v>
      </c>
      <c r="E2608" s="55" t="s">
        <v>1498</v>
      </c>
      <c r="F2608" s="55">
        <v>0</v>
      </c>
      <c r="G2608" s="55">
        <v>1</v>
      </c>
    </row>
    <row r="2609" spans="2:7">
      <c r="B2609" s="55" t="s">
        <v>266</v>
      </c>
      <c r="C2609" s="55" t="s">
        <v>114</v>
      </c>
      <c r="D2609" s="55" t="s">
        <v>267</v>
      </c>
      <c r="E2609" s="55" t="s">
        <v>1499</v>
      </c>
      <c r="F2609" s="55">
        <v>0</v>
      </c>
      <c r="G2609" s="55">
        <v>2</v>
      </c>
    </row>
    <row r="2610" spans="2:7">
      <c r="B2610" s="55" t="s">
        <v>266</v>
      </c>
      <c r="C2610" s="55" t="s">
        <v>114</v>
      </c>
      <c r="D2610" s="55" t="s">
        <v>270</v>
      </c>
      <c r="E2610" s="55" t="s">
        <v>1499</v>
      </c>
      <c r="F2610" s="55">
        <v>0</v>
      </c>
      <c r="G2610" s="55">
        <v>2</v>
      </c>
    </row>
    <row r="2611" spans="2:7">
      <c r="B2611" s="55" t="s">
        <v>266</v>
      </c>
      <c r="C2611" s="55" t="s">
        <v>114</v>
      </c>
      <c r="D2611" s="55" t="s">
        <v>267</v>
      </c>
      <c r="E2611" s="55" t="s">
        <v>1500</v>
      </c>
      <c r="F2611" s="55">
        <v>49</v>
      </c>
      <c r="G2611" s="55">
        <v>18</v>
      </c>
    </row>
    <row r="2612" spans="2:7">
      <c r="B2612" s="55" t="s">
        <v>266</v>
      </c>
      <c r="C2612" s="55" t="s">
        <v>114</v>
      </c>
      <c r="D2612" s="55" t="s">
        <v>269</v>
      </c>
      <c r="E2612" s="55" t="s">
        <v>1500</v>
      </c>
      <c r="F2612" s="55">
        <v>6</v>
      </c>
      <c r="G2612" s="55">
        <v>0</v>
      </c>
    </row>
    <row r="2613" spans="2:7">
      <c r="B2613" s="55" t="s">
        <v>266</v>
      </c>
      <c r="C2613" s="55" t="s">
        <v>114</v>
      </c>
      <c r="D2613" s="55" t="s">
        <v>270</v>
      </c>
      <c r="E2613" s="55" t="s">
        <v>1500</v>
      </c>
      <c r="F2613" s="55">
        <v>0</v>
      </c>
      <c r="G2613" s="55">
        <v>0</v>
      </c>
    </row>
    <row r="2614" spans="2:7">
      <c r="B2614" s="55" t="s">
        <v>266</v>
      </c>
      <c r="C2614" s="55" t="s">
        <v>114</v>
      </c>
      <c r="D2614" s="55" t="s">
        <v>267</v>
      </c>
      <c r="E2614" s="55" t="s">
        <v>1501</v>
      </c>
      <c r="F2614" s="55">
        <v>0</v>
      </c>
      <c r="G2614" s="55">
        <v>0</v>
      </c>
    </row>
    <row r="2615" spans="2:7">
      <c r="B2615" s="55" t="s">
        <v>266</v>
      </c>
      <c r="C2615" s="55" t="s">
        <v>114</v>
      </c>
      <c r="D2615" s="55" t="s">
        <v>270</v>
      </c>
      <c r="E2615" s="55" t="s">
        <v>1501</v>
      </c>
      <c r="F2615" s="55">
        <v>0</v>
      </c>
      <c r="G2615" s="55">
        <v>0</v>
      </c>
    </row>
    <row r="2616" spans="2:7">
      <c r="B2616" s="55" t="s">
        <v>266</v>
      </c>
      <c r="C2616" s="55" t="s">
        <v>114</v>
      </c>
      <c r="D2616" s="55" t="s">
        <v>267</v>
      </c>
      <c r="E2616" s="55" t="s">
        <v>1502</v>
      </c>
      <c r="F2616" s="55">
        <v>0</v>
      </c>
      <c r="G2616" s="55">
        <v>2</v>
      </c>
    </row>
    <row r="2617" spans="2:7">
      <c r="B2617" s="55" t="s">
        <v>266</v>
      </c>
      <c r="C2617" s="55" t="s">
        <v>114</v>
      </c>
      <c r="D2617" s="55" t="s">
        <v>269</v>
      </c>
      <c r="E2617" s="55" t="s">
        <v>1502</v>
      </c>
      <c r="F2617" s="55">
        <v>0</v>
      </c>
      <c r="G2617" s="55">
        <v>0</v>
      </c>
    </row>
    <row r="2618" spans="2:7">
      <c r="B2618" s="55" t="s">
        <v>266</v>
      </c>
      <c r="C2618" s="55" t="s">
        <v>114</v>
      </c>
      <c r="D2618" s="55" t="s">
        <v>270</v>
      </c>
      <c r="E2618" s="55" t="s">
        <v>1502</v>
      </c>
      <c r="F2618" s="55">
        <v>0</v>
      </c>
      <c r="G2618" s="55">
        <v>0</v>
      </c>
    </row>
    <row r="2619" spans="2:7">
      <c r="B2619" s="55" t="s">
        <v>266</v>
      </c>
      <c r="C2619" s="55" t="s">
        <v>114</v>
      </c>
      <c r="D2619" s="55" t="s">
        <v>267</v>
      </c>
      <c r="E2619" s="55" t="s">
        <v>1503</v>
      </c>
      <c r="F2619" s="55">
        <v>0</v>
      </c>
      <c r="G2619" s="55">
        <v>0</v>
      </c>
    </row>
    <row r="2620" spans="2:7">
      <c r="B2620" s="55" t="s">
        <v>266</v>
      </c>
      <c r="C2620" s="55" t="s">
        <v>114</v>
      </c>
      <c r="D2620" s="55" t="s">
        <v>269</v>
      </c>
      <c r="E2620" s="55" t="s">
        <v>1503</v>
      </c>
      <c r="F2620" s="55">
        <v>0</v>
      </c>
      <c r="G2620" s="55">
        <v>0</v>
      </c>
    </row>
    <row r="2621" spans="2:7">
      <c r="B2621" s="55" t="s">
        <v>266</v>
      </c>
      <c r="C2621" s="55" t="s">
        <v>114</v>
      </c>
      <c r="D2621" s="55" t="s">
        <v>270</v>
      </c>
      <c r="E2621" s="55" t="s">
        <v>1503</v>
      </c>
      <c r="F2621" s="55">
        <v>0</v>
      </c>
      <c r="G2621" s="55">
        <v>0</v>
      </c>
    </row>
    <row r="2622" spans="2:7">
      <c r="B2622" s="55" t="s">
        <v>266</v>
      </c>
      <c r="C2622" s="55" t="s">
        <v>114</v>
      </c>
      <c r="D2622" s="55" t="s">
        <v>267</v>
      </c>
      <c r="E2622" s="55" t="s">
        <v>1504</v>
      </c>
      <c r="F2622" s="55">
        <v>0</v>
      </c>
      <c r="G2622" s="55">
        <v>0</v>
      </c>
    </row>
    <row r="2623" spans="2:7">
      <c r="B2623" s="55" t="s">
        <v>266</v>
      </c>
      <c r="C2623" s="55" t="s">
        <v>114</v>
      </c>
      <c r="D2623" s="55" t="s">
        <v>267</v>
      </c>
      <c r="E2623" s="55" t="s">
        <v>1505</v>
      </c>
      <c r="F2623" s="55">
        <v>22</v>
      </c>
      <c r="G2623" s="55">
        <v>14</v>
      </c>
    </row>
    <row r="2624" spans="2:7">
      <c r="B2624" s="55" t="s">
        <v>266</v>
      </c>
      <c r="C2624" s="55" t="s">
        <v>114</v>
      </c>
      <c r="D2624" s="55" t="s">
        <v>269</v>
      </c>
      <c r="E2624" s="55" t="s">
        <v>1505</v>
      </c>
      <c r="F2624" s="55">
        <v>0</v>
      </c>
      <c r="G2624" s="55">
        <v>0</v>
      </c>
    </row>
    <row r="2625" spans="2:7">
      <c r="B2625" s="55" t="s">
        <v>266</v>
      </c>
      <c r="C2625" s="55" t="s">
        <v>114</v>
      </c>
      <c r="D2625" s="55" t="s">
        <v>267</v>
      </c>
      <c r="E2625" s="55" t="s">
        <v>1506</v>
      </c>
      <c r="F2625" s="55">
        <v>1322</v>
      </c>
      <c r="G2625" s="55">
        <v>1137</v>
      </c>
    </row>
    <row r="2626" spans="2:7">
      <c r="B2626" s="55" t="s">
        <v>266</v>
      </c>
      <c r="C2626" s="55" t="s">
        <v>114</v>
      </c>
      <c r="D2626" s="55" t="s">
        <v>269</v>
      </c>
      <c r="E2626" s="55" t="s">
        <v>1506</v>
      </c>
      <c r="F2626" s="55">
        <v>1089</v>
      </c>
      <c r="G2626" s="55">
        <v>861</v>
      </c>
    </row>
    <row r="2627" spans="2:7">
      <c r="B2627" s="55" t="s">
        <v>266</v>
      </c>
      <c r="C2627" s="55" t="s">
        <v>114</v>
      </c>
      <c r="D2627" s="55" t="s">
        <v>270</v>
      </c>
      <c r="E2627" s="55" t="s">
        <v>1506</v>
      </c>
      <c r="F2627" s="55">
        <v>471</v>
      </c>
      <c r="G2627" s="55">
        <v>369</v>
      </c>
    </row>
    <row r="2628" spans="2:7">
      <c r="B2628" s="55" t="s">
        <v>266</v>
      </c>
      <c r="C2628" s="55" t="s">
        <v>114</v>
      </c>
      <c r="D2628" s="55" t="s">
        <v>267</v>
      </c>
      <c r="E2628" s="55" t="s">
        <v>1507</v>
      </c>
      <c r="F2628" s="55">
        <v>0</v>
      </c>
      <c r="G2628" s="55">
        <v>1</v>
      </c>
    </row>
    <row r="2629" spans="2:7">
      <c r="B2629" s="55" t="s">
        <v>266</v>
      </c>
      <c r="C2629" s="55" t="s">
        <v>114</v>
      </c>
      <c r="D2629" s="55" t="s">
        <v>267</v>
      </c>
      <c r="E2629" s="55" t="s">
        <v>1508</v>
      </c>
      <c r="F2629" s="55">
        <v>0</v>
      </c>
      <c r="G2629" s="55">
        <v>0</v>
      </c>
    </row>
    <row r="2630" spans="2:7">
      <c r="B2630" s="55" t="s">
        <v>266</v>
      </c>
      <c r="C2630" s="55" t="s">
        <v>114</v>
      </c>
      <c r="D2630" s="55" t="s">
        <v>269</v>
      </c>
      <c r="E2630" s="55" t="s">
        <v>1508</v>
      </c>
      <c r="F2630" s="55">
        <v>0</v>
      </c>
      <c r="G2630" s="55">
        <v>0</v>
      </c>
    </row>
    <row r="2631" spans="2:7">
      <c r="B2631" s="55" t="s">
        <v>266</v>
      </c>
      <c r="C2631" s="55" t="s">
        <v>114</v>
      </c>
      <c r="D2631" s="55" t="s">
        <v>267</v>
      </c>
      <c r="E2631" s="55" t="s">
        <v>1509</v>
      </c>
      <c r="F2631" s="55">
        <v>22</v>
      </c>
      <c r="G2631" s="55">
        <v>1</v>
      </c>
    </row>
    <row r="2632" spans="2:7">
      <c r="B2632" s="55" t="s">
        <v>266</v>
      </c>
      <c r="C2632" s="55" t="s">
        <v>114</v>
      </c>
      <c r="D2632" s="55" t="s">
        <v>269</v>
      </c>
      <c r="E2632" s="55" t="s">
        <v>1509</v>
      </c>
      <c r="F2632" s="55">
        <v>0</v>
      </c>
      <c r="G2632" s="55">
        <v>0</v>
      </c>
    </row>
    <row r="2633" spans="2:7">
      <c r="B2633" s="55" t="s">
        <v>266</v>
      </c>
      <c r="C2633" s="55" t="s">
        <v>114</v>
      </c>
      <c r="D2633" s="55" t="s">
        <v>270</v>
      </c>
      <c r="E2633" s="55" t="s">
        <v>1509</v>
      </c>
      <c r="F2633" s="55">
        <v>0</v>
      </c>
      <c r="G2633" s="55">
        <v>0</v>
      </c>
    </row>
    <row r="2634" spans="2:7">
      <c r="B2634" s="55" t="s">
        <v>266</v>
      </c>
      <c r="C2634" s="55" t="s">
        <v>114</v>
      </c>
      <c r="D2634" s="55" t="s">
        <v>267</v>
      </c>
      <c r="E2634" s="55" t="s">
        <v>1510</v>
      </c>
      <c r="F2634" s="55">
        <v>0</v>
      </c>
      <c r="G2634" s="55">
        <v>0</v>
      </c>
    </row>
    <row r="2635" spans="2:7">
      <c r="B2635" s="55" t="s">
        <v>266</v>
      </c>
      <c r="C2635" s="55" t="s">
        <v>114</v>
      </c>
      <c r="D2635" s="55" t="s">
        <v>267</v>
      </c>
      <c r="E2635" s="55" t="s">
        <v>1511</v>
      </c>
      <c r="F2635" s="55">
        <v>0</v>
      </c>
      <c r="G2635" s="55">
        <v>8</v>
      </c>
    </row>
    <row r="2636" spans="2:7">
      <c r="B2636" s="55" t="s">
        <v>266</v>
      </c>
      <c r="C2636" s="55" t="s">
        <v>114</v>
      </c>
      <c r="D2636" s="55" t="s">
        <v>269</v>
      </c>
      <c r="E2636" s="55" t="s">
        <v>1511</v>
      </c>
      <c r="F2636" s="55">
        <v>0</v>
      </c>
      <c r="G2636" s="55">
        <v>3</v>
      </c>
    </row>
    <row r="2637" spans="2:7">
      <c r="B2637" s="55" t="s">
        <v>266</v>
      </c>
      <c r="C2637" s="55" t="s">
        <v>114</v>
      </c>
      <c r="D2637" s="55" t="s">
        <v>267</v>
      </c>
      <c r="E2637" s="55" t="s">
        <v>1512</v>
      </c>
      <c r="F2637" s="55">
        <v>6</v>
      </c>
      <c r="G2637" s="55">
        <v>2</v>
      </c>
    </row>
    <row r="2638" spans="2:7">
      <c r="B2638" s="55" t="s">
        <v>266</v>
      </c>
      <c r="C2638" s="55" t="s">
        <v>114</v>
      </c>
      <c r="D2638" s="55" t="s">
        <v>267</v>
      </c>
      <c r="E2638" s="55" t="s">
        <v>1513</v>
      </c>
      <c r="F2638" s="55">
        <v>3</v>
      </c>
      <c r="G2638" s="55">
        <v>0</v>
      </c>
    </row>
    <row r="2639" spans="2:7">
      <c r="B2639" s="55" t="s">
        <v>266</v>
      </c>
      <c r="C2639" s="55" t="s">
        <v>114</v>
      </c>
      <c r="D2639" s="55" t="s">
        <v>267</v>
      </c>
      <c r="E2639" s="55" t="s">
        <v>1514</v>
      </c>
      <c r="F2639" s="55">
        <v>41</v>
      </c>
      <c r="G2639" s="55">
        <v>30</v>
      </c>
    </row>
    <row r="2640" spans="2:7">
      <c r="B2640" s="55" t="s">
        <v>266</v>
      </c>
      <c r="C2640" s="55" t="s">
        <v>114</v>
      </c>
      <c r="D2640" s="55" t="s">
        <v>269</v>
      </c>
      <c r="E2640" s="55" t="s">
        <v>1514</v>
      </c>
      <c r="F2640" s="55">
        <v>2</v>
      </c>
      <c r="G2640" s="55">
        <v>0</v>
      </c>
    </row>
    <row r="2641" spans="2:7">
      <c r="B2641" s="55" t="s">
        <v>266</v>
      </c>
      <c r="C2641" s="55" t="s">
        <v>114</v>
      </c>
      <c r="D2641" s="55" t="s">
        <v>267</v>
      </c>
      <c r="E2641" s="55" t="s">
        <v>1515</v>
      </c>
      <c r="F2641" s="55">
        <v>0</v>
      </c>
      <c r="G2641" s="55">
        <v>0</v>
      </c>
    </row>
    <row r="2642" spans="2:7">
      <c r="B2642" s="55" t="s">
        <v>266</v>
      </c>
      <c r="C2642" s="55" t="s">
        <v>114</v>
      </c>
      <c r="D2642" s="55" t="s">
        <v>267</v>
      </c>
      <c r="E2642" s="55" t="s">
        <v>1516</v>
      </c>
      <c r="F2642" s="55">
        <v>0</v>
      </c>
      <c r="G2642" s="55">
        <v>0</v>
      </c>
    </row>
    <row r="2643" spans="2:7">
      <c r="B2643" s="55" t="s">
        <v>266</v>
      </c>
      <c r="C2643" s="55" t="s">
        <v>114</v>
      </c>
      <c r="D2643" s="55" t="s">
        <v>267</v>
      </c>
      <c r="E2643" s="55" t="s">
        <v>1517</v>
      </c>
      <c r="F2643" s="55">
        <v>6</v>
      </c>
      <c r="G2643" s="55">
        <v>0</v>
      </c>
    </row>
    <row r="2644" spans="2:7">
      <c r="B2644" s="55" t="s">
        <v>266</v>
      </c>
      <c r="C2644" s="55" t="s">
        <v>114</v>
      </c>
      <c r="D2644" s="55" t="s">
        <v>267</v>
      </c>
      <c r="E2644" s="55" t="s">
        <v>1518</v>
      </c>
      <c r="F2644" s="55">
        <v>0</v>
      </c>
      <c r="G2644" s="55">
        <v>0</v>
      </c>
    </row>
    <row r="2645" spans="2:7">
      <c r="B2645" s="55" t="s">
        <v>266</v>
      </c>
      <c r="C2645" s="55" t="s">
        <v>114</v>
      </c>
      <c r="D2645" s="55" t="s">
        <v>270</v>
      </c>
      <c r="E2645" s="55" t="s">
        <v>1518</v>
      </c>
      <c r="F2645" s="55">
        <v>0</v>
      </c>
      <c r="G2645" s="55">
        <v>0</v>
      </c>
    </row>
    <row r="2646" spans="2:7">
      <c r="B2646" s="55" t="s">
        <v>266</v>
      </c>
      <c r="C2646" s="55" t="s">
        <v>114</v>
      </c>
      <c r="D2646" s="55" t="s">
        <v>267</v>
      </c>
      <c r="E2646" s="55" t="s">
        <v>1519</v>
      </c>
      <c r="F2646" s="55">
        <v>0</v>
      </c>
      <c r="G2646" s="55">
        <v>0</v>
      </c>
    </row>
    <row r="2647" spans="2:7">
      <c r="B2647" s="55" t="s">
        <v>266</v>
      </c>
      <c r="C2647" s="55" t="s">
        <v>114</v>
      </c>
      <c r="D2647" s="55" t="s">
        <v>267</v>
      </c>
      <c r="E2647" s="55" t="s">
        <v>1520</v>
      </c>
      <c r="F2647" s="55">
        <v>18</v>
      </c>
      <c r="G2647" s="55">
        <v>41</v>
      </c>
    </row>
    <row r="2648" spans="2:7">
      <c r="B2648" s="55" t="s">
        <v>266</v>
      </c>
      <c r="C2648" s="55" t="s">
        <v>114</v>
      </c>
      <c r="D2648" s="55" t="s">
        <v>269</v>
      </c>
      <c r="E2648" s="55" t="s">
        <v>1520</v>
      </c>
      <c r="F2648" s="55">
        <v>3</v>
      </c>
      <c r="G2648" s="55">
        <v>37</v>
      </c>
    </row>
    <row r="2649" spans="2:7">
      <c r="B2649" s="55" t="s">
        <v>266</v>
      </c>
      <c r="C2649" s="55" t="s">
        <v>114</v>
      </c>
      <c r="D2649" s="55" t="s">
        <v>270</v>
      </c>
      <c r="E2649" s="55" t="s">
        <v>1520</v>
      </c>
      <c r="F2649" s="55">
        <v>0</v>
      </c>
      <c r="G2649" s="55">
        <v>3</v>
      </c>
    </row>
    <row r="2650" spans="2:7">
      <c r="B2650" s="55" t="s">
        <v>266</v>
      </c>
      <c r="C2650" s="55" t="s">
        <v>114</v>
      </c>
      <c r="D2650" s="55" t="s">
        <v>267</v>
      </c>
      <c r="E2650" s="55" t="s">
        <v>1521</v>
      </c>
      <c r="F2650" s="55">
        <v>0</v>
      </c>
      <c r="G2650" s="55">
        <v>0</v>
      </c>
    </row>
    <row r="2651" spans="2:7">
      <c r="B2651" s="55" t="s">
        <v>266</v>
      </c>
      <c r="C2651" s="55" t="s">
        <v>114</v>
      </c>
      <c r="D2651" s="55" t="s">
        <v>267</v>
      </c>
      <c r="E2651" s="55" t="s">
        <v>1522</v>
      </c>
      <c r="F2651" s="55">
        <v>2</v>
      </c>
      <c r="G2651" s="55">
        <v>7</v>
      </c>
    </row>
    <row r="2652" spans="2:7">
      <c r="B2652" s="55" t="s">
        <v>266</v>
      </c>
      <c r="C2652" s="55" t="s">
        <v>114</v>
      </c>
      <c r="D2652" s="55" t="s">
        <v>267</v>
      </c>
      <c r="E2652" s="55" t="s">
        <v>1523</v>
      </c>
      <c r="F2652" s="55">
        <v>12</v>
      </c>
      <c r="G2652" s="55">
        <v>2</v>
      </c>
    </row>
    <row r="2653" spans="2:7">
      <c r="B2653" s="55" t="s">
        <v>266</v>
      </c>
      <c r="C2653" s="55" t="s">
        <v>114</v>
      </c>
      <c r="D2653" s="55" t="s">
        <v>269</v>
      </c>
      <c r="E2653" s="55" t="s">
        <v>1523</v>
      </c>
      <c r="F2653" s="55">
        <v>6</v>
      </c>
      <c r="G2653" s="55">
        <v>6</v>
      </c>
    </row>
    <row r="2654" spans="2:7">
      <c r="B2654" s="55" t="s">
        <v>266</v>
      </c>
      <c r="C2654" s="55" t="s">
        <v>114</v>
      </c>
      <c r="D2654" s="55" t="s">
        <v>270</v>
      </c>
      <c r="E2654" s="55" t="s">
        <v>1523</v>
      </c>
      <c r="F2654" s="55">
        <v>5</v>
      </c>
      <c r="G2654" s="55">
        <v>4</v>
      </c>
    </row>
    <row r="2655" spans="2:7">
      <c r="B2655" s="55" t="s">
        <v>266</v>
      </c>
      <c r="C2655" s="55" t="s">
        <v>114</v>
      </c>
      <c r="D2655" s="55" t="s">
        <v>267</v>
      </c>
      <c r="E2655" s="55" t="s">
        <v>1524</v>
      </c>
      <c r="F2655" s="55">
        <v>46</v>
      </c>
      <c r="G2655" s="55">
        <v>2</v>
      </c>
    </row>
    <row r="2656" spans="2:7">
      <c r="B2656" s="55" t="s">
        <v>266</v>
      </c>
      <c r="C2656" s="55" t="s">
        <v>114</v>
      </c>
      <c r="D2656" s="55" t="s">
        <v>269</v>
      </c>
      <c r="E2656" s="55" t="s">
        <v>1524</v>
      </c>
      <c r="F2656" s="55">
        <v>36</v>
      </c>
      <c r="G2656" s="55">
        <v>0</v>
      </c>
    </row>
    <row r="2657" spans="2:7">
      <c r="B2657" s="55" t="s">
        <v>266</v>
      </c>
      <c r="C2657" s="55" t="s">
        <v>114</v>
      </c>
      <c r="D2657" s="55" t="s">
        <v>270</v>
      </c>
      <c r="E2657" s="55" t="s">
        <v>1524</v>
      </c>
      <c r="F2657" s="55">
        <v>12</v>
      </c>
      <c r="G2657" s="55">
        <v>0</v>
      </c>
    </row>
    <row r="2658" spans="2:7">
      <c r="B2658" s="55" t="s">
        <v>266</v>
      </c>
      <c r="C2658" s="55" t="s">
        <v>114</v>
      </c>
      <c r="D2658" s="55" t="s">
        <v>267</v>
      </c>
      <c r="E2658" s="55" t="s">
        <v>1525</v>
      </c>
      <c r="F2658" s="55">
        <v>0</v>
      </c>
      <c r="G2658" s="55">
        <v>22</v>
      </c>
    </row>
    <row r="2659" spans="2:7">
      <c r="B2659" s="55" t="s">
        <v>266</v>
      </c>
      <c r="C2659" s="55" t="s">
        <v>114</v>
      </c>
      <c r="D2659" s="55" t="s">
        <v>267</v>
      </c>
      <c r="E2659" s="55" t="s">
        <v>1526</v>
      </c>
      <c r="F2659" s="55">
        <v>10</v>
      </c>
      <c r="G2659" s="55">
        <v>90</v>
      </c>
    </row>
    <row r="2660" spans="2:7">
      <c r="B2660" s="55" t="s">
        <v>266</v>
      </c>
      <c r="C2660" s="55" t="s">
        <v>114</v>
      </c>
      <c r="D2660" s="55" t="s">
        <v>269</v>
      </c>
      <c r="E2660" s="55" t="s">
        <v>1526</v>
      </c>
      <c r="F2660" s="55">
        <v>133</v>
      </c>
      <c r="G2660" s="55">
        <v>46</v>
      </c>
    </row>
    <row r="2661" spans="2:7">
      <c r="B2661" s="55" t="s">
        <v>266</v>
      </c>
      <c r="C2661" s="55" t="s">
        <v>114</v>
      </c>
      <c r="D2661" s="55" t="s">
        <v>270</v>
      </c>
      <c r="E2661" s="55" t="s">
        <v>1526</v>
      </c>
      <c r="F2661" s="55">
        <v>4</v>
      </c>
      <c r="G2661" s="55">
        <v>6</v>
      </c>
    </row>
    <row r="2662" spans="2:7">
      <c r="B2662" s="55" t="s">
        <v>266</v>
      </c>
      <c r="C2662" s="55" t="s">
        <v>114</v>
      </c>
      <c r="D2662" s="55" t="s">
        <v>267</v>
      </c>
      <c r="E2662" s="55" t="s">
        <v>1527</v>
      </c>
      <c r="F2662" s="55">
        <v>36</v>
      </c>
      <c r="G2662" s="55">
        <v>54</v>
      </c>
    </row>
    <row r="2663" spans="2:7">
      <c r="B2663" s="55" t="s">
        <v>266</v>
      </c>
      <c r="C2663" s="55" t="s">
        <v>114</v>
      </c>
      <c r="D2663" s="55" t="s">
        <v>269</v>
      </c>
      <c r="E2663" s="55" t="s">
        <v>1527</v>
      </c>
      <c r="F2663" s="55">
        <v>0</v>
      </c>
      <c r="G2663" s="55">
        <v>0</v>
      </c>
    </row>
    <row r="2664" spans="2:7">
      <c r="B2664" s="55" t="s">
        <v>266</v>
      </c>
      <c r="C2664" s="55" t="s">
        <v>114</v>
      </c>
      <c r="D2664" s="55" t="s">
        <v>267</v>
      </c>
      <c r="E2664" s="55" t="s">
        <v>1528</v>
      </c>
      <c r="F2664" s="55">
        <v>117</v>
      </c>
      <c r="G2664" s="55">
        <v>63</v>
      </c>
    </row>
    <row r="2665" spans="2:7">
      <c r="B2665" s="55" t="s">
        <v>266</v>
      </c>
      <c r="C2665" s="55" t="s">
        <v>114</v>
      </c>
      <c r="D2665" s="55" t="s">
        <v>267</v>
      </c>
      <c r="E2665" s="55" t="s">
        <v>1529</v>
      </c>
      <c r="F2665" s="55">
        <v>0</v>
      </c>
      <c r="G2665" s="55">
        <v>7</v>
      </c>
    </row>
    <row r="2666" spans="2:7">
      <c r="B2666" s="55" t="s">
        <v>266</v>
      </c>
      <c r="C2666" s="55" t="s">
        <v>114</v>
      </c>
      <c r="D2666" s="55" t="s">
        <v>269</v>
      </c>
      <c r="E2666" s="55" t="s">
        <v>1529</v>
      </c>
      <c r="F2666" s="55">
        <v>0</v>
      </c>
      <c r="G2666" s="55">
        <v>3</v>
      </c>
    </row>
    <row r="2667" spans="2:7">
      <c r="B2667" s="55" t="s">
        <v>266</v>
      </c>
      <c r="C2667" s="55" t="s">
        <v>114</v>
      </c>
      <c r="D2667" s="55" t="s">
        <v>270</v>
      </c>
      <c r="E2667" s="55" t="s">
        <v>1529</v>
      </c>
      <c r="F2667" s="55">
        <v>0</v>
      </c>
      <c r="G2667" s="55">
        <v>0</v>
      </c>
    </row>
    <row r="2668" spans="2:7">
      <c r="B2668" s="55" t="s">
        <v>266</v>
      </c>
      <c r="C2668" s="55" t="s">
        <v>114</v>
      </c>
      <c r="D2668" s="55" t="s">
        <v>267</v>
      </c>
      <c r="E2668" s="55" t="s">
        <v>1530</v>
      </c>
      <c r="F2668" s="55">
        <v>3</v>
      </c>
      <c r="G2668" s="55">
        <v>7</v>
      </c>
    </row>
    <row r="2669" spans="2:7">
      <c r="B2669" s="55" t="s">
        <v>266</v>
      </c>
      <c r="C2669" s="55" t="s">
        <v>114</v>
      </c>
      <c r="D2669" s="55" t="s">
        <v>269</v>
      </c>
      <c r="E2669" s="55" t="s">
        <v>1530</v>
      </c>
      <c r="F2669" s="55">
        <v>0</v>
      </c>
      <c r="G2669" s="55">
        <v>1</v>
      </c>
    </row>
    <row r="2670" spans="2:7">
      <c r="B2670" s="55" t="s">
        <v>266</v>
      </c>
      <c r="C2670" s="55" t="s">
        <v>114</v>
      </c>
      <c r="D2670" s="55" t="s">
        <v>267</v>
      </c>
      <c r="E2670" s="55" t="s">
        <v>1531</v>
      </c>
      <c r="F2670" s="55">
        <v>0</v>
      </c>
      <c r="G2670" s="55">
        <v>11</v>
      </c>
    </row>
    <row r="2671" spans="2:7">
      <c r="B2671" s="55" t="s">
        <v>266</v>
      </c>
      <c r="C2671" s="55" t="s">
        <v>114</v>
      </c>
      <c r="D2671" s="55" t="s">
        <v>269</v>
      </c>
      <c r="E2671" s="55" t="s">
        <v>1531</v>
      </c>
      <c r="F2671" s="55">
        <v>0</v>
      </c>
      <c r="G2671" s="55">
        <v>0</v>
      </c>
    </row>
    <row r="2672" spans="2:7">
      <c r="B2672" s="55" t="s">
        <v>266</v>
      </c>
      <c r="C2672" s="55" t="s">
        <v>114</v>
      </c>
      <c r="D2672" s="55" t="s">
        <v>267</v>
      </c>
      <c r="E2672" s="55" t="s">
        <v>1532</v>
      </c>
      <c r="F2672" s="55">
        <v>14</v>
      </c>
      <c r="G2672" s="55">
        <v>7</v>
      </c>
    </row>
    <row r="2673" spans="2:7">
      <c r="B2673" s="55" t="s">
        <v>266</v>
      </c>
      <c r="C2673" s="55" t="s">
        <v>114</v>
      </c>
      <c r="D2673" s="55" t="s">
        <v>270</v>
      </c>
      <c r="E2673" s="55" t="s">
        <v>1532</v>
      </c>
      <c r="F2673" s="55">
        <v>0</v>
      </c>
      <c r="G2673" s="55">
        <v>0</v>
      </c>
    </row>
    <row r="2674" spans="2:7">
      <c r="B2674" s="55" t="s">
        <v>266</v>
      </c>
      <c r="C2674" s="55" t="s">
        <v>114</v>
      </c>
      <c r="D2674" s="55" t="s">
        <v>267</v>
      </c>
      <c r="E2674" s="55" t="s">
        <v>1533</v>
      </c>
      <c r="F2674" s="55">
        <v>38</v>
      </c>
      <c r="G2674" s="55">
        <v>2</v>
      </c>
    </row>
    <row r="2675" spans="2:7">
      <c r="B2675" s="55" t="s">
        <v>266</v>
      </c>
      <c r="C2675" s="55" t="s">
        <v>114</v>
      </c>
      <c r="D2675" s="55" t="s">
        <v>269</v>
      </c>
      <c r="E2675" s="55" t="s">
        <v>1534</v>
      </c>
      <c r="F2675" s="55">
        <v>0</v>
      </c>
      <c r="G2675" s="55">
        <v>0</v>
      </c>
    </row>
    <row r="2676" spans="2:7">
      <c r="B2676" s="55" t="s">
        <v>266</v>
      </c>
      <c r="C2676" s="55" t="s">
        <v>114</v>
      </c>
      <c r="D2676" s="55" t="s">
        <v>267</v>
      </c>
      <c r="E2676" s="55" t="s">
        <v>1535</v>
      </c>
      <c r="F2676" s="55">
        <v>25</v>
      </c>
      <c r="G2676" s="55">
        <v>0</v>
      </c>
    </row>
    <row r="2677" spans="2:7">
      <c r="B2677" s="55" t="s">
        <v>266</v>
      </c>
      <c r="C2677" s="55" t="s">
        <v>114</v>
      </c>
      <c r="D2677" s="55" t="s">
        <v>269</v>
      </c>
      <c r="E2677" s="55" t="s">
        <v>1535</v>
      </c>
      <c r="F2677" s="55">
        <v>0</v>
      </c>
      <c r="G2677" s="55">
        <v>0</v>
      </c>
    </row>
    <row r="2678" spans="2:7">
      <c r="B2678" s="55" t="s">
        <v>266</v>
      </c>
      <c r="C2678" s="55" t="s">
        <v>114</v>
      </c>
      <c r="D2678" s="55" t="s">
        <v>267</v>
      </c>
      <c r="E2678" s="55" t="s">
        <v>1536</v>
      </c>
      <c r="F2678" s="55">
        <v>0</v>
      </c>
      <c r="G2678" s="55">
        <v>1</v>
      </c>
    </row>
    <row r="2679" spans="2:7">
      <c r="B2679" s="55" t="s">
        <v>266</v>
      </c>
      <c r="C2679" s="55" t="s">
        <v>114</v>
      </c>
      <c r="D2679" s="55" t="s">
        <v>267</v>
      </c>
      <c r="E2679" s="55" t="s">
        <v>1537</v>
      </c>
      <c r="F2679" s="55">
        <v>0</v>
      </c>
      <c r="G2679" s="55">
        <v>0</v>
      </c>
    </row>
    <row r="2680" spans="2:7">
      <c r="B2680" s="55" t="s">
        <v>266</v>
      </c>
      <c r="C2680" s="55" t="s">
        <v>114</v>
      </c>
      <c r="D2680" s="55" t="s">
        <v>267</v>
      </c>
      <c r="E2680" s="55" t="s">
        <v>1538</v>
      </c>
      <c r="F2680" s="55">
        <v>0</v>
      </c>
      <c r="G2680" s="55">
        <v>0</v>
      </c>
    </row>
    <row r="2681" spans="2:7">
      <c r="B2681" s="55" t="s">
        <v>266</v>
      </c>
      <c r="C2681" s="55" t="s">
        <v>114</v>
      </c>
      <c r="D2681" s="55" t="s">
        <v>267</v>
      </c>
      <c r="E2681" s="55" t="s">
        <v>1539</v>
      </c>
      <c r="F2681" s="55">
        <v>271</v>
      </c>
      <c r="G2681" s="55">
        <v>439</v>
      </c>
    </row>
    <row r="2682" spans="2:7">
      <c r="B2682" s="55" t="s">
        <v>266</v>
      </c>
      <c r="C2682" s="55" t="s">
        <v>114</v>
      </c>
      <c r="D2682" s="55" t="s">
        <v>269</v>
      </c>
      <c r="E2682" s="55" t="s">
        <v>1539</v>
      </c>
      <c r="F2682" s="55">
        <v>0</v>
      </c>
      <c r="G2682" s="55">
        <v>0</v>
      </c>
    </row>
    <row r="2683" spans="2:7">
      <c r="B2683" s="55" t="s">
        <v>266</v>
      </c>
      <c r="C2683" s="55" t="s">
        <v>114</v>
      </c>
      <c r="D2683" s="55" t="s">
        <v>270</v>
      </c>
      <c r="E2683" s="55" t="s">
        <v>1539</v>
      </c>
      <c r="F2683" s="55">
        <v>5</v>
      </c>
      <c r="G2683" s="55">
        <v>8</v>
      </c>
    </row>
    <row r="2684" spans="2:7">
      <c r="B2684" s="55" t="s">
        <v>266</v>
      </c>
      <c r="C2684" s="55" t="s">
        <v>114</v>
      </c>
      <c r="D2684" s="55" t="s">
        <v>267</v>
      </c>
      <c r="E2684" s="55" t="s">
        <v>1540</v>
      </c>
      <c r="F2684" s="55">
        <v>6</v>
      </c>
      <c r="G2684" s="55">
        <v>0</v>
      </c>
    </row>
    <row r="2685" spans="2:7">
      <c r="B2685" s="55" t="s">
        <v>266</v>
      </c>
      <c r="C2685" s="55" t="s">
        <v>114</v>
      </c>
      <c r="D2685" s="55" t="s">
        <v>269</v>
      </c>
      <c r="E2685" s="55" t="s">
        <v>1540</v>
      </c>
      <c r="F2685" s="55">
        <v>0</v>
      </c>
      <c r="G2685" s="55">
        <v>0</v>
      </c>
    </row>
    <row r="2686" spans="2:7">
      <c r="B2686" s="55" t="s">
        <v>266</v>
      </c>
      <c r="C2686" s="55" t="s">
        <v>114</v>
      </c>
      <c r="D2686" s="55" t="s">
        <v>267</v>
      </c>
      <c r="E2686" s="55" t="s">
        <v>1541</v>
      </c>
      <c r="F2686" s="55">
        <v>0</v>
      </c>
      <c r="G2686" s="55">
        <v>20</v>
      </c>
    </row>
    <row r="2687" spans="2:7">
      <c r="B2687" s="55" t="s">
        <v>266</v>
      </c>
      <c r="C2687" s="55" t="s">
        <v>114</v>
      </c>
      <c r="D2687" s="55" t="s">
        <v>269</v>
      </c>
      <c r="E2687" s="55" t="s">
        <v>1541</v>
      </c>
      <c r="F2687" s="55">
        <v>0</v>
      </c>
      <c r="G2687" s="55">
        <v>0</v>
      </c>
    </row>
    <row r="2688" spans="2:7">
      <c r="B2688" s="55" t="s">
        <v>266</v>
      </c>
      <c r="C2688" s="55" t="s">
        <v>114</v>
      </c>
      <c r="D2688" s="55" t="s">
        <v>267</v>
      </c>
      <c r="E2688" s="55" t="s">
        <v>1542</v>
      </c>
      <c r="F2688" s="55">
        <v>0</v>
      </c>
      <c r="G2688" s="55">
        <v>0</v>
      </c>
    </row>
    <row r="2689" spans="2:7">
      <c r="B2689" s="55" t="s">
        <v>266</v>
      </c>
      <c r="C2689" s="55" t="s">
        <v>114</v>
      </c>
      <c r="D2689" s="55" t="s">
        <v>267</v>
      </c>
      <c r="E2689" s="55" t="s">
        <v>1543</v>
      </c>
      <c r="F2689" s="55">
        <v>0</v>
      </c>
      <c r="G2689" s="55">
        <v>0</v>
      </c>
    </row>
    <row r="2690" spans="2:7">
      <c r="B2690" s="55" t="s">
        <v>266</v>
      </c>
      <c r="C2690" s="55" t="s">
        <v>114</v>
      </c>
      <c r="D2690" s="55" t="s">
        <v>267</v>
      </c>
      <c r="E2690" s="55" t="s">
        <v>1544</v>
      </c>
      <c r="F2690" s="55">
        <v>44</v>
      </c>
      <c r="G2690" s="55">
        <v>36</v>
      </c>
    </row>
    <row r="2691" spans="2:7">
      <c r="B2691" s="55" t="s">
        <v>266</v>
      </c>
      <c r="C2691" s="55" t="s">
        <v>114</v>
      </c>
      <c r="D2691" s="55" t="s">
        <v>269</v>
      </c>
      <c r="E2691" s="55" t="s">
        <v>1544</v>
      </c>
      <c r="F2691" s="55">
        <v>0</v>
      </c>
      <c r="G2691" s="55">
        <v>0</v>
      </c>
    </row>
    <row r="2692" spans="2:7">
      <c r="B2692" s="55" t="s">
        <v>266</v>
      </c>
      <c r="C2692" s="55" t="s">
        <v>114</v>
      </c>
      <c r="D2692" s="55" t="s">
        <v>267</v>
      </c>
      <c r="E2692" s="55" t="s">
        <v>1545</v>
      </c>
      <c r="F2692" s="55">
        <v>12</v>
      </c>
      <c r="G2692" s="55">
        <v>6</v>
      </c>
    </row>
    <row r="2693" spans="2:7">
      <c r="B2693" s="55" t="s">
        <v>266</v>
      </c>
      <c r="C2693" s="55" t="s">
        <v>114</v>
      </c>
      <c r="D2693" s="55" t="s">
        <v>269</v>
      </c>
      <c r="E2693" s="55" t="s">
        <v>1545</v>
      </c>
      <c r="F2693" s="55">
        <v>0</v>
      </c>
      <c r="G2693" s="55">
        <v>2</v>
      </c>
    </row>
    <row r="2694" spans="2:7">
      <c r="B2694" s="55" t="s">
        <v>266</v>
      </c>
      <c r="C2694" s="55" t="s">
        <v>114</v>
      </c>
      <c r="D2694" s="55" t="s">
        <v>267</v>
      </c>
      <c r="E2694" s="55" t="s">
        <v>1546</v>
      </c>
      <c r="F2694" s="55">
        <v>0</v>
      </c>
      <c r="G2694" s="55">
        <v>0</v>
      </c>
    </row>
    <row r="2695" spans="2:7">
      <c r="B2695" s="55" t="s">
        <v>266</v>
      </c>
      <c r="C2695" s="55" t="s">
        <v>114</v>
      </c>
      <c r="D2695" s="55" t="s">
        <v>269</v>
      </c>
      <c r="E2695" s="55" t="s">
        <v>1546</v>
      </c>
      <c r="F2695" s="55">
        <v>0</v>
      </c>
      <c r="G2695" s="55">
        <v>0</v>
      </c>
    </row>
    <row r="2696" spans="2:7">
      <c r="B2696" s="55" t="s">
        <v>266</v>
      </c>
      <c r="C2696" s="55" t="s">
        <v>114</v>
      </c>
      <c r="D2696" s="55" t="s">
        <v>267</v>
      </c>
      <c r="E2696" s="55" t="s">
        <v>1547</v>
      </c>
      <c r="F2696" s="55">
        <v>8</v>
      </c>
      <c r="G2696" s="55">
        <v>7</v>
      </c>
    </row>
    <row r="2697" spans="2:7">
      <c r="B2697" s="55" t="s">
        <v>266</v>
      </c>
      <c r="C2697" s="55" t="s">
        <v>114</v>
      </c>
      <c r="D2697" s="55" t="s">
        <v>269</v>
      </c>
      <c r="E2697" s="55" t="s">
        <v>1547</v>
      </c>
      <c r="F2697" s="55">
        <v>0</v>
      </c>
      <c r="G2697" s="55">
        <v>0</v>
      </c>
    </row>
    <row r="2698" spans="2:7">
      <c r="B2698" s="55" t="s">
        <v>266</v>
      </c>
      <c r="C2698" s="55" t="s">
        <v>114</v>
      </c>
      <c r="D2698" s="55" t="s">
        <v>270</v>
      </c>
      <c r="E2698" s="55" t="s">
        <v>1547</v>
      </c>
      <c r="F2698" s="55">
        <v>0</v>
      </c>
      <c r="G2698" s="55">
        <v>0</v>
      </c>
    </row>
    <row r="2699" spans="2:7">
      <c r="B2699" s="55" t="s">
        <v>266</v>
      </c>
      <c r="C2699" s="55" t="s">
        <v>114</v>
      </c>
      <c r="D2699" s="55" t="s">
        <v>267</v>
      </c>
      <c r="E2699" s="55" t="s">
        <v>1548</v>
      </c>
      <c r="F2699" s="55">
        <v>10</v>
      </c>
      <c r="G2699" s="55">
        <v>5</v>
      </c>
    </row>
    <row r="2700" spans="2:7">
      <c r="B2700" s="55" t="s">
        <v>266</v>
      </c>
      <c r="C2700" s="55" t="s">
        <v>114</v>
      </c>
      <c r="D2700" s="55" t="s">
        <v>267</v>
      </c>
      <c r="E2700" s="55" t="s">
        <v>1549</v>
      </c>
      <c r="F2700" s="55">
        <v>31</v>
      </c>
      <c r="G2700" s="55">
        <v>264</v>
      </c>
    </row>
    <row r="2701" spans="2:7">
      <c r="B2701" s="55" t="s">
        <v>266</v>
      </c>
      <c r="C2701" s="55" t="s">
        <v>114</v>
      </c>
      <c r="D2701" s="55" t="s">
        <v>269</v>
      </c>
      <c r="E2701" s="55" t="s">
        <v>1549</v>
      </c>
      <c r="F2701" s="55">
        <v>4</v>
      </c>
      <c r="G2701" s="55">
        <v>0</v>
      </c>
    </row>
    <row r="2702" spans="2:7">
      <c r="B2702" s="55" t="s">
        <v>266</v>
      </c>
      <c r="C2702" s="55" t="s">
        <v>114</v>
      </c>
      <c r="D2702" s="55" t="s">
        <v>270</v>
      </c>
      <c r="E2702" s="55" t="s">
        <v>1549</v>
      </c>
      <c r="F2702" s="55">
        <v>6</v>
      </c>
      <c r="G2702" s="55">
        <v>5</v>
      </c>
    </row>
    <row r="2703" spans="2:7">
      <c r="B2703" s="55" t="s">
        <v>266</v>
      </c>
      <c r="C2703" s="55" t="s">
        <v>114</v>
      </c>
      <c r="D2703" s="55" t="s">
        <v>267</v>
      </c>
      <c r="E2703" s="55" t="s">
        <v>1550</v>
      </c>
      <c r="F2703" s="55">
        <v>0</v>
      </c>
      <c r="G2703" s="55">
        <v>0</v>
      </c>
    </row>
    <row r="2704" spans="2:7">
      <c r="B2704" s="55" t="s">
        <v>266</v>
      </c>
      <c r="C2704" s="55" t="s">
        <v>114</v>
      </c>
      <c r="D2704" s="55" t="s">
        <v>269</v>
      </c>
      <c r="E2704" s="55" t="s">
        <v>1550</v>
      </c>
      <c r="F2704" s="55">
        <v>0</v>
      </c>
      <c r="G2704" s="55">
        <v>0</v>
      </c>
    </row>
    <row r="2705" spans="2:7">
      <c r="B2705" s="55" t="s">
        <v>266</v>
      </c>
      <c r="C2705" s="55" t="s">
        <v>114</v>
      </c>
      <c r="D2705" s="55" t="s">
        <v>267</v>
      </c>
      <c r="E2705" s="55" t="s">
        <v>1551</v>
      </c>
      <c r="F2705" s="55">
        <v>36</v>
      </c>
      <c r="G2705" s="55">
        <v>51</v>
      </c>
    </row>
    <row r="2706" spans="2:7">
      <c r="B2706" s="55" t="s">
        <v>266</v>
      </c>
      <c r="C2706" s="55" t="s">
        <v>114</v>
      </c>
      <c r="D2706" s="55" t="s">
        <v>269</v>
      </c>
      <c r="E2706" s="55" t="s">
        <v>1551</v>
      </c>
      <c r="F2706" s="55">
        <v>0</v>
      </c>
      <c r="G2706" s="55">
        <v>0</v>
      </c>
    </row>
    <row r="2707" spans="2:7">
      <c r="B2707" s="55" t="s">
        <v>266</v>
      </c>
      <c r="C2707" s="55" t="s">
        <v>114</v>
      </c>
      <c r="D2707" s="55" t="s">
        <v>270</v>
      </c>
      <c r="E2707" s="55" t="s">
        <v>1551</v>
      </c>
      <c r="F2707" s="55">
        <v>0</v>
      </c>
      <c r="G2707" s="55">
        <v>0</v>
      </c>
    </row>
    <row r="2708" spans="2:7">
      <c r="B2708" s="55" t="s">
        <v>266</v>
      </c>
      <c r="C2708" s="55" t="s">
        <v>114</v>
      </c>
      <c r="D2708" s="55" t="s">
        <v>267</v>
      </c>
      <c r="E2708" s="55" t="s">
        <v>1552</v>
      </c>
      <c r="F2708" s="55">
        <v>4</v>
      </c>
      <c r="G2708" s="55">
        <v>0</v>
      </c>
    </row>
    <row r="2709" spans="2:7">
      <c r="B2709" s="55" t="s">
        <v>266</v>
      </c>
      <c r="C2709" s="55" t="s">
        <v>114</v>
      </c>
      <c r="D2709" s="55" t="s">
        <v>267</v>
      </c>
      <c r="E2709" s="55" t="s">
        <v>1553</v>
      </c>
      <c r="F2709" s="55">
        <v>12</v>
      </c>
      <c r="G2709" s="55">
        <v>14</v>
      </c>
    </row>
    <row r="2710" spans="2:7">
      <c r="B2710" s="55" t="s">
        <v>266</v>
      </c>
      <c r="C2710" s="55" t="s">
        <v>114</v>
      </c>
      <c r="D2710" s="55" t="s">
        <v>269</v>
      </c>
      <c r="E2710" s="55" t="s">
        <v>1553</v>
      </c>
      <c r="F2710" s="55">
        <v>0</v>
      </c>
      <c r="G2710" s="55">
        <v>0</v>
      </c>
    </row>
    <row r="2711" spans="2:7">
      <c r="B2711" s="55" t="s">
        <v>266</v>
      </c>
      <c r="C2711" s="55" t="s">
        <v>114</v>
      </c>
      <c r="D2711" s="55" t="s">
        <v>267</v>
      </c>
      <c r="E2711" s="55" t="s">
        <v>1554</v>
      </c>
      <c r="F2711" s="55">
        <v>0</v>
      </c>
      <c r="G2711" s="55">
        <v>0</v>
      </c>
    </row>
    <row r="2712" spans="2:7">
      <c r="B2712" s="55" t="s">
        <v>266</v>
      </c>
      <c r="C2712" s="55" t="s">
        <v>114</v>
      </c>
      <c r="D2712" s="55" t="s">
        <v>270</v>
      </c>
      <c r="E2712" s="55" t="s">
        <v>1554</v>
      </c>
      <c r="F2712" s="55">
        <v>0</v>
      </c>
      <c r="G2712" s="55">
        <v>4</v>
      </c>
    </row>
    <row r="2713" spans="2:7">
      <c r="B2713" s="55" t="s">
        <v>266</v>
      </c>
      <c r="C2713" s="55" t="s">
        <v>114</v>
      </c>
      <c r="D2713" s="55" t="s">
        <v>267</v>
      </c>
      <c r="E2713" s="55" t="s">
        <v>1555</v>
      </c>
      <c r="F2713" s="55">
        <v>0</v>
      </c>
      <c r="G2713" s="55">
        <v>0</v>
      </c>
    </row>
    <row r="2714" spans="2:7">
      <c r="B2714" s="55" t="s">
        <v>266</v>
      </c>
      <c r="C2714" s="55" t="s">
        <v>114</v>
      </c>
      <c r="D2714" s="55" t="s">
        <v>270</v>
      </c>
      <c r="E2714" s="55" t="s">
        <v>1555</v>
      </c>
      <c r="F2714" s="55">
        <v>0</v>
      </c>
      <c r="G2714" s="55">
        <v>0</v>
      </c>
    </row>
    <row r="2715" spans="2:7">
      <c r="B2715" s="55" t="s">
        <v>266</v>
      </c>
      <c r="C2715" s="55" t="s">
        <v>114</v>
      </c>
      <c r="D2715" s="55" t="s">
        <v>267</v>
      </c>
      <c r="E2715" s="55" t="s">
        <v>1556</v>
      </c>
      <c r="F2715" s="55">
        <v>121</v>
      </c>
      <c r="G2715" s="55">
        <v>197</v>
      </c>
    </row>
    <row r="2716" spans="2:7">
      <c r="B2716" s="55" t="s">
        <v>266</v>
      </c>
      <c r="C2716" s="55" t="s">
        <v>114</v>
      </c>
      <c r="D2716" s="55" t="s">
        <v>269</v>
      </c>
      <c r="E2716" s="55" t="s">
        <v>1556</v>
      </c>
      <c r="F2716" s="55">
        <v>19</v>
      </c>
      <c r="G2716" s="55">
        <v>77</v>
      </c>
    </row>
    <row r="2717" spans="2:7">
      <c r="B2717" s="55" t="s">
        <v>266</v>
      </c>
      <c r="C2717" s="55" t="s">
        <v>114</v>
      </c>
      <c r="D2717" s="55" t="s">
        <v>270</v>
      </c>
      <c r="E2717" s="55" t="s">
        <v>1556</v>
      </c>
      <c r="F2717" s="55">
        <v>0</v>
      </c>
      <c r="G2717" s="55">
        <v>0</v>
      </c>
    </row>
    <row r="2718" spans="2:7">
      <c r="B2718" s="55" t="s">
        <v>266</v>
      </c>
      <c r="C2718" s="55" t="s">
        <v>114</v>
      </c>
      <c r="D2718" s="55" t="s">
        <v>267</v>
      </c>
      <c r="E2718" s="55" t="s">
        <v>1557</v>
      </c>
      <c r="F2718" s="55">
        <v>10</v>
      </c>
      <c r="G2718" s="55">
        <v>0</v>
      </c>
    </row>
    <row r="2719" spans="2:7">
      <c r="B2719" s="55" t="s">
        <v>266</v>
      </c>
      <c r="C2719" s="55" t="s">
        <v>114</v>
      </c>
      <c r="D2719" s="55" t="s">
        <v>269</v>
      </c>
      <c r="E2719" s="55" t="s">
        <v>1557</v>
      </c>
      <c r="F2719" s="55">
        <v>0</v>
      </c>
      <c r="G2719" s="55">
        <v>12</v>
      </c>
    </row>
    <row r="2720" spans="2:7">
      <c r="B2720" s="55" t="s">
        <v>266</v>
      </c>
      <c r="C2720" s="55" t="s">
        <v>114</v>
      </c>
      <c r="D2720" s="55" t="s">
        <v>270</v>
      </c>
      <c r="E2720" s="55" t="s">
        <v>1557</v>
      </c>
      <c r="F2720" s="55">
        <v>0</v>
      </c>
      <c r="G2720" s="55">
        <v>3</v>
      </c>
    </row>
    <row r="2721" spans="2:7">
      <c r="B2721" s="55" t="s">
        <v>266</v>
      </c>
      <c r="C2721" s="55" t="s">
        <v>114</v>
      </c>
      <c r="D2721" s="55" t="s">
        <v>267</v>
      </c>
      <c r="E2721" s="55" t="s">
        <v>1558</v>
      </c>
      <c r="F2721" s="55">
        <v>0</v>
      </c>
      <c r="G2721" s="55">
        <v>0</v>
      </c>
    </row>
    <row r="2722" spans="2:7">
      <c r="B2722" s="55" t="s">
        <v>266</v>
      </c>
      <c r="C2722" s="55" t="s">
        <v>114</v>
      </c>
      <c r="D2722" s="55" t="s">
        <v>267</v>
      </c>
      <c r="E2722" s="55" t="s">
        <v>1559</v>
      </c>
      <c r="F2722" s="55">
        <v>6</v>
      </c>
      <c r="G2722" s="55">
        <v>4</v>
      </c>
    </row>
    <row r="2723" spans="2:7">
      <c r="B2723" s="55" t="s">
        <v>266</v>
      </c>
      <c r="C2723" s="55" t="s">
        <v>114</v>
      </c>
      <c r="D2723" s="55" t="s">
        <v>267</v>
      </c>
      <c r="E2723" s="55" t="s">
        <v>271</v>
      </c>
      <c r="F2723" s="55">
        <v>0</v>
      </c>
      <c r="G2723" s="55">
        <v>2</v>
      </c>
    </row>
    <row r="2724" spans="2:7">
      <c r="B2724" s="55" t="s">
        <v>266</v>
      </c>
      <c r="C2724" s="55" t="s">
        <v>114</v>
      </c>
      <c r="D2724" s="55" t="s">
        <v>269</v>
      </c>
      <c r="E2724" s="55" t="s">
        <v>271</v>
      </c>
      <c r="F2724" s="55">
        <v>0</v>
      </c>
      <c r="G2724" s="55">
        <v>0</v>
      </c>
    </row>
    <row r="2725" spans="2:7">
      <c r="B2725" s="55" t="s">
        <v>266</v>
      </c>
      <c r="C2725" s="55" t="s">
        <v>114</v>
      </c>
      <c r="D2725" s="55" t="s">
        <v>267</v>
      </c>
      <c r="E2725" s="55" t="s">
        <v>1560</v>
      </c>
      <c r="F2725" s="55">
        <v>345</v>
      </c>
      <c r="G2725" s="55">
        <v>326</v>
      </c>
    </row>
    <row r="2726" spans="2:7">
      <c r="B2726" s="55" t="s">
        <v>266</v>
      </c>
      <c r="C2726" s="55" t="s">
        <v>114</v>
      </c>
      <c r="D2726" s="55" t="s">
        <v>269</v>
      </c>
      <c r="E2726" s="55" t="s">
        <v>1560</v>
      </c>
      <c r="F2726" s="55">
        <v>75</v>
      </c>
      <c r="G2726" s="55">
        <v>62</v>
      </c>
    </row>
    <row r="2727" spans="2:7">
      <c r="B2727" s="55" t="s">
        <v>266</v>
      </c>
      <c r="C2727" s="55" t="s">
        <v>114</v>
      </c>
      <c r="D2727" s="55" t="s">
        <v>270</v>
      </c>
      <c r="E2727" s="55" t="s">
        <v>1560</v>
      </c>
      <c r="F2727" s="55">
        <v>42</v>
      </c>
      <c r="G2727" s="55">
        <v>38</v>
      </c>
    </row>
    <row r="2728" spans="2:7">
      <c r="B2728" s="55" t="s">
        <v>266</v>
      </c>
      <c r="C2728" s="55" t="s">
        <v>114</v>
      </c>
      <c r="D2728" s="55" t="s">
        <v>267</v>
      </c>
      <c r="E2728" s="55" t="s">
        <v>1561</v>
      </c>
      <c r="F2728" s="55">
        <v>1</v>
      </c>
      <c r="G2728" s="55">
        <v>16</v>
      </c>
    </row>
    <row r="2729" spans="2:7">
      <c r="B2729" s="55" t="s">
        <v>266</v>
      </c>
      <c r="C2729" s="55" t="s">
        <v>114</v>
      </c>
      <c r="D2729" s="55" t="s">
        <v>269</v>
      </c>
      <c r="E2729" s="55" t="s">
        <v>1561</v>
      </c>
      <c r="F2729" s="55">
        <v>0</v>
      </c>
      <c r="G2729" s="55">
        <v>1</v>
      </c>
    </row>
    <row r="2730" spans="2:7">
      <c r="B2730" s="55" t="s">
        <v>266</v>
      </c>
      <c r="C2730" s="55" t="s">
        <v>114</v>
      </c>
      <c r="D2730" s="55" t="s">
        <v>270</v>
      </c>
      <c r="E2730" s="55" t="s">
        <v>1561</v>
      </c>
      <c r="F2730" s="55">
        <v>0</v>
      </c>
      <c r="G2730" s="55">
        <v>0</v>
      </c>
    </row>
    <row r="2731" spans="2:7">
      <c r="B2731" s="55" t="s">
        <v>266</v>
      </c>
      <c r="C2731" s="55" t="s">
        <v>114</v>
      </c>
      <c r="D2731" s="55" t="s">
        <v>267</v>
      </c>
      <c r="E2731" s="55" t="s">
        <v>1562</v>
      </c>
      <c r="F2731" s="55">
        <v>6</v>
      </c>
      <c r="G2731" s="55">
        <v>20</v>
      </c>
    </row>
    <row r="2732" spans="2:7">
      <c r="B2732" s="55" t="s">
        <v>266</v>
      </c>
      <c r="C2732" s="55" t="s">
        <v>114</v>
      </c>
      <c r="D2732" s="55" t="s">
        <v>269</v>
      </c>
      <c r="E2732" s="55" t="s">
        <v>1562</v>
      </c>
      <c r="F2732" s="55">
        <v>0</v>
      </c>
      <c r="G2732" s="55">
        <v>0</v>
      </c>
    </row>
    <row r="2733" spans="2:7">
      <c r="B2733" s="55" t="s">
        <v>266</v>
      </c>
      <c r="C2733" s="55" t="s">
        <v>114</v>
      </c>
      <c r="D2733" s="55" t="s">
        <v>267</v>
      </c>
      <c r="E2733" s="55" t="s">
        <v>1563</v>
      </c>
      <c r="F2733" s="55">
        <v>0</v>
      </c>
      <c r="G2733" s="55">
        <v>14</v>
      </c>
    </row>
    <row r="2734" spans="2:7">
      <c r="B2734" s="55" t="s">
        <v>266</v>
      </c>
      <c r="C2734" s="55" t="s">
        <v>114</v>
      </c>
      <c r="D2734" s="55" t="s">
        <v>267</v>
      </c>
      <c r="E2734" s="55" t="s">
        <v>1564</v>
      </c>
      <c r="F2734" s="55">
        <v>0</v>
      </c>
      <c r="G2734" s="55">
        <v>3</v>
      </c>
    </row>
    <row r="2735" spans="2:7">
      <c r="B2735" s="55" t="s">
        <v>266</v>
      </c>
      <c r="C2735" s="55" t="s">
        <v>114</v>
      </c>
      <c r="D2735" s="55" t="s">
        <v>267</v>
      </c>
      <c r="E2735" s="55" t="s">
        <v>1565</v>
      </c>
      <c r="F2735" s="55">
        <v>0</v>
      </c>
      <c r="G2735" s="55">
        <v>12</v>
      </c>
    </row>
    <row r="2736" spans="2:7">
      <c r="B2736" s="55" t="s">
        <v>266</v>
      </c>
      <c r="C2736" s="55" t="s">
        <v>114</v>
      </c>
      <c r="D2736" s="55" t="s">
        <v>269</v>
      </c>
      <c r="E2736" s="55" t="s">
        <v>1565</v>
      </c>
      <c r="F2736" s="55">
        <v>0</v>
      </c>
      <c r="G2736" s="55">
        <v>0</v>
      </c>
    </row>
    <row r="2737" spans="2:7">
      <c r="B2737" s="55" t="s">
        <v>266</v>
      </c>
      <c r="C2737" s="55" t="s">
        <v>114</v>
      </c>
      <c r="D2737" s="55" t="s">
        <v>267</v>
      </c>
      <c r="E2737" s="55" t="s">
        <v>1566</v>
      </c>
      <c r="F2737" s="55">
        <v>0</v>
      </c>
      <c r="G2737" s="55">
        <v>8</v>
      </c>
    </row>
    <row r="2738" spans="2:7">
      <c r="B2738" s="55" t="s">
        <v>266</v>
      </c>
      <c r="C2738" s="55" t="s">
        <v>114</v>
      </c>
      <c r="D2738" s="55" t="s">
        <v>269</v>
      </c>
      <c r="E2738" s="55" t="s">
        <v>1566</v>
      </c>
      <c r="F2738" s="55">
        <v>0</v>
      </c>
      <c r="G2738" s="55">
        <v>0</v>
      </c>
    </row>
    <row r="2739" spans="2:7">
      <c r="B2739" s="55" t="s">
        <v>266</v>
      </c>
      <c r="C2739" s="55" t="s">
        <v>114</v>
      </c>
      <c r="D2739" s="55" t="s">
        <v>267</v>
      </c>
      <c r="E2739" s="55" t="s">
        <v>1567</v>
      </c>
      <c r="F2739" s="55">
        <v>6</v>
      </c>
      <c r="G2739" s="55">
        <v>5</v>
      </c>
    </row>
    <row r="2740" spans="2:7">
      <c r="B2740" s="55" t="s">
        <v>266</v>
      </c>
      <c r="C2740" s="55" t="s">
        <v>114</v>
      </c>
      <c r="D2740" s="55" t="s">
        <v>267</v>
      </c>
      <c r="E2740" s="55" t="s">
        <v>1568</v>
      </c>
      <c r="F2740" s="55">
        <v>0</v>
      </c>
      <c r="G2740" s="55">
        <v>6</v>
      </c>
    </row>
    <row r="2741" spans="2:7">
      <c r="B2741" s="55" t="s">
        <v>266</v>
      </c>
      <c r="C2741" s="55" t="s">
        <v>114</v>
      </c>
      <c r="D2741" s="55" t="s">
        <v>267</v>
      </c>
      <c r="E2741" s="55" t="s">
        <v>1569</v>
      </c>
      <c r="F2741" s="55">
        <v>37</v>
      </c>
      <c r="G2741" s="55">
        <v>14</v>
      </c>
    </row>
    <row r="2742" spans="2:7">
      <c r="B2742" s="55" t="s">
        <v>266</v>
      </c>
      <c r="C2742" s="55" t="s">
        <v>114</v>
      </c>
      <c r="D2742" s="55" t="s">
        <v>269</v>
      </c>
      <c r="E2742" s="55" t="s">
        <v>1569</v>
      </c>
      <c r="F2742" s="55">
        <v>0</v>
      </c>
      <c r="G2742" s="55">
        <v>0</v>
      </c>
    </row>
    <row r="2743" spans="2:7">
      <c r="B2743" s="55" t="s">
        <v>266</v>
      </c>
      <c r="C2743" s="55" t="s">
        <v>114</v>
      </c>
      <c r="D2743" s="55" t="s">
        <v>270</v>
      </c>
      <c r="E2743" s="55" t="s">
        <v>1569</v>
      </c>
      <c r="F2743" s="55">
        <v>0</v>
      </c>
      <c r="G2743" s="55">
        <v>0</v>
      </c>
    </row>
    <row r="2744" spans="2:7">
      <c r="B2744" s="55" t="s">
        <v>266</v>
      </c>
      <c r="C2744" s="55" t="s">
        <v>114</v>
      </c>
      <c r="D2744" s="55" t="s">
        <v>267</v>
      </c>
      <c r="E2744" s="55" t="s">
        <v>1570</v>
      </c>
      <c r="F2744" s="55">
        <v>587</v>
      </c>
      <c r="G2744" s="55">
        <v>684</v>
      </c>
    </row>
    <row r="2745" spans="2:7">
      <c r="B2745" s="55" t="s">
        <v>266</v>
      </c>
      <c r="C2745" s="55" t="s">
        <v>114</v>
      </c>
      <c r="D2745" s="55" t="s">
        <v>269</v>
      </c>
      <c r="E2745" s="55" t="s">
        <v>1570</v>
      </c>
      <c r="F2745" s="55">
        <v>93</v>
      </c>
      <c r="G2745" s="55">
        <v>52</v>
      </c>
    </row>
    <row r="2746" spans="2:7">
      <c r="B2746" s="55" t="s">
        <v>266</v>
      </c>
      <c r="C2746" s="55" t="s">
        <v>114</v>
      </c>
      <c r="D2746" s="55" t="s">
        <v>270</v>
      </c>
      <c r="E2746" s="55" t="s">
        <v>1570</v>
      </c>
      <c r="F2746" s="55">
        <v>31</v>
      </c>
      <c r="G2746" s="55">
        <v>42</v>
      </c>
    </row>
    <row r="2747" spans="2:7">
      <c r="B2747" s="55" t="s">
        <v>266</v>
      </c>
      <c r="C2747" s="55" t="s">
        <v>114</v>
      </c>
      <c r="D2747" s="55" t="s">
        <v>267</v>
      </c>
      <c r="E2747" s="55" t="s">
        <v>1571</v>
      </c>
      <c r="F2747" s="55">
        <v>28</v>
      </c>
      <c r="G2747" s="55">
        <v>66</v>
      </c>
    </row>
    <row r="2748" spans="2:7">
      <c r="B2748" s="55" t="s">
        <v>266</v>
      </c>
      <c r="C2748" s="55" t="s">
        <v>114</v>
      </c>
      <c r="D2748" s="55" t="s">
        <v>269</v>
      </c>
      <c r="E2748" s="55" t="s">
        <v>1571</v>
      </c>
      <c r="F2748" s="55">
        <v>54</v>
      </c>
      <c r="G2748" s="55">
        <v>101</v>
      </c>
    </row>
    <row r="2749" spans="2:7">
      <c r="B2749" s="55" t="s">
        <v>266</v>
      </c>
      <c r="C2749" s="55" t="s">
        <v>114</v>
      </c>
      <c r="D2749" s="55" t="s">
        <v>270</v>
      </c>
      <c r="E2749" s="55" t="s">
        <v>1571</v>
      </c>
      <c r="F2749" s="55">
        <v>11</v>
      </c>
      <c r="G2749" s="55">
        <v>6</v>
      </c>
    </row>
    <row r="2750" spans="2:7">
      <c r="B2750" s="55" t="s">
        <v>266</v>
      </c>
      <c r="C2750" s="55" t="s">
        <v>114</v>
      </c>
      <c r="D2750" s="55" t="s">
        <v>267</v>
      </c>
      <c r="E2750" s="55" t="s">
        <v>1572</v>
      </c>
      <c r="F2750" s="55">
        <v>44</v>
      </c>
      <c r="G2750" s="55">
        <v>0</v>
      </c>
    </row>
    <row r="2751" spans="2:7">
      <c r="B2751" s="55" t="s">
        <v>266</v>
      </c>
      <c r="C2751" s="55" t="s">
        <v>114</v>
      </c>
      <c r="D2751" s="55" t="s">
        <v>269</v>
      </c>
      <c r="E2751" s="55" t="s">
        <v>1572</v>
      </c>
      <c r="F2751" s="55">
        <v>0</v>
      </c>
      <c r="G2751" s="55">
        <v>0</v>
      </c>
    </row>
    <row r="2752" spans="2:7">
      <c r="B2752" s="55" t="s">
        <v>266</v>
      </c>
      <c r="C2752" s="55" t="s">
        <v>114</v>
      </c>
      <c r="D2752" s="55" t="s">
        <v>267</v>
      </c>
      <c r="E2752" s="55" t="s">
        <v>1573</v>
      </c>
      <c r="F2752" s="55">
        <v>204</v>
      </c>
      <c r="G2752" s="55">
        <v>133</v>
      </c>
    </row>
    <row r="2753" spans="2:7">
      <c r="B2753" s="55" t="s">
        <v>266</v>
      </c>
      <c r="C2753" s="55" t="s">
        <v>114</v>
      </c>
      <c r="D2753" s="55" t="s">
        <v>269</v>
      </c>
      <c r="E2753" s="55" t="s">
        <v>1573</v>
      </c>
      <c r="F2753" s="55">
        <v>103</v>
      </c>
      <c r="G2753" s="55">
        <v>78</v>
      </c>
    </row>
    <row r="2754" spans="2:7">
      <c r="B2754" s="55" t="s">
        <v>266</v>
      </c>
      <c r="C2754" s="55" t="s">
        <v>114</v>
      </c>
      <c r="D2754" s="55" t="s">
        <v>270</v>
      </c>
      <c r="E2754" s="55" t="s">
        <v>1573</v>
      </c>
      <c r="F2754" s="55">
        <v>19</v>
      </c>
      <c r="G2754" s="55">
        <v>26</v>
      </c>
    </row>
    <row r="2755" spans="2:7">
      <c r="B2755" s="55" t="s">
        <v>266</v>
      </c>
      <c r="C2755" s="55" t="s">
        <v>114</v>
      </c>
      <c r="D2755" s="55" t="s">
        <v>267</v>
      </c>
      <c r="E2755" s="55" t="s">
        <v>1574</v>
      </c>
      <c r="F2755" s="55">
        <v>0</v>
      </c>
      <c r="G2755" s="55">
        <v>0</v>
      </c>
    </row>
    <row r="2756" spans="2:7">
      <c r="B2756" s="55" t="s">
        <v>266</v>
      </c>
      <c r="C2756" s="55" t="s">
        <v>114</v>
      </c>
      <c r="D2756" s="55" t="s">
        <v>269</v>
      </c>
      <c r="E2756" s="55" t="s">
        <v>1574</v>
      </c>
      <c r="F2756" s="55">
        <v>0</v>
      </c>
      <c r="G2756" s="55">
        <v>0</v>
      </c>
    </row>
    <row r="2757" spans="2:7">
      <c r="B2757" s="55" t="s">
        <v>266</v>
      </c>
      <c r="C2757" s="55" t="s">
        <v>114</v>
      </c>
      <c r="D2757" s="55" t="s">
        <v>270</v>
      </c>
      <c r="E2757" s="55" t="s">
        <v>1574</v>
      </c>
      <c r="F2757" s="55">
        <v>0</v>
      </c>
      <c r="G2757" s="55">
        <v>0</v>
      </c>
    </row>
    <row r="2758" spans="2:7">
      <c r="B2758" s="55" t="s">
        <v>266</v>
      </c>
      <c r="C2758" s="55" t="s">
        <v>114</v>
      </c>
      <c r="D2758" s="55" t="s">
        <v>267</v>
      </c>
      <c r="E2758" s="55" t="s">
        <v>1575</v>
      </c>
      <c r="F2758" s="55">
        <v>0</v>
      </c>
      <c r="G2758" s="55">
        <v>4</v>
      </c>
    </row>
    <row r="2759" spans="2:7">
      <c r="B2759" s="55" t="s">
        <v>266</v>
      </c>
      <c r="C2759" s="55" t="s">
        <v>114</v>
      </c>
      <c r="D2759" s="55" t="s">
        <v>270</v>
      </c>
      <c r="E2759" s="55" t="s">
        <v>1576</v>
      </c>
      <c r="F2759" s="55">
        <v>0</v>
      </c>
      <c r="G2759" s="55">
        <v>0</v>
      </c>
    </row>
    <row r="2760" spans="2:7">
      <c r="B2760" s="55" t="s">
        <v>266</v>
      </c>
      <c r="C2760" s="55" t="s">
        <v>114</v>
      </c>
      <c r="D2760" s="55" t="s">
        <v>267</v>
      </c>
      <c r="E2760" s="55" t="s">
        <v>1577</v>
      </c>
      <c r="F2760" s="55">
        <v>0</v>
      </c>
      <c r="G2760" s="55">
        <v>0</v>
      </c>
    </row>
    <row r="2761" spans="2:7">
      <c r="B2761" s="55" t="s">
        <v>266</v>
      </c>
      <c r="C2761" s="55" t="s">
        <v>114</v>
      </c>
      <c r="D2761" s="55" t="s">
        <v>269</v>
      </c>
      <c r="E2761" s="55" t="s">
        <v>1577</v>
      </c>
      <c r="F2761" s="55">
        <v>0</v>
      </c>
      <c r="G2761" s="55">
        <v>0</v>
      </c>
    </row>
    <row r="2762" spans="2:7">
      <c r="B2762" s="55" t="s">
        <v>266</v>
      </c>
      <c r="C2762" s="55" t="s">
        <v>114</v>
      </c>
      <c r="D2762" s="55" t="s">
        <v>269</v>
      </c>
      <c r="E2762" s="55" t="s">
        <v>1578</v>
      </c>
      <c r="F2762" s="55">
        <v>0</v>
      </c>
      <c r="G2762" s="55">
        <v>0</v>
      </c>
    </row>
    <row r="2763" spans="2:7">
      <c r="B2763" s="55" t="s">
        <v>266</v>
      </c>
      <c r="C2763" s="55" t="s">
        <v>114</v>
      </c>
      <c r="D2763" s="55" t="s">
        <v>267</v>
      </c>
      <c r="E2763" s="55" t="s">
        <v>1579</v>
      </c>
      <c r="F2763" s="55">
        <v>754</v>
      </c>
      <c r="G2763" s="55">
        <v>721</v>
      </c>
    </row>
    <row r="2764" spans="2:7">
      <c r="B2764" s="55" t="s">
        <v>266</v>
      </c>
      <c r="C2764" s="55" t="s">
        <v>114</v>
      </c>
      <c r="D2764" s="55" t="s">
        <v>269</v>
      </c>
      <c r="E2764" s="55" t="s">
        <v>1579</v>
      </c>
      <c r="F2764" s="55">
        <v>1004</v>
      </c>
      <c r="G2764" s="55">
        <v>594</v>
      </c>
    </row>
    <row r="2765" spans="2:7">
      <c r="B2765" s="55" t="s">
        <v>266</v>
      </c>
      <c r="C2765" s="55" t="s">
        <v>114</v>
      </c>
      <c r="D2765" s="55" t="s">
        <v>270</v>
      </c>
      <c r="E2765" s="55" t="s">
        <v>1579</v>
      </c>
      <c r="F2765" s="55">
        <v>62</v>
      </c>
      <c r="G2765" s="55">
        <v>25</v>
      </c>
    </row>
    <row r="2766" spans="2:7">
      <c r="B2766" s="55" t="s">
        <v>266</v>
      </c>
      <c r="C2766" s="55" t="s">
        <v>114</v>
      </c>
      <c r="D2766" s="55" t="s">
        <v>267</v>
      </c>
      <c r="E2766" s="55" t="s">
        <v>1580</v>
      </c>
      <c r="F2766" s="55">
        <v>4</v>
      </c>
      <c r="G2766" s="55">
        <v>0</v>
      </c>
    </row>
    <row r="2767" spans="2:7">
      <c r="B2767" s="55" t="s">
        <v>266</v>
      </c>
      <c r="C2767" s="55" t="s">
        <v>114</v>
      </c>
      <c r="D2767" s="55" t="s">
        <v>267</v>
      </c>
      <c r="E2767" s="55" t="s">
        <v>1581</v>
      </c>
      <c r="F2767" s="55">
        <v>0</v>
      </c>
      <c r="G2767" s="55">
        <v>0</v>
      </c>
    </row>
    <row r="2768" spans="2:7">
      <c r="B2768" s="55" t="s">
        <v>266</v>
      </c>
      <c r="C2768" s="55" t="s">
        <v>114</v>
      </c>
      <c r="D2768" s="55" t="s">
        <v>267</v>
      </c>
      <c r="E2768" s="55" t="s">
        <v>1582</v>
      </c>
      <c r="F2768" s="55">
        <v>0</v>
      </c>
      <c r="G2768" s="55">
        <v>15</v>
      </c>
    </row>
    <row r="2769" spans="2:7">
      <c r="B2769" s="55" t="s">
        <v>266</v>
      </c>
      <c r="C2769" s="55" t="s">
        <v>114</v>
      </c>
      <c r="D2769" s="55" t="s">
        <v>269</v>
      </c>
      <c r="E2769" s="55" t="s">
        <v>1582</v>
      </c>
      <c r="F2769" s="55">
        <v>0</v>
      </c>
      <c r="G2769" s="55">
        <v>3</v>
      </c>
    </row>
    <row r="2770" spans="2:7">
      <c r="B2770" s="55" t="s">
        <v>266</v>
      </c>
      <c r="C2770" s="55" t="s">
        <v>114</v>
      </c>
      <c r="D2770" s="55" t="s">
        <v>270</v>
      </c>
      <c r="E2770" s="55" t="s">
        <v>1582</v>
      </c>
      <c r="F2770" s="55">
        <v>0</v>
      </c>
      <c r="G2770" s="55">
        <v>0</v>
      </c>
    </row>
    <row r="2771" spans="2:7">
      <c r="B2771" s="55" t="s">
        <v>266</v>
      </c>
      <c r="C2771" s="55" t="s">
        <v>117</v>
      </c>
      <c r="D2771" s="55" t="s">
        <v>267</v>
      </c>
      <c r="E2771" s="55" t="s">
        <v>1583</v>
      </c>
      <c r="F2771" s="55">
        <v>14</v>
      </c>
      <c r="G2771" s="55">
        <v>9</v>
      </c>
    </row>
    <row r="2772" spans="2:7">
      <c r="B2772" s="55" t="s">
        <v>266</v>
      </c>
      <c r="C2772" s="55" t="s">
        <v>117</v>
      </c>
      <c r="D2772" s="55" t="s">
        <v>269</v>
      </c>
      <c r="E2772" s="55" t="s">
        <v>1583</v>
      </c>
      <c r="F2772" s="55">
        <v>0</v>
      </c>
      <c r="G2772" s="55">
        <v>0</v>
      </c>
    </row>
    <row r="2773" spans="2:7">
      <c r="B2773" s="55" t="s">
        <v>266</v>
      </c>
      <c r="C2773" s="55" t="s">
        <v>117</v>
      </c>
      <c r="D2773" s="55" t="s">
        <v>267</v>
      </c>
      <c r="E2773" s="55" t="s">
        <v>1584</v>
      </c>
      <c r="F2773" s="55">
        <v>0</v>
      </c>
      <c r="G2773" s="55">
        <v>0</v>
      </c>
    </row>
    <row r="2774" spans="2:7">
      <c r="B2774" s="55" t="s">
        <v>266</v>
      </c>
      <c r="C2774" s="55" t="s">
        <v>117</v>
      </c>
      <c r="D2774" s="55" t="s">
        <v>269</v>
      </c>
      <c r="E2774" s="55" t="s">
        <v>1584</v>
      </c>
      <c r="F2774" s="55">
        <v>0</v>
      </c>
      <c r="G2774" s="55">
        <v>0</v>
      </c>
    </row>
    <row r="2775" spans="2:7">
      <c r="B2775" s="55" t="s">
        <v>266</v>
      </c>
      <c r="C2775" s="55" t="s">
        <v>117</v>
      </c>
      <c r="D2775" s="55" t="s">
        <v>267</v>
      </c>
      <c r="E2775" s="55" t="s">
        <v>1585</v>
      </c>
      <c r="F2775" s="55">
        <v>23</v>
      </c>
      <c r="G2775" s="55">
        <v>12</v>
      </c>
    </row>
    <row r="2776" spans="2:7">
      <c r="B2776" s="55" t="s">
        <v>266</v>
      </c>
      <c r="C2776" s="55" t="s">
        <v>117</v>
      </c>
      <c r="D2776" s="55" t="s">
        <v>269</v>
      </c>
      <c r="E2776" s="55" t="s">
        <v>1585</v>
      </c>
      <c r="F2776" s="55">
        <v>5</v>
      </c>
      <c r="G2776" s="55">
        <v>35</v>
      </c>
    </row>
    <row r="2777" spans="2:7">
      <c r="B2777" s="55" t="s">
        <v>266</v>
      </c>
      <c r="C2777" s="55" t="s">
        <v>117</v>
      </c>
      <c r="D2777" s="55" t="s">
        <v>270</v>
      </c>
      <c r="E2777" s="55" t="s">
        <v>1585</v>
      </c>
      <c r="F2777" s="55">
        <v>0</v>
      </c>
      <c r="G2777" s="55">
        <v>0</v>
      </c>
    </row>
    <row r="2778" spans="2:7">
      <c r="B2778" s="55" t="s">
        <v>266</v>
      </c>
      <c r="C2778" s="55" t="s">
        <v>117</v>
      </c>
      <c r="D2778" s="55" t="s">
        <v>267</v>
      </c>
      <c r="E2778" s="55" t="s">
        <v>1586</v>
      </c>
      <c r="F2778" s="55">
        <v>0</v>
      </c>
      <c r="G2778" s="55">
        <v>0</v>
      </c>
    </row>
    <row r="2779" spans="2:7">
      <c r="B2779" s="55" t="s">
        <v>266</v>
      </c>
      <c r="C2779" s="55" t="s">
        <v>117</v>
      </c>
      <c r="D2779" s="55" t="s">
        <v>269</v>
      </c>
      <c r="E2779" s="55" t="s">
        <v>1586</v>
      </c>
      <c r="F2779" s="55">
        <v>0</v>
      </c>
      <c r="G2779" s="55">
        <v>0</v>
      </c>
    </row>
    <row r="2780" spans="2:7">
      <c r="B2780" s="55" t="s">
        <v>266</v>
      </c>
      <c r="C2780" s="55" t="s">
        <v>117</v>
      </c>
      <c r="D2780" s="55" t="s">
        <v>267</v>
      </c>
      <c r="E2780" s="55" t="s">
        <v>1587</v>
      </c>
      <c r="F2780" s="55">
        <v>6</v>
      </c>
      <c r="G2780" s="55">
        <v>6</v>
      </c>
    </row>
    <row r="2781" spans="2:7">
      <c r="B2781" s="55" t="s">
        <v>266</v>
      </c>
      <c r="C2781" s="55" t="s">
        <v>117</v>
      </c>
      <c r="D2781" s="55" t="s">
        <v>270</v>
      </c>
      <c r="E2781" s="55" t="s">
        <v>1587</v>
      </c>
      <c r="F2781" s="55">
        <v>0</v>
      </c>
      <c r="G2781" s="55">
        <v>0</v>
      </c>
    </row>
    <row r="2782" spans="2:7">
      <c r="B2782" s="55" t="s">
        <v>266</v>
      </c>
      <c r="C2782" s="55" t="s">
        <v>117</v>
      </c>
      <c r="D2782" s="55" t="s">
        <v>267</v>
      </c>
      <c r="E2782" s="55" t="s">
        <v>1588</v>
      </c>
      <c r="F2782" s="55">
        <v>4</v>
      </c>
      <c r="G2782" s="55">
        <v>0</v>
      </c>
    </row>
    <row r="2783" spans="2:7">
      <c r="B2783" s="55" t="s">
        <v>266</v>
      </c>
      <c r="C2783" s="55" t="s">
        <v>117</v>
      </c>
      <c r="D2783" s="55" t="s">
        <v>269</v>
      </c>
      <c r="E2783" s="55" t="s">
        <v>1588</v>
      </c>
      <c r="F2783" s="55">
        <v>0</v>
      </c>
      <c r="G2783" s="55">
        <v>1</v>
      </c>
    </row>
    <row r="2784" spans="2:7">
      <c r="B2784" s="55" t="s">
        <v>266</v>
      </c>
      <c r="C2784" s="55" t="s">
        <v>117</v>
      </c>
      <c r="D2784" s="55" t="s">
        <v>270</v>
      </c>
      <c r="E2784" s="55" t="s">
        <v>1588</v>
      </c>
      <c r="F2784" s="55">
        <v>0</v>
      </c>
      <c r="G2784" s="55">
        <v>0</v>
      </c>
    </row>
    <row r="2785" spans="2:7">
      <c r="B2785" s="55" t="s">
        <v>266</v>
      </c>
      <c r="C2785" s="55" t="s">
        <v>117</v>
      </c>
      <c r="D2785" s="55" t="s">
        <v>267</v>
      </c>
      <c r="E2785" s="55" t="s">
        <v>1589</v>
      </c>
      <c r="F2785" s="55">
        <v>0</v>
      </c>
      <c r="G2785" s="55">
        <v>0</v>
      </c>
    </row>
    <row r="2786" spans="2:7">
      <c r="B2786" s="55" t="s">
        <v>266</v>
      </c>
      <c r="C2786" s="55" t="s">
        <v>117</v>
      </c>
      <c r="D2786" s="55" t="s">
        <v>269</v>
      </c>
      <c r="E2786" s="55" t="s">
        <v>1589</v>
      </c>
      <c r="F2786" s="55">
        <v>0</v>
      </c>
      <c r="G2786" s="55">
        <v>0</v>
      </c>
    </row>
    <row r="2787" spans="2:7">
      <c r="B2787" s="55" t="s">
        <v>266</v>
      </c>
      <c r="C2787" s="55" t="s">
        <v>117</v>
      </c>
      <c r="D2787" s="55" t="s">
        <v>267</v>
      </c>
      <c r="E2787" s="55" t="s">
        <v>1590</v>
      </c>
      <c r="F2787" s="55">
        <v>39</v>
      </c>
      <c r="G2787" s="55">
        <v>15</v>
      </c>
    </row>
    <row r="2788" spans="2:7">
      <c r="B2788" s="55" t="s">
        <v>266</v>
      </c>
      <c r="C2788" s="55" t="s">
        <v>117</v>
      </c>
      <c r="D2788" s="55" t="s">
        <v>269</v>
      </c>
      <c r="E2788" s="55" t="s">
        <v>1590</v>
      </c>
      <c r="F2788" s="55">
        <v>0</v>
      </c>
      <c r="G2788" s="55">
        <v>0</v>
      </c>
    </row>
    <row r="2789" spans="2:7">
      <c r="B2789" s="55" t="s">
        <v>266</v>
      </c>
      <c r="C2789" s="55" t="s">
        <v>117</v>
      </c>
      <c r="D2789" s="55" t="s">
        <v>270</v>
      </c>
      <c r="E2789" s="55" t="s">
        <v>1590</v>
      </c>
      <c r="F2789" s="55">
        <v>0</v>
      </c>
      <c r="G2789" s="55">
        <v>0</v>
      </c>
    </row>
    <row r="2790" spans="2:7">
      <c r="B2790" s="55" t="s">
        <v>266</v>
      </c>
      <c r="C2790" s="55" t="s">
        <v>117</v>
      </c>
      <c r="D2790" s="55" t="s">
        <v>267</v>
      </c>
      <c r="E2790" s="55" t="s">
        <v>1591</v>
      </c>
      <c r="F2790" s="55">
        <v>36</v>
      </c>
      <c r="G2790" s="55">
        <v>17</v>
      </c>
    </row>
    <row r="2791" spans="2:7">
      <c r="B2791" s="55" t="s">
        <v>266</v>
      </c>
      <c r="C2791" s="55" t="s">
        <v>117</v>
      </c>
      <c r="D2791" s="55" t="s">
        <v>269</v>
      </c>
      <c r="E2791" s="55" t="s">
        <v>1591</v>
      </c>
      <c r="F2791" s="55">
        <v>21</v>
      </c>
      <c r="G2791" s="55">
        <v>11</v>
      </c>
    </row>
    <row r="2792" spans="2:7">
      <c r="B2792" s="55" t="s">
        <v>266</v>
      </c>
      <c r="C2792" s="55" t="s">
        <v>117</v>
      </c>
      <c r="D2792" s="55" t="s">
        <v>270</v>
      </c>
      <c r="E2792" s="55" t="s">
        <v>1591</v>
      </c>
      <c r="F2792" s="55">
        <v>15</v>
      </c>
      <c r="G2792" s="55">
        <v>3</v>
      </c>
    </row>
    <row r="2793" spans="2:7">
      <c r="B2793" s="55" t="s">
        <v>266</v>
      </c>
      <c r="C2793" s="55" t="s">
        <v>117</v>
      </c>
      <c r="D2793" s="55" t="s">
        <v>267</v>
      </c>
      <c r="E2793" s="55" t="s">
        <v>1592</v>
      </c>
      <c r="F2793" s="55">
        <v>0</v>
      </c>
      <c r="G2793" s="55">
        <v>11</v>
      </c>
    </row>
    <row r="2794" spans="2:7">
      <c r="B2794" s="55" t="s">
        <v>266</v>
      </c>
      <c r="C2794" s="55" t="s">
        <v>117</v>
      </c>
      <c r="D2794" s="55" t="s">
        <v>267</v>
      </c>
      <c r="E2794" s="55" t="s">
        <v>1593</v>
      </c>
      <c r="F2794" s="55">
        <v>0</v>
      </c>
      <c r="G2794" s="55">
        <v>0</v>
      </c>
    </row>
    <row r="2795" spans="2:7">
      <c r="B2795" s="55" t="s">
        <v>266</v>
      </c>
      <c r="C2795" s="55" t="s">
        <v>117</v>
      </c>
      <c r="D2795" s="55" t="s">
        <v>267</v>
      </c>
      <c r="E2795" s="55" t="s">
        <v>1594</v>
      </c>
      <c r="F2795" s="55">
        <v>34</v>
      </c>
      <c r="G2795" s="55">
        <v>28</v>
      </c>
    </row>
    <row r="2796" spans="2:7">
      <c r="B2796" s="55" t="s">
        <v>266</v>
      </c>
      <c r="C2796" s="55" t="s">
        <v>117</v>
      </c>
      <c r="D2796" s="55" t="s">
        <v>269</v>
      </c>
      <c r="E2796" s="55" t="s">
        <v>1594</v>
      </c>
      <c r="F2796" s="55">
        <v>0</v>
      </c>
      <c r="G2796" s="55">
        <v>0</v>
      </c>
    </row>
    <row r="2797" spans="2:7">
      <c r="B2797" s="55" t="s">
        <v>266</v>
      </c>
      <c r="C2797" s="55" t="s">
        <v>117</v>
      </c>
      <c r="D2797" s="55" t="s">
        <v>270</v>
      </c>
      <c r="E2797" s="55" t="s">
        <v>1594</v>
      </c>
      <c r="F2797" s="55">
        <v>0</v>
      </c>
      <c r="G2797" s="55">
        <v>0</v>
      </c>
    </row>
    <row r="2798" spans="2:7">
      <c r="B2798" s="55" t="s">
        <v>266</v>
      </c>
      <c r="C2798" s="55" t="s">
        <v>117</v>
      </c>
      <c r="D2798" s="55" t="s">
        <v>267</v>
      </c>
      <c r="E2798" s="55" t="s">
        <v>1595</v>
      </c>
      <c r="F2798" s="55">
        <v>0</v>
      </c>
      <c r="G2798" s="55">
        <v>16</v>
      </c>
    </row>
    <row r="2799" spans="2:7">
      <c r="B2799" s="55" t="s">
        <v>266</v>
      </c>
      <c r="C2799" s="55" t="s">
        <v>117</v>
      </c>
      <c r="D2799" s="55" t="s">
        <v>267</v>
      </c>
      <c r="E2799" s="55" t="s">
        <v>1596</v>
      </c>
      <c r="F2799" s="55">
        <v>4</v>
      </c>
      <c r="G2799" s="55">
        <v>12</v>
      </c>
    </row>
    <row r="2800" spans="2:7">
      <c r="B2800" s="55" t="s">
        <v>266</v>
      </c>
      <c r="C2800" s="55" t="s">
        <v>117</v>
      </c>
      <c r="D2800" s="55" t="s">
        <v>269</v>
      </c>
      <c r="E2800" s="55" t="s">
        <v>1596</v>
      </c>
      <c r="F2800" s="55">
        <v>0</v>
      </c>
      <c r="G2800" s="55">
        <v>2</v>
      </c>
    </row>
    <row r="2801" spans="2:7">
      <c r="B2801" s="55" t="s">
        <v>266</v>
      </c>
      <c r="C2801" s="55" t="s">
        <v>117</v>
      </c>
      <c r="D2801" s="55" t="s">
        <v>267</v>
      </c>
      <c r="E2801" s="55" t="s">
        <v>1597</v>
      </c>
      <c r="F2801" s="55">
        <v>6</v>
      </c>
      <c r="G2801" s="55">
        <v>0</v>
      </c>
    </row>
    <row r="2802" spans="2:7">
      <c r="B2802" s="55" t="s">
        <v>266</v>
      </c>
      <c r="C2802" s="55" t="s">
        <v>117</v>
      </c>
      <c r="D2802" s="55" t="s">
        <v>269</v>
      </c>
      <c r="E2802" s="55" t="s">
        <v>1597</v>
      </c>
      <c r="F2802" s="55">
        <v>0</v>
      </c>
      <c r="G2802" s="55">
        <v>0</v>
      </c>
    </row>
    <row r="2803" spans="2:7">
      <c r="B2803" s="55" t="s">
        <v>266</v>
      </c>
      <c r="C2803" s="55" t="s">
        <v>117</v>
      </c>
      <c r="D2803" s="55" t="s">
        <v>270</v>
      </c>
      <c r="E2803" s="55" t="s">
        <v>1597</v>
      </c>
      <c r="F2803" s="55">
        <v>2</v>
      </c>
      <c r="G2803" s="55">
        <v>0</v>
      </c>
    </row>
    <row r="2804" spans="2:7">
      <c r="B2804" s="55" t="s">
        <v>266</v>
      </c>
      <c r="C2804" s="55" t="s">
        <v>117</v>
      </c>
      <c r="D2804" s="55" t="s">
        <v>267</v>
      </c>
      <c r="E2804" s="55" t="s">
        <v>457</v>
      </c>
      <c r="F2804" s="55">
        <v>43</v>
      </c>
      <c r="G2804" s="55">
        <v>8</v>
      </c>
    </row>
    <row r="2805" spans="2:7">
      <c r="B2805" s="55" t="s">
        <v>266</v>
      </c>
      <c r="C2805" s="55" t="s">
        <v>117</v>
      </c>
      <c r="D2805" s="55" t="s">
        <v>269</v>
      </c>
      <c r="E2805" s="55" t="s">
        <v>457</v>
      </c>
      <c r="F2805" s="55">
        <v>271</v>
      </c>
      <c r="G2805" s="55">
        <v>34</v>
      </c>
    </row>
    <row r="2806" spans="2:7">
      <c r="B2806" s="55" t="s">
        <v>266</v>
      </c>
      <c r="C2806" s="55" t="s">
        <v>117</v>
      </c>
      <c r="D2806" s="55" t="s">
        <v>270</v>
      </c>
      <c r="E2806" s="55" t="s">
        <v>457</v>
      </c>
      <c r="F2806" s="55">
        <v>41</v>
      </c>
      <c r="G2806" s="55">
        <v>10</v>
      </c>
    </row>
    <row r="2807" spans="2:7">
      <c r="B2807" s="55" t="s">
        <v>266</v>
      </c>
      <c r="C2807" s="55" t="s">
        <v>117</v>
      </c>
      <c r="D2807" s="55" t="s">
        <v>267</v>
      </c>
      <c r="E2807" s="55" t="s">
        <v>1598</v>
      </c>
      <c r="F2807" s="55">
        <v>28</v>
      </c>
      <c r="G2807" s="55">
        <v>11</v>
      </c>
    </row>
    <row r="2808" spans="2:7">
      <c r="B2808" s="55" t="s">
        <v>266</v>
      </c>
      <c r="C2808" s="55" t="s">
        <v>117</v>
      </c>
      <c r="D2808" s="55" t="s">
        <v>269</v>
      </c>
      <c r="E2808" s="55" t="s">
        <v>1598</v>
      </c>
      <c r="F2808" s="55">
        <v>0</v>
      </c>
      <c r="G2808" s="55">
        <v>0</v>
      </c>
    </row>
    <row r="2809" spans="2:7">
      <c r="B2809" s="55" t="s">
        <v>266</v>
      </c>
      <c r="C2809" s="55" t="s">
        <v>117</v>
      </c>
      <c r="D2809" s="55" t="s">
        <v>267</v>
      </c>
      <c r="E2809" s="55" t="s">
        <v>1599</v>
      </c>
      <c r="F2809" s="55">
        <v>6</v>
      </c>
      <c r="G2809" s="55">
        <v>8</v>
      </c>
    </row>
    <row r="2810" spans="2:7">
      <c r="B2810" s="55" t="s">
        <v>266</v>
      </c>
      <c r="C2810" s="55" t="s">
        <v>117</v>
      </c>
      <c r="D2810" s="55" t="s">
        <v>269</v>
      </c>
      <c r="E2810" s="55" t="s">
        <v>1599</v>
      </c>
      <c r="F2810" s="55">
        <v>1</v>
      </c>
      <c r="G2810" s="55">
        <v>3</v>
      </c>
    </row>
    <row r="2811" spans="2:7">
      <c r="B2811" s="55" t="s">
        <v>266</v>
      </c>
      <c r="C2811" s="55" t="s">
        <v>117</v>
      </c>
      <c r="D2811" s="55" t="s">
        <v>270</v>
      </c>
      <c r="E2811" s="55" t="s">
        <v>1599</v>
      </c>
      <c r="F2811" s="55">
        <v>0</v>
      </c>
      <c r="G2811" s="55">
        <v>0</v>
      </c>
    </row>
    <row r="2812" spans="2:7">
      <c r="B2812" s="55" t="s">
        <v>266</v>
      </c>
      <c r="C2812" s="55" t="s">
        <v>117</v>
      </c>
      <c r="D2812" s="55" t="s">
        <v>267</v>
      </c>
      <c r="E2812" s="55" t="s">
        <v>1600</v>
      </c>
      <c r="F2812" s="55">
        <v>2</v>
      </c>
      <c r="G2812" s="55">
        <v>3</v>
      </c>
    </row>
    <row r="2813" spans="2:7">
      <c r="B2813" s="55" t="s">
        <v>266</v>
      </c>
      <c r="C2813" s="55" t="s">
        <v>117</v>
      </c>
      <c r="D2813" s="55" t="s">
        <v>269</v>
      </c>
      <c r="E2813" s="55" t="s">
        <v>1600</v>
      </c>
      <c r="F2813" s="55">
        <v>0</v>
      </c>
      <c r="G2813" s="55">
        <v>1</v>
      </c>
    </row>
    <row r="2814" spans="2:7">
      <c r="B2814" s="55" t="s">
        <v>266</v>
      </c>
      <c r="C2814" s="55" t="s">
        <v>117</v>
      </c>
      <c r="D2814" s="55" t="s">
        <v>270</v>
      </c>
      <c r="E2814" s="55" t="s">
        <v>1600</v>
      </c>
      <c r="F2814" s="55">
        <v>0</v>
      </c>
      <c r="G2814" s="55">
        <v>0</v>
      </c>
    </row>
    <row r="2815" spans="2:7">
      <c r="B2815" s="55" t="s">
        <v>266</v>
      </c>
      <c r="C2815" s="55" t="s">
        <v>117</v>
      </c>
      <c r="D2815" s="55" t="s">
        <v>267</v>
      </c>
      <c r="E2815" s="55" t="s">
        <v>286</v>
      </c>
      <c r="F2815" s="55">
        <v>615</v>
      </c>
      <c r="G2815" s="55">
        <v>507</v>
      </c>
    </row>
    <row r="2816" spans="2:7">
      <c r="B2816" s="55" t="s">
        <v>266</v>
      </c>
      <c r="C2816" s="55" t="s">
        <v>117</v>
      </c>
      <c r="D2816" s="55" t="s">
        <v>269</v>
      </c>
      <c r="E2816" s="55" t="s">
        <v>286</v>
      </c>
      <c r="F2816" s="55">
        <v>1176</v>
      </c>
      <c r="G2816" s="55">
        <v>1303</v>
      </c>
    </row>
    <row r="2817" spans="2:7">
      <c r="B2817" s="55" t="s">
        <v>266</v>
      </c>
      <c r="C2817" s="55" t="s">
        <v>117</v>
      </c>
      <c r="D2817" s="55" t="s">
        <v>270</v>
      </c>
      <c r="E2817" s="55" t="s">
        <v>286</v>
      </c>
      <c r="F2817" s="55">
        <v>421</v>
      </c>
      <c r="G2817" s="55">
        <v>363</v>
      </c>
    </row>
    <row r="2818" spans="2:7">
      <c r="B2818" s="55" t="s">
        <v>266</v>
      </c>
      <c r="C2818" s="55" t="s">
        <v>117</v>
      </c>
      <c r="D2818" s="55" t="s">
        <v>267</v>
      </c>
      <c r="E2818" s="55" t="s">
        <v>1601</v>
      </c>
      <c r="F2818" s="55">
        <v>38</v>
      </c>
      <c r="G2818" s="55">
        <v>23</v>
      </c>
    </row>
    <row r="2819" spans="2:7">
      <c r="B2819" s="55" t="s">
        <v>266</v>
      </c>
      <c r="C2819" s="55" t="s">
        <v>117</v>
      </c>
      <c r="D2819" s="55" t="s">
        <v>269</v>
      </c>
      <c r="E2819" s="55" t="s">
        <v>1601</v>
      </c>
      <c r="F2819" s="55">
        <v>11</v>
      </c>
      <c r="G2819" s="55">
        <v>22</v>
      </c>
    </row>
    <row r="2820" spans="2:7">
      <c r="B2820" s="55" t="s">
        <v>266</v>
      </c>
      <c r="C2820" s="55" t="s">
        <v>117</v>
      </c>
      <c r="D2820" s="55" t="s">
        <v>270</v>
      </c>
      <c r="E2820" s="55" t="s">
        <v>1601</v>
      </c>
      <c r="F2820" s="55">
        <v>2</v>
      </c>
      <c r="G2820" s="55">
        <v>4</v>
      </c>
    </row>
    <row r="2821" spans="2:7">
      <c r="B2821" s="55" t="s">
        <v>266</v>
      </c>
      <c r="C2821" s="55" t="s">
        <v>117</v>
      </c>
      <c r="D2821" s="55" t="s">
        <v>267</v>
      </c>
      <c r="E2821" s="55" t="s">
        <v>1602</v>
      </c>
      <c r="F2821" s="55">
        <v>30</v>
      </c>
      <c r="G2821" s="55">
        <v>4</v>
      </c>
    </row>
    <row r="2822" spans="2:7">
      <c r="B2822" s="55" t="s">
        <v>266</v>
      </c>
      <c r="C2822" s="55" t="s">
        <v>117</v>
      </c>
      <c r="D2822" s="55" t="s">
        <v>269</v>
      </c>
      <c r="E2822" s="55" t="s">
        <v>1602</v>
      </c>
      <c r="F2822" s="55">
        <v>23</v>
      </c>
      <c r="G2822" s="55">
        <v>14</v>
      </c>
    </row>
    <row r="2823" spans="2:7">
      <c r="B2823" s="55" t="s">
        <v>266</v>
      </c>
      <c r="C2823" s="55" t="s">
        <v>117</v>
      </c>
      <c r="D2823" s="55" t="s">
        <v>270</v>
      </c>
      <c r="E2823" s="55" t="s">
        <v>1602</v>
      </c>
      <c r="F2823" s="55">
        <v>0</v>
      </c>
      <c r="G2823" s="55">
        <v>0</v>
      </c>
    </row>
    <row r="2824" spans="2:7">
      <c r="B2824" s="55" t="s">
        <v>266</v>
      </c>
      <c r="C2824" s="55" t="s">
        <v>117</v>
      </c>
      <c r="D2824" s="55" t="s">
        <v>267</v>
      </c>
      <c r="E2824" s="55" t="s">
        <v>1603</v>
      </c>
      <c r="F2824" s="55">
        <v>0</v>
      </c>
      <c r="G2824" s="55">
        <v>0</v>
      </c>
    </row>
    <row r="2825" spans="2:7">
      <c r="B2825" s="55" t="s">
        <v>266</v>
      </c>
      <c r="C2825" s="55" t="s">
        <v>117</v>
      </c>
      <c r="D2825" s="55" t="s">
        <v>269</v>
      </c>
      <c r="E2825" s="55" t="s">
        <v>1603</v>
      </c>
      <c r="F2825" s="55">
        <v>0</v>
      </c>
      <c r="G2825" s="55">
        <v>0</v>
      </c>
    </row>
    <row r="2826" spans="2:7">
      <c r="B2826" s="55" t="s">
        <v>266</v>
      </c>
      <c r="C2826" s="55" t="s">
        <v>117</v>
      </c>
      <c r="D2826" s="55" t="s">
        <v>267</v>
      </c>
      <c r="E2826" s="55" t="s">
        <v>1604</v>
      </c>
      <c r="F2826" s="55">
        <v>141</v>
      </c>
      <c r="G2826" s="55">
        <v>163</v>
      </c>
    </row>
    <row r="2827" spans="2:7">
      <c r="B2827" s="55" t="s">
        <v>266</v>
      </c>
      <c r="C2827" s="55" t="s">
        <v>117</v>
      </c>
      <c r="D2827" s="55" t="s">
        <v>269</v>
      </c>
      <c r="E2827" s="55" t="s">
        <v>1604</v>
      </c>
      <c r="F2827" s="55">
        <v>70</v>
      </c>
      <c r="G2827" s="55">
        <v>101</v>
      </c>
    </row>
    <row r="2828" spans="2:7">
      <c r="B2828" s="55" t="s">
        <v>266</v>
      </c>
      <c r="C2828" s="55" t="s">
        <v>117</v>
      </c>
      <c r="D2828" s="55" t="s">
        <v>270</v>
      </c>
      <c r="E2828" s="55" t="s">
        <v>1604</v>
      </c>
      <c r="F2828" s="55">
        <v>17</v>
      </c>
      <c r="G2828" s="55">
        <v>26</v>
      </c>
    </row>
    <row r="2829" spans="2:7">
      <c r="B2829" s="55" t="s">
        <v>266</v>
      </c>
      <c r="C2829" s="55" t="s">
        <v>117</v>
      </c>
      <c r="D2829" s="55" t="s">
        <v>267</v>
      </c>
      <c r="E2829" s="55" t="s">
        <v>1605</v>
      </c>
      <c r="F2829" s="55">
        <v>51</v>
      </c>
      <c r="G2829" s="55">
        <v>30</v>
      </c>
    </row>
    <row r="2830" spans="2:7">
      <c r="B2830" s="55" t="s">
        <v>266</v>
      </c>
      <c r="C2830" s="55" t="s">
        <v>117</v>
      </c>
      <c r="D2830" s="55" t="s">
        <v>269</v>
      </c>
      <c r="E2830" s="55" t="s">
        <v>1605</v>
      </c>
      <c r="F2830" s="55">
        <v>20</v>
      </c>
      <c r="G2830" s="55">
        <v>30</v>
      </c>
    </row>
    <row r="2831" spans="2:7">
      <c r="B2831" s="55" t="s">
        <v>266</v>
      </c>
      <c r="C2831" s="55" t="s">
        <v>117</v>
      </c>
      <c r="D2831" s="55" t="s">
        <v>270</v>
      </c>
      <c r="E2831" s="55" t="s">
        <v>1605</v>
      </c>
      <c r="F2831" s="55">
        <v>1</v>
      </c>
      <c r="G2831" s="55">
        <v>1</v>
      </c>
    </row>
    <row r="2832" spans="2:7">
      <c r="B2832" s="55" t="s">
        <v>266</v>
      </c>
      <c r="C2832" s="55" t="s">
        <v>117</v>
      </c>
      <c r="D2832" s="55" t="s">
        <v>267</v>
      </c>
      <c r="E2832" s="55" t="s">
        <v>1606</v>
      </c>
      <c r="F2832" s="55">
        <v>234</v>
      </c>
      <c r="G2832" s="55">
        <v>101</v>
      </c>
    </row>
    <row r="2833" spans="2:7">
      <c r="B2833" s="55" t="s">
        <v>266</v>
      </c>
      <c r="C2833" s="55" t="s">
        <v>117</v>
      </c>
      <c r="D2833" s="55" t="s">
        <v>269</v>
      </c>
      <c r="E2833" s="55" t="s">
        <v>1606</v>
      </c>
      <c r="F2833" s="55">
        <v>19</v>
      </c>
      <c r="G2833" s="55">
        <v>1</v>
      </c>
    </row>
    <row r="2834" spans="2:7">
      <c r="B2834" s="55" t="s">
        <v>266</v>
      </c>
      <c r="C2834" s="55" t="s">
        <v>117</v>
      </c>
      <c r="D2834" s="55" t="s">
        <v>270</v>
      </c>
      <c r="E2834" s="55" t="s">
        <v>1606</v>
      </c>
      <c r="F2834" s="55">
        <v>0</v>
      </c>
      <c r="G2834" s="55">
        <v>2</v>
      </c>
    </row>
    <row r="2835" spans="2:7">
      <c r="B2835" s="55" t="s">
        <v>266</v>
      </c>
      <c r="C2835" s="55" t="s">
        <v>117</v>
      </c>
      <c r="D2835" s="55" t="s">
        <v>267</v>
      </c>
      <c r="E2835" s="55" t="s">
        <v>1607</v>
      </c>
      <c r="F2835" s="55">
        <v>0</v>
      </c>
      <c r="G2835" s="55">
        <v>0</v>
      </c>
    </row>
    <row r="2836" spans="2:7">
      <c r="B2836" s="55" t="s">
        <v>266</v>
      </c>
      <c r="C2836" s="55" t="s">
        <v>117</v>
      </c>
      <c r="D2836" s="55" t="s">
        <v>267</v>
      </c>
      <c r="E2836" s="55" t="s">
        <v>1608</v>
      </c>
      <c r="F2836" s="55">
        <v>20</v>
      </c>
      <c r="G2836" s="55">
        <v>10</v>
      </c>
    </row>
    <row r="2837" spans="2:7">
      <c r="B2837" s="55" t="s">
        <v>266</v>
      </c>
      <c r="C2837" s="55" t="s">
        <v>117</v>
      </c>
      <c r="D2837" s="55" t="s">
        <v>269</v>
      </c>
      <c r="E2837" s="55" t="s">
        <v>1608</v>
      </c>
      <c r="F2837" s="55">
        <v>0</v>
      </c>
      <c r="G2837" s="55">
        <v>0</v>
      </c>
    </row>
    <row r="2838" spans="2:7">
      <c r="B2838" s="55" t="s">
        <v>266</v>
      </c>
      <c r="C2838" s="55" t="s">
        <v>117</v>
      </c>
      <c r="D2838" s="55" t="s">
        <v>267</v>
      </c>
      <c r="E2838" s="55" t="s">
        <v>1609</v>
      </c>
      <c r="F2838" s="55">
        <v>0</v>
      </c>
      <c r="G2838" s="55">
        <v>0</v>
      </c>
    </row>
    <row r="2839" spans="2:7">
      <c r="B2839" s="55" t="s">
        <v>266</v>
      </c>
      <c r="C2839" s="55" t="s">
        <v>117</v>
      </c>
      <c r="D2839" s="55" t="s">
        <v>269</v>
      </c>
      <c r="E2839" s="55" t="s">
        <v>1610</v>
      </c>
      <c r="F2839" s="55">
        <v>0</v>
      </c>
      <c r="G2839" s="55">
        <v>0</v>
      </c>
    </row>
    <row r="2840" spans="2:7">
      <c r="B2840" s="55" t="s">
        <v>266</v>
      </c>
      <c r="C2840" s="55" t="s">
        <v>117</v>
      </c>
      <c r="D2840" s="55" t="s">
        <v>267</v>
      </c>
      <c r="E2840" s="55" t="s">
        <v>1611</v>
      </c>
      <c r="F2840" s="55">
        <v>220</v>
      </c>
      <c r="G2840" s="55">
        <v>176</v>
      </c>
    </row>
    <row r="2841" spans="2:7">
      <c r="B2841" s="55" t="s">
        <v>266</v>
      </c>
      <c r="C2841" s="55" t="s">
        <v>117</v>
      </c>
      <c r="D2841" s="55" t="s">
        <v>269</v>
      </c>
      <c r="E2841" s="55" t="s">
        <v>1611</v>
      </c>
      <c r="F2841" s="55">
        <v>320</v>
      </c>
      <c r="G2841" s="55">
        <v>234</v>
      </c>
    </row>
    <row r="2842" spans="2:7">
      <c r="B2842" s="55" t="s">
        <v>266</v>
      </c>
      <c r="C2842" s="55" t="s">
        <v>117</v>
      </c>
      <c r="D2842" s="55" t="s">
        <v>270</v>
      </c>
      <c r="E2842" s="55" t="s">
        <v>1611</v>
      </c>
      <c r="F2842" s="55">
        <v>70</v>
      </c>
      <c r="G2842" s="55">
        <v>52</v>
      </c>
    </row>
    <row r="2843" spans="2:7">
      <c r="B2843" s="55" t="s">
        <v>266</v>
      </c>
      <c r="C2843" s="55" t="s">
        <v>117</v>
      </c>
      <c r="D2843" s="55" t="s">
        <v>267</v>
      </c>
      <c r="E2843" s="55" t="s">
        <v>1612</v>
      </c>
      <c r="F2843" s="55">
        <v>30</v>
      </c>
      <c r="G2843" s="55">
        <v>6</v>
      </c>
    </row>
    <row r="2844" spans="2:7">
      <c r="B2844" s="55" t="s">
        <v>266</v>
      </c>
      <c r="C2844" s="55" t="s">
        <v>117</v>
      </c>
      <c r="D2844" s="55" t="s">
        <v>269</v>
      </c>
      <c r="E2844" s="55" t="s">
        <v>1612</v>
      </c>
      <c r="F2844" s="55">
        <v>0</v>
      </c>
      <c r="G2844" s="55">
        <v>1</v>
      </c>
    </row>
    <row r="2845" spans="2:7">
      <c r="B2845" s="55" t="s">
        <v>266</v>
      </c>
      <c r="C2845" s="55" t="s">
        <v>117</v>
      </c>
      <c r="D2845" s="55" t="s">
        <v>270</v>
      </c>
      <c r="E2845" s="55" t="s">
        <v>1612</v>
      </c>
      <c r="F2845" s="55">
        <v>0</v>
      </c>
      <c r="G2845" s="55">
        <v>0</v>
      </c>
    </row>
    <row r="2846" spans="2:7">
      <c r="B2846" s="55" t="s">
        <v>266</v>
      </c>
      <c r="C2846" s="55" t="s">
        <v>117</v>
      </c>
      <c r="D2846" s="55" t="s">
        <v>267</v>
      </c>
      <c r="E2846" s="55" t="s">
        <v>1613</v>
      </c>
      <c r="F2846" s="55">
        <v>7</v>
      </c>
      <c r="G2846" s="55">
        <v>2</v>
      </c>
    </row>
    <row r="2847" spans="2:7">
      <c r="B2847" s="55" t="s">
        <v>266</v>
      </c>
      <c r="C2847" s="55" t="s">
        <v>117</v>
      </c>
      <c r="D2847" s="55" t="s">
        <v>269</v>
      </c>
      <c r="E2847" s="55" t="s">
        <v>1613</v>
      </c>
      <c r="F2847" s="55">
        <v>12</v>
      </c>
      <c r="G2847" s="55">
        <v>8</v>
      </c>
    </row>
    <row r="2848" spans="2:7">
      <c r="B2848" s="55" t="s">
        <v>266</v>
      </c>
      <c r="C2848" s="55" t="s">
        <v>117</v>
      </c>
      <c r="D2848" s="55" t="s">
        <v>270</v>
      </c>
      <c r="E2848" s="55" t="s">
        <v>1613</v>
      </c>
      <c r="F2848" s="55">
        <v>2</v>
      </c>
      <c r="G2848" s="55">
        <v>1</v>
      </c>
    </row>
    <row r="2849" spans="2:7">
      <c r="B2849" s="55" t="s">
        <v>266</v>
      </c>
      <c r="C2849" s="55" t="s">
        <v>117</v>
      </c>
      <c r="D2849" s="55" t="s">
        <v>269</v>
      </c>
      <c r="E2849" s="55" t="s">
        <v>1614</v>
      </c>
      <c r="F2849" s="55">
        <v>0</v>
      </c>
      <c r="G2849" s="55">
        <v>0</v>
      </c>
    </row>
    <row r="2850" spans="2:7">
      <c r="B2850" s="55" t="s">
        <v>266</v>
      </c>
      <c r="C2850" s="55" t="s">
        <v>117</v>
      </c>
      <c r="D2850" s="55" t="s">
        <v>267</v>
      </c>
      <c r="E2850" s="55" t="s">
        <v>1615</v>
      </c>
      <c r="F2850" s="55">
        <v>1</v>
      </c>
      <c r="G2850" s="55">
        <v>0</v>
      </c>
    </row>
    <row r="2851" spans="2:7">
      <c r="B2851" s="55" t="s">
        <v>266</v>
      </c>
      <c r="C2851" s="55" t="s">
        <v>117</v>
      </c>
      <c r="D2851" s="55" t="s">
        <v>269</v>
      </c>
      <c r="E2851" s="55" t="s">
        <v>1615</v>
      </c>
      <c r="F2851" s="55">
        <v>0</v>
      </c>
      <c r="G2851" s="55">
        <v>0</v>
      </c>
    </row>
    <row r="2852" spans="2:7">
      <c r="B2852" s="55" t="s">
        <v>266</v>
      </c>
      <c r="C2852" s="55" t="s">
        <v>117</v>
      </c>
      <c r="D2852" s="55" t="s">
        <v>267</v>
      </c>
      <c r="E2852" s="55" t="s">
        <v>1616</v>
      </c>
      <c r="F2852" s="55">
        <v>0</v>
      </c>
      <c r="G2852" s="55">
        <v>0</v>
      </c>
    </row>
    <row r="2853" spans="2:7">
      <c r="B2853" s="55" t="s">
        <v>266</v>
      </c>
      <c r="C2853" s="55" t="s">
        <v>117</v>
      </c>
      <c r="D2853" s="55" t="s">
        <v>269</v>
      </c>
      <c r="E2853" s="55" t="s">
        <v>1616</v>
      </c>
      <c r="F2853" s="55">
        <v>0</v>
      </c>
      <c r="G2853" s="55">
        <v>0</v>
      </c>
    </row>
    <row r="2854" spans="2:7">
      <c r="B2854" s="55" t="s">
        <v>266</v>
      </c>
      <c r="C2854" s="55" t="s">
        <v>117</v>
      </c>
      <c r="D2854" s="55" t="s">
        <v>270</v>
      </c>
      <c r="E2854" s="55" t="s">
        <v>1616</v>
      </c>
      <c r="F2854" s="55">
        <v>0</v>
      </c>
      <c r="G2854" s="55">
        <v>2</v>
      </c>
    </row>
    <row r="2855" spans="2:7">
      <c r="B2855" s="55" t="s">
        <v>266</v>
      </c>
      <c r="C2855" s="55" t="s">
        <v>117</v>
      </c>
      <c r="D2855" s="55" t="s">
        <v>267</v>
      </c>
      <c r="E2855" s="55" t="s">
        <v>1617</v>
      </c>
      <c r="F2855" s="55">
        <v>2</v>
      </c>
      <c r="G2855" s="55">
        <v>4</v>
      </c>
    </row>
    <row r="2856" spans="2:7">
      <c r="B2856" s="55" t="s">
        <v>266</v>
      </c>
      <c r="C2856" s="55" t="s">
        <v>117</v>
      </c>
      <c r="D2856" s="55" t="s">
        <v>269</v>
      </c>
      <c r="E2856" s="55" t="s">
        <v>1617</v>
      </c>
      <c r="F2856" s="55">
        <v>0</v>
      </c>
      <c r="G2856" s="55">
        <v>0</v>
      </c>
    </row>
    <row r="2857" spans="2:7">
      <c r="B2857" s="55" t="s">
        <v>266</v>
      </c>
      <c r="C2857" s="55" t="s">
        <v>117</v>
      </c>
      <c r="D2857" s="55" t="s">
        <v>270</v>
      </c>
      <c r="E2857" s="55" t="s">
        <v>1617</v>
      </c>
      <c r="F2857" s="55">
        <v>0</v>
      </c>
      <c r="G2857" s="55">
        <v>0</v>
      </c>
    </row>
    <row r="2858" spans="2:7">
      <c r="B2858" s="55" t="s">
        <v>266</v>
      </c>
      <c r="C2858" s="55" t="s">
        <v>117</v>
      </c>
      <c r="D2858" s="55" t="s">
        <v>267</v>
      </c>
      <c r="E2858" s="55" t="s">
        <v>1618</v>
      </c>
      <c r="F2858" s="55">
        <v>1</v>
      </c>
      <c r="G2858" s="55">
        <v>0</v>
      </c>
    </row>
    <row r="2859" spans="2:7">
      <c r="B2859" s="55" t="s">
        <v>266</v>
      </c>
      <c r="C2859" s="55" t="s">
        <v>117</v>
      </c>
      <c r="D2859" s="55" t="s">
        <v>267</v>
      </c>
      <c r="E2859" s="55" t="s">
        <v>1619</v>
      </c>
      <c r="F2859" s="55">
        <v>3</v>
      </c>
      <c r="G2859" s="55">
        <v>0</v>
      </c>
    </row>
    <row r="2860" spans="2:7">
      <c r="B2860" s="55" t="s">
        <v>266</v>
      </c>
      <c r="C2860" s="55" t="s">
        <v>117</v>
      </c>
      <c r="D2860" s="55" t="s">
        <v>269</v>
      </c>
      <c r="E2860" s="55" t="s">
        <v>1619</v>
      </c>
      <c r="F2860" s="55">
        <v>0</v>
      </c>
      <c r="G2860" s="55">
        <v>0</v>
      </c>
    </row>
    <row r="2861" spans="2:7">
      <c r="B2861" s="55" t="s">
        <v>266</v>
      </c>
      <c r="C2861" s="55" t="s">
        <v>117</v>
      </c>
      <c r="D2861" s="55" t="s">
        <v>270</v>
      </c>
      <c r="E2861" s="55" t="s">
        <v>1619</v>
      </c>
      <c r="F2861" s="55">
        <v>3</v>
      </c>
      <c r="G2861" s="55">
        <v>3</v>
      </c>
    </row>
    <row r="2862" spans="2:7">
      <c r="B2862" s="55" t="s">
        <v>266</v>
      </c>
      <c r="C2862" s="55" t="s">
        <v>117</v>
      </c>
      <c r="D2862" s="55" t="s">
        <v>267</v>
      </c>
      <c r="E2862" s="55" t="s">
        <v>1620</v>
      </c>
      <c r="F2862" s="55">
        <v>30</v>
      </c>
      <c r="G2862" s="55">
        <v>0</v>
      </c>
    </row>
    <row r="2863" spans="2:7">
      <c r="B2863" s="55" t="s">
        <v>266</v>
      </c>
      <c r="C2863" s="55" t="s">
        <v>117</v>
      </c>
      <c r="D2863" s="55" t="s">
        <v>269</v>
      </c>
      <c r="E2863" s="55" t="s">
        <v>1620</v>
      </c>
      <c r="F2863" s="55">
        <v>0</v>
      </c>
      <c r="G2863" s="55">
        <v>0</v>
      </c>
    </row>
    <row r="2864" spans="2:7">
      <c r="B2864" s="55" t="s">
        <v>266</v>
      </c>
      <c r="C2864" s="55" t="s">
        <v>117</v>
      </c>
      <c r="D2864" s="55" t="s">
        <v>270</v>
      </c>
      <c r="E2864" s="55" t="s">
        <v>1620</v>
      </c>
      <c r="F2864" s="55">
        <v>0</v>
      </c>
      <c r="G2864" s="55">
        <v>0</v>
      </c>
    </row>
    <row r="2865" spans="2:7">
      <c r="B2865" s="55" t="s">
        <v>266</v>
      </c>
      <c r="C2865" s="55" t="s">
        <v>117</v>
      </c>
      <c r="D2865" s="55" t="s">
        <v>267</v>
      </c>
      <c r="E2865" s="55" t="s">
        <v>1621</v>
      </c>
      <c r="F2865" s="55">
        <v>0</v>
      </c>
      <c r="G2865" s="55">
        <v>9</v>
      </c>
    </row>
    <row r="2866" spans="2:7">
      <c r="B2866" s="55" t="s">
        <v>266</v>
      </c>
      <c r="C2866" s="55" t="s">
        <v>117</v>
      </c>
      <c r="D2866" s="55" t="s">
        <v>269</v>
      </c>
      <c r="E2866" s="55" t="s">
        <v>1621</v>
      </c>
      <c r="F2866" s="55">
        <v>0</v>
      </c>
      <c r="G2866" s="55">
        <v>4</v>
      </c>
    </row>
    <row r="2867" spans="2:7">
      <c r="B2867" s="55" t="s">
        <v>266</v>
      </c>
      <c r="C2867" s="55" t="s">
        <v>117</v>
      </c>
      <c r="D2867" s="55" t="s">
        <v>267</v>
      </c>
      <c r="E2867" s="55" t="s">
        <v>1622</v>
      </c>
      <c r="F2867" s="55">
        <v>13</v>
      </c>
      <c r="G2867" s="55">
        <v>3</v>
      </c>
    </row>
    <row r="2868" spans="2:7">
      <c r="B2868" s="55" t="s">
        <v>266</v>
      </c>
      <c r="C2868" s="55" t="s">
        <v>117</v>
      </c>
      <c r="D2868" s="55" t="s">
        <v>269</v>
      </c>
      <c r="E2868" s="55" t="s">
        <v>1622</v>
      </c>
      <c r="F2868" s="55">
        <v>13</v>
      </c>
      <c r="G2868" s="55">
        <v>8</v>
      </c>
    </row>
    <row r="2869" spans="2:7">
      <c r="B2869" s="55" t="s">
        <v>266</v>
      </c>
      <c r="C2869" s="55" t="s">
        <v>117</v>
      </c>
      <c r="D2869" s="55" t="s">
        <v>270</v>
      </c>
      <c r="E2869" s="55" t="s">
        <v>1622</v>
      </c>
      <c r="F2869" s="55">
        <v>0</v>
      </c>
      <c r="G2869" s="55">
        <v>0</v>
      </c>
    </row>
    <row r="2870" spans="2:7">
      <c r="B2870" s="55" t="s">
        <v>266</v>
      </c>
      <c r="C2870" s="55" t="s">
        <v>117</v>
      </c>
      <c r="D2870" s="55" t="s">
        <v>267</v>
      </c>
      <c r="E2870" s="55" t="s">
        <v>1623</v>
      </c>
      <c r="F2870" s="55">
        <v>0</v>
      </c>
      <c r="G2870" s="55">
        <v>0</v>
      </c>
    </row>
    <row r="2871" spans="2:7">
      <c r="B2871" s="55" t="s">
        <v>266</v>
      </c>
      <c r="C2871" s="55" t="s">
        <v>117</v>
      </c>
      <c r="D2871" s="55" t="s">
        <v>269</v>
      </c>
      <c r="E2871" s="55" t="s">
        <v>1623</v>
      </c>
      <c r="F2871" s="55">
        <v>3</v>
      </c>
      <c r="G2871" s="55">
        <v>0</v>
      </c>
    </row>
    <row r="2872" spans="2:7">
      <c r="B2872" s="55" t="s">
        <v>266</v>
      </c>
      <c r="C2872" s="55" t="s">
        <v>117</v>
      </c>
      <c r="D2872" s="55" t="s">
        <v>267</v>
      </c>
      <c r="E2872" s="55" t="s">
        <v>943</v>
      </c>
      <c r="F2872" s="55">
        <v>51</v>
      </c>
      <c r="G2872" s="55">
        <v>3</v>
      </c>
    </row>
    <row r="2873" spans="2:7">
      <c r="B2873" s="55" t="s">
        <v>266</v>
      </c>
      <c r="C2873" s="55" t="s">
        <v>117</v>
      </c>
      <c r="D2873" s="55" t="s">
        <v>269</v>
      </c>
      <c r="E2873" s="55" t="s">
        <v>943</v>
      </c>
      <c r="F2873" s="55">
        <v>26</v>
      </c>
      <c r="G2873" s="55">
        <v>38</v>
      </c>
    </row>
    <row r="2874" spans="2:7">
      <c r="B2874" s="55" t="s">
        <v>266</v>
      </c>
      <c r="C2874" s="55" t="s">
        <v>117</v>
      </c>
      <c r="D2874" s="55" t="s">
        <v>270</v>
      </c>
      <c r="E2874" s="55" t="s">
        <v>943</v>
      </c>
      <c r="F2874" s="55">
        <v>10</v>
      </c>
      <c r="G2874" s="55">
        <v>2</v>
      </c>
    </row>
    <row r="2875" spans="2:7">
      <c r="B2875" s="55" t="s">
        <v>266</v>
      </c>
      <c r="C2875" s="55" t="s">
        <v>117</v>
      </c>
      <c r="D2875" s="55" t="s">
        <v>267</v>
      </c>
      <c r="E2875" s="55" t="s">
        <v>1624</v>
      </c>
      <c r="F2875" s="55">
        <v>0</v>
      </c>
      <c r="G2875" s="55">
        <v>0</v>
      </c>
    </row>
    <row r="2876" spans="2:7">
      <c r="B2876" s="55" t="s">
        <v>266</v>
      </c>
      <c r="C2876" s="55" t="s">
        <v>117</v>
      </c>
      <c r="D2876" s="55" t="s">
        <v>267</v>
      </c>
      <c r="E2876" s="55" t="s">
        <v>1625</v>
      </c>
      <c r="F2876" s="55">
        <v>2</v>
      </c>
      <c r="G2876" s="55">
        <v>0</v>
      </c>
    </row>
    <row r="2877" spans="2:7">
      <c r="B2877" s="55" t="s">
        <v>266</v>
      </c>
      <c r="C2877" s="55" t="s">
        <v>117</v>
      </c>
      <c r="D2877" s="55" t="s">
        <v>269</v>
      </c>
      <c r="E2877" s="55" t="s">
        <v>1625</v>
      </c>
      <c r="F2877" s="55">
        <v>0</v>
      </c>
      <c r="G2877" s="55">
        <v>0</v>
      </c>
    </row>
    <row r="2878" spans="2:7">
      <c r="B2878" s="55" t="s">
        <v>266</v>
      </c>
      <c r="C2878" s="55" t="s">
        <v>117</v>
      </c>
      <c r="D2878" s="55" t="s">
        <v>267</v>
      </c>
      <c r="E2878" s="55" t="s">
        <v>1626</v>
      </c>
      <c r="F2878" s="55">
        <v>8</v>
      </c>
      <c r="G2878" s="55">
        <v>0</v>
      </c>
    </row>
    <row r="2879" spans="2:7">
      <c r="B2879" s="55" t="s">
        <v>266</v>
      </c>
      <c r="C2879" s="55" t="s">
        <v>117</v>
      </c>
      <c r="D2879" s="55" t="s">
        <v>269</v>
      </c>
      <c r="E2879" s="55" t="s">
        <v>1626</v>
      </c>
      <c r="F2879" s="55">
        <v>0</v>
      </c>
      <c r="G2879" s="55">
        <v>2</v>
      </c>
    </row>
    <row r="2880" spans="2:7">
      <c r="B2880" s="55" t="s">
        <v>266</v>
      </c>
      <c r="C2880" s="55" t="s">
        <v>117</v>
      </c>
      <c r="D2880" s="55" t="s">
        <v>267</v>
      </c>
      <c r="E2880" s="55" t="s">
        <v>1627</v>
      </c>
      <c r="F2880" s="55">
        <v>29</v>
      </c>
      <c r="G2880" s="55">
        <v>11</v>
      </c>
    </row>
    <row r="2881" spans="2:7">
      <c r="B2881" s="55" t="s">
        <v>266</v>
      </c>
      <c r="C2881" s="55" t="s">
        <v>117</v>
      </c>
      <c r="D2881" s="55" t="s">
        <v>270</v>
      </c>
      <c r="E2881" s="55" t="s">
        <v>1627</v>
      </c>
      <c r="F2881" s="55">
        <v>0</v>
      </c>
      <c r="G2881" s="55">
        <v>0</v>
      </c>
    </row>
    <row r="2882" spans="2:7">
      <c r="B2882" s="55" t="s">
        <v>266</v>
      </c>
      <c r="C2882" s="55" t="s">
        <v>117</v>
      </c>
      <c r="D2882" s="55" t="s">
        <v>267</v>
      </c>
      <c r="E2882" s="55" t="s">
        <v>1628</v>
      </c>
      <c r="F2882" s="55">
        <v>14</v>
      </c>
      <c r="G2882" s="55">
        <v>9</v>
      </c>
    </row>
    <row r="2883" spans="2:7">
      <c r="B2883" s="55" t="s">
        <v>266</v>
      </c>
      <c r="C2883" s="55" t="s">
        <v>117</v>
      </c>
      <c r="D2883" s="55" t="s">
        <v>269</v>
      </c>
      <c r="E2883" s="55" t="s">
        <v>1628</v>
      </c>
      <c r="F2883" s="55">
        <v>11</v>
      </c>
      <c r="G2883" s="55">
        <v>2</v>
      </c>
    </row>
    <row r="2884" spans="2:7">
      <c r="B2884" s="55" t="s">
        <v>266</v>
      </c>
      <c r="C2884" s="55" t="s">
        <v>117</v>
      </c>
      <c r="D2884" s="55" t="s">
        <v>270</v>
      </c>
      <c r="E2884" s="55" t="s">
        <v>1628</v>
      </c>
      <c r="F2884" s="55">
        <v>0</v>
      </c>
      <c r="G2884" s="55">
        <v>4</v>
      </c>
    </row>
    <row r="2885" spans="2:7">
      <c r="B2885" s="55" t="s">
        <v>266</v>
      </c>
      <c r="C2885" s="55" t="s">
        <v>117</v>
      </c>
      <c r="D2885" s="55" t="s">
        <v>267</v>
      </c>
      <c r="E2885" s="55" t="s">
        <v>1629</v>
      </c>
      <c r="F2885" s="55">
        <v>12</v>
      </c>
      <c r="G2885" s="55">
        <v>38</v>
      </c>
    </row>
    <row r="2886" spans="2:7">
      <c r="B2886" s="55" t="s">
        <v>266</v>
      </c>
      <c r="C2886" s="55" t="s">
        <v>117</v>
      </c>
      <c r="D2886" s="55" t="s">
        <v>269</v>
      </c>
      <c r="E2886" s="55" t="s">
        <v>1629</v>
      </c>
      <c r="F2886" s="55">
        <v>0</v>
      </c>
      <c r="G2886" s="55">
        <v>0</v>
      </c>
    </row>
    <row r="2887" spans="2:7">
      <c r="B2887" s="55" t="s">
        <v>266</v>
      </c>
      <c r="C2887" s="55" t="s">
        <v>117</v>
      </c>
      <c r="D2887" s="55" t="s">
        <v>270</v>
      </c>
      <c r="E2887" s="55" t="s">
        <v>1629</v>
      </c>
      <c r="F2887" s="55">
        <v>0</v>
      </c>
      <c r="G2887" s="55">
        <v>0</v>
      </c>
    </row>
    <row r="2888" spans="2:7">
      <c r="B2888" s="55" t="s">
        <v>266</v>
      </c>
      <c r="C2888" s="55" t="s">
        <v>117</v>
      </c>
      <c r="D2888" s="55" t="s">
        <v>267</v>
      </c>
      <c r="E2888" s="55" t="s">
        <v>690</v>
      </c>
      <c r="F2888" s="55">
        <v>8</v>
      </c>
      <c r="G2888" s="55">
        <v>7</v>
      </c>
    </row>
    <row r="2889" spans="2:7">
      <c r="B2889" s="55" t="s">
        <v>266</v>
      </c>
      <c r="C2889" s="55" t="s">
        <v>117</v>
      </c>
      <c r="D2889" s="55" t="s">
        <v>269</v>
      </c>
      <c r="E2889" s="55" t="s">
        <v>690</v>
      </c>
      <c r="F2889" s="55">
        <v>3</v>
      </c>
      <c r="G2889" s="55">
        <v>0</v>
      </c>
    </row>
    <row r="2890" spans="2:7">
      <c r="B2890" s="55" t="s">
        <v>266</v>
      </c>
      <c r="C2890" s="55" t="s">
        <v>117</v>
      </c>
      <c r="D2890" s="55" t="s">
        <v>267</v>
      </c>
      <c r="E2890" s="55" t="s">
        <v>1630</v>
      </c>
      <c r="F2890" s="55">
        <v>6</v>
      </c>
      <c r="G2890" s="55">
        <v>4</v>
      </c>
    </row>
    <row r="2891" spans="2:7">
      <c r="B2891" s="55" t="s">
        <v>266</v>
      </c>
      <c r="C2891" s="55" t="s">
        <v>117</v>
      </c>
      <c r="D2891" s="55" t="s">
        <v>269</v>
      </c>
      <c r="E2891" s="55" t="s">
        <v>1630</v>
      </c>
      <c r="F2891" s="55">
        <v>15</v>
      </c>
      <c r="G2891" s="55">
        <v>14</v>
      </c>
    </row>
    <row r="2892" spans="2:7">
      <c r="B2892" s="55" t="s">
        <v>266</v>
      </c>
      <c r="C2892" s="55" t="s">
        <v>117</v>
      </c>
      <c r="D2892" s="55" t="s">
        <v>270</v>
      </c>
      <c r="E2892" s="55" t="s">
        <v>1630</v>
      </c>
      <c r="F2892" s="55">
        <v>2</v>
      </c>
      <c r="G2892" s="55">
        <v>1</v>
      </c>
    </row>
    <row r="2893" spans="2:7">
      <c r="B2893" s="55" t="s">
        <v>266</v>
      </c>
      <c r="C2893" s="55" t="s">
        <v>117</v>
      </c>
      <c r="D2893" s="55" t="s">
        <v>267</v>
      </c>
      <c r="E2893" s="55" t="s">
        <v>1631</v>
      </c>
      <c r="F2893" s="55">
        <v>0</v>
      </c>
      <c r="G2893" s="55">
        <v>5</v>
      </c>
    </row>
    <row r="2894" spans="2:7">
      <c r="B2894" s="55" t="s">
        <v>266</v>
      </c>
      <c r="C2894" s="55" t="s">
        <v>117</v>
      </c>
      <c r="D2894" s="55" t="s">
        <v>270</v>
      </c>
      <c r="E2894" s="55" t="s">
        <v>1631</v>
      </c>
      <c r="F2894" s="55">
        <v>0</v>
      </c>
      <c r="G2894" s="55">
        <v>0</v>
      </c>
    </row>
    <row r="2895" spans="2:7">
      <c r="B2895" s="55" t="s">
        <v>266</v>
      </c>
      <c r="C2895" s="55" t="s">
        <v>117</v>
      </c>
      <c r="D2895" s="55" t="s">
        <v>267</v>
      </c>
      <c r="E2895" s="55" t="s">
        <v>1632</v>
      </c>
      <c r="F2895" s="55">
        <v>0</v>
      </c>
      <c r="G2895" s="55">
        <v>0</v>
      </c>
    </row>
    <row r="2896" spans="2:7">
      <c r="B2896" s="55" t="s">
        <v>266</v>
      </c>
      <c r="C2896" s="55" t="s">
        <v>117</v>
      </c>
      <c r="D2896" s="55" t="s">
        <v>269</v>
      </c>
      <c r="E2896" s="55" t="s">
        <v>1632</v>
      </c>
      <c r="F2896" s="55">
        <v>0</v>
      </c>
      <c r="G2896" s="55">
        <v>0</v>
      </c>
    </row>
    <row r="2897" spans="2:7">
      <c r="B2897" s="55" t="s">
        <v>266</v>
      </c>
      <c r="C2897" s="55" t="s">
        <v>117</v>
      </c>
      <c r="D2897" s="55" t="s">
        <v>267</v>
      </c>
      <c r="E2897" s="55" t="s">
        <v>1633</v>
      </c>
      <c r="F2897" s="55">
        <v>55</v>
      </c>
      <c r="G2897" s="55">
        <v>40</v>
      </c>
    </row>
    <row r="2898" spans="2:7">
      <c r="B2898" s="55" t="s">
        <v>266</v>
      </c>
      <c r="C2898" s="55" t="s">
        <v>117</v>
      </c>
      <c r="D2898" s="55" t="s">
        <v>269</v>
      </c>
      <c r="E2898" s="55" t="s">
        <v>1633</v>
      </c>
      <c r="F2898" s="55">
        <v>35</v>
      </c>
      <c r="G2898" s="55">
        <v>11</v>
      </c>
    </row>
    <row r="2899" spans="2:7">
      <c r="B2899" s="55" t="s">
        <v>266</v>
      </c>
      <c r="C2899" s="55" t="s">
        <v>117</v>
      </c>
      <c r="D2899" s="55" t="s">
        <v>270</v>
      </c>
      <c r="E2899" s="55" t="s">
        <v>1633</v>
      </c>
      <c r="F2899" s="55">
        <v>1</v>
      </c>
      <c r="G2899" s="55">
        <v>3</v>
      </c>
    </row>
    <row r="2900" spans="2:7">
      <c r="B2900" s="55" t="s">
        <v>266</v>
      </c>
      <c r="C2900" s="55" t="s">
        <v>117</v>
      </c>
      <c r="D2900" s="55" t="s">
        <v>267</v>
      </c>
      <c r="E2900" s="55" t="s">
        <v>1634</v>
      </c>
      <c r="F2900" s="55">
        <v>0</v>
      </c>
      <c r="G2900" s="55">
        <v>0</v>
      </c>
    </row>
    <row r="2901" spans="2:7">
      <c r="B2901" s="55" t="s">
        <v>266</v>
      </c>
      <c r="C2901" s="55" t="s">
        <v>117</v>
      </c>
      <c r="D2901" s="55" t="s">
        <v>269</v>
      </c>
      <c r="E2901" s="55" t="s">
        <v>1634</v>
      </c>
      <c r="F2901" s="55">
        <v>0</v>
      </c>
      <c r="G2901" s="55">
        <v>0</v>
      </c>
    </row>
    <row r="2902" spans="2:7">
      <c r="B2902" s="55" t="s">
        <v>266</v>
      </c>
      <c r="C2902" s="55" t="s">
        <v>117</v>
      </c>
      <c r="D2902" s="55" t="s">
        <v>270</v>
      </c>
      <c r="E2902" s="55" t="s">
        <v>1634</v>
      </c>
      <c r="F2902" s="55">
        <v>0</v>
      </c>
      <c r="G2902" s="55">
        <v>0</v>
      </c>
    </row>
    <row r="2903" spans="2:7">
      <c r="B2903" s="55" t="s">
        <v>266</v>
      </c>
      <c r="C2903" s="55" t="s">
        <v>117</v>
      </c>
      <c r="D2903" s="55" t="s">
        <v>267</v>
      </c>
      <c r="E2903" s="55" t="s">
        <v>1635</v>
      </c>
      <c r="F2903" s="55">
        <v>107</v>
      </c>
      <c r="G2903" s="55">
        <v>113</v>
      </c>
    </row>
    <row r="2904" spans="2:7">
      <c r="B2904" s="55" t="s">
        <v>266</v>
      </c>
      <c r="C2904" s="55" t="s">
        <v>117</v>
      </c>
      <c r="D2904" s="55" t="s">
        <v>269</v>
      </c>
      <c r="E2904" s="55" t="s">
        <v>1635</v>
      </c>
      <c r="F2904" s="55">
        <v>15</v>
      </c>
      <c r="G2904" s="55">
        <v>5</v>
      </c>
    </row>
    <row r="2905" spans="2:7">
      <c r="B2905" s="55" t="s">
        <v>266</v>
      </c>
      <c r="C2905" s="55" t="s">
        <v>117</v>
      </c>
      <c r="D2905" s="55" t="s">
        <v>270</v>
      </c>
      <c r="E2905" s="55" t="s">
        <v>1635</v>
      </c>
      <c r="F2905" s="55">
        <v>1</v>
      </c>
      <c r="G2905" s="55">
        <v>31</v>
      </c>
    </row>
    <row r="2906" spans="2:7">
      <c r="B2906" s="55" t="s">
        <v>266</v>
      </c>
      <c r="C2906" s="55" t="s">
        <v>117</v>
      </c>
      <c r="D2906" s="55" t="s">
        <v>267</v>
      </c>
      <c r="E2906" s="55" t="s">
        <v>1636</v>
      </c>
      <c r="F2906" s="55">
        <v>2</v>
      </c>
      <c r="G2906" s="55">
        <v>0</v>
      </c>
    </row>
    <row r="2907" spans="2:7">
      <c r="B2907" s="55" t="s">
        <v>266</v>
      </c>
      <c r="C2907" s="55" t="s">
        <v>117</v>
      </c>
      <c r="D2907" s="55" t="s">
        <v>267</v>
      </c>
      <c r="E2907" s="55" t="s">
        <v>1637</v>
      </c>
      <c r="F2907" s="55">
        <v>130</v>
      </c>
      <c r="G2907" s="55">
        <v>62</v>
      </c>
    </row>
    <row r="2908" spans="2:7">
      <c r="B2908" s="55" t="s">
        <v>266</v>
      </c>
      <c r="C2908" s="55" t="s">
        <v>117</v>
      </c>
      <c r="D2908" s="55" t="s">
        <v>269</v>
      </c>
      <c r="E2908" s="55" t="s">
        <v>1637</v>
      </c>
      <c r="F2908" s="55">
        <v>28</v>
      </c>
      <c r="G2908" s="55">
        <v>13</v>
      </c>
    </row>
    <row r="2909" spans="2:7">
      <c r="B2909" s="55" t="s">
        <v>266</v>
      </c>
      <c r="C2909" s="55" t="s">
        <v>117</v>
      </c>
      <c r="D2909" s="55" t="s">
        <v>270</v>
      </c>
      <c r="E2909" s="55" t="s">
        <v>1637</v>
      </c>
      <c r="F2909" s="55">
        <v>6</v>
      </c>
      <c r="G2909" s="55">
        <v>1</v>
      </c>
    </row>
    <row r="2910" spans="2:7">
      <c r="B2910" s="55" t="s">
        <v>266</v>
      </c>
      <c r="C2910" s="55" t="s">
        <v>117</v>
      </c>
      <c r="D2910" s="55" t="s">
        <v>267</v>
      </c>
      <c r="E2910" s="55" t="s">
        <v>1638</v>
      </c>
      <c r="F2910" s="55">
        <v>1</v>
      </c>
      <c r="G2910" s="55">
        <v>1</v>
      </c>
    </row>
    <row r="2911" spans="2:7">
      <c r="B2911" s="55" t="s">
        <v>266</v>
      </c>
      <c r="C2911" s="55" t="s">
        <v>117</v>
      </c>
      <c r="D2911" s="55" t="s">
        <v>269</v>
      </c>
      <c r="E2911" s="55" t="s">
        <v>1638</v>
      </c>
      <c r="F2911" s="55">
        <v>0</v>
      </c>
      <c r="G2911" s="55">
        <v>0</v>
      </c>
    </row>
    <row r="2912" spans="2:7">
      <c r="B2912" s="55" t="s">
        <v>266</v>
      </c>
      <c r="C2912" s="55" t="s">
        <v>117</v>
      </c>
      <c r="D2912" s="55" t="s">
        <v>267</v>
      </c>
      <c r="E2912" s="55" t="s">
        <v>1639</v>
      </c>
      <c r="F2912" s="55">
        <v>18</v>
      </c>
      <c r="G2912" s="55">
        <v>10</v>
      </c>
    </row>
    <row r="2913" spans="2:7">
      <c r="B2913" s="55" t="s">
        <v>266</v>
      </c>
      <c r="C2913" s="55" t="s">
        <v>117</v>
      </c>
      <c r="D2913" s="55" t="s">
        <v>269</v>
      </c>
      <c r="E2913" s="55" t="s">
        <v>1639</v>
      </c>
      <c r="F2913" s="55">
        <v>60</v>
      </c>
      <c r="G2913" s="55">
        <v>12</v>
      </c>
    </row>
    <row r="2914" spans="2:7">
      <c r="B2914" s="55" t="s">
        <v>266</v>
      </c>
      <c r="C2914" s="55" t="s">
        <v>117</v>
      </c>
      <c r="D2914" s="55" t="s">
        <v>270</v>
      </c>
      <c r="E2914" s="55" t="s">
        <v>1639</v>
      </c>
      <c r="F2914" s="55">
        <v>0</v>
      </c>
      <c r="G2914" s="55">
        <v>0</v>
      </c>
    </row>
    <row r="2915" spans="2:7">
      <c r="B2915" s="55" t="s">
        <v>266</v>
      </c>
      <c r="C2915" s="55" t="s">
        <v>117</v>
      </c>
      <c r="D2915" s="55" t="s">
        <v>267</v>
      </c>
      <c r="E2915" s="55" t="s">
        <v>1640</v>
      </c>
      <c r="F2915" s="55">
        <v>35</v>
      </c>
      <c r="G2915" s="55">
        <v>37</v>
      </c>
    </row>
    <row r="2916" spans="2:7">
      <c r="B2916" s="55" t="s">
        <v>266</v>
      </c>
      <c r="C2916" s="55" t="s">
        <v>117</v>
      </c>
      <c r="D2916" s="55" t="s">
        <v>269</v>
      </c>
      <c r="E2916" s="55" t="s">
        <v>1640</v>
      </c>
      <c r="F2916" s="55">
        <v>7</v>
      </c>
      <c r="G2916" s="55">
        <v>7</v>
      </c>
    </row>
    <row r="2917" spans="2:7">
      <c r="B2917" s="55" t="s">
        <v>266</v>
      </c>
      <c r="C2917" s="55" t="s">
        <v>117</v>
      </c>
      <c r="D2917" s="55" t="s">
        <v>270</v>
      </c>
      <c r="E2917" s="55" t="s">
        <v>1640</v>
      </c>
      <c r="F2917" s="55">
        <v>6</v>
      </c>
      <c r="G2917" s="55">
        <v>1</v>
      </c>
    </row>
    <row r="2918" spans="2:7">
      <c r="B2918" s="55" t="s">
        <v>266</v>
      </c>
      <c r="C2918" s="55" t="s">
        <v>117</v>
      </c>
      <c r="D2918" s="55" t="s">
        <v>267</v>
      </c>
      <c r="E2918" s="55" t="s">
        <v>1641</v>
      </c>
      <c r="F2918" s="55">
        <v>0</v>
      </c>
      <c r="G2918" s="55">
        <v>1</v>
      </c>
    </row>
    <row r="2919" spans="2:7">
      <c r="B2919" s="55" t="s">
        <v>266</v>
      </c>
      <c r="C2919" s="55" t="s">
        <v>117</v>
      </c>
      <c r="D2919" s="55" t="s">
        <v>269</v>
      </c>
      <c r="E2919" s="55" t="s">
        <v>1641</v>
      </c>
      <c r="F2919" s="55">
        <v>0</v>
      </c>
      <c r="G2919" s="55">
        <v>0</v>
      </c>
    </row>
    <row r="2920" spans="2:7">
      <c r="B2920" s="55" t="s">
        <v>266</v>
      </c>
      <c r="C2920" s="55" t="s">
        <v>117</v>
      </c>
      <c r="D2920" s="55" t="s">
        <v>267</v>
      </c>
      <c r="E2920" s="55" t="s">
        <v>1642</v>
      </c>
      <c r="F2920" s="55">
        <v>22</v>
      </c>
      <c r="G2920" s="55">
        <v>5</v>
      </c>
    </row>
    <row r="2921" spans="2:7">
      <c r="B2921" s="55" t="s">
        <v>266</v>
      </c>
      <c r="C2921" s="55" t="s">
        <v>117</v>
      </c>
      <c r="D2921" s="55" t="s">
        <v>269</v>
      </c>
      <c r="E2921" s="55" t="s">
        <v>1642</v>
      </c>
      <c r="F2921" s="55">
        <v>0</v>
      </c>
      <c r="G2921" s="55">
        <v>0</v>
      </c>
    </row>
    <row r="2922" spans="2:7">
      <c r="B2922" s="55" t="s">
        <v>266</v>
      </c>
      <c r="C2922" s="55" t="s">
        <v>117</v>
      </c>
      <c r="D2922" s="55" t="s">
        <v>270</v>
      </c>
      <c r="E2922" s="55" t="s">
        <v>1642</v>
      </c>
      <c r="F2922" s="55">
        <v>0</v>
      </c>
      <c r="G2922" s="55">
        <v>0</v>
      </c>
    </row>
    <row r="2923" spans="2:7">
      <c r="B2923" s="55" t="s">
        <v>266</v>
      </c>
      <c r="C2923" s="55" t="s">
        <v>117</v>
      </c>
      <c r="D2923" s="55" t="s">
        <v>267</v>
      </c>
      <c r="E2923" s="55" t="s">
        <v>1643</v>
      </c>
      <c r="F2923" s="55">
        <v>0</v>
      </c>
      <c r="G2923" s="55">
        <v>0</v>
      </c>
    </row>
    <row r="2924" spans="2:7">
      <c r="B2924" s="55" t="s">
        <v>266</v>
      </c>
      <c r="C2924" s="55" t="s">
        <v>117</v>
      </c>
      <c r="D2924" s="55" t="s">
        <v>267</v>
      </c>
      <c r="E2924" s="55" t="s">
        <v>1644</v>
      </c>
      <c r="F2924" s="55">
        <v>73</v>
      </c>
      <c r="G2924" s="55">
        <v>31</v>
      </c>
    </row>
    <row r="2925" spans="2:7">
      <c r="B2925" s="55" t="s">
        <v>266</v>
      </c>
      <c r="C2925" s="55" t="s">
        <v>117</v>
      </c>
      <c r="D2925" s="55" t="s">
        <v>269</v>
      </c>
      <c r="E2925" s="55" t="s">
        <v>1644</v>
      </c>
      <c r="F2925" s="55">
        <v>45</v>
      </c>
      <c r="G2925" s="55">
        <v>32</v>
      </c>
    </row>
    <row r="2926" spans="2:7">
      <c r="B2926" s="55" t="s">
        <v>266</v>
      </c>
      <c r="C2926" s="55" t="s">
        <v>117</v>
      </c>
      <c r="D2926" s="55" t="s">
        <v>270</v>
      </c>
      <c r="E2926" s="55" t="s">
        <v>1644</v>
      </c>
      <c r="F2926" s="55">
        <v>0</v>
      </c>
      <c r="G2926" s="55">
        <v>2</v>
      </c>
    </row>
    <row r="2927" spans="2:7">
      <c r="B2927" s="55" t="s">
        <v>266</v>
      </c>
      <c r="C2927" s="55" t="s">
        <v>117</v>
      </c>
      <c r="D2927" s="55" t="s">
        <v>267</v>
      </c>
      <c r="E2927" s="55" t="s">
        <v>1645</v>
      </c>
      <c r="F2927" s="55">
        <v>1</v>
      </c>
      <c r="G2927" s="55">
        <v>0</v>
      </c>
    </row>
    <row r="2928" spans="2:7">
      <c r="B2928" s="55" t="s">
        <v>266</v>
      </c>
      <c r="C2928" s="55" t="s">
        <v>117</v>
      </c>
      <c r="D2928" s="55" t="s">
        <v>267</v>
      </c>
      <c r="E2928" s="55" t="s">
        <v>1646</v>
      </c>
      <c r="F2928" s="55">
        <v>6</v>
      </c>
      <c r="G2928" s="55">
        <v>42</v>
      </c>
    </row>
    <row r="2929" spans="2:7">
      <c r="B2929" s="55" t="s">
        <v>266</v>
      </c>
      <c r="C2929" s="55" t="s">
        <v>117</v>
      </c>
      <c r="D2929" s="55" t="s">
        <v>269</v>
      </c>
      <c r="E2929" s="55" t="s">
        <v>1646</v>
      </c>
      <c r="F2929" s="55">
        <v>4</v>
      </c>
      <c r="G2929" s="55">
        <v>0</v>
      </c>
    </row>
    <row r="2930" spans="2:7">
      <c r="B2930" s="55" t="s">
        <v>266</v>
      </c>
      <c r="C2930" s="55" t="s">
        <v>117</v>
      </c>
      <c r="D2930" s="55" t="s">
        <v>267</v>
      </c>
      <c r="E2930" s="55" t="s">
        <v>1647</v>
      </c>
      <c r="F2930" s="55">
        <v>9</v>
      </c>
      <c r="G2930" s="55">
        <v>8</v>
      </c>
    </row>
    <row r="2931" spans="2:7">
      <c r="B2931" s="55" t="s">
        <v>266</v>
      </c>
      <c r="C2931" s="55" t="s">
        <v>117</v>
      </c>
      <c r="D2931" s="55" t="s">
        <v>269</v>
      </c>
      <c r="E2931" s="55" t="s">
        <v>1647</v>
      </c>
      <c r="F2931" s="55">
        <v>25</v>
      </c>
      <c r="G2931" s="55">
        <v>18</v>
      </c>
    </row>
    <row r="2932" spans="2:7">
      <c r="B2932" s="55" t="s">
        <v>266</v>
      </c>
      <c r="C2932" s="55" t="s">
        <v>117</v>
      </c>
      <c r="D2932" s="55" t="s">
        <v>270</v>
      </c>
      <c r="E2932" s="55" t="s">
        <v>1647</v>
      </c>
      <c r="F2932" s="55">
        <v>1</v>
      </c>
      <c r="G2932" s="55">
        <v>2</v>
      </c>
    </row>
    <row r="2933" spans="2:7">
      <c r="B2933" s="55" t="s">
        <v>266</v>
      </c>
      <c r="C2933" s="55" t="s">
        <v>117</v>
      </c>
      <c r="D2933" s="55" t="s">
        <v>267</v>
      </c>
      <c r="E2933" s="55" t="s">
        <v>1648</v>
      </c>
      <c r="F2933" s="55">
        <v>45</v>
      </c>
      <c r="G2933" s="55">
        <v>22</v>
      </c>
    </row>
    <row r="2934" spans="2:7">
      <c r="B2934" s="55" t="s">
        <v>266</v>
      </c>
      <c r="C2934" s="55" t="s">
        <v>117</v>
      </c>
      <c r="D2934" s="55" t="s">
        <v>269</v>
      </c>
      <c r="E2934" s="55" t="s">
        <v>1648</v>
      </c>
      <c r="F2934" s="55">
        <v>22</v>
      </c>
      <c r="G2934" s="55">
        <v>3</v>
      </c>
    </row>
    <row r="2935" spans="2:7">
      <c r="B2935" s="55" t="s">
        <v>266</v>
      </c>
      <c r="C2935" s="55" t="s">
        <v>117</v>
      </c>
      <c r="D2935" s="55" t="s">
        <v>270</v>
      </c>
      <c r="E2935" s="55" t="s">
        <v>1648</v>
      </c>
      <c r="F2935" s="55">
        <v>0</v>
      </c>
      <c r="G2935" s="55">
        <v>0</v>
      </c>
    </row>
    <row r="2936" spans="2:7">
      <c r="B2936" s="55" t="s">
        <v>266</v>
      </c>
      <c r="C2936" s="55" t="s">
        <v>117</v>
      </c>
      <c r="D2936" s="55" t="s">
        <v>269</v>
      </c>
      <c r="E2936" s="55" t="s">
        <v>1649</v>
      </c>
      <c r="F2936" s="55">
        <v>1</v>
      </c>
      <c r="G2936" s="55">
        <v>0</v>
      </c>
    </row>
    <row r="2937" spans="2:7">
      <c r="B2937" s="55" t="s">
        <v>266</v>
      </c>
      <c r="C2937" s="55" t="s">
        <v>117</v>
      </c>
      <c r="D2937" s="55" t="s">
        <v>267</v>
      </c>
      <c r="E2937" s="55" t="s">
        <v>1650</v>
      </c>
      <c r="F2937" s="55">
        <v>0</v>
      </c>
      <c r="G2937" s="55">
        <v>0</v>
      </c>
    </row>
    <row r="2938" spans="2:7">
      <c r="B2938" s="55" t="s">
        <v>266</v>
      </c>
      <c r="C2938" s="55" t="s">
        <v>117</v>
      </c>
      <c r="D2938" s="55" t="s">
        <v>267</v>
      </c>
      <c r="E2938" s="55" t="s">
        <v>1651</v>
      </c>
      <c r="F2938" s="55">
        <v>0</v>
      </c>
      <c r="G2938" s="55">
        <v>0</v>
      </c>
    </row>
    <row r="2939" spans="2:7">
      <c r="B2939" s="55" t="s">
        <v>266</v>
      </c>
      <c r="C2939" s="55" t="s">
        <v>117</v>
      </c>
      <c r="D2939" s="55" t="s">
        <v>269</v>
      </c>
      <c r="E2939" s="55" t="s">
        <v>1651</v>
      </c>
      <c r="F2939" s="55">
        <v>0</v>
      </c>
      <c r="G2939" s="55">
        <v>0</v>
      </c>
    </row>
    <row r="2940" spans="2:7">
      <c r="B2940" s="55" t="s">
        <v>266</v>
      </c>
      <c r="C2940" s="55" t="s">
        <v>117</v>
      </c>
      <c r="D2940" s="55" t="s">
        <v>267</v>
      </c>
      <c r="E2940" s="55" t="s">
        <v>1652</v>
      </c>
      <c r="F2940" s="55">
        <v>403</v>
      </c>
      <c r="G2940" s="55">
        <v>195</v>
      </c>
    </row>
    <row r="2941" spans="2:7">
      <c r="B2941" s="55" t="s">
        <v>266</v>
      </c>
      <c r="C2941" s="55" t="s">
        <v>117</v>
      </c>
      <c r="D2941" s="55" t="s">
        <v>269</v>
      </c>
      <c r="E2941" s="55" t="s">
        <v>1652</v>
      </c>
      <c r="F2941" s="55">
        <v>381</v>
      </c>
      <c r="G2941" s="55">
        <v>486</v>
      </c>
    </row>
    <row r="2942" spans="2:7">
      <c r="B2942" s="55" t="s">
        <v>266</v>
      </c>
      <c r="C2942" s="55" t="s">
        <v>117</v>
      </c>
      <c r="D2942" s="55" t="s">
        <v>270</v>
      </c>
      <c r="E2942" s="55" t="s">
        <v>1652</v>
      </c>
      <c r="F2942" s="55">
        <v>49</v>
      </c>
      <c r="G2942" s="55">
        <v>18</v>
      </c>
    </row>
    <row r="2943" spans="2:7">
      <c r="B2943" s="55" t="s">
        <v>266</v>
      </c>
      <c r="C2943" s="55" t="s">
        <v>117</v>
      </c>
      <c r="D2943" s="55" t="s">
        <v>267</v>
      </c>
      <c r="E2943" s="55" t="s">
        <v>1653</v>
      </c>
      <c r="F2943" s="55">
        <v>2</v>
      </c>
      <c r="G2943" s="55">
        <v>0</v>
      </c>
    </row>
    <row r="2944" spans="2:7">
      <c r="B2944" s="55" t="s">
        <v>266</v>
      </c>
      <c r="C2944" s="55" t="s">
        <v>117</v>
      </c>
      <c r="D2944" s="55" t="s">
        <v>269</v>
      </c>
      <c r="E2944" s="55" t="s">
        <v>1653</v>
      </c>
      <c r="F2944" s="55">
        <v>0</v>
      </c>
      <c r="G2944" s="55">
        <v>0</v>
      </c>
    </row>
    <row r="2945" spans="2:7">
      <c r="B2945" s="55" t="s">
        <v>266</v>
      </c>
      <c r="C2945" s="55" t="s">
        <v>117</v>
      </c>
      <c r="D2945" s="55" t="s">
        <v>267</v>
      </c>
      <c r="E2945" s="55" t="s">
        <v>1654</v>
      </c>
      <c r="F2945" s="55">
        <v>0</v>
      </c>
      <c r="G2945" s="55">
        <v>0</v>
      </c>
    </row>
    <row r="2946" spans="2:7">
      <c r="B2946" s="55" t="s">
        <v>266</v>
      </c>
      <c r="C2946" s="55" t="s">
        <v>120</v>
      </c>
      <c r="D2946" s="55" t="s">
        <v>267</v>
      </c>
      <c r="E2946" s="55" t="s">
        <v>1655</v>
      </c>
      <c r="F2946" s="55">
        <v>4</v>
      </c>
      <c r="G2946" s="55">
        <v>2</v>
      </c>
    </row>
    <row r="2947" spans="2:7">
      <c r="B2947" s="55" t="s">
        <v>266</v>
      </c>
      <c r="C2947" s="55" t="s">
        <v>120</v>
      </c>
      <c r="D2947" s="55" t="s">
        <v>270</v>
      </c>
      <c r="E2947" s="55" t="s">
        <v>1655</v>
      </c>
      <c r="F2947" s="55">
        <v>1</v>
      </c>
      <c r="G2947" s="55">
        <v>0</v>
      </c>
    </row>
    <row r="2948" spans="2:7">
      <c r="B2948" s="55" t="s">
        <v>266</v>
      </c>
      <c r="C2948" s="55" t="s">
        <v>120</v>
      </c>
      <c r="D2948" s="55" t="s">
        <v>267</v>
      </c>
      <c r="E2948" s="55" t="s">
        <v>1656</v>
      </c>
      <c r="F2948" s="55">
        <v>37</v>
      </c>
      <c r="G2948" s="55">
        <v>33</v>
      </c>
    </row>
    <row r="2949" spans="2:7">
      <c r="B2949" s="55" t="s">
        <v>266</v>
      </c>
      <c r="C2949" s="55" t="s">
        <v>120</v>
      </c>
      <c r="D2949" s="55" t="s">
        <v>269</v>
      </c>
      <c r="E2949" s="55" t="s">
        <v>1656</v>
      </c>
      <c r="F2949" s="55">
        <v>17</v>
      </c>
      <c r="G2949" s="55">
        <v>11</v>
      </c>
    </row>
    <row r="2950" spans="2:7">
      <c r="B2950" s="55" t="s">
        <v>266</v>
      </c>
      <c r="C2950" s="55" t="s">
        <v>120</v>
      </c>
      <c r="D2950" s="55" t="s">
        <v>270</v>
      </c>
      <c r="E2950" s="55" t="s">
        <v>1656</v>
      </c>
      <c r="F2950" s="55">
        <v>2</v>
      </c>
      <c r="G2950" s="55">
        <v>0</v>
      </c>
    </row>
    <row r="2951" spans="2:7">
      <c r="B2951" s="55" t="s">
        <v>266</v>
      </c>
      <c r="C2951" s="55" t="s">
        <v>120</v>
      </c>
      <c r="D2951" s="55" t="s">
        <v>267</v>
      </c>
      <c r="E2951" s="55" t="s">
        <v>1657</v>
      </c>
      <c r="F2951" s="55">
        <v>63</v>
      </c>
      <c r="G2951" s="55">
        <v>96</v>
      </c>
    </row>
    <row r="2952" spans="2:7">
      <c r="B2952" s="55" t="s">
        <v>266</v>
      </c>
      <c r="C2952" s="55" t="s">
        <v>120</v>
      </c>
      <c r="D2952" s="55" t="s">
        <v>269</v>
      </c>
      <c r="E2952" s="55" t="s">
        <v>1657</v>
      </c>
      <c r="F2952" s="55">
        <v>2</v>
      </c>
      <c r="G2952" s="55">
        <v>5</v>
      </c>
    </row>
    <row r="2953" spans="2:7">
      <c r="B2953" s="55" t="s">
        <v>266</v>
      </c>
      <c r="C2953" s="55" t="s">
        <v>120</v>
      </c>
      <c r="D2953" s="55" t="s">
        <v>270</v>
      </c>
      <c r="E2953" s="55" t="s">
        <v>1657</v>
      </c>
      <c r="F2953" s="55">
        <v>5</v>
      </c>
      <c r="G2953" s="55">
        <v>0</v>
      </c>
    </row>
    <row r="2954" spans="2:7">
      <c r="B2954" s="55" t="s">
        <v>266</v>
      </c>
      <c r="C2954" s="55" t="s">
        <v>120</v>
      </c>
      <c r="D2954" s="55" t="s">
        <v>267</v>
      </c>
      <c r="E2954" s="55" t="s">
        <v>1658</v>
      </c>
      <c r="F2954" s="55">
        <v>1</v>
      </c>
      <c r="G2954" s="55">
        <v>0</v>
      </c>
    </row>
    <row r="2955" spans="2:7">
      <c r="B2955" s="55" t="s">
        <v>266</v>
      </c>
      <c r="C2955" s="55" t="s">
        <v>120</v>
      </c>
      <c r="D2955" s="55" t="s">
        <v>269</v>
      </c>
      <c r="E2955" s="55" t="s">
        <v>1658</v>
      </c>
      <c r="F2955" s="55">
        <v>0</v>
      </c>
      <c r="G2955" s="55">
        <v>0</v>
      </c>
    </row>
    <row r="2956" spans="2:7">
      <c r="B2956" s="55" t="s">
        <v>266</v>
      </c>
      <c r="C2956" s="55" t="s">
        <v>120</v>
      </c>
      <c r="D2956" s="55" t="s">
        <v>270</v>
      </c>
      <c r="E2956" s="55" t="s">
        <v>1658</v>
      </c>
      <c r="F2956" s="55">
        <v>0</v>
      </c>
      <c r="G2956" s="55">
        <v>0</v>
      </c>
    </row>
    <row r="2957" spans="2:7">
      <c r="B2957" s="55" t="s">
        <v>266</v>
      </c>
      <c r="C2957" s="55" t="s">
        <v>120</v>
      </c>
      <c r="D2957" s="55" t="s">
        <v>267</v>
      </c>
      <c r="E2957" s="55" t="s">
        <v>1659</v>
      </c>
      <c r="F2957" s="55">
        <v>0</v>
      </c>
      <c r="G2957" s="55">
        <v>0</v>
      </c>
    </row>
    <row r="2958" spans="2:7">
      <c r="B2958" s="55" t="s">
        <v>266</v>
      </c>
      <c r="C2958" s="55" t="s">
        <v>120</v>
      </c>
      <c r="D2958" s="55" t="s">
        <v>269</v>
      </c>
      <c r="E2958" s="55" t="s">
        <v>1659</v>
      </c>
      <c r="F2958" s="55">
        <v>0</v>
      </c>
      <c r="G2958" s="55">
        <v>0</v>
      </c>
    </row>
    <row r="2959" spans="2:7">
      <c r="B2959" s="55" t="s">
        <v>266</v>
      </c>
      <c r="C2959" s="55" t="s">
        <v>120</v>
      </c>
      <c r="D2959" s="55" t="s">
        <v>270</v>
      </c>
      <c r="E2959" s="55" t="s">
        <v>1659</v>
      </c>
      <c r="F2959" s="55">
        <v>0</v>
      </c>
      <c r="G2959" s="55">
        <v>0</v>
      </c>
    </row>
    <row r="2960" spans="2:7">
      <c r="B2960" s="55" t="s">
        <v>266</v>
      </c>
      <c r="C2960" s="55" t="s">
        <v>120</v>
      </c>
      <c r="D2960" s="55" t="s">
        <v>267</v>
      </c>
      <c r="E2960" s="55" t="s">
        <v>1476</v>
      </c>
      <c r="F2960" s="55">
        <v>0</v>
      </c>
      <c r="G2960" s="55">
        <v>3</v>
      </c>
    </row>
    <row r="2961" spans="2:7">
      <c r="B2961" s="55" t="s">
        <v>266</v>
      </c>
      <c r="C2961" s="55" t="s">
        <v>120</v>
      </c>
      <c r="D2961" s="55" t="s">
        <v>267</v>
      </c>
      <c r="E2961" s="55" t="s">
        <v>1660</v>
      </c>
      <c r="F2961" s="55">
        <v>10</v>
      </c>
      <c r="G2961" s="55">
        <v>2</v>
      </c>
    </row>
    <row r="2962" spans="2:7">
      <c r="B2962" s="55" t="s">
        <v>266</v>
      </c>
      <c r="C2962" s="55" t="s">
        <v>120</v>
      </c>
      <c r="D2962" s="55" t="s">
        <v>267</v>
      </c>
      <c r="E2962" s="55" t="s">
        <v>1661</v>
      </c>
      <c r="F2962" s="55">
        <v>2</v>
      </c>
      <c r="G2962" s="55">
        <v>25</v>
      </c>
    </row>
    <row r="2963" spans="2:7">
      <c r="B2963" s="55" t="s">
        <v>266</v>
      </c>
      <c r="C2963" s="55" t="s">
        <v>120</v>
      </c>
      <c r="D2963" s="55" t="s">
        <v>267</v>
      </c>
      <c r="E2963" s="55" t="s">
        <v>1662</v>
      </c>
      <c r="F2963" s="55">
        <v>0</v>
      </c>
      <c r="G2963" s="55">
        <v>0</v>
      </c>
    </row>
    <row r="2964" spans="2:7">
      <c r="B2964" s="55" t="s">
        <v>266</v>
      </c>
      <c r="C2964" s="55" t="s">
        <v>120</v>
      </c>
      <c r="D2964" s="55" t="s">
        <v>267</v>
      </c>
      <c r="E2964" s="55" t="s">
        <v>1663</v>
      </c>
      <c r="F2964" s="55">
        <v>7</v>
      </c>
      <c r="G2964" s="55">
        <v>11</v>
      </c>
    </row>
    <row r="2965" spans="2:7">
      <c r="B2965" s="55" t="s">
        <v>266</v>
      </c>
      <c r="C2965" s="55" t="s">
        <v>120</v>
      </c>
      <c r="D2965" s="55" t="s">
        <v>269</v>
      </c>
      <c r="E2965" s="55" t="s">
        <v>1663</v>
      </c>
      <c r="F2965" s="55">
        <v>58</v>
      </c>
      <c r="G2965" s="55">
        <v>25</v>
      </c>
    </row>
    <row r="2966" spans="2:7">
      <c r="B2966" s="55" t="s">
        <v>266</v>
      </c>
      <c r="C2966" s="55" t="s">
        <v>120</v>
      </c>
      <c r="D2966" s="55" t="s">
        <v>270</v>
      </c>
      <c r="E2966" s="55" t="s">
        <v>1663</v>
      </c>
      <c r="F2966" s="55">
        <v>5</v>
      </c>
      <c r="G2966" s="55">
        <v>5</v>
      </c>
    </row>
    <row r="2967" spans="2:7">
      <c r="B2967" s="55" t="s">
        <v>266</v>
      </c>
      <c r="C2967" s="55" t="s">
        <v>120</v>
      </c>
      <c r="D2967" s="55" t="s">
        <v>267</v>
      </c>
      <c r="E2967" s="55" t="s">
        <v>1664</v>
      </c>
      <c r="F2967" s="55">
        <v>43</v>
      </c>
      <c r="G2967" s="55">
        <v>9</v>
      </c>
    </row>
    <row r="2968" spans="2:7">
      <c r="B2968" s="55" t="s">
        <v>266</v>
      </c>
      <c r="C2968" s="55" t="s">
        <v>120</v>
      </c>
      <c r="D2968" s="55" t="s">
        <v>269</v>
      </c>
      <c r="E2968" s="55" t="s">
        <v>1664</v>
      </c>
      <c r="F2968" s="55">
        <v>253</v>
      </c>
      <c r="G2968" s="55">
        <v>124</v>
      </c>
    </row>
    <row r="2969" spans="2:7">
      <c r="B2969" s="55" t="s">
        <v>266</v>
      </c>
      <c r="C2969" s="55" t="s">
        <v>120</v>
      </c>
      <c r="D2969" s="55" t="s">
        <v>270</v>
      </c>
      <c r="E2969" s="55" t="s">
        <v>1664</v>
      </c>
      <c r="F2969" s="55">
        <v>0</v>
      </c>
      <c r="G2969" s="55">
        <v>0</v>
      </c>
    </row>
    <row r="2970" spans="2:7">
      <c r="B2970" s="55" t="s">
        <v>266</v>
      </c>
      <c r="C2970" s="55" t="s">
        <v>120</v>
      </c>
      <c r="D2970" s="55" t="s">
        <v>267</v>
      </c>
      <c r="E2970" s="55" t="s">
        <v>1665</v>
      </c>
      <c r="F2970" s="55">
        <v>6</v>
      </c>
      <c r="G2970" s="55">
        <v>2</v>
      </c>
    </row>
    <row r="2971" spans="2:7">
      <c r="B2971" s="55" t="s">
        <v>266</v>
      </c>
      <c r="C2971" s="55" t="s">
        <v>120</v>
      </c>
      <c r="D2971" s="55" t="s">
        <v>269</v>
      </c>
      <c r="E2971" s="55" t="s">
        <v>1665</v>
      </c>
      <c r="F2971" s="55">
        <v>0</v>
      </c>
      <c r="G2971" s="55">
        <v>0</v>
      </c>
    </row>
    <row r="2972" spans="2:7">
      <c r="B2972" s="55" t="s">
        <v>266</v>
      </c>
      <c r="C2972" s="55" t="s">
        <v>120</v>
      </c>
      <c r="D2972" s="55" t="s">
        <v>267</v>
      </c>
      <c r="E2972" s="55" t="s">
        <v>1666</v>
      </c>
      <c r="F2972" s="55">
        <v>12</v>
      </c>
      <c r="G2972" s="55">
        <v>8</v>
      </c>
    </row>
    <row r="2973" spans="2:7">
      <c r="B2973" s="55" t="s">
        <v>266</v>
      </c>
      <c r="C2973" s="55" t="s">
        <v>120</v>
      </c>
      <c r="D2973" s="55" t="s">
        <v>267</v>
      </c>
      <c r="E2973" s="55" t="s">
        <v>1667</v>
      </c>
      <c r="F2973" s="55">
        <v>15</v>
      </c>
      <c r="G2973" s="55">
        <v>20</v>
      </c>
    </row>
    <row r="2974" spans="2:7">
      <c r="B2974" s="55" t="s">
        <v>266</v>
      </c>
      <c r="C2974" s="55" t="s">
        <v>120</v>
      </c>
      <c r="D2974" s="55" t="s">
        <v>269</v>
      </c>
      <c r="E2974" s="55" t="s">
        <v>1667</v>
      </c>
      <c r="F2974" s="55">
        <v>12</v>
      </c>
      <c r="G2974" s="55">
        <v>21</v>
      </c>
    </row>
    <row r="2975" spans="2:7">
      <c r="B2975" s="55" t="s">
        <v>266</v>
      </c>
      <c r="C2975" s="55" t="s">
        <v>120</v>
      </c>
      <c r="D2975" s="55" t="s">
        <v>270</v>
      </c>
      <c r="E2975" s="55" t="s">
        <v>1667</v>
      </c>
      <c r="F2975" s="55">
        <v>6</v>
      </c>
      <c r="G2975" s="55">
        <v>3</v>
      </c>
    </row>
    <row r="2976" spans="2:7">
      <c r="B2976" s="55" t="s">
        <v>266</v>
      </c>
      <c r="C2976" s="55" t="s">
        <v>120</v>
      </c>
      <c r="D2976" s="55" t="s">
        <v>267</v>
      </c>
      <c r="E2976" s="55" t="s">
        <v>1668</v>
      </c>
      <c r="F2976" s="55">
        <v>278</v>
      </c>
      <c r="G2976" s="55">
        <v>252</v>
      </c>
    </row>
    <row r="2977" spans="2:7">
      <c r="B2977" s="55" t="s">
        <v>266</v>
      </c>
      <c r="C2977" s="55" t="s">
        <v>120</v>
      </c>
      <c r="D2977" s="55" t="s">
        <v>269</v>
      </c>
      <c r="E2977" s="55" t="s">
        <v>1668</v>
      </c>
      <c r="F2977" s="55">
        <v>191</v>
      </c>
      <c r="G2977" s="55">
        <v>569</v>
      </c>
    </row>
    <row r="2978" spans="2:7">
      <c r="B2978" s="55" t="s">
        <v>266</v>
      </c>
      <c r="C2978" s="55" t="s">
        <v>120</v>
      </c>
      <c r="D2978" s="55" t="s">
        <v>270</v>
      </c>
      <c r="E2978" s="55" t="s">
        <v>1668</v>
      </c>
      <c r="F2978" s="55">
        <v>35</v>
      </c>
      <c r="G2978" s="55">
        <v>123</v>
      </c>
    </row>
    <row r="2979" spans="2:7">
      <c r="B2979" s="55" t="s">
        <v>266</v>
      </c>
      <c r="C2979" s="55" t="s">
        <v>120</v>
      </c>
      <c r="D2979" s="55" t="s">
        <v>267</v>
      </c>
      <c r="E2979" s="55" t="s">
        <v>1669</v>
      </c>
      <c r="F2979" s="55">
        <v>14</v>
      </c>
      <c r="G2979" s="55">
        <v>15</v>
      </c>
    </row>
    <row r="2980" spans="2:7">
      <c r="B2980" s="55" t="s">
        <v>266</v>
      </c>
      <c r="C2980" s="55" t="s">
        <v>120</v>
      </c>
      <c r="D2980" s="55" t="s">
        <v>269</v>
      </c>
      <c r="E2980" s="55" t="s">
        <v>1669</v>
      </c>
      <c r="F2980" s="55">
        <v>82</v>
      </c>
      <c r="G2980" s="55">
        <v>65</v>
      </c>
    </row>
    <row r="2981" spans="2:7">
      <c r="B2981" s="55" t="s">
        <v>266</v>
      </c>
      <c r="C2981" s="55" t="s">
        <v>120</v>
      </c>
      <c r="D2981" s="55" t="s">
        <v>270</v>
      </c>
      <c r="E2981" s="55" t="s">
        <v>1669</v>
      </c>
      <c r="F2981" s="55">
        <v>5</v>
      </c>
      <c r="G2981" s="55">
        <v>0</v>
      </c>
    </row>
    <row r="2982" spans="2:7">
      <c r="B2982" s="55" t="s">
        <v>266</v>
      </c>
      <c r="C2982" s="55" t="s">
        <v>120</v>
      </c>
      <c r="D2982" s="55" t="s">
        <v>267</v>
      </c>
      <c r="E2982" s="55" t="s">
        <v>1670</v>
      </c>
      <c r="F2982" s="55">
        <v>2</v>
      </c>
      <c r="G2982" s="55">
        <v>0</v>
      </c>
    </row>
    <row r="2983" spans="2:7">
      <c r="B2983" s="55" t="s">
        <v>266</v>
      </c>
      <c r="C2983" s="55" t="s">
        <v>120</v>
      </c>
      <c r="D2983" s="55" t="s">
        <v>269</v>
      </c>
      <c r="E2983" s="55" t="s">
        <v>1670</v>
      </c>
      <c r="F2983" s="55">
        <v>0</v>
      </c>
      <c r="G2983" s="55">
        <v>0</v>
      </c>
    </row>
    <row r="2984" spans="2:7">
      <c r="B2984" s="55" t="s">
        <v>266</v>
      </c>
      <c r="C2984" s="55" t="s">
        <v>120</v>
      </c>
      <c r="D2984" s="55" t="s">
        <v>267</v>
      </c>
      <c r="E2984" s="55" t="s">
        <v>1671</v>
      </c>
      <c r="F2984" s="55">
        <v>171</v>
      </c>
      <c r="G2984" s="55">
        <v>72</v>
      </c>
    </row>
    <row r="2985" spans="2:7">
      <c r="B2985" s="55" t="s">
        <v>266</v>
      </c>
      <c r="C2985" s="55" t="s">
        <v>120</v>
      </c>
      <c r="D2985" s="55" t="s">
        <v>269</v>
      </c>
      <c r="E2985" s="55" t="s">
        <v>1671</v>
      </c>
      <c r="F2985" s="55">
        <v>122</v>
      </c>
      <c r="G2985" s="55">
        <v>46</v>
      </c>
    </row>
    <row r="2986" spans="2:7">
      <c r="B2986" s="55" t="s">
        <v>266</v>
      </c>
      <c r="C2986" s="55" t="s">
        <v>120</v>
      </c>
      <c r="D2986" s="55" t="s">
        <v>270</v>
      </c>
      <c r="E2986" s="55" t="s">
        <v>1671</v>
      </c>
      <c r="F2986" s="55">
        <v>0</v>
      </c>
      <c r="G2986" s="55">
        <v>0</v>
      </c>
    </row>
    <row r="2987" spans="2:7">
      <c r="B2987" s="55" t="s">
        <v>266</v>
      </c>
      <c r="C2987" s="55" t="s">
        <v>120</v>
      </c>
      <c r="D2987" s="55" t="s">
        <v>267</v>
      </c>
      <c r="E2987" s="55" t="s">
        <v>1672</v>
      </c>
      <c r="F2987" s="55">
        <v>76</v>
      </c>
      <c r="G2987" s="55">
        <v>48</v>
      </c>
    </row>
    <row r="2988" spans="2:7">
      <c r="B2988" s="55" t="s">
        <v>266</v>
      </c>
      <c r="C2988" s="55" t="s">
        <v>120</v>
      </c>
      <c r="D2988" s="55" t="s">
        <v>269</v>
      </c>
      <c r="E2988" s="55" t="s">
        <v>1672</v>
      </c>
      <c r="F2988" s="55">
        <v>35</v>
      </c>
      <c r="G2988" s="55">
        <v>4</v>
      </c>
    </row>
    <row r="2989" spans="2:7">
      <c r="B2989" s="55" t="s">
        <v>266</v>
      </c>
      <c r="C2989" s="55" t="s">
        <v>120</v>
      </c>
      <c r="D2989" s="55" t="s">
        <v>270</v>
      </c>
      <c r="E2989" s="55" t="s">
        <v>1672</v>
      </c>
      <c r="F2989" s="55">
        <v>0</v>
      </c>
      <c r="G2989" s="55">
        <v>0</v>
      </c>
    </row>
    <row r="2990" spans="2:7">
      <c r="B2990" s="55" t="s">
        <v>266</v>
      </c>
      <c r="C2990" s="55" t="s">
        <v>120</v>
      </c>
      <c r="D2990" s="55" t="s">
        <v>267</v>
      </c>
      <c r="E2990" s="55" t="s">
        <v>1673</v>
      </c>
      <c r="F2990" s="55">
        <v>27</v>
      </c>
      <c r="G2990" s="55">
        <v>16</v>
      </c>
    </row>
    <row r="2991" spans="2:7">
      <c r="B2991" s="55" t="s">
        <v>266</v>
      </c>
      <c r="C2991" s="55" t="s">
        <v>120</v>
      </c>
      <c r="D2991" s="55" t="s">
        <v>269</v>
      </c>
      <c r="E2991" s="55" t="s">
        <v>1673</v>
      </c>
      <c r="F2991" s="55">
        <v>0</v>
      </c>
      <c r="G2991" s="55">
        <v>0</v>
      </c>
    </row>
    <row r="2992" spans="2:7">
      <c r="B2992" s="55" t="s">
        <v>266</v>
      </c>
      <c r="C2992" s="55" t="s">
        <v>120</v>
      </c>
      <c r="D2992" s="55" t="s">
        <v>270</v>
      </c>
      <c r="E2992" s="55" t="s">
        <v>1673</v>
      </c>
      <c r="F2992" s="55">
        <v>0</v>
      </c>
      <c r="G2992" s="55">
        <v>0</v>
      </c>
    </row>
    <row r="2993" spans="2:7">
      <c r="B2993" s="55" t="s">
        <v>266</v>
      </c>
      <c r="C2993" s="55" t="s">
        <v>120</v>
      </c>
      <c r="D2993" s="55" t="s">
        <v>267</v>
      </c>
      <c r="E2993" s="55" t="s">
        <v>1674</v>
      </c>
      <c r="F2993" s="55">
        <v>24</v>
      </c>
      <c r="G2993" s="55">
        <v>2</v>
      </c>
    </row>
    <row r="2994" spans="2:7">
      <c r="B2994" s="55" t="s">
        <v>266</v>
      </c>
      <c r="C2994" s="55" t="s">
        <v>120</v>
      </c>
      <c r="D2994" s="55" t="s">
        <v>269</v>
      </c>
      <c r="E2994" s="55" t="s">
        <v>1674</v>
      </c>
      <c r="F2994" s="55">
        <v>1</v>
      </c>
      <c r="G2994" s="55">
        <v>5</v>
      </c>
    </row>
    <row r="2995" spans="2:7">
      <c r="B2995" s="55" t="s">
        <v>266</v>
      </c>
      <c r="C2995" s="55" t="s">
        <v>120</v>
      </c>
      <c r="D2995" s="55" t="s">
        <v>267</v>
      </c>
      <c r="E2995" s="55" t="s">
        <v>1675</v>
      </c>
      <c r="F2995" s="55">
        <v>23</v>
      </c>
      <c r="G2995" s="55">
        <v>19</v>
      </c>
    </row>
    <row r="2996" spans="2:7">
      <c r="B2996" s="55" t="s">
        <v>266</v>
      </c>
      <c r="C2996" s="55" t="s">
        <v>120</v>
      </c>
      <c r="D2996" s="55" t="s">
        <v>269</v>
      </c>
      <c r="E2996" s="55" t="s">
        <v>1675</v>
      </c>
      <c r="F2996" s="55">
        <v>0</v>
      </c>
      <c r="G2996" s="55">
        <v>21</v>
      </c>
    </row>
    <row r="2997" spans="2:7">
      <c r="B2997" s="55" t="s">
        <v>266</v>
      </c>
      <c r="C2997" s="55" t="s">
        <v>120</v>
      </c>
      <c r="D2997" s="55" t="s">
        <v>267</v>
      </c>
      <c r="E2997" s="55" t="s">
        <v>1676</v>
      </c>
      <c r="F2997" s="55">
        <v>6</v>
      </c>
      <c r="G2997" s="55">
        <v>7</v>
      </c>
    </row>
    <row r="2998" spans="2:7">
      <c r="B2998" s="55" t="s">
        <v>266</v>
      </c>
      <c r="C2998" s="55" t="s">
        <v>120</v>
      </c>
      <c r="D2998" s="55" t="s">
        <v>269</v>
      </c>
      <c r="E2998" s="55" t="s">
        <v>1676</v>
      </c>
      <c r="F2998" s="55">
        <v>156</v>
      </c>
      <c r="G2998" s="55">
        <v>125</v>
      </c>
    </row>
    <row r="2999" spans="2:7">
      <c r="B2999" s="55" t="s">
        <v>266</v>
      </c>
      <c r="C2999" s="55" t="s">
        <v>120</v>
      </c>
      <c r="D2999" s="55" t="s">
        <v>270</v>
      </c>
      <c r="E2999" s="55" t="s">
        <v>1676</v>
      </c>
      <c r="F2999" s="55">
        <v>0</v>
      </c>
      <c r="G2999" s="55">
        <v>0</v>
      </c>
    </row>
    <row r="3000" spans="2:7">
      <c r="B3000" s="55" t="s">
        <v>266</v>
      </c>
      <c r="C3000" s="55" t="s">
        <v>120</v>
      </c>
      <c r="D3000" s="55" t="s">
        <v>267</v>
      </c>
      <c r="E3000" s="55" t="s">
        <v>1677</v>
      </c>
      <c r="F3000" s="55">
        <v>1</v>
      </c>
      <c r="G3000" s="55">
        <v>0</v>
      </c>
    </row>
    <row r="3001" spans="2:7">
      <c r="B3001" s="55" t="s">
        <v>266</v>
      </c>
      <c r="C3001" s="55" t="s">
        <v>120</v>
      </c>
      <c r="D3001" s="55" t="s">
        <v>269</v>
      </c>
      <c r="E3001" s="55" t="s">
        <v>1678</v>
      </c>
      <c r="F3001" s="55">
        <v>3</v>
      </c>
      <c r="G3001" s="55">
        <v>0</v>
      </c>
    </row>
    <row r="3002" spans="2:7">
      <c r="B3002" s="55" t="s">
        <v>266</v>
      </c>
      <c r="C3002" s="55" t="s">
        <v>120</v>
      </c>
      <c r="D3002" s="55" t="s">
        <v>267</v>
      </c>
      <c r="E3002" s="55" t="s">
        <v>1679</v>
      </c>
      <c r="F3002" s="55">
        <v>0</v>
      </c>
      <c r="G3002" s="55">
        <v>4</v>
      </c>
    </row>
    <row r="3003" spans="2:7">
      <c r="B3003" s="55" t="s">
        <v>266</v>
      </c>
      <c r="C3003" s="55" t="s">
        <v>120</v>
      </c>
      <c r="D3003" s="55" t="s">
        <v>267</v>
      </c>
      <c r="E3003" s="55" t="s">
        <v>1680</v>
      </c>
      <c r="F3003" s="55">
        <v>128</v>
      </c>
      <c r="G3003" s="55">
        <v>92</v>
      </c>
    </row>
    <row r="3004" spans="2:7">
      <c r="B3004" s="55" t="s">
        <v>266</v>
      </c>
      <c r="C3004" s="55" t="s">
        <v>120</v>
      </c>
      <c r="D3004" s="55" t="s">
        <v>269</v>
      </c>
      <c r="E3004" s="55" t="s">
        <v>1680</v>
      </c>
      <c r="F3004" s="55">
        <v>10</v>
      </c>
      <c r="G3004" s="55">
        <v>62</v>
      </c>
    </row>
    <row r="3005" spans="2:7">
      <c r="B3005" s="55" t="s">
        <v>266</v>
      </c>
      <c r="C3005" s="55" t="s">
        <v>120</v>
      </c>
      <c r="D3005" s="55" t="s">
        <v>270</v>
      </c>
      <c r="E3005" s="55" t="s">
        <v>1680</v>
      </c>
      <c r="F3005" s="55">
        <v>10</v>
      </c>
      <c r="G3005" s="55">
        <v>7</v>
      </c>
    </row>
    <row r="3006" spans="2:7">
      <c r="B3006" s="55" t="s">
        <v>266</v>
      </c>
      <c r="C3006" s="55" t="s">
        <v>120</v>
      </c>
      <c r="D3006" s="55" t="s">
        <v>267</v>
      </c>
      <c r="E3006" s="55" t="s">
        <v>1681</v>
      </c>
      <c r="F3006" s="55">
        <v>3</v>
      </c>
      <c r="G3006" s="55">
        <v>1</v>
      </c>
    </row>
    <row r="3007" spans="2:7">
      <c r="B3007" s="55" t="s">
        <v>266</v>
      </c>
      <c r="C3007" s="55" t="s">
        <v>120</v>
      </c>
      <c r="D3007" s="55" t="s">
        <v>269</v>
      </c>
      <c r="E3007" s="55" t="s">
        <v>1681</v>
      </c>
      <c r="F3007" s="55">
        <v>23</v>
      </c>
      <c r="G3007" s="55">
        <v>59</v>
      </c>
    </row>
    <row r="3008" spans="2:7">
      <c r="B3008" s="55" t="s">
        <v>266</v>
      </c>
      <c r="C3008" s="55" t="s">
        <v>120</v>
      </c>
      <c r="D3008" s="55" t="s">
        <v>270</v>
      </c>
      <c r="E3008" s="55" t="s">
        <v>1681</v>
      </c>
      <c r="F3008" s="55">
        <v>2</v>
      </c>
      <c r="G3008" s="55">
        <v>1</v>
      </c>
    </row>
    <row r="3009" spans="2:7">
      <c r="B3009" s="55" t="s">
        <v>266</v>
      </c>
      <c r="C3009" s="55" t="s">
        <v>120</v>
      </c>
      <c r="D3009" s="55" t="s">
        <v>267</v>
      </c>
      <c r="E3009" s="55" t="s">
        <v>1682</v>
      </c>
      <c r="F3009" s="55">
        <v>7</v>
      </c>
      <c r="G3009" s="55">
        <v>4</v>
      </c>
    </row>
    <row r="3010" spans="2:7">
      <c r="B3010" s="55" t="s">
        <v>266</v>
      </c>
      <c r="C3010" s="55" t="s">
        <v>120</v>
      </c>
      <c r="D3010" s="55" t="s">
        <v>267</v>
      </c>
      <c r="E3010" s="55" t="s">
        <v>1683</v>
      </c>
      <c r="F3010" s="55">
        <v>1</v>
      </c>
      <c r="G3010" s="55">
        <v>6</v>
      </c>
    </row>
    <row r="3011" spans="2:7">
      <c r="B3011" s="55" t="s">
        <v>266</v>
      </c>
      <c r="C3011" s="55" t="s">
        <v>120</v>
      </c>
      <c r="D3011" s="55" t="s">
        <v>269</v>
      </c>
      <c r="E3011" s="55" t="s">
        <v>1683</v>
      </c>
      <c r="F3011" s="55">
        <v>0</v>
      </c>
      <c r="G3011" s="55">
        <v>0</v>
      </c>
    </row>
    <row r="3012" spans="2:7">
      <c r="B3012" s="55" t="s">
        <v>266</v>
      </c>
      <c r="C3012" s="55" t="s">
        <v>120</v>
      </c>
      <c r="D3012" s="55" t="s">
        <v>267</v>
      </c>
      <c r="E3012" s="55" t="s">
        <v>1684</v>
      </c>
      <c r="F3012" s="55">
        <v>2</v>
      </c>
      <c r="G3012" s="55">
        <v>0</v>
      </c>
    </row>
    <row r="3013" spans="2:7">
      <c r="B3013" s="55" t="s">
        <v>266</v>
      </c>
      <c r="C3013" s="55" t="s">
        <v>120</v>
      </c>
      <c r="D3013" s="55" t="s">
        <v>267</v>
      </c>
      <c r="E3013" s="55" t="s">
        <v>1685</v>
      </c>
      <c r="F3013" s="55">
        <v>0</v>
      </c>
      <c r="G3013" s="55">
        <v>0</v>
      </c>
    </row>
    <row r="3014" spans="2:7">
      <c r="B3014" s="55" t="s">
        <v>266</v>
      </c>
      <c r="C3014" s="55" t="s">
        <v>120</v>
      </c>
      <c r="D3014" s="55" t="s">
        <v>267</v>
      </c>
      <c r="E3014" s="55" t="s">
        <v>1686</v>
      </c>
      <c r="F3014" s="55">
        <v>0</v>
      </c>
      <c r="G3014" s="55">
        <v>0</v>
      </c>
    </row>
    <row r="3015" spans="2:7">
      <c r="B3015" s="55" t="s">
        <v>266</v>
      </c>
      <c r="C3015" s="55" t="s">
        <v>120</v>
      </c>
      <c r="D3015" s="55" t="s">
        <v>267</v>
      </c>
      <c r="E3015" s="55" t="s">
        <v>1687</v>
      </c>
      <c r="F3015" s="55">
        <v>0</v>
      </c>
      <c r="G3015" s="55">
        <v>0</v>
      </c>
    </row>
    <row r="3016" spans="2:7">
      <c r="B3016" s="55" t="s">
        <v>266</v>
      </c>
      <c r="C3016" s="55" t="s">
        <v>120</v>
      </c>
      <c r="D3016" s="55" t="s">
        <v>269</v>
      </c>
      <c r="E3016" s="55" t="s">
        <v>1687</v>
      </c>
      <c r="F3016" s="55">
        <v>0</v>
      </c>
      <c r="G3016" s="55">
        <v>0</v>
      </c>
    </row>
    <row r="3017" spans="2:7">
      <c r="B3017" s="55" t="s">
        <v>266</v>
      </c>
      <c r="C3017" s="55" t="s">
        <v>120</v>
      </c>
      <c r="D3017" s="55" t="s">
        <v>267</v>
      </c>
      <c r="E3017" s="55" t="s">
        <v>1688</v>
      </c>
      <c r="F3017" s="55">
        <v>3</v>
      </c>
      <c r="G3017" s="55">
        <v>1</v>
      </c>
    </row>
    <row r="3018" spans="2:7">
      <c r="B3018" s="55" t="s">
        <v>266</v>
      </c>
      <c r="C3018" s="55" t="s">
        <v>120</v>
      </c>
      <c r="D3018" s="55" t="s">
        <v>269</v>
      </c>
      <c r="E3018" s="55" t="s">
        <v>1688</v>
      </c>
      <c r="F3018" s="55">
        <v>36</v>
      </c>
      <c r="G3018" s="55">
        <v>21</v>
      </c>
    </row>
    <row r="3019" spans="2:7">
      <c r="B3019" s="55" t="s">
        <v>266</v>
      </c>
      <c r="C3019" s="55" t="s">
        <v>120</v>
      </c>
      <c r="D3019" s="55" t="s">
        <v>270</v>
      </c>
      <c r="E3019" s="55" t="s">
        <v>1688</v>
      </c>
      <c r="F3019" s="55">
        <v>0</v>
      </c>
      <c r="G3019" s="55">
        <v>0</v>
      </c>
    </row>
    <row r="3020" spans="2:7">
      <c r="B3020" s="55" t="s">
        <v>266</v>
      </c>
      <c r="C3020" s="55" t="s">
        <v>120</v>
      </c>
      <c r="D3020" s="55" t="s">
        <v>267</v>
      </c>
      <c r="E3020" s="55" t="s">
        <v>1689</v>
      </c>
      <c r="F3020" s="55">
        <v>198</v>
      </c>
      <c r="G3020" s="55">
        <v>58</v>
      </c>
    </row>
    <row r="3021" spans="2:7">
      <c r="B3021" s="55" t="s">
        <v>266</v>
      </c>
      <c r="C3021" s="55" t="s">
        <v>120</v>
      </c>
      <c r="D3021" s="55" t="s">
        <v>269</v>
      </c>
      <c r="E3021" s="55" t="s">
        <v>1689</v>
      </c>
      <c r="F3021" s="55">
        <v>227</v>
      </c>
      <c r="G3021" s="55">
        <v>173</v>
      </c>
    </row>
    <row r="3022" spans="2:7">
      <c r="B3022" s="55" t="s">
        <v>266</v>
      </c>
      <c r="C3022" s="55" t="s">
        <v>120</v>
      </c>
      <c r="D3022" s="55" t="s">
        <v>270</v>
      </c>
      <c r="E3022" s="55" t="s">
        <v>1689</v>
      </c>
      <c r="F3022" s="55">
        <v>79</v>
      </c>
      <c r="G3022" s="55">
        <v>74</v>
      </c>
    </row>
    <row r="3023" spans="2:7">
      <c r="B3023" s="55" t="s">
        <v>266</v>
      </c>
      <c r="C3023" s="55" t="s">
        <v>120</v>
      </c>
      <c r="D3023" s="55" t="s">
        <v>267</v>
      </c>
      <c r="E3023" s="55" t="s">
        <v>1690</v>
      </c>
      <c r="F3023" s="55">
        <v>0</v>
      </c>
      <c r="G3023" s="55">
        <v>10</v>
      </c>
    </row>
    <row r="3024" spans="2:7">
      <c r="B3024" s="55" t="s">
        <v>266</v>
      </c>
      <c r="C3024" s="55" t="s">
        <v>120</v>
      </c>
      <c r="D3024" s="55" t="s">
        <v>269</v>
      </c>
      <c r="E3024" s="55" t="s">
        <v>1690</v>
      </c>
      <c r="F3024" s="55">
        <v>0</v>
      </c>
      <c r="G3024" s="55">
        <v>0</v>
      </c>
    </row>
    <row r="3025" spans="2:7">
      <c r="B3025" s="55" t="s">
        <v>266</v>
      </c>
      <c r="C3025" s="55" t="s">
        <v>120</v>
      </c>
      <c r="D3025" s="55" t="s">
        <v>267</v>
      </c>
      <c r="E3025" s="55" t="s">
        <v>1691</v>
      </c>
      <c r="F3025" s="55">
        <v>13</v>
      </c>
      <c r="G3025" s="55">
        <v>5</v>
      </c>
    </row>
    <row r="3026" spans="2:7">
      <c r="B3026" s="55" t="s">
        <v>266</v>
      </c>
      <c r="C3026" s="55" t="s">
        <v>120</v>
      </c>
      <c r="D3026" s="55" t="s">
        <v>267</v>
      </c>
      <c r="E3026" s="55" t="s">
        <v>1692</v>
      </c>
      <c r="F3026" s="55">
        <v>0</v>
      </c>
      <c r="G3026" s="55">
        <v>2</v>
      </c>
    </row>
    <row r="3027" spans="2:7">
      <c r="B3027" s="55" t="s">
        <v>266</v>
      </c>
      <c r="C3027" s="55" t="s">
        <v>120</v>
      </c>
      <c r="D3027" s="55" t="s">
        <v>269</v>
      </c>
      <c r="E3027" s="55" t="s">
        <v>1692</v>
      </c>
      <c r="F3027" s="55">
        <v>0</v>
      </c>
      <c r="G3027" s="55">
        <v>0</v>
      </c>
    </row>
    <row r="3028" spans="2:7">
      <c r="B3028" s="55" t="s">
        <v>266</v>
      </c>
      <c r="C3028" s="55" t="s">
        <v>120</v>
      </c>
      <c r="D3028" s="55" t="s">
        <v>267</v>
      </c>
      <c r="E3028" s="55" t="s">
        <v>1693</v>
      </c>
      <c r="F3028" s="55">
        <v>0</v>
      </c>
      <c r="G3028" s="55">
        <v>0</v>
      </c>
    </row>
    <row r="3029" spans="2:7">
      <c r="B3029" s="55" t="s">
        <v>266</v>
      </c>
      <c r="C3029" s="55" t="s">
        <v>120</v>
      </c>
      <c r="D3029" s="55" t="s">
        <v>269</v>
      </c>
      <c r="E3029" s="55" t="s">
        <v>1693</v>
      </c>
      <c r="F3029" s="55">
        <v>0</v>
      </c>
      <c r="G3029" s="55">
        <v>0</v>
      </c>
    </row>
    <row r="3030" spans="2:7">
      <c r="B3030" s="55" t="s">
        <v>266</v>
      </c>
      <c r="C3030" s="55" t="s">
        <v>120</v>
      </c>
      <c r="D3030" s="55" t="s">
        <v>267</v>
      </c>
      <c r="E3030" s="55" t="s">
        <v>1694</v>
      </c>
      <c r="F3030" s="55">
        <v>0</v>
      </c>
      <c r="G3030" s="55">
        <v>10</v>
      </c>
    </row>
    <row r="3031" spans="2:7">
      <c r="B3031" s="55" t="s">
        <v>266</v>
      </c>
      <c r="C3031" s="55" t="s">
        <v>120</v>
      </c>
      <c r="D3031" s="55" t="s">
        <v>269</v>
      </c>
      <c r="E3031" s="55" t="s">
        <v>1694</v>
      </c>
      <c r="F3031" s="55">
        <v>6</v>
      </c>
      <c r="G3031" s="55">
        <v>12</v>
      </c>
    </row>
    <row r="3032" spans="2:7">
      <c r="B3032" s="55" t="s">
        <v>266</v>
      </c>
      <c r="C3032" s="55" t="s">
        <v>120</v>
      </c>
      <c r="D3032" s="55" t="s">
        <v>267</v>
      </c>
      <c r="E3032" s="55" t="s">
        <v>1695</v>
      </c>
      <c r="F3032" s="55">
        <v>213</v>
      </c>
      <c r="G3032" s="55">
        <v>317</v>
      </c>
    </row>
    <row r="3033" spans="2:7">
      <c r="B3033" s="55" t="s">
        <v>266</v>
      </c>
      <c r="C3033" s="55" t="s">
        <v>120</v>
      </c>
      <c r="D3033" s="55" t="s">
        <v>269</v>
      </c>
      <c r="E3033" s="55" t="s">
        <v>1695</v>
      </c>
      <c r="F3033" s="55">
        <v>487</v>
      </c>
      <c r="G3033" s="55">
        <v>495</v>
      </c>
    </row>
    <row r="3034" spans="2:7">
      <c r="B3034" s="55" t="s">
        <v>266</v>
      </c>
      <c r="C3034" s="55" t="s">
        <v>120</v>
      </c>
      <c r="D3034" s="55" t="s">
        <v>270</v>
      </c>
      <c r="E3034" s="55" t="s">
        <v>1695</v>
      </c>
      <c r="F3034" s="55">
        <v>125</v>
      </c>
      <c r="G3034" s="55">
        <v>65</v>
      </c>
    </row>
    <row r="3035" spans="2:7">
      <c r="B3035" s="55" t="s">
        <v>266</v>
      </c>
      <c r="C3035" s="55" t="s">
        <v>120</v>
      </c>
      <c r="D3035" s="55" t="s">
        <v>267</v>
      </c>
      <c r="E3035" s="55" t="s">
        <v>1696</v>
      </c>
      <c r="F3035" s="55">
        <v>14</v>
      </c>
      <c r="G3035" s="55">
        <v>7</v>
      </c>
    </row>
    <row r="3036" spans="2:7">
      <c r="B3036" s="55" t="s">
        <v>266</v>
      </c>
      <c r="C3036" s="55" t="s">
        <v>120</v>
      </c>
      <c r="D3036" s="55" t="s">
        <v>269</v>
      </c>
      <c r="E3036" s="55" t="s">
        <v>1696</v>
      </c>
      <c r="F3036" s="55">
        <v>0</v>
      </c>
      <c r="G3036" s="55">
        <v>8</v>
      </c>
    </row>
    <row r="3037" spans="2:7">
      <c r="B3037" s="55" t="s">
        <v>266</v>
      </c>
      <c r="C3037" s="55" t="s">
        <v>120</v>
      </c>
      <c r="D3037" s="55" t="s">
        <v>270</v>
      </c>
      <c r="E3037" s="55" t="s">
        <v>1696</v>
      </c>
      <c r="F3037" s="55">
        <v>0</v>
      </c>
      <c r="G3037" s="55">
        <v>3</v>
      </c>
    </row>
    <row r="3038" spans="2:7">
      <c r="B3038" s="55" t="s">
        <v>266</v>
      </c>
      <c r="C3038" s="55" t="s">
        <v>120</v>
      </c>
      <c r="D3038" s="55" t="s">
        <v>267</v>
      </c>
      <c r="E3038" s="55" t="s">
        <v>1697</v>
      </c>
      <c r="F3038" s="55">
        <v>87</v>
      </c>
      <c r="G3038" s="55">
        <v>72</v>
      </c>
    </row>
    <row r="3039" spans="2:7">
      <c r="B3039" s="55" t="s">
        <v>266</v>
      </c>
      <c r="C3039" s="55" t="s">
        <v>120</v>
      </c>
      <c r="D3039" s="55" t="s">
        <v>269</v>
      </c>
      <c r="E3039" s="55" t="s">
        <v>1697</v>
      </c>
      <c r="F3039" s="55">
        <v>2</v>
      </c>
      <c r="G3039" s="55">
        <v>12</v>
      </c>
    </row>
    <row r="3040" spans="2:7">
      <c r="B3040" s="55" t="s">
        <v>266</v>
      </c>
      <c r="C3040" s="55" t="s">
        <v>120</v>
      </c>
      <c r="D3040" s="55" t="s">
        <v>267</v>
      </c>
      <c r="E3040" s="55" t="s">
        <v>1698</v>
      </c>
      <c r="F3040" s="55">
        <v>37</v>
      </c>
      <c r="G3040" s="55">
        <v>45</v>
      </c>
    </row>
    <row r="3041" spans="2:7">
      <c r="B3041" s="55" t="s">
        <v>266</v>
      </c>
      <c r="C3041" s="55" t="s">
        <v>120</v>
      </c>
      <c r="D3041" s="55" t="s">
        <v>269</v>
      </c>
      <c r="E3041" s="55" t="s">
        <v>1698</v>
      </c>
      <c r="F3041" s="55">
        <v>70</v>
      </c>
      <c r="G3041" s="55">
        <v>44</v>
      </c>
    </row>
    <row r="3042" spans="2:7">
      <c r="B3042" s="55" t="s">
        <v>266</v>
      </c>
      <c r="C3042" s="55" t="s">
        <v>120</v>
      </c>
      <c r="D3042" s="55" t="s">
        <v>270</v>
      </c>
      <c r="E3042" s="55" t="s">
        <v>1698</v>
      </c>
      <c r="F3042" s="55">
        <v>1</v>
      </c>
      <c r="G3042" s="55">
        <v>0</v>
      </c>
    </row>
    <row r="3043" spans="2:7">
      <c r="B3043" s="55" t="s">
        <v>266</v>
      </c>
      <c r="C3043" s="55" t="s">
        <v>120</v>
      </c>
      <c r="D3043" s="55" t="s">
        <v>267</v>
      </c>
      <c r="E3043" s="55" t="s">
        <v>1699</v>
      </c>
      <c r="F3043" s="55">
        <v>3</v>
      </c>
      <c r="G3043" s="55">
        <v>2</v>
      </c>
    </row>
    <row r="3044" spans="2:7">
      <c r="B3044" s="55" t="s">
        <v>266</v>
      </c>
      <c r="C3044" s="55" t="s">
        <v>120</v>
      </c>
      <c r="D3044" s="55" t="s">
        <v>269</v>
      </c>
      <c r="E3044" s="55" t="s">
        <v>1699</v>
      </c>
      <c r="F3044" s="55">
        <v>0</v>
      </c>
      <c r="G3044" s="55">
        <v>0</v>
      </c>
    </row>
    <row r="3045" spans="2:7">
      <c r="B3045" s="55" t="s">
        <v>266</v>
      </c>
      <c r="C3045" s="55" t="s">
        <v>120</v>
      </c>
      <c r="D3045" s="55" t="s">
        <v>270</v>
      </c>
      <c r="E3045" s="55" t="s">
        <v>1699</v>
      </c>
      <c r="F3045" s="55">
        <v>0</v>
      </c>
      <c r="G3045" s="55">
        <v>0</v>
      </c>
    </row>
    <row r="3046" spans="2:7">
      <c r="B3046" s="55" t="s">
        <v>266</v>
      </c>
      <c r="C3046" s="55" t="s">
        <v>120</v>
      </c>
      <c r="D3046" s="55" t="s">
        <v>267</v>
      </c>
      <c r="E3046" s="55" t="s">
        <v>1700</v>
      </c>
      <c r="F3046" s="55">
        <v>0</v>
      </c>
      <c r="G3046" s="55">
        <v>0</v>
      </c>
    </row>
    <row r="3047" spans="2:7">
      <c r="B3047" s="55" t="s">
        <v>266</v>
      </c>
      <c r="C3047" s="55" t="s">
        <v>120</v>
      </c>
      <c r="D3047" s="55" t="s">
        <v>267</v>
      </c>
      <c r="E3047" s="55" t="s">
        <v>1701</v>
      </c>
      <c r="F3047" s="55">
        <v>9</v>
      </c>
      <c r="G3047" s="55">
        <v>2</v>
      </c>
    </row>
    <row r="3048" spans="2:7">
      <c r="B3048" s="55" t="s">
        <v>266</v>
      </c>
      <c r="C3048" s="55" t="s">
        <v>120</v>
      </c>
      <c r="D3048" s="55" t="s">
        <v>269</v>
      </c>
      <c r="E3048" s="55" t="s">
        <v>1701</v>
      </c>
      <c r="F3048" s="55">
        <v>9</v>
      </c>
      <c r="G3048" s="55">
        <v>0</v>
      </c>
    </row>
    <row r="3049" spans="2:7">
      <c r="B3049" s="55" t="s">
        <v>266</v>
      </c>
      <c r="C3049" s="55" t="s">
        <v>120</v>
      </c>
      <c r="D3049" s="55" t="s">
        <v>267</v>
      </c>
      <c r="E3049" s="55" t="s">
        <v>1702</v>
      </c>
      <c r="F3049" s="55">
        <v>9</v>
      </c>
      <c r="G3049" s="55">
        <v>15</v>
      </c>
    </row>
    <row r="3050" spans="2:7">
      <c r="B3050" s="55" t="s">
        <v>266</v>
      </c>
      <c r="C3050" s="55" t="s">
        <v>120</v>
      </c>
      <c r="D3050" s="55" t="s">
        <v>269</v>
      </c>
      <c r="E3050" s="55" t="s">
        <v>1702</v>
      </c>
      <c r="F3050" s="55">
        <v>0</v>
      </c>
      <c r="G3050" s="55">
        <v>96</v>
      </c>
    </row>
    <row r="3051" spans="2:7">
      <c r="B3051" s="55" t="s">
        <v>266</v>
      </c>
      <c r="C3051" s="55" t="s">
        <v>120</v>
      </c>
      <c r="D3051" s="55" t="s">
        <v>267</v>
      </c>
      <c r="E3051" s="55" t="s">
        <v>1703</v>
      </c>
      <c r="F3051" s="55">
        <v>0</v>
      </c>
      <c r="G3051" s="55">
        <v>0</v>
      </c>
    </row>
    <row r="3052" spans="2:7">
      <c r="B3052" s="55" t="s">
        <v>266</v>
      </c>
      <c r="C3052" s="55" t="s">
        <v>120</v>
      </c>
      <c r="D3052" s="55" t="s">
        <v>269</v>
      </c>
      <c r="E3052" s="55" t="s">
        <v>1703</v>
      </c>
      <c r="F3052" s="55">
        <v>0</v>
      </c>
      <c r="G3052" s="55">
        <v>0</v>
      </c>
    </row>
    <row r="3053" spans="2:7">
      <c r="B3053" s="55" t="s">
        <v>266</v>
      </c>
      <c r="C3053" s="55" t="s">
        <v>120</v>
      </c>
      <c r="D3053" s="55" t="s">
        <v>267</v>
      </c>
      <c r="E3053" s="55" t="s">
        <v>1704</v>
      </c>
      <c r="F3053" s="55">
        <v>0</v>
      </c>
      <c r="G3053" s="55">
        <v>0</v>
      </c>
    </row>
    <row r="3054" spans="2:7">
      <c r="B3054" s="55" t="s">
        <v>266</v>
      </c>
      <c r="C3054" s="55" t="s">
        <v>120</v>
      </c>
      <c r="D3054" s="55" t="s">
        <v>267</v>
      </c>
      <c r="E3054" s="55" t="s">
        <v>1705</v>
      </c>
      <c r="F3054" s="55">
        <v>8</v>
      </c>
      <c r="G3054" s="55">
        <v>4</v>
      </c>
    </row>
    <row r="3055" spans="2:7">
      <c r="B3055" s="55" t="s">
        <v>266</v>
      </c>
      <c r="C3055" s="55" t="s">
        <v>120</v>
      </c>
      <c r="D3055" s="55" t="s">
        <v>269</v>
      </c>
      <c r="E3055" s="55" t="s">
        <v>1705</v>
      </c>
      <c r="F3055" s="55">
        <v>6</v>
      </c>
      <c r="G3055" s="55">
        <v>1</v>
      </c>
    </row>
    <row r="3056" spans="2:7">
      <c r="B3056" s="55" t="s">
        <v>266</v>
      </c>
      <c r="C3056" s="55" t="s">
        <v>120</v>
      </c>
      <c r="D3056" s="55" t="s">
        <v>267</v>
      </c>
      <c r="E3056" s="55" t="s">
        <v>1706</v>
      </c>
      <c r="F3056" s="55">
        <v>50</v>
      </c>
      <c r="G3056" s="55">
        <v>33</v>
      </c>
    </row>
    <row r="3057" spans="2:7">
      <c r="B3057" s="55" t="s">
        <v>266</v>
      </c>
      <c r="C3057" s="55" t="s">
        <v>120</v>
      </c>
      <c r="D3057" s="55" t="s">
        <v>269</v>
      </c>
      <c r="E3057" s="55" t="s">
        <v>1706</v>
      </c>
      <c r="F3057" s="55">
        <v>74</v>
      </c>
      <c r="G3057" s="55">
        <v>43</v>
      </c>
    </row>
    <row r="3058" spans="2:7">
      <c r="B3058" s="55" t="s">
        <v>266</v>
      </c>
      <c r="C3058" s="55" t="s">
        <v>120</v>
      </c>
      <c r="D3058" s="55" t="s">
        <v>270</v>
      </c>
      <c r="E3058" s="55" t="s">
        <v>1706</v>
      </c>
      <c r="F3058" s="55">
        <v>1</v>
      </c>
      <c r="G3058" s="55">
        <v>12</v>
      </c>
    </row>
    <row r="3059" spans="2:7">
      <c r="B3059" s="55" t="s">
        <v>266</v>
      </c>
      <c r="C3059" s="55" t="s">
        <v>120</v>
      </c>
      <c r="D3059" s="55" t="s">
        <v>267</v>
      </c>
      <c r="E3059" s="55" t="s">
        <v>1707</v>
      </c>
      <c r="F3059" s="55">
        <v>0</v>
      </c>
      <c r="G3059" s="55">
        <v>0</v>
      </c>
    </row>
    <row r="3060" spans="2:7">
      <c r="B3060" s="55" t="s">
        <v>266</v>
      </c>
      <c r="C3060" s="55" t="s">
        <v>120</v>
      </c>
      <c r="D3060" s="55" t="s">
        <v>269</v>
      </c>
      <c r="E3060" s="55" t="s">
        <v>1707</v>
      </c>
      <c r="F3060" s="55">
        <v>1</v>
      </c>
      <c r="G3060" s="55">
        <v>0</v>
      </c>
    </row>
    <row r="3061" spans="2:7">
      <c r="B3061" s="55" t="s">
        <v>266</v>
      </c>
      <c r="C3061" s="55" t="s">
        <v>120</v>
      </c>
      <c r="D3061" s="55" t="s">
        <v>267</v>
      </c>
      <c r="E3061" s="55" t="s">
        <v>1708</v>
      </c>
      <c r="F3061" s="55">
        <v>45</v>
      </c>
      <c r="G3061" s="55">
        <v>48</v>
      </c>
    </row>
    <row r="3062" spans="2:7">
      <c r="B3062" s="55" t="s">
        <v>266</v>
      </c>
      <c r="C3062" s="55" t="s">
        <v>120</v>
      </c>
      <c r="D3062" s="55" t="s">
        <v>269</v>
      </c>
      <c r="E3062" s="55" t="s">
        <v>1708</v>
      </c>
      <c r="F3062" s="55">
        <v>226</v>
      </c>
      <c r="G3062" s="55">
        <v>232</v>
      </c>
    </row>
    <row r="3063" spans="2:7">
      <c r="B3063" s="55" t="s">
        <v>266</v>
      </c>
      <c r="C3063" s="55" t="s">
        <v>120</v>
      </c>
      <c r="D3063" s="55" t="s">
        <v>270</v>
      </c>
      <c r="E3063" s="55" t="s">
        <v>1708</v>
      </c>
      <c r="F3063" s="55">
        <v>9</v>
      </c>
      <c r="G3063" s="55">
        <v>10</v>
      </c>
    </row>
    <row r="3064" spans="2:7">
      <c r="B3064" s="55" t="s">
        <v>266</v>
      </c>
      <c r="C3064" s="55" t="s">
        <v>120</v>
      </c>
      <c r="D3064" s="55" t="s">
        <v>267</v>
      </c>
      <c r="E3064" s="55" t="s">
        <v>1709</v>
      </c>
      <c r="F3064" s="55">
        <v>18</v>
      </c>
      <c r="G3064" s="55">
        <v>11</v>
      </c>
    </row>
    <row r="3065" spans="2:7">
      <c r="B3065" s="55" t="s">
        <v>266</v>
      </c>
      <c r="C3065" s="55" t="s">
        <v>120</v>
      </c>
      <c r="D3065" s="55" t="s">
        <v>269</v>
      </c>
      <c r="E3065" s="55" t="s">
        <v>1709</v>
      </c>
      <c r="F3065" s="55">
        <v>0</v>
      </c>
      <c r="G3065" s="55">
        <v>0</v>
      </c>
    </row>
    <row r="3066" spans="2:7">
      <c r="B3066" s="55" t="s">
        <v>266</v>
      </c>
      <c r="C3066" s="55" t="s">
        <v>120</v>
      </c>
      <c r="D3066" s="55" t="s">
        <v>270</v>
      </c>
      <c r="E3066" s="55" t="s">
        <v>1709</v>
      </c>
      <c r="F3066" s="55">
        <v>0</v>
      </c>
      <c r="G3066" s="55">
        <v>1</v>
      </c>
    </row>
    <row r="3067" spans="2:7">
      <c r="B3067" s="55" t="s">
        <v>266</v>
      </c>
      <c r="C3067" s="55" t="s">
        <v>120</v>
      </c>
      <c r="D3067" s="55" t="s">
        <v>267</v>
      </c>
      <c r="E3067" s="55" t="s">
        <v>1710</v>
      </c>
      <c r="F3067" s="55">
        <v>19</v>
      </c>
      <c r="G3067" s="55">
        <v>21</v>
      </c>
    </row>
    <row r="3068" spans="2:7">
      <c r="B3068" s="55" t="s">
        <v>266</v>
      </c>
      <c r="C3068" s="55" t="s">
        <v>120</v>
      </c>
      <c r="D3068" s="55" t="s">
        <v>269</v>
      </c>
      <c r="E3068" s="55" t="s">
        <v>1710</v>
      </c>
      <c r="F3068" s="55">
        <v>5</v>
      </c>
      <c r="G3068" s="55">
        <v>0</v>
      </c>
    </row>
    <row r="3069" spans="2:7">
      <c r="B3069" s="55" t="s">
        <v>266</v>
      </c>
      <c r="C3069" s="55" t="s">
        <v>120</v>
      </c>
      <c r="D3069" s="55" t="s">
        <v>270</v>
      </c>
      <c r="E3069" s="55" t="s">
        <v>1710</v>
      </c>
      <c r="F3069" s="55">
        <v>0</v>
      </c>
      <c r="G3069" s="55">
        <v>0</v>
      </c>
    </row>
    <row r="3070" spans="2:7">
      <c r="B3070" s="55" t="s">
        <v>266</v>
      </c>
      <c r="C3070" s="55" t="s">
        <v>120</v>
      </c>
      <c r="D3070" s="55" t="s">
        <v>267</v>
      </c>
      <c r="E3070" s="55" t="s">
        <v>1711</v>
      </c>
      <c r="F3070" s="55">
        <v>3</v>
      </c>
      <c r="G3070" s="55">
        <v>0</v>
      </c>
    </row>
    <row r="3071" spans="2:7">
      <c r="B3071" s="55" t="s">
        <v>266</v>
      </c>
      <c r="C3071" s="55" t="s">
        <v>120</v>
      </c>
      <c r="D3071" s="55" t="s">
        <v>267</v>
      </c>
      <c r="E3071" s="55" t="s">
        <v>1712</v>
      </c>
      <c r="F3071" s="55">
        <v>129</v>
      </c>
      <c r="G3071" s="55">
        <v>201</v>
      </c>
    </row>
    <row r="3072" spans="2:7">
      <c r="B3072" s="55" t="s">
        <v>266</v>
      </c>
      <c r="C3072" s="55" t="s">
        <v>120</v>
      </c>
      <c r="D3072" s="55" t="s">
        <v>269</v>
      </c>
      <c r="E3072" s="55" t="s">
        <v>1712</v>
      </c>
      <c r="F3072" s="55">
        <v>203</v>
      </c>
      <c r="G3072" s="55">
        <v>1139</v>
      </c>
    </row>
    <row r="3073" spans="2:7">
      <c r="B3073" s="55" t="s">
        <v>266</v>
      </c>
      <c r="C3073" s="55" t="s">
        <v>120</v>
      </c>
      <c r="D3073" s="55" t="s">
        <v>270</v>
      </c>
      <c r="E3073" s="55" t="s">
        <v>1712</v>
      </c>
      <c r="F3073" s="55">
        <v>23</v>
      </c>
      <c r="G3073" s="55">
        <v>137</v>
      </c>
    </row>
    <row r="3074" spans="2:7">
      <c r="B3074" s="55" t="s">
        <v>266</v>
      </c>
      <c r="C3074" s="55" t="s">
        <v>120</v>
      </c>
      <c r="D3074" s="55" t="s">
        <v>267</v>
      </c>
      <c r="E3074" s="55" t="s">
        <v>1713</v>
      </c>
      <c r="F3074" s="55">
        <v>4</v>
      </c>
      <c r="G3074" s="55">
        <v>0</v>
      </c>
    </row>
    <row r="3075" spans="2:7">
      <c r="B3075" s="55" t="s">
        <v>266</v>
      </c>
      <c r="C3075" s="55" t="s">
        <v>120</v>
      </c>
      <c r="D3075" s="55" t="s">
        <v>267</v>
      </c>
      <c r="E3075" s="55" t="s">
        <v>1714</v>
      </c>
      <c r="F3075" s="55">
        <v>24</v>
      </c>
      <c r="G3075" s="55">
        <v>16</v>
      </c>
    </row>
    <row r="3076" spans="2:7">
      <c r="B3076" s="55" t="s">
        <v>266</v>
      </c>
      <c r="C3076" s="55" t="s">
        <v>120</v>
      </c>
      <c r="D3076" s="55" t="s">
        <v>269</v>
      </c>
      <c r="E3076" s="55" t="s">
        <v>1714</v>
      </c>
      <c r="F3076" s="55">
        <v>10</v>
      </c>
      <c r="G3076" s="55">
        <v>29</v>
      </c>
    </row>
    <row r="3077" spans="2:7">
      <c r="B3077" s="55" t="s">
        <v>266</v>
      </c>
      <c r="C3077" s="55" t="s">
        <v>120</v>
      </c>
      <c r="D3077" s="55" t="s">
        <v>270</v>
      </c>
      <c r="E3077" s="55" t="s">
        <v>1714</v>
      </c>
      <c r="F3077" s="55">
        <v>4</v>
      </c>
      <c r="G3077" s="55">
        <v>8</v>
      </c>
    </row>
    <row r="3078" spans="2:7">
      <c r="B3078" s="55" t="s">
        <v>266</v>
      </c>
      <c r="C3078" s="55" t="s">
        <v>120</v>
      </c>
      <c r="D3078" s="55" t="s">
        <v>267</v>
      </c>
      <c r="E3078" s="55" t="s">
        <v>1715</v>
      </c>
      <c r="F3078" s="55">
        <v>2</v>
      </c>
      <c r="G3078" s="55">
        <v>0</v>
      </c>
    </row>
    <row r="3079" spans="2:7">
      <c r="B3079" s="55" t="s">
        <v>266</v>
      </c>
      <c r="C3079" s="55" t="s">
        <v>120</v>
      </c>
      <c r="D3079" s="55" t="s">
        <v>267</v>
      </c>
      <c r="E3079" s="55" t="s">
        <v>1716</v>
      </c>
      <c r="F3079" s="55">
        <v>0</v>
      </c>
      <c r="G3079" s="55">
        <v>0</v>
      </c>
    </row>
    <row r="3080" spans="2:7">
      <c r="B3080" s="55" t="s">
        <v>266</v>
      </c>
      <c r="C3080" s="55" t="s">
        <v>120</v>
      </c>
      <c r="D3080" s="55" t="s">
        <v>267</v>
      </c>
      <c r="E3080" s="55" t="s">
        <v>1717</v>
      </c>
      <c r="F3080" s="55">
        <v>3950</v>
      </c>
      <c r="G3080" s="55">
        <v>3798</v>
      </c>
    </row>
    <row r="3081" spans="2:7">
      <c r="B3081" s="55" t="s">
        <v>266</v>
      </c>
      <c r="C3081" s="55" t="s">
        <v>120</v>
      </c>
      <c r="D3081" s="55" t="s">
        <v>269</v>
      </c>
      <c r="E3081" s="55" t="s">
        <v>1717</v>
      </c>
      <c r="F3081" s="55">
        <v>9411</v>
      </c>
      <c r="G3081" s="55">
        <v>9683</v>
      </c>
    </row>
    <row r="3082" spans="2:7">
      <c r="B3082" s="55" t="s">
        <v>266</v>
      </c>
      <c r="C3082" s="55" t="s">
        <v>120</v>
      </c>
      <c r="D3082" s="55" t="s">
        <v>270</v>
      </c>
      <c r="E3082" s="55" t="s">
        <v>1717</v>
      </c>
      <c r="F3082" s="55">
        <v>1521</v>
      </c>
      <c r="G3082" s="55">
        <v>1240</v>
      </c>
    </row>
    <row r="3083" spans="2:7">
      <c r="B3083" s="55" t="s">
        <v>266</v>
      </c>
      <c r="C3083" s="55" t="s">
        <v>120</v>
      </c>
      <c r="D3083" s="55" t="s">
        <v>267</v>
      </c>
      <c r="E3083" s="55" t="s">
        <v>1718</v>
      </c>
      <c r="F3083" s="55">
        <v>7</v>
      </c>
      <c r="G3083" s="55">
        <v>7</v>
      </c>
    </row>
    <row r="3084" spans="2:7">
      <c r="B3084" s="55" t="s">
        <v>266</v>
      </c>
      <c r="C3084" s="55" t="s">
        <v>120</v>
      </c>
      <c r="D3084" s="55" t="s">
        <v>269</v>
      </c>
      <c r="E3084" s="55" t="s">
        <v>1718</v>
      </c>
      <c r="F3084" s="55">
        <v>4</v>
      </c>
      <c r="G3084" s="55">
        <v>4</v>
      </c>
    </row>
    <row r="3085" spans="2:7">
      <c r="B3085" s="55" t="s">
        <v>266</v>
      </c>
      <c r="C3085" s="55" t="s">
        <v>120</v>
      </c>
      <c r="D3085" s="55" t="s">
        <v>270</v>
      </c>
      <c r="E3085" s="55" t="s">
        <v>1718</v>
      </c>
      <c r="F3085" s="55">
        <v>0</v>
      </c>
      <c r="G3085" s="55">
        <v>0</v>
      </c>
    </row>
    <row r="3086" spans="2:7">
      <c r="B3086" s="55" t="s">
        <v>266</v>
      </c>
      <c r="C3086" s="55" t="s">
        <v>120</v>
      </c>
      <c r="D3086" s="55" t="s">
        <v>267</v>
      </c>
      <c r="E3086" s="55" t="s">
        <v>1719</v>
      </c>
      <c r="F3086" s="55">
        <v>0</v>
      </c>
      <c r="G3086" s="55">
        <v>0</v>
      </c>
    </row>
    <row r="3087" spans="2:7">
      <c r="B3087" s="55" t="s">
        <v>266</v>
      </c>
      <c r="C3087" s="55" t="s">
        <v>120</v>
      </c>
      <c r="D3087" s="55" t="s">
        <v>269</v>
      </c>
      <c r="E3087" s="55" t="s">
        <v>1719</v>
      </c>
      <c r="F3087" s="55">
        <v>0</v>
      </c>
      <c r="G3087" s="55">
        <v>0</v>
      </c>
    </row>
    <row r="3088" spans="2:7">
      <c r="B3088" s="55" t="s">
        <v>266</v>
      </c>
      <c r="C3088" s="55" t="s">
        <v>120</v>
      </c>
      <c r="D3088" s="55" t="s">
        <v>267</v>
      </c>
      <c r="E3088" s="55" t="s">
        <v>1720</v>
      </c>
      <c r="F3088" s="55">
        <v>1</v>
      </c>
      <c r="G3088" s="55">
        <v>0</v>
      </c>
    </row>
    <row r="3089" spans="2:7">
      <c r="B3089" s="55" t="s">
        <v>266</v>
      </c>
      <c r="C3089" s="55" t="s">
        <v>120</v>
      </c>
      <c r="D3089" s="55" t="s">
        <v>267</v>
      </c>
      <c r="E3089" s="55" t="s">
        <v>1721</v>
      </c>
      <c r="F3089" s="55">
        <v>509</v>
      </c>
      <c r="G3089" s="55">
        <v>482</v>
      </c>
    </row>
    <row r="3090" spans="2:7">
      <c r="B3090" s="55" t="s">
        <v>266</v>
      </c>
      <c r="C3090" s="55" t="s">
        <v>120</v>
      </c>
      <c r="D3090" s="55" t="s">
        <v>269</v>
      </c>
      <c r="E3090" s="55" t="s">
        <v>1721</v>
      </c>
      <c r="F3090" s="55">
        <v>589</v>
      </c>
      <c r="G3090" s="55">
        <v>575</v>
      </c>
    </row>
    <row r="3091" spans="2:7">
      <c r="B3091" s="55" t="s">
        <v>266</v>
      </c>
      <c r="C3091" s="55" t="s">
        <v>120</v>
      </c>
      <c r="D3091" s="55" t="s">
        <v>270</v>
      </c>
      <c r="E3091" s="55" t="s">
        <v>1721</v>
      </c>
      <c r="F3091" s="55">
        <v>52</v>
      </c>
      <c r="G3091" s="55">
        <v>42</v>
      </c>
    </row>
    <row r="3092" spans="2:7">
      <c r="B3092" s="55" t="s">
        <v>266</v>
      </c>
      <c r="C3092" s="55" t="s">
        <v>120</v>
      </c>
      <c r="D3092" s="55" t="s">
        <v>267</v>
      </c>
      <c r="E3092" s="55" t="s">
        <v>1722</v>
      </c>
      <c r="F3092" s="55">
        <v>1</v>
      </c>
      <c r="G3092" s="55">
        <v>0</v>
      </c>
    </row>
    <row r="3093" spans="2:7">
      <c r="B3093" s="55" t="s">
        <v>266</v>
      </c>
      <c r="C3093" s="55" t="s">
        <v>120</v>
      </c>
      <c r="D3093" s="55" t="s">
        <v>267</v>
      </c>
      <c r="E3093" s="55" t="s">
        <v>1723</v>
      </c>
      <c r="F3093" s="55">
        <v>19</v>
      </c>
      <c r="G3093" s="55">
        <v>15</v>
      </c>
    </row>
    <row r="3094" spans="2:7">
      <c r="B3094" s="55" t="s">
        <v>266</v>
      </c>
      <c r="C3094" s="55" t="s">
        <v>120</v>
      </c>
      <c r="D3094" s="55" t="s">
        <v>269</v>
      </c>
      <c r="E3094" s="55" t="s">
        <v>1723</v>
      </c>
      <c r="F3094" s="55">
        <v>18</v>
      </c>
      <c r="G3094" s="55">
        <v>14</v>
      </c>
    </row>
    <row r="3095" spans="2:7">
      <c r="B3095" s="55" t="s">
        <v>266</v>
      </c>
      <c r="C3095" s="55" t="s">
        <v>120</v>
      </c>
      <c r="D3095" s="55" t="s">
        <v>270</v>
      </c>
      <c r="E3095" s="55" t="s">
        <v>1723</v>
      </c>
      <c r="F3095" s="55">
        <v>3</v>
      </c>
      <c r="G3095" s="55">
        <v>0</v>
      </c>
    </row>
    <row r="3096" spans="2:7">
      <c r="B3096" s="55" t="s">
        <v>266</v>
      </c>
      <c r="C3096" s="55" t="s">
        <v>120</v>
      </c>
      <c r="D3096" s="55" t="s">
        <v>267</v>
      </c>
      <c r="E3096" s="55" t="s">
        <v>1724</v>
      </c>
      <c r="F3096" s="55">
        <v>0</v>
      </c>
      <c r="G3096" s="55">
        <v>0</v>
      </c>
    </row>
    <row r="3097" spans="2:7">
      <c r="B3097" s="55" t="s">
        <v>266</v>
      </c>
      <c r="C3097" s="55" t="s">
        <v>120</v>
      </c>
      <c r="D3097" s="55" t="s">
        <v>269</v>
      </c>
      <c r="E3097" s="55" t="s">
        <v>1724</v>
      </c>
      <c r="F3097" s="55">
        <v>0</v>
      </c>
      <c r="G3097" s="55">
        <v>0</v>
      </c>
    </row>
    <row r="3098" spans="2:7">
      <c r="B3098" s="55" t="s">
        <v>266</v>
      </c>
      <c r="C3098" s="55" t="s">
        <v>120</v>
      </c>
      <c r="D3098" s="55" t="s">
        <v>267</v>
      </c>
      <c r="E3098" s="55" t="s">
        <v>1055</v>
      </c>
      <c r="F3098" s="55">
        <v>38</v>
      </c>
      <c r="G3098" s="55">
        <v>19</v>
      </c>
    </row>
    <row r="3099" spans="2:7">
      <c r="B3099" s="55" t="s">
        <v>266</v>
      </c>
      <c r="C3099" s="55" t="s">
        <v>120</v>
      </c>
      <c r="D3099" s="55" t="s">
        <v>269</v>
      </c>
      <c r="E3099" s="55" t="s">
        <v>1055</v>
      </c>
      <c r="F3099" s="55">
        <v>271</v>
      </c>
      <c r="G3099" s="55">
        <v>308</v>
      </c>
    </row>
    <row r="3100" spans="2:7">
      <c r="B3100" s="55" t="s">
        <v>266</v>
      </c>
      <c r="C3100" s="55" t="s">
        <v>120</v>
      </c>
      <c r="D3100" s="55" t="s">
        <v>270</v>
      </c>
      <c r="E3100" s="55" t="s">
        <v>1055</v>
      </c>
      <c r="F3100" s="55">
        <v>19</v>
      </c>
      <c r="G3100" s="55">
        <v>11</v>
      </c>
    </row>
    <row r="3101" spans="2:7">
      <c r="B3101" s="55" t="s">
        <v>266</v>
      </c>
      <c r="C3101" s="55" t="s">
        <v>120</v>
      </c>
      <c r="D3101" s="55" t="s">
        <v>267</v>
      </c>
      <c r="E3101" s="55" t="s">
        <v>1725</v>
      </c>
      <c r="F3101" s="55">
        <v>0</v>
      </c>
      <c r="G3101" s="55">
        <v>0</v>
      </c>
    </row>
    <row r="3102" spans="2:7">
      <c r="B3102" s="55" t="s">
        <v>266</v>
      </c>
      <c r="C3102" s="55" t="s">
        <v>120</v>
      </c>
      <c r="D3102" s="55" t="s">
        <v>267</v>
      </c>
      <c r="E3102" s="55" t="s">
        <v>1726</v>
      </c>
      <c r="F3102" s="55">
        <v>20</v>
      </c>
      <c r="G3102" s="55">
        <v>33</v>
      </c>
    </row>
    <row r="3103" spans="2:7">
      <c r="B3103" s="55" t="s">
        <v>266</v>
      </c>
      <c r="C3103" s="55" t="s">
        <v>120</v>
      </c>
      <c r="D3103" s="55" t="s">
        <v>269</v>
      </c>
      <c r="E3103" s="55" t="s">
        <v>1726</v>
      </c>
      <c r="F3103" s="55">
        <v>136</v>
      </c>
      <c r="G3103" s="55">
        <v>23</v>
      </c>
    </row>
    <row r="3104" spans="2:7">
      <c r="B3104" s="55" t="s">
        <v>266</v>
      </c>
      <c r="C3104" s="55" t="s">
        <v>120</v>
      </c>
      <c r="D3104" s="55" t="s">
        <v>270</v>
      </c>
      <c r="E3104" s="55" t="s">
        <v>1726</v>
      </c>
      <c r="F3104" s="55">
        <v>0</v>
      </c>
      <c r="G3104" s="55">
        <v>0</v>
      </c>
    </row>
    <row r="3105" spans="2:7">
      <c r="B3105" s="55" t="s">
        <v>266</v>
      </c>
      <c r="C3105" s="55" t="s">
        <v>120</v>
      </c>
      <c r="D3105" s="55" t="s">
        <v>267</v>
      </c>
      <c r="E3105" s="55" t="s">
        <v>1727</v>
      </c>
      <c r="F3105" s="55">
        <v>18</v>
      </c>
      <c r="G3105" s="55">
        <v>14</v>
      </c>
    </row>
    <row r="3106" spans="2:7">
      <c r="B3106" s="55" t="s">
        <v>266</v>
      </c>
      <c r="C3106" s="55" t="s">
        <v>120</v>
      </c>
      <c r="D3106" s="55" t="s">
        <v>269</v>
      </c>
      <c r="E3106" s="55" t="s">
        <v>1727</v>
      </c>
      <c r="F3106" s="55">
        <v>22</v>
      </c>
      <c r="G3106" s="55">
        <v>305</v>
      </c>
    </row>
    <row r="3107" spans="2:7">
      <c r="B3107" s="55" t="s">
        <v>266</v>
      </c>
      <c r="C3107" s="55" t="s">
        <v>120</v>
      </c>
      <c r="D3107" s="55" t="s">
        <v>270</v>
      </c>
      <c r="E3107" s="55" t="s">
        <v>1727</v>
      </c>
      <c r="F3107" s="55">
        <v>0</v>
      </c>
      <c r="G3107" s="55">
        <v>2</v>
      </c>
    </row>
    <row r="3108" spans="2:7">
      <c r="B3108" s="55" t="s">
        <v>266</v>
      </c>
      <c r="C3108" s="55" t="s">
        <v>120</v>
      </c>
      <c r="D3108" s="55" t="s">
        <v>267</v>
      </c>
      <c r="E3108" s="55" t="s">
        <v>1728</v>
      </c>
      <c r="F3108" s="55">
        <v>39</v>
      </c>
      <c r="G3108" s="55">
        <v>32</v>
      </c>
    </row>
    <row r="3109" spans="2:7">
      <c r="B3109" s="55" t="s">
        <v>266</v>
      </c>
      <c r="C3109" s="55" t="s">
        <v>120</v>
      </c>
      <c r="D3109" s="55" t="s">
        <v>267</v>
      </c>
      <c r="E3109" s="55" t="s">
        <v>1729</v>
      </c>
      <c r="F3109" s="55">
        <v>50</v>
      </c>
      <c r="G3109" s="55">
        <v>6</v>
      </c>
    </row>
    <row r="3110" spans="2:7">
      <c r="B3110" s="55" t="s">
        <v>266</v>
      </c>
      <c r="C3110" s="55" t="s">
        <v>120</v>
      </c>
      <c r="D3110" s="55" t="s">
        <v>269</v>
      </c>
      <c r="E3110" s="55" t="s">
        <v>1729</v>
      </c>
      <c r="F3110" s="55">
        <v>32</v>
      </c>
      <c r="G3110" s="55">
        <v>12</v>
      </c>
    </row>
    <row r="3111" spans="2:7">
      <c r="B3111" s="55" t="s">
        <v>266</v>
      </c>
      <c r="C3111" s="55" t="s">
        <v>120</v>
      </c>
      <c r="D3111" s="55" t="s">
        <v>270</v>
      </c>
      <c r="E3111" s="55" t="s">
        <v>1729</v>
      </c>
      <c r="F3111" s="55">
        <v>0</v>
      </c>
      <c r="G3111" s="55">
        <v>0</v>
      </c>
    </row>
    <row r="3112" spans="2:7">
      <c r="B3112" s="55" t="s">
        <v>266</v>
      </c>
      <c r="C3112" s="55" t="s">
        <v>120</v>
      </c>
      <c r="D3112" s="55" t="s">
        <v>267</v>
      </c>
      <c r="E3112" s="55" t="s">
        <v>1730</v>
      </c>
      <c r="F3112" s="55">
        <v>2</v>
      </c>
      <c r="G3112" s="55">
        <v>0</v>
      </c>
    </row>
    <row r="3113" spans="2:7">
      <c r="B3113" s="55" t="s">
        <v>266</v>
      </c>
      <c r="C3113" s="55" t="s">
        <v>120</v>
      </c>
      <c r="D3113" s="55" t="s">
        <v>267</v>
      </c>
      <c r="E3113" s="55" t="s">
        <v>1731</v>
      </c>
      <c r="F3113" s="55">
        <v>0</v>
      </c>
      <c r="G3113" s="55">
        <v>0</v>
      </c>
    </row>
    <row r="3114" spans="2:7">
      <c r="B3114" s="55" t="s">
        <v>266</v>
      </c>
      <c r="C3114" s="55" t="s">
        <v>120</v>
      </c>
      <c r="D3114" s="55" t="s">
        <v>267</v>
      </c>
      <c r="E3114" s="55" t="s">
        <v>1732</v>
      </c>
      <c r="F3114" s="55">
        <v>11</v>
      </c>
      <c r="G3114" s="55">
        <v>15</v>
      </c>
    </row>
    <row r="3115" spans="2:7">
      <c r="B3115" s="55" t="s">
        <v>266</v>
      </c>
      <c r="C3115" s="55" t="s">
        <v>120</v>
      </c>
      <c r="D3115" s="55" t="s">
        <v>269</v>
      </c>
      <c r="E3115" s="55" t="s">
        <v>1732</v>
      </c>
      <c r="F3115" s="55">
        <v>0</v>
      </c>
      <c r="G3115" s="55">
        <v>0</v>
      </c>
    </row>
    <row r="3116" spans="2:7">
      <c r="B3116" s="55" t="s">
        <v>266</v>
      </c>
      <c r="C3116" s="55" t="s">
        <v>120</v>
      </c>
      <c r="D3116" s="55" t="s">
        <v>267</v>
      </c>
      <c r="E3116" s="55" t="s">
        <v>1733</v>
      </c>
      <c r="F3116" s="55">
        <v>9</v>
      </c>
      <c r="G3116" s="55">
        <v>6</v>
      </c>
    </row>
    <row r="3117" spans="2:7">
      <c r="B3117" s="55" t="s">
        <v>266</v>
      </c>
      <c r="C3117" s="55" t="s">
        <v>120</v>
      </c>
      <c r="D3117" s="55" t="s">
        <v>269</v>
      </c>
      <c r="E3117" s="55" t="s">
        <v>1733</v>
      </c>
      <c r="F3117" s="55">
        <v>12</v>
      </c>
      <c r="G3117" s="55">
        <v>0</v>
      </c>
    </row>
    <row r="3118" spans="2:7">
      <c r="B3118" s="55" t="s">
        <v>266</v>
      </c>
      <c r="C3118" s="55" t="s">
        <v>120</v>
      </c>
      <c r="D3118" s="55" t="s">
        <v>270</v>
      </c>
      <c r="E3118" s="55" t="s">
        <v>1733</v>
      </c>
      <c r="F3118" s="55">
        <v>0</v>
      </c>
      <c r="G3118" s="55">
        <v>0</v>
      </c>
    </row>
    <row r="3119" spans="2:7">
      <c r="B3119" s="55" t="s">
        <v>266</v>
      </c>
      <c r="C3119" s="55" t="s">
        <v>120</v>
      </c>
      <c r="D3119" s="55" t="s">
        <v>267</v>
      </c>
      <c r="E3119" s="55" t="s">
        <v>1734</v>
      </c>
      <c r="F3119" s="55">
        <v>22</v>
      </c>
      <c r="G3119" s="55">
        <v>11</v>
      </c>
    </row>
    <row r="3120" spans="2:7">
      <c r="B3120" s="55" t="s">
        <v>266</v>
      </c>
      <c r="C3120" s="55" t="s">
        <v>120</v>
      </c>
      <c r="D3120" s="55" t="s">
        <v>269</v>
      </c>
      <c r="E3120" s="55" t="s">
        <v>1734</v>
      </c>
      <c r="F3120" s="55">
        <v>168</v>
      </c>
      <c r="G3120" s="55">
        <v>20</v>
      </c>
    </row>
    <row r="3121" spans="2:7">
      <c r="B3121" s="55" t="s">
        <v>266</v>
      </c>
      <c r="C3121" s="55" t="s">
        <v>120</v>
      </c>
      <c r="D3121" s="55" t="s">
        <v>267</v>
      </c>
      <c r="E3121" s="55" t="s">
        <v>1735</v>
      </c>
      <c r="F3121" s="55">
        <v>1</v>
      </c>
      <c r="G3121" s="55">
        <v>1</v>
      </c>
    </row>
    <row r="3122" spans="2:7">
      <c r="B3122" s="55" t="s">
        <v>266</v>
      </c>
      <c r="C3122" s="55" t="s">
        <v>120</v>
      </c>
      <c r="D3122" s="55" t="s">
        <v>269</v>
      </c>
      <c r="E3122" s="55" t="s">
        <v>1735</v>
      </c>
      <c r="F3122" s="55">
        <v>0</v>
      </c>
      <c r="G3122" s="55">
        <v>0</v>
      </c>
    </row>
    <row r="3123" spans="2:7">
      <c r="B3123" s="55" t="s">
        <v>266</v>
      </c>
      <c r="C3123" s="55" t="s">
        <v>120</v>
      </c>
      <c r="D3123" s="55" t="s">
        <v>267</v>
      </c>
      <c r="E3123" s="55" t="s">
        <v>1736</v>
      </c>
      <c r="F3123" s="55">
        <v>12</v>
      </c>
      <c r="G3123" s="55">
        <v>0</v>
      </c>
    </row>
    <row r="3124" spans="2:7">
      <c r="B3124" s="55" t="s">
        <v>266</v>
      </c>
      <c r="C3124" s="55" t="s">
        <v>120</v>
      </c>
      <c r="D3124" s="55" t="s">
        <v>269</v>
      </c>
      <c r="E3124" s="55" t="s">
        <v>1736</v>
      </c>
      <c r="F3124" s="55">
        <v>0</v>
      </c>
      <c r="G3124" s="55">
        <v>0</v>
      </c>
    </row>
    <row r="3125" spans="2:7">
      <c r="B3125" s="55" t="s">
        <v>266</v>
      </c>
      <c r="C3125" s="55" t="s">
        <v>120</v>
      </c>
      <c r="D3125" s="55" t="s">
        <v>267</v>
      </c>
      <c r="E3125" s="55" t="s">
        <v>1737</v>
      </c>
      <c r="F3125" s="55">
        <v>0</v>
      </c>
      <c r="G3125" s="55">
        <v>12</v>
      </c>
    </row>
    <row r="3126" spans="2:7">
      <c r="B3126" s="55" t="s">
        <v>266</v>
      </c>
      <c r="C3126" s="55" t="s">
        <v>120</v>
      </c>
      <c r="D3126" s="55" t="s">
        <v>267</v>
      </c>
      <c r="E3126" s="55" t="s">
        <v>1738</v>
      </c>
      <c r="F3126" s="55">
        <v>59</v>
      </c>
      <c r="G3126" s="55">
        <v>82</v>
      </c>
    </row>
    <row r="3127" spans="2:7">
      <c r="B3127" s="55" t="s">
        <v>266</v>
      </c>
      <c r="C3127" s="55" t="s">
        <v>120</v>
      </c>
      <c r="D3127" s="55" t="s">
        <v>269</v>
      </c>
      <c r="E3127" s="55" t="s">
        <v>1738</v>
      </c>
      <c r="F3127" s="55">
        <v>5</v>
      </c>
      <c r="G3127" s="55">
        <v>0</v>
      </c>
    </row>
    <row r="3128" spans="2:7">
      <c r="B3128" s="55" t="s">
        <v>266</v>
      </c>
      <c r="C3128" s="55" t="s">
        <v>120</v>
      </c>
      <c r="D3128" s="55" t="s">
        <v>270</v>
      </c>
      <c r="E3128" s="55" t="s">
        <v>1738</v>
      </c>
      <c r="F3128" s="55">
        <v>0</v>
      </c>
      <c r="G3128" s="55">
        <v>0</v>
      </c>
    </row>
    <row r="3129" spans="2:7">
      <c r="B3129" s="55" t="s">
        <v>266</v>
      </c>
      <c r="C3129" s="55" t="s">
        <v>120</v>
      </c>
      <c r="D3129" s="55" t="s">
        <v>267</v>
      </c>
      <c r="E3129" s="55" t="s">
        <v>1739</v>
      </c>
      <c r="F3129" s="55">
        <v>163</v>
      </c>
      <c r="G3129" s="55">
        <v>49</v>
      </c>
    </row>
    <row r="3130" spans="2:7">
      <c r="B3130" s="55" t="s">
        <v>266</v>
      </c>
      <c r="C3130" s="55" t="s">
        <v>120</v>
      </c>
      <c r="D3130" s="55" t="s">
        <v>269</v>
      </c>
      <c r="E3130" s="55" t="s">
        <v>1739</v>
      </c>
      <c r="F3130" s="55">
        <v>97</v>
      </c>
      <c r="G3130" s="55">
        <v>63</v>
      </c>
    </row>
    <row r="3131" spans="2:7">
      <c r="B3131" s="55" t="s">
        <v>266</v>
      </c>
      <c r="C3131" s="55" t="s">
        <v>120</v>
      </c>
      <c r="D3131" s="55" t="s">
        <v>270</v>
      </c>
      <c r="E3131" s="55" t="s">
        <v>1739</v>
      </c>
      <c r="F3131" s="55">
        <v>0</v>
      </c>
      <c r="G3131" s="55">
        <v>2</v>
      </c>
    </row>
    <row r="3132" spans="2:7">
      <c r="B3132" s="55" t="s">
        <v>266</v>
      </c>
      <c r="C3132" s="55" t="s">
        <v>120</v>
      </c>
      <c r="D3132" s="55" t="s">
        <v>267</v>
      </c>
      <c r="E3132" s="55" t="s">
        <v>1740</v>
      </c>
      <c r="F3132" s="55">
        <v>0</v>
      </c>
      <c r="G3132" s="55">
        <v>6</v>
      </c>
    </row>
    <row r="3133" spans="2:7">
      <c r="B3133" s="55" t="s">
        <v>266</v>
      </c>
      <c r="C3133" s="55" t="s">
        <v>120</v>
      </c>
      <c r="D3133" s="55" t="s">
        <v>267</v>
      </c>
      <c r="E3133" s="55" t="s">
        <v>1741</v>
      </c>
      <c r="F3133" s="55">
        <v>4</v>
      </c>
      <c r="G3133" s="55">
        <v>15</v>
      </c>
    </row>
    <row r="3134" spans="2:7">
      <c r="B3134" s="55" t="s">
        <v>266</v>
      </c>
      <c r="C3134" s="55" t="s">
        <v>120</v>
      </c>
      <c r="D3134" s="55" t="s">
        <v>269</v>
      </c>
      <c r="E3134" s="55" t="s">
        <v>1741</v>
      </c>
      <c r="F3134" s="55">
        <v>8</v>
      </c>
      <c r="G3134" s="55">
        <v>0</v>
      </c>
    </row>
    <row r="3135" spans="2:7">
      <c r="B3135" s="55" t="s">
        <v>266</v>
      </c>
      <c r="C3135" s="55" t="s">
        <v>120</v>
      </c>
      <c r="D3135" s="55" t="s">
        <v>267</v>
      </c>
      <c r="E3135" s="55" t="s">
        <v>1742</v>
      </c>
      <c r="F3135" s="55">
        <v>28</v>
      </c>
      <c r="G3135" s="55">
        <v>48</v>
      </c>
    </row>
    <row r="3136" spans="2:7">
      <c r="B3136" s="55" t="s">
        <v>266</v>
      </c>
      <c r="C3136" s="55" t="s">
        <v>120</v>
      </c>
      <c r="D3136" s="55" t="s">
        <v>269</v>
      </c>
      <c r="E3136" s="55" t="s">
        <v>1742</v>
      </c>
      <c r="F3136" s="55">
        <v>0</v>
      </c>
      <c r="G3136" s="55">
        <v>6</v>
      </c>
    </row>
    <row r="3137" spans="2:7">
      <c r="B3137" s="55" t="s">
        <v>266</v>
      </c>
      <c r="C3137" s="55" t="s">
        <v>120</v>
      </c>
      <c r="D3137" s="55" t="s">
        <v>267</v>
      </c>
      <c r="E3137" s="55" t="s">
        <v>1743</v>
      </c>
      <c r="F3137" s="55">
        <v>12</v>
      </c>
      <c r="G3137" s="55">
        <v>17</v>
      </c>
    </row>
    <row r="3138" spans="2:7">
      <c r="B3138" s="55" t="s">
        <v>266</v>
      </c>
      <c r="C3138" s="55" t="s">
        <v>120</v>
      </c>
      <c r="D3138" s="55" t="s">
        <v>269</v>
      </c>
      <c r="E3138" s="55" t="s">
        <v>1743</v>
      </c>
      <c r="F3138" s="55">
        <v>106</v>
      </c>
      <c r="G3138" s="55">
        <v>100</v>
      </c>
    </row>
    <row r="3139" spans="2:7">
      <c r="B3139" s="55" t="s">
        <v>266</v>
      </c>
      <c r="C3139" s="55" t="s">
        <v>120</v>
      </c>
      <c r="D3139" s="55" t="s">
        <v>267</v>
      </c>
      <c r="E3139" s="55" t="s">
        <v>1744</v>
      </c>
      <c r="F3139" s="55">
        <v>2</v>
      </c>
      <c r="G3139" s="55">
        <v>1</v>
      </c>
    </row>
    <row r="3140" spans="2:7">
      <c r="B3140" s="55" t="s">
        <v>266</v>
      </c>
      <c r="C3140" s="55" t="s">
        <v>120</v>
      </c>
      <c r="D3140" s="55" t="s">
        <v>269</v>
      </c>
      <c r="E3140" s="55" t="s">
        <v>1745</v>
      </c>
      <c r="F3140" s="55">
        <v>0</v>
      </c>
      <c r="G3140" s="55">
        <v>0</v>
      </c>
    </row>
    <row r="3141" spans="2:7">
      <c r="B3141" s="55" t="s">
        <v>266</v>
      </c>
      <c r="C3141" s="55" t="s">
        <v>120</v>
      </c>
      <c r="D3141" s="55" t="s">
        <v>267</v>
      </c>
      <c r="E3141" s="55" t="s">
        <v>1746</v>
      </c>
      <c r="F3141" s="55">
        <v>25</v>
      </c>
      <c r="G3141" s="55">
        <v>9</v>
      </c>
    </row>
    <row r="3142" spans="2:7">
      <c r="B3142" s="55" t="s">
        <v>266</v>
      </c>
      <c r="C3142" s="55" t="s">
        <v>120</v>
      </c>
      <c r="D3142" s="55" t="s">
        <v>269</v>
      </c>
      <c r="E3142" s="55" t="s">
        <v>1746</v>
      </c>
      <c r="F3142" s="55">
        <v>122</v>
      </c>
      <c r="G3142" s="55">
        <v>26</v>
      </c>
    </row>
    <row r="3143" spans="2:7">
      <c r="B3143" s="55" t="s">
        <v>266</v>
      </c>
      <c r="C3143" s="55" t="s">
        <v>120</v>
      </c>
      <c r="D3143" s="55" t="s">
        <v>270</v>
      </c>
      <c r="E3143" s="55" t="s">
        <v>1746</v>
      </c>
      <c r="F3143" s="55">
        <v>0</v>
      </c>
      <c r="G3143" s="55">
        <v>0</v>
      </c>
    </row>
    <row r="3144" spans="2:7">
      <c r="B3144" s="55" t="s">
        <v>266</v>
      </c>
      <c r="C3144" s="55" t="s">
        <v>120</v>
      </c>
      <c r="D3144" s="55" t="s">
        <v>267</v>
      </c>
      <c r="E3144" s="55" t="s">
        <v>1747</v>
      </c>
      <c r="F3144" s="55">
        <v>28</v>
      </c>
      <c r="G3144" s="55">
        <v>35</v>
      </c>
    </row>
    <row r="3145" spans="2:7">
      <c r="B3145" s="55" t="s">
        <v>266</v>
      </c>
      <c r="C3145" s="55" t="s">
        <v>120</v>
      </c>
      <c r="D3145" s="55" t="s">
        <v>269</v>
      </c>
      <c r="E3145" s="55" t="s">
        <v>1747</v>
      </c>
      <c r="F3145" s="55">
        <v>4</v>
      </c>
      <c r="G3145" s="55">
        <v>6</v>
      </c>
    </row>
    <row r="3146" spans="2:7">
      <c r="B3146" s="55" t="s">
        <v>266</v>
      </c>
      <c r="C3146" s="55" t="s">
        <v>120</v>
      </c>
      <c r="D3146" s="55" t="s">
        <v>267</v>
      </c>
      <c r="E3146" s="55" t="s">
        <v>1748</v>
      </c>
      <c r="F3146" s="55">
        <v>0</v>
      </c>
      <c r="G3146" s="55">
        <v>0</v>
      </c>
    </row>
    <row r="3147" spans="2:7">
      <c r="B3147" s="55" t="s">
        <v>266</v>
      </c>
      <c r="C3147" s="55" t="s">
        <v>120</v>
      </c>
      <c r="D3147" s="55" t="s">
        <v>267</v>
      </c>
      <c r="E3147" s="55" t="s">
        <v>1749</v>
      </c>
      <c r="F3147" s="55">
        <v>0</v>
      </c>
      <c r="G3147" s="55">
        <v>1</v>
      </c>
    </row>
    <row r="3148" spans="2:7">
      <c r="B3148" s="55" t="s">
        <v>266</v>
      </c>
      <c r="C3148" s="55" t="s">
        <v>120</v>
      </c>
      <c r="D3148" s="55" t="s">
        <v>269</v>
      </c>
      <c r="E3148" s="55" t="s">
        <v>1749</v>
      </c>
      <c r="F3148" s="55">
        <v>0</v>
      </c>
      <c r="G3148" s="55">
        <v>0</v>
      </c>
    </row>
    <row r="3149" spans="2:7">
      <c r="B3149" s="55" t="s">
        <v>266</v>
      </c>
      <c r="C3149" s="55" t="s">
        <v>120</v>
      </c>
      <c r="D3149" s="55" t="s">
        <v>267</v>
      </c>
      <c r="E3149" s="55" t="s">
        <v>1750</v>
      </c>
      <c r="F3149" s="55">
        <v>0</v>
      </c>
      <c r="G3149" s="55">
        <v>8</v>
      </c>
    </row>
    <row r="3150" spans="2:7">
      <c r="B3150" s="55" t="s">
        <v>266</v>
      </c>
      <c r="C3150" s="55" t="s">
        <v>120</v>
      </c>
      <c r="D3150" s="55" t="s">
        <v>267</v>
      </c>
      <c r="E3150" s="55" t="s">
        <v>1751</v>
      </c>
      <c r="F3150" s="55">
        <v>3</v>
      </c>
      <c r="G3150" s="55">
        <v>0</v>
      </c>
    </row>
    <row r="3151" spans="2:7">
      <c r="B3151" s="55" t="s">
        <v>266</v>
      </c>
      <c r="C3151" s="55" t="s">
        <v>120</v>
      </c>
      <c r="D3151" s="55" t="s">
        <v>269</v>
      </c>
      <c r="E3151" s="55" t="s">
        <v>1751</v>
      </c>
      <c r="F3151" s="55">
        <v>4</v>
      </c>
      <c r="G3151" s="55">
        <v>6</v>
      </c>
    </row>
    <row r="3152" spans="2:7">
      <c r="B3152" s="55" t="s">
        <v>266</v>
      </c>
      <c r="C3152" s="55" t="s">
        <v>120</v>
      </c>
      <c r="D3152" s="55" t="s">
        <v>267</v>
      </c>
      <c r="E3152" s="55" t="s">
        <v>1752</v>
      </c>
      <c r="F3152" s="55">
        <v>6</v>
      </c>
      <c r="G3152" s="55">
        <v>0</v>
      </c>
    </row>
    <row r="3153" spans="2:7">
      <c r="B3153" s="55" t="s">
        <v>266</v>
      </c>
      <c r="C3153" s="55" t="s">
        <v>120</v>
      </c>
      <c r="D3153" s="55" t="s">
        <v>269</v>
      </c>
      <c r="E3153" s="55" t="s">
        <v>1752</v>
      </c>
      <c r="F3153" s="55">
        <v>0</v>
      </c>
      <c r="G3153" s="55">
        <v>0</v>
      </c>
    </row>
    <row r="3154" spans="2:7">
      <c r="B3154" s="55" t="s">
        <v>266</v>
      </c>
      <c r="C3154" s="55" t="s">
        <v>120</v>
      </c>
      <c r="D3154" s="55" t="s">
        <v>267</v>
      </c>
      <c r="E3154" s="55" t="s">
        <v>1753</v>
      </c>
      <c r="F3154" s="55">
        <v>38</v>
      </c>
      <c r="G3154" s="55">
        <v>65</v>
      </c>
    </row>
    <row r="3155" spans="2:7">
      <c r="B3155" s="55" t="s">
        <v>266</v>
      </c>
      <c r="C3155" s="55" t="s">
        <v>120</v>
      </c>
      <c r="D3155" s="55" t="s">
        <v>269</v>
      </c>
      <c r="E3155" s="55" t="s">
        <v>1753</v>
      </c>
      <c r="F3155" s="55">
        <v>60</v>
      </c>
      <c r="G3155" s="55">
        <v>154</v>
      </c>
    </row>
    <row r="3156" spans="2:7">
      <c r="B3156" s="55" t="s">
        <v>266</v>
      </c>
      <c r="C3156" s="55" t="s">
        <v>120</v>
      </c>
      <c r="D3156" s="55" t="s">
        <v>267</v>
      </c>
      <c r="E3156" s="55" t="s">
        <v>1754</v>
      </c>
      <c r="F3156" s="55">
        <v>8</v>
      </c>
      <c r="G3156" s="55">
        <v>2</v>
      </c>
    </row>
    <row r="3157" spans="2:7">
      <c r="B3157" s="55" t="s">
        <v>266</v>
      </c>
      <c r="C3157" s="55" t="s">
        <v>120</v>
      </c>
      <c r="D3157" s="55" t="s">
        <v>269</v>
      </c>
      <c r="E3157" s="55" t="s">
        <v>1754</v>
      </c>
      <c r="F3157" s="55">
        <v>0</v>
      </c>
      <c r="G3157" s="55">
        <v>0</v>
      </c>
    </row>
    <row r="3158" spans="2:7">
      <c r="B3158" s="55" t="s">
        <v>266</v>
      </c>
      <c r="C3158" s="55" t="s">
        <v>120</v>
      </c>
      <c r="D3158" s="55" t="s">
        <v>267</v>
      </c>
      <c r="E3158" s="55" t="s">
        <v>1755</v>
      </c>
      <c r="F3158" s="55">
        <v>0</v>
      </c>
      <c r="G3158" s="55">
        <v>0</v>
      </c>
    </row>
    <row r="3159" spans="2:7">
      <c r="B3159" s="55" t="s">
        <v>266</v>
      </c>
      <c r="C3159" s="55" t="s">
        <v>120</v>
      </c>
      <c r="D3159" s="55" t="s">
        <v>267</v>
      </c>
      <c r="E3159" s="55" t="s">
        <v>1756</v>
      </c>
      <c r="F3159" s="55">
        <v>0</v>
      </c>
      <c r="G3159" s="55">
        <v>3</v>
      </c>
    </row>
    <row r="3160" spans="2:7">
      <c r="B3160" s="55" t="s">
        <v>266</v>
      </c>
      <c r="C3160" s="55" t="s">
        <v>120</v>
      </c>
      <c r="D3160" s="55" t="s">
        <v>269</v>
      </c>
      <c r="E3160" s="55" t="s">
        <v>1756</v>
      </c>
      <c r="F3160" s="55">
        <v>3</v>
      </c>
      <c r="G3160" s="55">
        <v>0</v>
      </c>
    </row>
    <row r="3161" spans="2:7">
      <c r="B3161" s="55" t="s">
        <v>266</v>
      </c>
      <c r="C3161" s="55" t="s">
        <v>120</v>
      </c>
      <c r="D3161" s="55" t="s">
        <v>270</v>
      </c>
      <c r="E3161" s="55" t="s">
        <v>1756</v>
      </c>
      <c r="F3161" s="55">
        <v>1</v>
      </c>
      <c r="G3161" s="55">
        <v>2</v>
      </c>
    </row>
    <row r="3162" spans="2:7">
      <c r="B3162" s="55" t="s">
        <v>266</v>
      </c>
      <c r="C3162" s="55" t="s">
        <v>120</v>
      </c>
      <c r="D3162" s="55" t="s">
        <v>267</v>
      </c>
      <c r="E3162" s="55" t="s">
        <v>1757</v>
      </c>
      <c r="F3162" s="55">
        <v>1</v>
      </c>
      <c r="G3162" s="55">
        <v>0</v>
      </c>
    </row>
    <row r="3163" spans="2:7">
      <c r="B3163" s="55" t="s">
        <v>266</v>
      </c>
      <c r="C3163" s="55" t="s">
        <v>120</v>
      </c>
      <c r="D3163" s="55" t="s">
        <v>269</v>
      </c>
      <c r="E3163" s="55" t="s">
        <v>1757</v>
      </c>
      <c r="F3163" s="55">
        <v>0</v>
      </c>
      <c r="G3163" s="55">
        <v>0</v>
      </c>
    </row>
    <row r="3164" spans="2:7">
      <c r="B3164" s="55" t="s">
        <v>266</v>
      </c>
      <c r="C3164" s="55" t="s">
        <v>120</v>
      </c>
      <c r="D3164" s="55" t="s">
        <v>267</v>
      </c>
      <c r="E3164" s="55" t="s">
        <v>1758</v>
      </c>
      <c r="F3164" s="55">
        <v>10</v>
      </c>
      <c r="G3164" s="55">
        <v>7</v>
      </c>
    </row>
    <row r="3165" spans="2:7">
      <c r="B3165" s="55" t="s">
        <v>266</v>
      </c>
      <c r="C3165" s="55" t="s">
        <v>120</v>
      </c>
      <c r="D3165" s="55" t="s">
        <v>269</v>
      </c>
      <c r="E3165" s="55" t="s">
        <v>1758</v>
      </c>
      <c r="F3165" s="55">
        <v>30</v>
      </c>
      <c r="G3165" s="55">
        <v>9</v>
      </c>
    </row>
    <row r="3166" spans="2:7">
      <c r="B3166" s="55" t="s">
        <v>266</v>
      </c>
      <c r="C3166" s="55" t="s">
        <v>120</v>
      </c>
      <c r="D3166" s="55" t="s">
        <v>270</v>
      </c>
      <c r="E3166" s="55" t="s">
        <v>1758</v>
      </c>
      <c r="F3166" s="55">
        <v>2</v>
      </c>
      <c r="G3166" s="55">
        <v>2</v>
      </c>
    </row>
    <row r="3167" spans="2:7">
      <c r="B3167" s="55" t="s">
        <v>266</v>
      </c>
      <c r="C3167" s="55" t="s">
        <v>120</v>
      </c>
      <c r="D3167" s="55" t="s">
        <v>267</v>
      </c>
      <c r="E3167" s="55" t="s">
        <v>1759</v>
      </c>
      <c r="F3167" s="55">
        <v>18</v>
      </c>
      <c r="G3167" s="55">
        <v>12</v>
      </c>
    </row>
    <row r="3168" spans="2:7">
      <c r="B3168" s="55" t="s">
        <v>266</v>
      </c>
      <c r="C3168" s="55" t="s">
        <v>120</v>
      </c>
      <c r="D3168" s="55" t="s">
        <v>269</v>
      </c>
      <c r="E3168" s="55" t="s">
        <v>1759</v>
      </c>
      <c r="F3168" s="55">
        <v>2</v>
      </c>
      <c r="G3168" s="55">
        <v>2</v>
      </c>
    </row>
    <row r="3169" spans="2:7">
      <c r="B3169" s="55" t="s">
        <v>266</v>
      </c>
      <c r="C3169" s="55" t="s">
        <v>120</v>
      </c>
      <c r="D3169" s="55" t="s">
        <v>267</v>
      </c>
      <c r="E3169" s="55" t="s">
        <v>1760</v>
      </c>
      <c r="F3169" s="55">
        <v>6</v>
      </c>
      <c r="G3169" s="55">
        <v>12</v>
      </c>
    </row>
    <row r="3170" spans="2:7">
      <c r="B3170" s="55" t="s">
        <v>266</v>
      </c>
      <c r="C3170" s="55" t="s">
        <v>120</v>
      </c>
      <c r="D3170" s="55" t="s">
        <v>269</v>
      </c>
      <c r="E3170" s="55" t="s">
        <v>1760</v>
      </c>
      <c r="F3170" s="55">
        <v>0</v>
      </c>
      <c r="G3170" s="55">
        <v>3</v>
      </c>
    </row>
    <row r="3171" spans="2:7">
      <c r="B3171" s="55" t="s">
        <v>266</v>
      </c>
      <c r="C3171" s="55" t="s">
        <v>120</v>
      </c>
      <c r="D3171" s="55" t="s">
        <v>267</v>
      </c>
      <c r="E3171" s="55" t="s">
        <v>1761</v>
      </c>
      <c r="F3171" s="55">
        <v>44</v>
      </c>
      <c r="G3171" s="55">
        <v>75</v>
      </c>
    </row>
    <row r="3172" spans="2:7">
      <c r="B3172" s="55" t="s">
        <v>266</v>
      </c>
      <c r="C3172" s="55" t="s">
        <v>120</v>
      </c>
      <c r="D3172" s="55" t="s">
        <v>269</v>
      </c>
      <c r="E3172" s="55" t="s">
        <v>1761</v>
      </c>
      <c r="F3172" s="55">
        <v>3</v>
      </c>
      <c r="G3172" s="55">
        <v>16</v>
      </c>
    </row>
    <row r="3173" spans="2:7">
      <c r="B3173" s="55" t="s">
        <v>266</v>
      </c>
      <c r="C3173" s="55" t="s">
        <v>120</v>
      </c>
      <c r="D3173" s="55" t="s">
        <v>267</v>
      </c>
      <c r="E3173" s="55" t="s">
        <v>1762</v>
      </c>
      <c r="F3173" s="55">
        <v>0</v>
      </c>
      <c r="G3173" s="55">
        <v>0</v>
      </c>
    </row>
    <row r="3174" spans="2:7">
      <c r="B3174" s="55" t="s">
        <v>266</v>
      </c>
      <c r="C3174" s="55" t="s">
        <v>120</v>
      </c>
      <c r="D3174" s="55" t="s">
        <v>269</v>
      </c>
      <c r="E3174" s="55" t="s">
        <v>1762</v>
      </c>
      <c r="F3174" s="55">
        <v>0</v>
      </c>
      <c r="G3174" s="55">
        <v>0</v>
      </c>
    </row>
    <row r="3175" spans="2:7">
      <c r="B3175" s="55" t="s">
        <v>266</v>
      </c>
      <c r="C3175" s="55" t="s">
        <v>120</v>
      </c>
      <c r="D3175" s="55" t="s">
        <v>267</v>
      </c>
      <c r="E3175" s="55" t="s">
        <v>1763</v>
      </c>
      <c r="F3175" s="55">
        <v>34</v>
      </c>
      <c r="G3175" s="55">
        <v>0</v>
      </c>
    </row>
    <row r="3176" spans="2:7">
      <c r="B3176" s="55" t="s">
        <v>266</v>
      </c>
      <c r="C3176" s="55" t="s">
        <v>120</v>
      </c>
      <c r="D3176" s="55" t="s">
        <v>269</v>
      </c>
      <c r="E3176" s="55" t="s">
        <v>1763</v>
      </c>
      <c r="F3176" s="55">
        <v>12</v>
      </c>
      <c r="G3176" s="55">
        <v>18</v>
      </c>
    </row>
    <row r="3177" spans="2:7">
      <c r="B3177" s="55" t="s">
        <v>266</v>
      </c>
      <c r="C3177" s="55" t="s">
        <v>120</v>
      </c>
      <c r="D3177" s="55" t="s">
        <v>267</v>
      </c>
      <c r="E3177" s="55" t="s">
        <v>1764</v>
      </c>
      <c r="F3177" s="55">
        <v>82</v>
      </c>
      <c r="G3177" s="55">
        <v>87</v>
      </c>
    </row>
    <row r="3178" spans="2:7">
      <c r="B3178" s="55" t="s">
        <v>266</v>
      </c>
      <c r="C3178" s="55" t="s">
        <v>120</v>
      </c>
      <c r="D3178" s="55" t="s">
        <v>269</v>
      </c>
      <c r="E3178" s="55" t="s">
        <v>1764</v>
      </c>
      <c r="F3178" s="55">
        <v>3</v>
      </c>
      <c r="G3178" s="55">
        <v>14</v>
      </c>
    </row>
    <row r="3179" spans="2:7">
      <c r="B3179" s="55" t="s">
        <v>266</v>
      </c>
      <c r="C3179" s="55" t="s">
        <v>120</v>
      </c>
      <c r="D3179" s="55" t="s">
        <v>270</v>
      </c>
      <c r="E3179" s="55" t="s">
        <v>1764</v>
      </c>
      <c r="F3179" s="55">
        <v>0</v>
      </c>
      <c r="G3179" s="55">
        <v>6</v>
      </c>
    </row>
    <row r="3180" spans="2:7">
      <c r="B3180" s="55" t="s">
        <v>266</v>
      </c>
      <c r="C3180" s="55" t="s">
        <v>120</v>
      </c>
      <c r="D3180" s="55" t="s">
        <v>267</v>
      </c>
      <c r="E3180" s="55" t="s">
        <v>1765</v>
      </c>
      <c r="F3180" s="55">
        <v>84</v>
      </c>
      <c r="G3180" s="55">
        <v>131</v>
      </c>
    </row>
    <row r="3181" spans="2:7">
      <c r="B3181" s="55" t="s">
        <v>266</v>
      </c>
      <c r="C3181" s="55" t="s">
        <v>120</v>
      </c>
      <c r="D3181" s="55" t="s">
        <v>269</v>
      </c>
      <c r="E3181" s="55" t="s">
        <v>1765</v>
      </c>
      <c r="F3181" s="55">
        <v>63</v>
      </c>
      <c r="G3181" s="55">
        <v>85</v>
      </c>
    </row>
    <row r="3182" spans="2:7">
      <c r="B3182" s="55" t="s">
        <v>266</v>
      </c>
      <c r="C3182" s="55" t="s">
        <v>120</v>
      </c>
      <c r="D3182" s="55" t="s">
        <v>270</v>
      </c>
      <c r="E3182" s="55" t="s">
        <v>1765</v>
      </c>
      <c r="F3182" s="55">
        <v>3</v>
      </c>
      <c r="G3182" s="55">
        <v>4</v>
      </c>
    </row>
    <row r="3183" spans="2:7">
      <c r="B3183" s="55" t="s">
        <v>266</v>
      </c>
      <c r="C3183" s="55" t="s">
        <v>120</v>
      </c>
      <c r="D3183" s="55" t="s">
        <v>267</v>
      </c>
      <c r="E3183" s="55" t="s">
        <v>1766</v>
      </c>
      <c r="F3183" s="55">
        <v>40</v>
      </c>
      <c r="G3183" s="55">
        <v>28</v>
      </c>
    </row>
    <row r="3184" spans="2:7">
      <c r="B3184" s="55" t="s">
        <v>266</v>
      </c>
      <c r="C3184" s="55" t="s">
        <v>120</v>
      </c>
      <c r="D3184" s="55" t="s">
        <v>269</v>
      </c>
      <c r="E3184" s="55" t="s">
        <v>1766</v>
      </c>
      <c r="F3184" s="55">
        <v>24</v>
      </c>
      <c r="G3184" s="55">
        <v>12</v>
      </c>
    </row>
    <row r="3185" spans="2:7">
      <c r="B3185" s="55" t="s">
        <v>266</v>
      </c>
      <c r="C3185" s="55" t="s">
        <v>120</v>
      </c>
      <c r="D3185" s="55" t="s">
        <v>270</v>
      </c>
      <c r="E3185" s="55" t="s">
        <v>1766</v>
      </c>
      <c r="F3185" s="55">
        <v>0</v>
      </c>
      <c r="G3185" s="55">
        <v>0</v>
      </c>
    </row>
    <row r="3186" spans="2:7">
      <c r="B3186" s="55" t="s">
        <v>266</v>
      </c>
      <c r="C3186" s="55" t="s">
        <v>120</v>
      </c>
      <c r="D3186" s="55" t="s">
        <v>267</v>
      </c>
      <c r="E3186" s="55" t="s">
        <v>1767</v>
      </c>
      <c r="F3186" s="55">
        <v>3</v>
      </c>
      <c r="G3186" s="55">
        <v>0</v>
      </c>
    </row>
    <row r="3187" spans="2:7">
      <c r="B3187" s="55" t="s">
        <v>266</v>
      </c>
      <c r="C3187" s="55" t="s">
        <v>120</v>
      </c>
      <c r="D3187" s="55" t="s">
        <v>269</v>
      </c>
      <c r="E3187" s="55" t="s">
        <v>1767</v>
      </c>
      <c r="F3187" s="55">
        <v>3</v>
      </c>
      <c r="G3187" s="55">
        <v>0</v>
      </c>
    </row>
    <row r="3188" spans="2:7">
      <c r="B3188" s="55" t="s">
        <v>266</v>
      </c>
      <c r="C3188" s="55" t="s">
        <v>120</v>
      </c>
      <c r="D3188" s="55" t="s">
        <v>267</v>
      </c>
      <c r="E3188" s="55" t="s">
        <v>1768</v>
      </c>
      <c r="F3188" s="55">
        <v>29</v>
      </c>
      <c r="G3188" s="55">
        <v>10</v>
      </c>
    </row>
    <row r="3189" spans="2:7">
      <c r="B3189" s="55" t="s">
        <v>266</v>
      </c>
      <c r="C3189" s="55" t="s">
        <v>120</v>
      </c>
      <c r="D3189" s="55" t="s">
        <v>269</v>
      </c>
      <c r="E3189" s="55" t="s">
        <v>1768</v>
      </c>
      <c r="F3189" s="55">
        <v>15</v>
      </c>
      <c r="G3189" s="55">
        <v>46</v>
      </c>
    </row>
    <row r="3190" spans="2:7">
      <c r="B3190" s="55" t="s">
        <v>266</v>
      </c>
      <c r="C3190" s="55" t="s">
        <v>120</v>
      </c>
      <c r="D3190" s="55" t="s">
        <v>270</v>
      </c>
      <c r="E3190" s="55" t="s">
        <v>1768</v>
      </c>
      <c r="F3190" s="55">
        <v>5</v>
      </c>
      <c r="G3190" s="55">
        <v>0</v>
      </c>
    </row>
    <row r="3191" spans="2:7">
      <c r="B3191" s="55" t="s">
        <v>266</v>
      </c>
      <c r="C3191" s="55" t="s">
        <v>120</v>
      </c>
      <c r="D3191" s="55" t="s">
        <v>267</v>
      </c>
      <c r="E3191" s="55" t="s">
        <v>285</v>
      </c>
      <c r="F3191" s="55">
        <v>53</v>
      </c>
      <c r="G3191" s="55">
        <v>19</v>
      </c>
    </row>
    <row r="3192" spans="2:7">
      <c r="B3192" s="55" t="s">
        <v>266</v>
      </c>
      <c r="C3192" s="55" t="s">
        <v>120</v>
      </c>
      <c r="D3192" s="55" t="s">
        <v>269</v>
      </c>
      <c r="E3192" s="55" t="s">
        <v>285</v>
      </c>
      <c r="F3192" s="55">
        <v>98</v>
      </c>
      <c r="G3192" s="55">
        <v>32</v>
      </c>
    </row>
    <row r="3193" spans="2:7">
      <c r="B3193" s="55" t="s">
        <v>266</v>
      </c>
      <c r="C3193" s="55" t="s">
        <v>120</v>
      </c>
      <c r="D3193" s="55" t="s">
        <v>270</v>
      </c>
      <c r="E3193" s="55" t="s">
        <v>285</v>
      </c>
      <c r="F3193" s="55">
        <v>6</v>
      </c>
      <c r="G3193" s="55">
        <v>0</v>
      </c>
    </row>
    <row r="3194" spans="2:7">
      <c r="B3194" s="55" t="s">
        <v>266</v>
      </c>
      <c r="C3194" s="55" t="s">
        <v>120</v>
      </c>
      <c r="D3194" s="55" t="s">
        <v>267</v>
      </c>
      <c r="E3194" s="55" t="s">
        <v>1769</v>
      </c>
      <c r="F3194" s="55">
        <v>8</v>
      </c>
      <c r="G3194" s="55">
        <v>8</v>
      </c>
    </row>
    <row r="3195" spans="2:7">
      <c r="B3195" s="55" t="s">
        <v>266</v>
      </c>
      <c r="C3195" s="55" t="s">
        <v>120</v>
      </c>
      <c r="D3195" s="55" t="s">
        <v>269</v>
      </c>
      <c r="E3195" s="55" t="s">
        <v>1769</v>
      </c>
      <c r="F3195" s="55">
        <v>19</v>
      </c>
      <c r="G3195" s="55">
        <v>16</v>
      </c>
    </row>
    <row r="3196" spans="2:7">
      <c r="B3196" s="55" t="s">
        <v>266</v>
      </c>
      <c r="C3196" s="55" t="s">
        <v>120</v>
      </c>
      <c r="D3196" s="55" t="s">
        <v>270</v>
      </c>
      <c r="E3196" s="55" t="s">
        <v>1769</v>
      </c>
      <c r="F3196" s="55">
        <v>0</v>
      </c>
      <c r="G3196" s="55">
        <v>0</v>
      </c>
    </row>
    <row r="3197" spans="2:7">
      <c r="B3197" s="55" t="s">
        <v>266</v>
      </c>
      <c r="C3197" s="55" t="s">
        <v>120</v>
      </c>
      <c r="D3197" s="55" t="s">
        <v>267</v>
      </c>
      <c r="E3197" s="55" t="s">
        <v>1770</v>
      </c>
      <c r="F3197" s="55">
        <v>925</v>
      </c>
      <c r="G3197" s="55">
        <v>184</v>
      </c>
    </row>
    <row r="3198" spans="2:7">
      <c r="B3198" s="55" t="s">
        <v>266</v>
      </c>
      <c r="C3198" s="55" t="s">
        <v>120</v>
      </c>
      <c r="D3198" s="55" t="s">
        <v>269</v>
      </c>
      <c r="E3198" s="55" t="s">
        <v>1770</v>
      </c>
      <c r="F3198" s="55">
        <v>86</v>
      </c>
      <c r="G3198" s="55">
        <v>72</v>
      </c>
    </row>
    <row r="3199" spans="2:7">
      <c r="B3199" s="55" t="s">
        <v>266</v>
      </c>
      <c r="C3199" s="55" t="s">
        <v>120</v>
      </c>
      <c r="D3199" s="55" t="s">
        <v>270</v>
      </c>
      <c r="E3199" s="55" t="s">
        <v>1770</v>
      </c>
      <c r="F3199" s="55">
        <v>28</v>
      </c>
      <c r="G3199" s="55">
        <v>13</v>
      </c>
    </row>
    <row r="3200" spans="2:7">
      <c r="B3200" s="55" t="s">
        <v>266</v>
      </c>
      <c r="C3200" s="55" t="s">
        <v>120</v>
      </c>
      <c r="D3200" s="55" t="s">
        <v>267</v>
      </c>
      <c r="E3200" s="55" t="s">
        <v>1771</v>
      </c>
      <c r="F3200" s="55">
        <v>7</v>
      </c>
      <c r="G3200" s="55">
        <v>2</v>
      </c>
    </row>
    <row r="3201" spans="2:7">
      <c r="B3201" s="55" t="s">
        <v>266</v>
      </c>
      <c r="C3201" s="55" t="s">
        <v>120</v>
      </c>
      <c r="D3201" s="55" t="s">
        <v>269</v>
      </c>
      <c r="E3201" s="55" t="s">
        <v>1771</v>
      </c>
      <c r="F3201" s="55">
        <v>0</v>
      </c>
      <c r="G3201" s="55">
        <v>0</v>
      </c>
    </row>
    <row r="3202" spans="2:7">
      <c r="B3202" s="55" t="s">
        <v>266</v>
      </c>
      <c r="C3202" s="55" t="s">
        <v>120</v>
      </c>
      <c r="D3202" s="55" t="s">
        <v>270</v>
      </c>
      <c r="E3202" s="55" t="s">
        <v>1771</v>
      </c>
      <c r="F3202" s="55">
        <v>0</v>
      </c>
      <c r="G3202" s="55">
        <v>0</v>
      </c>
    </row>
    <row r="3203" spans="2:7">
      <c r="B3203" s="55" t="s">
        <v>266</v>
      </c>
      <c r="C3203" s="55" t="s">
        <v>120</v>
      </c>
      <c r="D3203" s="55" t="s">
        <v>267</v>
      </c>
      <c r="E3203" s="55" t="s">
        <v>1772</v>
      </c>
      <c r="F3203" s="55">
        <v>16</v>
      </c>
      <c r="G3203" s="55">
        <v>18</v>
      </c>
    </row>
    <row r="3204" spans="2:7">
      <c r="B3204" s="55" t="s">
        <v>266</v>
      </c>
      <c r="C3204" s="55" t="s">
        <v>120</v>
      </c>
      <c r="D3204" s="55" t="s">
        <v>269</v>
      </c>
      <c r="E3204" s="55" t="s">
        <v>1772</v>
      </c>
      <c r="F3204" s="55">
        <v>9</v>
      </c>
      <c r="G3204" s="55">
        <v>0</v>
      </c>
    </row>
    <row r="3205" spans="2:7">
      <c r="B3205" s="55" t="s">
        <v>266</v>
      </c>
      <c r="C3205" s="55" t="s">
        <v>120</v>
      </c>
      <c r="D3205" s="55" t="s">
        <v>270</v>
      </c>
      <c r="E3205" s="55" t="s">
        <v>1772</v>
      </c>
      <c r="F3205" s="55">
        <v>0</v>
      </c>
      <c r="G3205" s="55">
        <v>0</v>
      </c>
    </row>
    <row r="3206" spans="2:7">
      <c r="B3206" s="55" t="s">
        <v>266</v>
      </c>
      <c r="C3206" s="55" t="s">
        <v>120</v>
      </c>
      <c r="D3206" s="55" t="s">
        <v>267</v>
      </c>
      <c r="E3206" s="55" t="s">
        <v>1773</v>
      </c>
      <c r="F3206" s="55">
        <v>16</v>
      </c>
      <c r="G3206" s="55">
        <v>26</v>
      </c>
    </row>
    <row r="3207" spans="2:7">
      <c r="B3207" s="55" t="s">
        <v>266</v>
      </c>
      <c r="C3207" s="55" t="s">
        <v>120</v>
      </c>
      <c r="D3207" s="55" t="s">
        <v>269</v>
      </c>
      <c r="E3207" s="55" t="s">
        <v>1773</v>
      </c>
      <c r="F3207" s="55">
        <v>0</v>
      </c>
      <c r="G3207" s="55">
        <v>0</v>
      </c>
    </row>
    <row r="3208" spans="2:7">
      <c r="B3208" s="55" t="s">
        <v>266</v>
      </c>
      <c r="C3208" s="55" t="s">
        <v>120</v>
      </c>
      <c r="D3208" s="55" t="s">
        <v>270</v>
      </c>
      <c r="E3208" s="55" t="s">
        <v>1773</v>
      </c>
      <c r="F3208" s="55">
        <v>0</v>
      </c>
      <c r="G3208" s="55">
        <v>9</v>
      </c>
    </row>
    <row r="3209" spans="2:7">
      <c r="B3209" s="55" t="s">
        <v>266</v>
      </c>
      <c r="C3209" s="55" t="s">
        <v>120</v>
      </c>
      <c r="D3209" s="55" t="s">
        <v>267</v>
      </c>
      <c r="E3209" s="55" t="s">
        <v>1774</v>
      </c>
      <c r="F3209" s="55">
        <v>10</v>
      </c>
      <c r="G3209" s="55">
        <v>2</v>
      </c>
    </row>
    <row r="3210" spans="2:7">
      <c r="B3210" s="55" t="s">
        <v>266</v>
      </c>
      <c r="C3210" s="55" t="s">
        <v>120</v>
      </c>
      <c r="D3210" s="55" t="s">
        <v>269</v>
      </c>
      <c r="E3210" s="55" t="s">
        <v>1774</v>
      </c>
      <c r="F3210" s="55">
        <v>54</v>
      </c>
      <c r="G3210" s="55">
        <v>24</v>
      </c>
    </row>
    <row r="3211" spans="2:7">
      <c r="B3211" s="55" t="s">
        <v>266</v>
      </c>
      <c r="C3211" s="55" t="s">
        <v>120</v>
      </c>
      <c r="D3211" s="55" t="s">
        <v>270</v>
      </c>
      <c r="E3211" s="55" t="s">
        <v>1774</v>
      </c>
      <c r="F3211" s="55">
        <v>3</v>
      </c>
      <c r="G3211" s="55">
        <v>0</v>
      </c>
    </row>
    <row r="3212" spans="2:7">
      <c r="B3212" s="55" t="s">
        <v>266</v>
      </c>
      <c r="C3212" s="55" t="s">
        <v>120</v>
      </c>
      <c r="D3212" s="55" t="s">
        <v>267</v>
      </c>
      <c r="E3212" s="55" t="s">
        <v>1775</v>
      </c>
      <c r="F3212" s="55">
        <v>3</v>
      </c>
      <c r="G3212" s="55">
        <v>0</v>
      </c>
    </row>
    <row r="3213" spans="2:7">
      <c r="B3213" s="55" t="s">
        <v>266</v>
      </c>
      <c r="C3213" s="55" t="s">
        <v>120</v>
      </c>
      <c r="D3213" s="55" t="s">
        <v>269</v>
      </c>
      <c r="E3213" s="55" t="s">
        <v>1775</v>
      </c>
      <c r="F3213" s="55">
        <v>0</v>
      </c>
      <c r="G3213" s="55">
        <v>0</v>
      </c>
    </row>
    <row r="3214" spans="2:7">
      <c r="B3214" s="55" t="s">
        <v>266</v>
      </c>
      <c r="C3214" s="55" t="s">
        <v>120</v>
      </c>
      <c r="D3214" s="55" t="s">
        <v>267</v>
      </c>
      <c r="E3214" s="55" t="s">
        <v>1776</v>
      </c>
      <c r="F3214" s="55">
        <v>0</v>
      </c>
      <c r="G3214" s="55">
        <v>1</v>
      </c>
    </row>
    <row r="3215" spans="2:7">
      <c r="B3215" s="55" t="s">
        <v>266</v>
      </c>
      <c r="C3215" s="55" t="s">
        <v>120</v>
      </c>
      <c r="D3215" s="55" t="s">
        <v>270</v>
      </c>
      <c r="E3215" s="55" t="s">
        <v>1776</v>
      </c>
      <c r="F3215" s="55">
        <v>0</v>
      </c>
      <c r="G3215" s="55">
        <v>0</v>
      </c>
    </row>
    <row r="3216" spans="2:7">
      <c r="B3216" s="55" t="s">
        <v>266</v>
      </c>
      <c r="C3216" s="55" t="s">
        <v>120</v>
      </c>
      <c r="D3216" s="55" t="s">
        <v>267</v>
      </c>
      <c r="E3216" s="55" t="s">
        <v>1777</v>
      </c>
      <c r="F3216" s="55">
        <v>0</v>
      </c>
      <c r="G3216" s="55">
        <v>0</v>
      </c>
    </row>
    <row r="3217" spans="2:7">
      <c r="B3217" s="55" t="s">
        <v>266</v>
      </c>
      <c r="C3217" s="55" t="s">
        <v>120</v>
      </c>
      <c r="D3217" s="55" t="s">
        <v>267</v>
      </c>
      <c r="E3217" s="55" t="s">
        <v>483</v>
      </c>
      <c r="F3217" s="55">
        <v>6</v>
      </c>
      <c r="G3217" s="55">
        <v>10</v>
      </c>
    </row>
    <row r="3218" spans="2:7">
      <c r="B3218" s="55" t="s">
        <v>266</v>
      </c>
      <c r="C3218" s="55" t="s">
        <v>120</v>
      </c>
      <c r="D3218" s="55" t="s">
        <v>269</v>
      </c>
      <c r="E3218" s="55" t="s">
        <v>483</v>
      </c>
      <c r="F3218" s="55">
        <v>13</v>
      </c>
      <c r="G3218" s="55">
        <v>7</v>
      </c>
    </row>
    <row r="3219" spans="2:7">
      <c r="B3219" s="55" t="s">
        <v>266</v>
      </c>
      <c r="C3219" s="55" t="s">
        <v>120</v>
      </c>
      <c r="D3219" s="55" t="s">
        <v>267</v>
      </c>
      <c r="E3219" s="55" t="s">
        <v>487</v>
      </c>
      <c r="F3219" s="55">
        <v>41</v>
      </c>
      <c r="G3219" s="55">
        <v>8</v>
      </c>
    </row>
    <row r="3220" spans="2:7">
      <c r="B3220" s="55" t="s">
        <v>266</v>
      </c>
      <c r="C3220" s="55" t="s">
        <v>120</v>
      </c>
      <c r="D3220" s="55" t="s">
        <v>269</v>
      </c>
      <c r="E3220" s="55" t="s">
        <v>487</v>
      </c>
      <c r="F3220" s="55">
        <v>14</v>
      </c>
      <c r="G3220" s="55">
        <v>4</v>
      </c>
    </row>
    <row r="3221" spans="2:7">
      <c r="B3221" s="55" t="s">
        <v>266</v>
      </c>
      <c r="C3221" s="55" t="s">
        <v>120</v>
      </c>
      <c r="D3221" s="55" t="s">
        <v>267</v>
      </c>
      <c r="E3221" s="55" t="s">
        <v>1778</v>
      </c>
      <c r="F3221" s="55">
        <v>6</v>
      </c>
      <c r="G3221" s="55">
        <v>0</v>
      </c>
    </row>
    <row r="3222" spans="2:7">
      <c r="B3222" s="55" t="s">
        <v>266</v>
      </c>
      <c r="C3222" s="55" t="s">
        <v>120</v>
      </c>
      <c r="D3222" s="55" t="s">
        <v>269</v>
      </c>
      <c r="E3222" s="55" t="s">
        <v>1778</v>
      </c>
      <c r="F3222" s="55">
        <v>0</v>
      </c>
      <c r="G3222" s="55">
        <v>0</v>
      </c>
    </row>
    <row r="3223" spans="2:7">
      <c r="B3223" s="55" t="s">
        <v>266</v>
      </c>
      <c r="C3223" s="55" t="s">
        <v>120</v>
      </c>
      <c r="D3223" s="55" t="s">
        <v>267</v>
      </c>
      <c r="E3223" s="55" t="s">
        <v>1779</v>
      </c>
      <c r="F3223" s="55">
        <v>6</v>
      </c>
      <c r="G3223" s="55">
        <v>9</v>
      </c>
    </row>
    <row r="3224" spans="2:7">
      <c r="B3224" s="55" t="s">
        <v>266</v>
      </c>
      <c r="C3224" s="55" t="s">
        <v>120</v>
      </c>
      <c r="D3224" s="55" t="s">
        <v>267</v>
      </c>
      <c r="E3224" s="55" t="s">
        <v>1780</v>
      </c>
      <c r="F3224" s="55">
        <v>0</v>
      </c>
      <c r="G3224" s="55">
        <v>1</v>
      </c>
    </row>
    <row r="3225" spans="2:7">
      <c r="B3225" s="55" t="s">
        <v>266</v>
      </c>
      <c r="C3225" s="55" t="s">
        <v>120</v>
      </c>
      <c r="D3225" s="55" t="s">
        <v>269</v>
      </c>
      <c r="E3225" s="55" t="s">
        <v>1780</v>
      </c>
      <c r="F3225" s="55">
        <v>0</v>
      </c>
      <c r="G3225" s="55">
        <v>0</v>
      </c>
    </row>
    <row r="3226" spans="2:7">
      <c r="B3226" s="55" t="s">
        <v>266</v>
      </c>
      <c r="C3226" s="55" t="s">
        <v>120</v>
      </c>
      <c r="D3226" s="55" t="s">
        <v>270</v>
      </c>
      <c r="E3226" s="55" t="s">
        <v>1780</v>
      </c>
      <c r="F3226" s="55">
        <v>2</v>
      </c>
      <c r="G3226" s="55">
        <v>0</v>
      </c>
    </row>
    <row r="3227" spans="2:7">
      <c r="B3227" s="55" t="s">
        <v>266</v>
      </c>
      <c r="C3227" s="55" t="s">
        <v>120</v>
      </c>
      <c r="D3227" s="55" t="s">
        <v>267</v>
      </c>
      <c r="E3227" s="55" t="s">
        <v>1781</v>
      </c>
      <c r="F3227" s="55">
        <v>2</v>
      </c>
      <c r="G3227" s="55">
        <v>30</v>
      </c>
    </row>
    <row r="3228" spans="2:7">
      <c r="B3228" s="55" t="s">
        <v>266</v>
      </c>
      <c r="C3228" s="55" t="s">
        <v>120</v>
      </c>
      <c r="D3228" s="55" t="s">
        <v>269</v>
      </c>
      <c r="E3228" s="55" t="s">
        <v>1781</v>
      </c>
      <c r="F3228" s="55">
        <v>18</v>
      </c>
      <c r="G3228" s="55">
        <v>26</v>
      </c>
    </row>
    <row r="3229" spans="2:7">
      <c r="B3229" s="55" t="s">
        <v>266</v>
      </c>
      <c r="C3229" s="55" t="s">
        <v>120</v>
      </c>
      <c r="D3229" s="55" t="s">
        <v>270</v>
      </c>
      <c r="E3229" s="55" t="s">
        <v>1781</v>
      </c>
      <c r="F3229" s="55">
        <v>4</v>
      </c>
      <c r="G3229" s="55">
        <v>0</v>
      </c>
    </row>
    <row r="3230" spans="2:7">
      <c r="B3230" s="55" t="s">
        <v>266</v>
      </c>
      <c r="C3230" s="55" t="s">
        <v>120</v>
      </c>
      <c r="D3230" s="55" t="s">
        <v>267</v>
      </c>
      <c r="E3230" s="55" t="s">
        <v>1782</v>
      </c>
      <c r="F3230" s="55">
        <v>7</v>
      </c>
      <c r="G3230" s="55">
        <v>10</v>
      </c>
    </row>
    <row r="3231" spans="2:7">
      <c r="B3231" s="55" t="s">
        <v>266</v>
      </c>
      <c r="C3231" s="55" t="s">
        <v>120</v>
      </c>
      <c r="D3231" s="55" t="s">
        <v>269</v>
      </c>
      <c r="E3231" s="55" t="s">
        <v>1782</v>
      </c>
      <c r="F3231" s="55">
        <v>0</v>
      </c>
      <c r="G3231" s="55">
        <v>0</v>
      </c>
    </row>
    <row r="3232" spans="2:7">
      <c r="B3232" s="55" t="s">
        <v>266</v>
      </c>
      <c r="C3232" s="55" t="s">
        <v>120</v>
      </c>
      <c r="D3232" s="55" t="s">
        <v>267</v>
      </c>
      <c r="E3232" s="55" t="s">
        <v>1783</v>
      </c>
      <c r="F3232" s="55">
        <v>0</v>
      </c>
      <c r="G3232" s="55">
        <v>1</v>
      </c>
    </row>
    <row r="3233" spans="2:7">
      <c r="B3233" s="55" t="s">
        <v>266</v>
      </c>
      <c r="C3233" s="55" t="s">
        <v>120</v>
      </c>
      <c r="D3233" s="55" t="s">
        <v>269</v>
      </c>
      <c r="E3233" s="55" t="s">
        <v>1783</v>
      </c>
      <c r="F3233" s="55">
        <v>0</v>
      </c>
      <c r="G3233" s="55">
        <v>0</v>
      </c>
    </row>
    <row r="3234" spans="2:7">
      <c r="B3234" s="55" t="s">
        <v>266</v>
      </c>
      <c r="C3234" s="55" t="s">
        <v>120</v>
      </c>
      <c r="D3234" s="55" t="s">
        <v>267</v>
      </c>
      <c r="E3234" s="55" t="s">
        <v>1784</v>
      </c>
      <c r="F3234" s="55">
        <v>10</v>
      </c>
      <c r="G3234" s="55">
        <v>10</v>
      </c>
    </row>
    <row r="3235" spans="2:7">
      <c r="B3235" s="55" t="s">
        <v>266</v>
      </c>
      <c r="C3235" s="55" t="s">
        <v>120</v>
      </c>
      <c r="D3235" s="55" t="s">
        <v>269</v>
      </c>
      <c r="E3235" s="55" t="s">
        <v>1784</v>
      </c>
      <c r="F3235" s="55">
        <v>174</v>
      </c>
      <c r="G3235" s="55">
        <v>17</v>
      </c>
    </row>
    <row r="3236" spans="2:7">
      <c r="B3236" s="55" t="s">
        <v>266</v>
      </c>
      <c r="C3236" s="55" t="s">
        <v>120</v>
      </c>
      <c r="D3236" s="55" t="s">
        <v>270</v>
      </c>
      <c r="E3236" s="55" t="s">
        <v>1784</v>
      </c>
      <c r="F3236" s="55">
        <v>0</v>
      </c>
      <c r="G3236" s="55">
        <v>0</v>
      </c>
    </row>
    <row r="3237" spans="2:7">
      <c r="B3237" s="55" t="s">
        <v>266</v>
      </c>
      <c r="C3237" s="55" t="s">
        <v>120</v>
      </c>
      <c r="D3237" s="55" t="s">
        <v>267</v>
      </c>
      <c r="E3237" s="55" t="s">
        <v>1785</v>
      </c>
      <c r="F3237" s="55">
        <v>0</v>
      </c>
      <c r="G3237" s="55">
        <v>0</v>
      </c>
    </row>
    <row r="3238" spans="2:7">
      <c r="B3238" s="55" t="s">
        <v>266</v>
      </c>
      <c r="C3238" s="55" t="s">
        <v>120</v>
      </c>
      <c r="D3238" s="55" t="s">
        <v>267</v>
      </c>
      <c r="E3238" s="55" t="s">
        <v>1786</v>
      </c>
      <c r="F3238" s="55">
        <v>0</v>
      </c>
      <c r="G3238" s="55">
        <v>3</v>
      </c>
    </row>
    <row r="3239" spans="2:7">
      <c r="B3239" s="55" t="s">
        <v>266</v>
      </c>
      <c r="C3239" s="55" t="s">
        <v>120</v>
      </c>
      <c r="D3239" s="55" t="s">
        <v>267</v>
      </c>
      <c r="E3239" s="55" t="s">
        <v>1787</v>
      </c>
      <c r="F3239" s="55">
        <v>5</v>
      </c>
      <c r="G3239" s="55">
        <v>8</v>
      </c>
    </row>
    <row r="3240" spans="2:7">
      <c r="B3240" s="55" t="s">
        <v>266</v>
      </c>
      <c r="C3240" s="55" t="s">
        <v>120</v>
      </c>
      <c r="D3240" s="55" t="s">
        <v>269</v>
      </c>
      <c r="E3240" s="55" t="s">
        <v>1787</v>
      </c>
      <c r="F3240" s="55">
        <v>102</v>
      </c>
      <c r="G3240" s="55">
        <v>21</v>
      </c>
    </row>
    <row r="3241" spans="2:7">
      <c r="B3241" s="55" t="s">
        <v>266</v>
      </c>
      <c r="C3241" s="55" t="s">
        <v>120</v>
      </c>
      <c r="D3241" s="55" t="s">
        <v>270</v>
      </c>
      <c r="E3241" s="55" t="s">
        <v>1787</v>
      </c>
      <c r="F3241" s="55">
        <v>4</v>
      </c>
      <c r="G3241" s="55">
        <v>2</v>
      </c>
    </row>
    <row r="3242" spans="2:7">
      <c r="B3242" s="55" t="s">
        <v>266</v>
      </c>
      <c r="C3242" s="55" t="s">
        <v>120</v>
      </c>
      <c r="D3242" s="55" t="s">
        <v>267</v>
      </c>
      <c r="E3242" s="55" t="s">
        <v>1788</v>
      </c>
      <c r="F3242" s="55">
        <v>0</v>
      </c>
      <c r="G3242" s="55">
        <v>0</v>
      </c>
    </row>
    <row r="3243" spans="2:7">
      <c r="B3243" s="55" t="s">
        <v>266</v>
      </c>
      <c r="C3243" s="55" t="s">
        <v>120</v>
      </c>
      <c r="D3243" s="55" t="s">
        <v>269</v>
      </c>
      <c r="E3243" s="55" t="s">
        <v>1788</v>
      </c>
      <c r="F3243" s="55">
        <v>0</v>
      </c>
      <c r="G3243" s="55">
        <v>0</v>
      </c>
    </row>
    <row r="3244" spans="2:7">
      <c r="B3244" s="55" t="s">
        <v>266</v>
      </c>
      <c r="C3244" s="55" t="s">
        <v>120</v>
      </c>
      <c r="D3244" s="55" t="s">
        <v>270</v>
      </c>
      <c r="E3244" s="55" t="s">
        <v>1788</v>
      </c>
      <c r="F3244" s="55">
        <v>0</v>
      </c>
      <c r="G3244" s="55">
        <v>0</v>
      </c>
    </row>
    <row r="3245" spans="2:7">
      <c r="B3245" s="55" t="s">
        <v>266</v>
      </c>
      <c r="C3245" s="55" t="s">
        <v>120</v>
      </c>
      <c r="D3245" s="55" t="s">
        <v>267</v>
      </c>
      <c r="E3245" s="55" t="s">
        <v>1789</v>
      </c>
      <c r="F3245" s="55">
        <v>0</v>
      </c>
      <c r="G3245" s="55">
        <v>0</v>
      </c>
    </row>
    <row r="3246" spans="2:7">
      <c r="B3246" s="55" t="s">
        <v>266</v>
      </c>
      <c r="C3246" s="55" t="s">
        <v>120</v>
      </c>
      <c r="D3246" s="55" t="s">
        <v>267</v>
      </c>
      <c r="E3246" s="55" t="s">
        <v>1790</v>
      </c>
      <c r="F3246" s="55">
        <v>0</v>
      </c>
      <c r="G3246" s="55">
        <v>0</v>
      </c>
    </row>
    <row r="3247" spans="2:7">
      <c r="B3247" s="55" t="s">
        <v>266</v>
      </c>
      <c r="C3247" s="55" t="s">
        <v>120</v>
      </c>
      <c r="D3247" s="55" t="s">
        <v>267</v>
      </c>
      <c r="E3247" s="55" t="s">
        <v>1791</v>
      </c>
      <c r="F3247" s="55">
        <v>9</v>
      </c>
      <c r="G3247" s="55">
        <v>20</v>
      </c>
    </row>
    <row r="3248" spans="2:7">
      <c r="B3248" s="55" t="s">
        <v>266</v>
      </c>
      <c r="C3248" s="55" t="s">
        <v>120</v>
      </c>
      <c r="D3248" s="55" t="s">
        <v>269</v>
      </c>
      <c r="E3248" s="55" t="s">
        <v>1791</v>
      </c>
      <c r="F3248" s="55">
        <v>71</v>
      </c>
      <c r="G3248" s="55">
        <v>126</v>
      </c>
    </row>
    <row r="3249" spans="2:7">
      <c r="B3249" s="55" t="s">
        <v>266</v>
      </c>
      <c r="C3249" s="55" t="s">
        <v>120</v>
      </c>
      <c r="D3249" s="55" t="s">
        <v>270</v>
      </c>
      <c r="E3249" s="55" t="s">
        <v>1791</v>
      </c>
      <c r="F3249" s="55">
        <v>0</v>
      </c>
      <c r="G3249" s="55">
        <v>12</v>
      </c>
    </row>
    <row r="3250" spans="2:7">
      <c r="B3250" s="55" t="s">
        <v>266</v>
      </c>
      <c r="C3250" s="55" t="s">
        <v>120</v>
      </c>
      <c r="D3250" s="55" t="s">
        <v>267</v>
      </c>
      <c r="E3250" s="55" t="s">
        <v>1792</v>
      </c>
      <c r="F3250" s="55">
        <v>50</v>
      </c>
      <c r="G3250" s="55">
        <v>103</v>
      </c>
    </row>
    <row r="3251" spans="2:7">
      <c r="B3251" s="55" t="s">
        <v>266</v>
      </c>
      <c r="C3251" s="55" t="s">
        <v>120</v>
      </c>
      <c r="D3251" s="55" t="s">
        <v>269</v>
      </c>
      <c r="E3251" s="55" t="s">
        <v>1792</v>
      </c>
      <c r="F3251" s="55">
        <v>0</v>
      </c>
      <c r="G3251" s="55">
        <v>145</v>
      </c>
    </row>
    <row r="3252" spans="2:7">
      <c r="B3252" s="55" t="s">
        <v>266</v>
      </c>
      <c r="C3252" s="55" t="s">
        <v>120</v>
      </c>
      <c r="D3252" s="55" t="s">
        <v>270</v>
      </c>
      <c r="E3252" s="55" t="s">
        <v>1792</v>
      </c>
      <c r="F3252" s="55">
        <v>0</v>
      </c>
      <c r="G3252" s="55">
        <v>2</v>
      </c>
    </row>
    <row r="3253" spans="2:7">
      <c r="B3253" s="55" t="s">
        <v>266</v>
      </c>
      <c r="C3253" s="55" t="s">
        <v>120</v>
      </c>
      <c r="D3253" s="55" t="s">
        <v>267</v>
      </c>
      <c r="E3253" s="55" t="s">
        <v>1793</v>
      </c>
      <c r="F3253" s="55">
        <v>182</v>
      </c>
      <c r="G3253" s="55">
        <v>136</v>
      </c>
    </row>
    <row r="3254" spans="2:7">
      <c r="B3254" s="55" t="s">
        <v>266</v>
      </c>
      <c r="C3254" s="55" t="s">
        <v>120</v>
      </c>
      <c r="D3254" s="55" t="s">
        <v>269</v>
      </c>
      <c r="E3254" s="55" t="s">
        <v>1793</v>
      </c>
      <c r="F3254" s="55">
        <v>280</v>
      </c>
      <c r="G3254" s="55">
        <v>244</v>
      </c>
    </row>
    <row r="3255" spans="2:7">
      <c r="B3255" s="55" t="s">
        <v>266</v>
      </c>
      <c r="C3255" s="55" t="s">
        <v>120</v>
      </c>
      <c r="D3255" s="55" t="s">
        <v>270</v>
      </c>
      <c r="E3255" s="55" t="s">
        <v>1793</v>
      </c>
      <c r="F3255" s="55">
        <v>32</v>
      </c>
      <c r="G3255" s="55">
        <v>34</v>
      </c>
    </row>
    <row r="3256" spans="2:7">
      <c r="B3256" s="55" t="s">
        <v>266</v>
      </c>
      <c r="C3256" s="55" t="s">
        <v>120</v>
      </c>
      <c r="D3256" s="55" t="s">
        <v>267</v>
      </c>
      <c r="E3256" s="55" t="s">
        <v>1794</v>
      </c>
      <c r="F3256" s="55">
        <v>3</v>
      </c>
      <c r="G3256" s="55">
        <v>2</v>
      </c>
    </row>
    <row r="3257" spans="2:7">
      <c r="B3257" s="55" t="s">
        <v>266</v>
      </c>
      <c r="C3257" s="55" t="s">
        <v>120</v>
      </c>
      <c r="D3257" s="55" t="s">
        <v>269</v>
      </c>
      <c r="E3257" s="55" t="s">
        <v>1794</v>
      </c>
      <c r="F3257" s="55">
        <v>0</v>
      </c>
      <c r="G3257" s="55">
        <v>0</v>
      </c>
    </row>
    <row r="3258" spans="2:7">
      <c r="B3258" s="55" t="s">
        <v>266</v>
      </c>
      <c r="C3258" s="55" t="s">
        <v>120</v>
      </c>
      <c r="D3258" s="55" t="s">
        <v>267</v>
      </c>
      <c r="E3258" s="55" t="s">
        <v>1795</v>
      </c>
      <c r="F3258" s="55">
        <v>5</v>
      </c>
      <c r="G3258" s="55">
        <v>3</v>
      </c>
    </row>
    <row r="3259" spans="2:7">
      <c r="B3259" s="55" t="s">
        <v>266</v>
      </c>
      <c r="C3259" s="55" t="s">
        <v>120</v>
      </c>
      <c r="D3259" s="55" t="s">
        <v>267</v>
      </c>
      <c r="E3259" s="55" t="s">
        <v>1796</v>
      </c>
      <c r="F3259" s="55">
        <v>0</v>
      </c>
      <c r="G3259" s="55">
        <v>3</v>
      </c>
    </row>
    <row r="3260" spans="2:7">
      <c r="B3260" s="55" t="s">
        <v>266</v>
      </c>
      <c r="C3260" s="55" t="s">
        <v>120</v>
      </c>
      <c r="D3260" s="55" t="s">
        <v>269</v>
      </c>
      <c r="E3260" s="55" t="s">
        <v>1796</v>
      </c>
      <c r="F3260" s="55">
        <v>20</v>
      </c>
      <c r="G3260" s="55">
        <v>4</v>
      </c>
    </row>
    <row r="3261" spans="2:7">
      <c r="B3261" s="55" t="s">
        <v>266</v>
      </c>
      <c r="C3261" s="55" t="s">
        <v>120</v>
      </c>
      <c r="D3261" s="55" t="s">
        <v>270</v>
      </c>
      <c r="E3261" s="55" t="s">
        <v>1796</v>
      </c>
      <c r="F3261" s="55">
        <v>0</v>
      </c>
      <c r="G3261" s="55">
        <v>2</v>
      </c>
    </row>
    <row r="3262" spans="2:7">
      <c r="B3262" s="55" t="s">
        <v>266</v>
      </c>
      <c r="C3262" s="55" t="s">
        <v>120</v>
      </c>
      <c r="D3262" s="55" t="s">
        <v>267</v>
      </c>
      <c r="E3262" s="55" t="s">
        <v>1797</v>
      </c>
      <c r="F3262" s="55">
        <v>0</v>
      </c>
      <c r="G3262" s="55">
        <v>0</v>
      </c>
    </row>
    <row r="3263" spans="2:7">
      <c r="B3263" s="55" t="s">
        <v>266</v>
      </c>
      <c r="C3263" s="55" t="s">
        <v>120</v>
      </c>
      <c r="D3263" s="55" t="s">
        <v>267</v>
      </c>
      <c r="E3263" s="55" t="s">
        <v>1798</v>
      </c>
      <c r="F3263" s="55">
        <v>7</v>
      </c>
      <c r="G3263" s="55">
        <v>8</v>
      </c>
    </row>
    <row r="3264" spans="2:7">
      <c r="B3264" s="55" t="s">
        <v>266</v>
      </c>
      <c r="C3264" s="55" t="s">
        <v>120</v>
      </c>
      <c r="D3264" s="55" t="s">
        <v>269</v>
      </c>
      <c r="E3264" s="55" t="s">
        <v>1798</v>
      </c>
      <c r="F3264" s="55">
        <v>23</v>
      </c>
      <c r="G3264" s="55">
        <v>133</v>
      </c>
    </row>
    <row r="3265" spans="2:7">
      <c r="B3265" s="55" t="s">
        <v>266</v>
      </c>
      <c r="C3265" s="55" t="s">
        <v>120</v>
      </c>
      <c r="D3265" s="55" t="s">
        <v>270</v>
      </c>
      <c r="E3265" s="55" t="s">
        <v>1798</v>
      </c>
      <c r="F3265" s="55">
        <v>4</v>
      </c>
      <c r="G3265" s="55">
        <v>2</v>
      </c>
    </row>
    <row r="3266" spans="2:7">
      <c r="B3266" s="55" t="s">
        <v>266</v>
      </c>
      <c r="C3266" s="55" t="s">
        <v>120</v>
      </c>
      <c r="D3266" s="55" t="s">
        <v>267</v>
      </c>
      <c r="E3266" s="55" t="s">
        <v>1799</v>
      </c>
      <c r="F3266" s="55">
        <v>12</v>
      </c>
      <c r="G3266" s="55">
        <v>1</v>
      </c>
    </row>
    <row r="3267" spans="2:7">
      <c r="B3267" s="55" t="s">
        <v>266</v>
      </c>
      <c r="C3267" s="55" t="s">
        <v>120</v>
      </c>
      <c r="D3267" s="55" t="s">
        <v>269</v>
      </c>
      <c r="E3267" s="55" t="s">
        <v>1799</v>
      </c>
      <c r="F3267" s="55">
        <v>0</v>
      </c>
      <c r="G3267" s="55">
        <v>0</v>
      </c>
    </row>
    <row r="3268" spans="2:7">
      <c r="B3268" s="55" t="s">
        <v>266</v>
      </c>
      <c r="C3268" s="55" t="s">
        <v>120</v>
      </c>
      <c r="D3268" s="55" t="s">
        <v>267</v>
      </c>
      <c r="E3268" s="55" t="s">
        <v>1800</v>
      </c>
      <c r="F3268" s="55">
        <v>0</v>
      </c>
      <c r="G3268" s="55">
        <v>3</v>
      </c>
    </row>
    <row r="3269" spans="2:7">
      <c r="B3269" s="55" t="s">
        <v>266</v>
      </c>
      <c r="C3269" s="55" t="s">
        <v>120</v>
      </c>
      <c r="D3269" s="55" t="s">
        <v>269</v>
      </c>
      <c r="E3269" s="55" t="s">
        <v>1800</v>
      </c>
      <c r="F3269" s="55">
        <v>0</v>
      </c>
      <c r="G3269" s="55">
        <v>0</v>
      </c>
    </row>
    <row r="3270" spans="2:7">
      <c r="B3270" s="55" t="s">
        <v>266</v>
      </c>
      <c r="C3270" s="55" t="s">
        <v>120</v>
      </c>
      <c r="D3270" s="55" t="s">
        <v>267</v>
      </c>
      <c r="E3270" s="55" t="s">
        <v>1801</v>
      </c>
      <c r="F3270" s="55">
        <v>32</v>
      </c>
      <c r="G3270" s="55">
        <v>44</v>
      </c>
    </row>
    <row r="3271" spans="2:7">
      <c r="B3271" s="55" t="s">
        <v>266</v>
      </c>
      <c r="C3271" s="55" t="s">
        <v>120</v>
      </c>
      <c r="D3271" s="55" t="s">
        <v>269</v>
      </c>
      <c r="E3271" s="55" t="s">
        <v>1801</v>
      </c>
      <c r="F3271" s="55">
        <v>6</v>
      </c>
      <c r="G3271" s="55">
        <v>5</v>
      </c>
    </row>
    <row r="3272" spans="2:7">
      <c r="B3272" s="55" t="s">
        <v>266</v>
      </c>
      <c r="C3272" s="55" t="s">
        <v>120</v>
      </c>
      <c r="D3272" s="55" t="s">
        <v>270</v>
      </c>
      <c r="E3272" s="55" t="s">
        <v>1801</v>
      </c>
      <c r="F3272" s="55">
        <v>0</v>
      </c>
      <c r="G3272" s="55">
        <v>0</v>
      </c>
    </row>
    <row r="3273" spans="2:7">
      <c r="B3273" s="55" t="s">
        <v>266</v>
      </c>
      <c r="C3273" s="55" t="s">
        <v>120</v>
      </c>
      <c r="D3273" s="55" t="s">
        <v>267</v>
      </c>
      <c r="E3273" s="55" t="s">
        <v>1802</v>
      </c>
      <c r="F3273" s="55">
        <v>52</v>
      </c>
      <c r="G3273" s="55">
        <v>60</v>
      </c>
    </row>
    <row r="3274" spans="2:7">
      <c r="B3274" s="55" t="s">
        <v>266</v>
      </c>
      <c r="C3274" s="55" t="s">
        <v>120</v>
      </c>
      <c r="D3274" s="55" t="s">
        <v>269</v>
      </c>
      <c r="E3274" s="55" t="s">
        <v>1802</v>
      </c>
      <c r="F3274" s="55">
        <v>10</v>
      </c>
      <c r="G3274" s="55">
        <v>29</v>
      </c>
    </row>
    <row r="3275" spans="2:7">
      <c r="B3275" s="55" t="s">
        <v>266</v>
      </c>
      <c r="C3275" s="55" t="s">
        <v>120</v>
      </c>
      <c r="D3275" s="55" t="s">
        <v>270</v>
      </c>
      <c r="E3275" s="55" t="s">
        <v>1802</v>
      </c>
      <c r="F3275" s="55">
        <v>2</v>
      </c>
      <c r="G3275" s="55">
        <v>0</v>
      </c>
    </row>
    <row r="3276" spans="2:7">
      <c r="B3276" s="55" t="s">
        <v>266</v>
      </c>
      <c r="C3276" s="55" t="s">
        <v>120</v>
      </c>
      <c r="D3276" s="55" t="s">
        <v>267</v>
      </c>
      <c r="E3276" s="55" t="s">
        <v>1803</v>
      </c>
      <c r="F3276" s="55">
        <v>67</v>
      </c>
      <c r="G3276" s="55">
        <v>20</v>
      </c>
    </row>
    <row r="3277" spans="2:7">
      <c r="B3277" s="55" t="s">
        <v>266</v>
      </c>
      <c r="C3277" s="55" t="s">
        <v>120</v>
      </c>
      <c r="D3277" s="55" t="s">
        <v>269</v>
      </c>
      <c r="E3277" s="55" t="s">
        <v>1803</v>
      </c>
      <c r="F3277" s="55">
        <v>146</v>
      </c>
      <c r="G3277" s="55">
        <v>139</v>
      </c>
    </row>
    <row r="3278" spans="2:7">
      <c r="B3278" s="55" t="s">
        <v>266</v>
      </c>
      <c r="C3278" s="55" t="s">
        <v>120</v>
      </c>
      <c r="D3278" s="55" t="s">
        <v>270</v>
      </c>
      <c r="E3278" s="55" t="s">
        <v>1803</v>
      </c>
      <c r="F3278" s="55">
        <v>12</v>
      </c>
      <c r="G3278" s="55">
        <v>1</v>
      </c>
    </row>
    <row r="3279" spans="2:7">
      <c r="B3279" s="55" t="s">
        <v>266</v>
      </c>
      <c r="C3279" s="55" t="s">
        <v>120</v>
      </c>
      <c r="D3279" s="55" t="s">
        <v>267</v>
      </c>
      <c r="E3279" s="55" t="s">
        <v>1804</v>
      </c>
      <c r="F3279" s="55">
        <v>15</v>
      </c>
      <c r="G3279" s="55">
        <v>7</v>
      </c>
    </row>
    <row r="3280" spans="2:7">
      <c r="B3280" s="55" t="s">
        <v>266</v>
      </c>
      <c r="C3280" s="55" t="s">
        <v>120</v>
      </c>
      <c r="D3280" s="55" t="s">
        <v>269</v>
      </c>
      <c r="E3280" s="55" t="s">
        <v>1804</v>
      </c>
      <c r="F3280" s="55">
        <v>207</v>
      </c>
      <c r="G3280" s="55">
        <v>40</v>
      </c>
    </row>
    <row r="3281" spans="2:7">
      <c r="B3281" s="55" t="s">
        <v>266</v>
      </c>
      <c r="C3281" s="55" t="s">
        <v>120</v>
      </c>
      <c r="D3281" s="55" t="s">
        <v>267</v>
      </c>
      <c r="E3281" s="55" t="s">
        <v>1805</v>
      </c>
      <c r="F3281" s="55">
        <v>3</v>
      </c>
      <c r="G3281" s="55">
        <v>0</v>
      </c>
    </row>
    <row r="3282" spans="2:7">
      <c r="B3282" s="55" t="s">
        <v>266</v>
      </c>
      <c r="C3282" s="55" t="s">
        <v>120</v>
      </c>
      <c r="D3282" s="55" t="s">
        <v>269</v>
      </c>
      <c r="E3282" s="55" t="s">
        <v>1805</v>
      </c>
      <c r="F3282" s="55">
        <v>0</v>
      </c>
      <c r="G3282" s="55">
        <v>0</v>
      </c>
    </row>
    <row r="3283" spans="2:7">
      <c r="B3283" s="55" t="s">
        <v>266</v>
      </c>
      <c r="C3283" s="55" t="s">
        <v>120</v>
      </c>
      <c r="D3283" s="55" t="s">
        <v>270</v>
      </c>
      <c r="E3283" s="55" t="s">
        <v>1805</v>
      </c>
      <c r="F3283" s="55">
        <v>0</v>
      </c>
      <c r="G3283" s="55">
        <v>2</v>
      </c>
    </row>
    <row r="3284" spans="2:7">
      <c r="B3284" s="55" t="s">
        <v>266</v>
      </c>
      <c r="C3284" s="55" t="s">
        <v>120</v>
      </c>
      <c r="D3284" s="55" t="s">
        <v>267</v>
      </c>
      <c r="E3284" s="55" t="s">
        <v>1806</v>
      </c>
      <c r="F3284" s="55">
        <v>5</v>
      </c>
      <c r="G3284" s="55">
        <v>0</v>
      </c>
    </row>
    <row r="3285" spans="2:7">
      <c r="B3285" s="55" t="s">
        <v>266</v>
      </c>
      <c r="C3285" s="55" t="s">
        <v>120</v>
      </c>
      <c r="D3285" s="55" t="s">
        <v>267</v>
      </c>
      <c r="E3285" s="55" t="s">
        <v>1807</v>
      </c>
      <c r="F3285" s="55">
        <v>5</v>
      </c>
      <c r="G3285" s="55">
        <v>6</v>
      </c>
    </row>
    <row r="3286" spans="2:7">
      <c r="B3286" s="55" t="s">
        <v>266</v>
      </c>
      <c r="C3286" s="55" t="s">
        <v>120</v>
      </c>
      <c r="D3286" s="55" t="s">
        <v>267</v>
      </c>
      <c r="E3286" s="55" t="s">
        <v>1808</v>
      </c>
      <c r="F3286" s="55">
        <v>0</v>
      </c>
      <c r="G3286" s="55">
        <v>1</v>
      </c>
    </row>
    <row r="3287" spans="2:7">
      <c r="B3287" s="55" t="s">
        <v>266</v>
      </c>
      <c r="C3287" s="55" t="s">
        <v>120</v>
      </c>
      <c r="D3287" s="55" t="s">
        <v>267</v>
      </c>
      <c r="E3287" s="55" t="s">
        <v>1809</v>
      </c>
      <c r="F3287" s="55">
        <v>43</v>
      </c>
      <c r="G3287" s="55">
        <v>13</v>
      </c>
    </row>
    <row r="3288" spans="2:7">
      <c r="B3288" s="55" t="s">
        <v>266</v>
      </c>
      <c r="C3288" s="55" t="s">
        <v>120</v>
      </c>
      <c r="D3288" s="55" t="s">
        <v>269</v>
      </c>
      <c r="E3288" s="55" t="s">
        <v>1809</v>
      </c>
      <c r="F3288" s="55">
        <v>102</v>
      </c>
      <c r="G3288" s="55">
        <v>30</v>
      </c>
    </row>
    <row r="3289" spans="2:7">
      <c r="B3289" s="55" t="s">
        <v>266</v>
      </c>
      <c r="C3289" s="55" t="s">
        <v>120</v>
      </c>
      <c r="D3289" s="55" t="s">
        <v>270</v>
      </c>
      <c r="E3289" s="55" t="s">
        <v>1809</v>
      </c>
      <c r="F3289" s="55">
        <v>0</v>
      </c>
      <c r="G3289" s="55">
        <v>4</v>
      </c>
    </row>
    <row r="3290" spans="2:7">
      <c r="B3290" s="55" t="s">
        <v>266</v>
      </c>
      <c r="C3290" s="55" t="s">
        <v>120</v>
      </c>
      <c r="D3290" s="55" t="s">
        <v>267</v>
      </c>
      <c r="E3290" s="55" t="s">
        <v>1810</v>
      </c>
      <c r="F3290" s="55">
        <v>59</v>
      </c>
      <c r="G3290" s="55">
        <v>99</v>
      </c>
    </row>
    <row r="3291" spans="2:7">
      <c r="B3291" s="55" t="s">
        <v>266</v>
      </c>
      <c r="C3291" s="55" t="s">
        <v>120</v>
      </c>
      <c r="D3291" s="55" t="s">
        <v>269</v>
      </c>
      <c r="E3291" s="55" t="s">
        <v>1810</v>
      </c>
      <c r="F3291" s="55">
        <v>13</v>
      </c>
      <c r="G3291" s="55">
        <v>235</v>
      </c>
    </row>
    <row r="3292" spans="2:7">
      <c r="B3292" s="55" t="s">
        <v>266</v>
      </c>
      <c r="C3292" s="55" t="s">
        <v>120</v>
      </c>
      <c r="D3292" s="55" t="s">
        <v>270</v>
      </c>
      <c r="E3292" s="55" t="s">
        <v>1810</v>
      </c>
      <c r="F3292" s="55">
        <v>6</v>
      </c>
      <c r="G3292" s="55">
        <v>9</v>
      </c>
    </row>
    <row r="3293" spans="2:7">
      <c r="B3293" s="55" t="s">
        <v>266</v>
      </c>
      <c r="C3293" s="55" t="s">
        <v>120</v>
      </c>
      <c r="D3293" s="55" t="s">
        <v>267</v>
      </c>
      <c r="E3293" s="55" t="s">
        <v>1811</v>
      </c>
      <c r="F3293" s="55">
        <v>5</v>
      </c>
      <c r="G3293" s="55">
        <v>4</v>
      </c>
    </row>
    <row r="3294" spans="2:7">
      <c r="B3294" s="55" t="s">
        <v>266</v>
      </c>
      <c r="C3294" s="55" t="s">
        <v>120</v>
      </c>
      <c r="D3294" s="55" t="s">
        <v>267</v>
      </c>
      <c r="E3294" s="55" t="s">
        <v>1812</v>
      </c>
      <c r="F3294" s="55">
        <v>0</v>
      </c>
      <c r="G3294" s="55">
        <v>0</v>
      </c>
    </row>
    <row r="3295" spans="2:7">
      <c r="B3295" s="55" t="s">
        <v>266</v>
      </c>
      <c r="C3295" s="55" t="s">
        <v>120</v>
      </c>
      <c r="D3295" s="55" t="s">
        <v>267</v>
      </c>
      <c r="E3295" s="55" t="s">
        <v>1813</v>
      </c>
      <c r="F3295" s="55">
        <v>6</v>
      </c>
      <c r="G3295" s="55">
        <v>0</v>
      </c>
    </row>
    <row r="3296" spans="2:7">
      <c r="B3296" s="55" t="s">
        <v>266</v>
      </c>
      <c r="C3296" s="55" t="s">
        <v>120</v>
      </c>
      <c r="D3296" s="55" t="s">
        <v>267</v>
      </c>
      <c r="E3296" s="55" t="s">
        <v>1814</v>
      </c>
      <c r="F3296" s="55">
        <v>51</v>
      </c>
      <c r="G3296" s="55">
        <v>55</v>
      </c>
    </row>
    <row r="3297" spans="2:7">
      <c r="B3297" s="55" t="s">
        <v>266</v>
      </c>
      <c r="C3297" s="55" t="s">
        <v>120</v>
      </c>
      <c r="D3297" s="55" t="s">
        <v>269</v>
      </c>
      <c r="E3297" s="55" t="s">
        <v>1814</v>
      </c>
      <c r="F3297" s="55">
        <v>222</v>
      </c>
      <c r="G3297" s="55">
        <v>210</v>
      </c>
    </row>
    <row r="3298" spans="2:7">
      <c r="B3298" s="55" t="s">
        <v>266</v>
      </c>
      <c r="C3298" s="55" t="s">
        <v>120</v>
      </c>
      <c r="D3298" s="55" t="s">
        <v>270</v>
      </c>
      <c r="E3298" s="55" t="s">
        <v>1814</v>
      </c>
      <c r="F3298" s="55">
        <v>3</v>
      </c>
      <c r="G3298" s="55">
        <v>5</v>
      </c>
    </row>
    <row r="3299" spans="2:7">
      <c r="B3299" s="55" t="s">
        <v>266</v>
      </c>
      <c r="C3299" s="55" t="s">
        <v>120</v>
      </c>
      <c r="D3299" s="55" t="s">
        <v>267</v>
      </c>
      <c r="E3299" s="55" t="s">
        <v>1815</v>
      </c>
      <c r="F3299" s="55">
        <v>0</v>
      </c>
      <c r="G3299" s="55">
        <v>0</v>
      </c>
    </row>
    <row r="3300" spans="2:7">
      <c r="B3300" s="55" t="s">
        <v>266</v>
      </c>
      <c r="C3300" s="55" t="s">
        <v>120</v>
      </c>
      <c r="D3300" s="55" t="s">
        <v>267</v>
      </c>
      <c r="E3300" s="55" t="s">
        <v>1816</v>
      </c>
      <c r="F3300" s="55">
        <v>2</v>
      </c>
      <c r="G3300" s="55">
        <v>0</v>
      </c>
    </row>
    <row r="3301" spans="2:7">
      <c r="B3301" s="55" t="s">
        <v>266</v>
      </c>
      <c r="C3301" s="55" t="s">
        <v>120</v>
      </c>
      <c r="D3301" s="55" t="s">
        <v>267</v>
      </c>
      <c r="E3301" s="55" t="s">
        <v>1817</v>
      </c>
      <c r="F3301" s="55">
        <v>0</v>
      </c>
      <c r="G3301" s="55">
        <v>2</v>
      </c>
    </row>
    <row r="3302" spans="2:7">
      <c r="B3302" s="55" t="s">
        <v>266</v>
      </c>
      <c r="C3302" s="55" t="s">
        <v>120</v>
      </c>
      <c r="D3302" s="55" t="s">
        <v>269</v>
      </c>
      <c r="E3302" s="55" t="s">
        <v>1817</v>
      </c>
      <c r="F3302" s="55">
        <v>0</v>
      </c>
      <c r="G3302" s="55">
        <v>0</v>
      </c>
    </row>
    <row r="3303" spans="2:7">
      <c r="B3303" s="55" t="s">
        <v>266</v>
      </c>
      <c r="C3303" s="55" t="s">
        <v>120</v>
      </c>
      <c r="D3303" s="55" t="s">
        <v>270</v>
      </c>
      <c r="E3303" s="55" t="s">
        <v>1817</v>
      </c>
      <c r="F3303" s="55">
        <v>0</v>
      </c>
      <c r="G3303" s="55">
        <v>0</v>
      </c>
    </row>
    <row r="3304" spans="2:7">
      <c r="B3304" s="55" t="s">
        <v>266</v>
      </c>
      <c r="C3304" s="55" t="s">
        <v>120</v>
      </c>
      <c r="D3304" s="55" t="s">
        <v>267</v>
      </c>
      <c r="E3304" s="55" t="s">
        <v>1818</v>
      </c>
      <c r="F3304" s="55">
        <v>0</v>
      </c>
      <c r="G3304" s="55">
        <v>5</v>
      </c>
    </row>
    <row r="3305" spans="2:7">
      <c r="B3305" s="55" t="s">
        <v>266</v>
      </c>
      <c r="C3305" s="55" t="s">
        <v>120</v>
      </c>
      <c r="D3305" s="55" t="s">
        <v>269</v>
      </c>
      <c r="E3305" s="55" t="s">
        <v>1818</v>
      </c>
      <c r="F3305" s="55">
        <v>0</v>
      </c>
      <c r="G3305" s="55">
        <v>0</v>
      </c>
    </row>
    <row r="3306" spans="2:7">
      <c r="B3306" s="55" t="s">
        <v>266</v>
      </c>
      <c r="C3306" s="55" t="s">
        <v>120</v>
      </c>
      <c r="D3306" s="55" t="s">
        <v>267</v>
      </c>
      <c r="E3306" s="55" t="s">
        <v>1819</v>
      </c>
      <c r="F3306" s="55">
        <v>0</v>
      </c>
      <c r="G3306" s="55">
        <v>0</v>
      </c>
    </row>
    <row r="3307" spans="2:7">
      <c r="B3307" s="55" t="s">
        <v>266</v>
      </c>
      <c r="C3307" s="55" t="s">
        <v>120</v>
      </c>
      <c r="D3307" s="55" t="s">
        <v>267</v>
      </c>
      <c r="E3307" s="55" t="s">
        <v>1820</v>
      </c>
      <c r="F3307" s="55">
        <v>7</v>
      </c>
      <c r="G3307" s="55">
        <v>66</v>
      </c>
    </row>
    <row r="3308" spans="2:7">
      <c r="B3308" s="55" t="s">
        <v>266</v>
      </c>
      <c r="C3308" s="55" t="s">
        <v>120</v>
      </c>
      <c r="D3308" s="55" t="s">
        <v>269</v>
      </c>
      <c r="E3308" s="55" t="s">
        <v>1820</v>
      </c>
      <c r="F3308" s="55">
        <v>0</v>
      </c>
      <c r="G3308" s="55">
        <v>0</v>
      </c>
    </row>
    <row r="3309" spans="2:7">
      <c r="B3309" s="55" t="s">
        <v>266</v>
      </c>
      <c r="C3309" s="55" t="s">
        <v>120</v>
      </c>
      <c r="D3309" s="55" t="s">
        <v>270</v>
      </c>
      <c r="E3309" s="55" t="s">
        <v>1820</v>
      </c>
      <c r="F3309" s="55">
        <v>0</v>
      </c>
      <c r="G3309" s="55">
        <v>0</v>
      </c>
    </row>
    <row r="3310" spans="2:7">
      <c r="B3310" s="55" t="s">
        <v>266</v>
      </c>
      <c r="C3310" s="55" t="s">
        <v>120</v>
      </c>
      <c r="D3310" s="55" t="s">
        <v>267</v>
      </c>
      <c r="E3310" s="55" t="s">
        <v>1821</v>
      </c>
      <c r="F3310" s="55">
        <v>3</v>
      </c>
      <c r="G3310" s="55">
        <v>0</v>
      </c>
    </row>
    <row r="3311" spans="2:7">
      <c r="B3311" s="55" t="s">
        <v>266</v>
      </c>
      <c r="C3311" s="55" t="s">
        <v>120</v>
      </c>
      <c r="D3311" s="55" t="s">
        <v>267</v>
      </c>
      <c r="E3311" s="55" t="s">
        <v>1822</v>
      </c>
      <c r="F3311" s="55">
        <v>17</v>
      </c>
      <c r="G3311" s="55">
        <v>0</v>
      </c>
    </row>
    <row r="3312" spans="2:7">
      <c r="B3312" s="55" t="s">
        <v>266</v>
      </c>
      <c r="C3312" s="55" t="s">
        <v>120</v>
      </c>
      <c r="D3312" s="55" t="s">
        <v>267</v>
      </c>
      <c r="E3312" s="55" t="s">
        <v>1823</v>
      </c>
      <c r="F3312" s="55">
        <v>0</v>
      </c>
      <c r="G3312" s="55">
        <v>3</v>
      </c>
    </row>
    <row r="3313" spans="2:7">
      <c r="B3313" s="55" t="s">
        <v>266</v>
      </c>
      <c r="C3313" s="55" t="s">
        <v>120</v>
      </c>
      <c r="D3313" s="55" t="s">
        <v>267</v>
      </c>
      <c r="E3313" s="55" t="s">
        <v>1824</v>
      </c>
      <c r="F3313" s="55">
        <v>18</v>
      </c>
      <c r="G3313" s="55">
        <v>16</v>
      </c>
    </row>
    <row r="3314" spans="2:7">
      <c r="B3314" s="55" t="s">
        <v>266</v>
      </c>
      <c r="C3314" s="55" t="s">
        <v>120</v>
      </c>
      <c r="D3314" s="55" t="s">
        <v>267</v>
      </c>
      <c r="E3314" s="55" t="s">
        <v>1825</v>
      </c>
      <c r="F3314" s="55">
        <v>6</v>
      </c>
      <c r="G3314" s="55">
        <v>0</v>
      </c>
    </row>
    <row r="3315" spans="2:7">
      <c r="B3315" s="55" t="s">
        <v>266</v>
      </c>
      <c r="C3315" s="55" t="s">
        <v>120</v>
      </c>
      <c r="D3315" s="55" t="s">
        <v>267</v>
      </c>
      <c r="E3315" s="55" t="s">
        <v>1826</v>
      </c>
      <c r="F3315" s="55">
        <v>41</v>
      </c>
      <c r="G3315" s="55">
        <v>114</v>
      </c>
    </row>
    <row r="3316" spans="2:7">
      <c r="B3316" s="55" t="s">
        <v>266</v>
      </c>
      <c r="C3316" s="55" t="s">
        <v>120</v>
      </c>
      <c r="D3316" s="55" t="s">
        <v>269</v>
      </c>
      <c r="E3316" s="55" t="s">
        <v>1826</v>
      </c>
      <c r="F3316" s="55">
        <v>17</v>
      </c>
      <c r="G3316" s="55">
        <v>21</v>
      </c>
    </row>
    <row r="3317" spans="2:7">
      <c r="B3317" s="55" t="s">
        <v>266</v>
      </c>
      <c r="C3317" s="55" t="s">
        <v>120</v>
      </c>
      <c r="D3317" s="55" t="s">
        <v>270</v>
      </c>
      <c r="E3317" s="55" t="s">
        <v>1826</v>
      </c>
      <c r="F3317" s="55">
        <v>0</v>
      </c>
      <c r="G3317" s="55">
        <v>0</v>
      </c>
    </row>
    <row r="3318" spans="2:7">
      <c r="B3318" s="55" t="s">
        <v>266</v>
      </c>
      <c r="C3318" s="55" t="s">
        <v>120</v>
      </c>
      <c r="D3318" s="55" t="s">
        <v>267</v>
      </c>
      <c r="E3318" s="55" t="s">
        <v>1827</v>
      </c>
      <c r="F3318" s="55">
        <v>29</v>
      </c>
      <c r="G3318" s="55">
        <v>40</v>
      </c>
    </row>
    <row r="3319" spans="2:7">
      <c r="B3319" s="55" t="s">
        <v>266</v>
      </c>
      <c r="C3319" s="55" t="s">
        <v>120</v>
      </c>
      <c r="D3319" s="55" t="s">
        <v>267</v>
      </c>
      <c r="E3319" s="55" t="s">
        <v>1828</v>
      </c>
      <c r="F3319" s="55">
        <v>4</v>
      </c>
      <c r="G3319" s="55">
        <v>12</v>
      </c>
    </row>
    <row r="3320" spans="2:7">
      <c r="B3320" s="55" t="s">
        <v>266</v>
      </c>
      <c r="C3320" s="55" t="s">
        <v>120</v>
      </c>
      <c r="D3320" s="55" t="s">
        <v>269</v>
      </c>
      <c r="E3320" s="55" t="s">
        <v>1828</v>
      </c>
      <c r="F3320" s="55">
        <v>0</v>
      </c>
      <c r="G3320" s="55">
        <v>0</v>
      </c>
    </row>
    <row r="3321" spans="2:7">
      <c r="B3321" s="55" t="s">
        <v>266</v>
      </c>
      <c r="C3321" s="55" t="s">
        <v>120</v>
      </c>
      <c r="D3321" s="55" t="s">
        <v>270</v>
      </c>
      <c r="E3321" s="55" t="s">
        <v>1828</v>
      </c>
      <c r="F3321" s="55">
        <v>0</v>
      </c>
      <c r="G3321" s="55">
        <v>0</v>
      </c>
    </row>
    <row r="3322" spans="2:7">
      <c r="B3322" s="55" t="s">
        <v>266</v>
      </c>
      <c r="C3322" s="55" t="s">
        <v>120</v>
      </c>
      <c r="D3322" s="55" t="s">
        <v>267</v>
      </c>
      <c r="E3322" s="55" t="s">
        <v>1829</v>
      </c>
      <c r="F3322" s="55">
        <v>9</v>
      </c>
      <c r="G3322" s="55">
        <v>2</v>
      </c>
    </row>
    <row r="3323" spans="2:7">
      <c r="B3323" s="55" t="s">
        <v>266</v>
      </c>
      <c r="C3323" s="55" t="s">
        <v>120</v>
      </c>
      <c r="D3323" s="55" t="s">
        <v>269</v>
      </c>
      <c r="E3323" s="55" t="s">
        <v>1829</v>
      </c>
      <c r="F3323" s="55">
        <v>2</v>
      </c>
      <c r="G3323" s="55">
        <v>3</v>
      </c>
    </row>
    <row r="3324" spans="2:7">
      <c r="B3324" s="55" t="s">
        <v>266</v>
      </c>
      <c r="C3324" s="55" t="s">
        <v>120</v>
      </c>
      <c r="D3324" s="55" t="s">
        <v>267</v>
      </c>
      <c r="E3324" s="55" t="s">
        <v>1830</v>
      </c>
      <c r="F3324" s="55">
        <v>0</v>
      </c>
      <c r="G3324" s="55">
        <v>8</v>
      </c>
    </row>
    <row r="3325" spans="2:7">
      <c r="B3325" s="55" t="s">
        <v>266</v>
      </c>
      <c r="C3325" s="55" t="s">
        <v>120</v>
      </c>
      <c r="D3325" s="55" t="s">
        <v>267</v>
      </c>
      <c r="E3325" s="55" t="s">
        <v>1831</v>
      </c>
      <c r="F3325" s="55">
        <v>46</v>
      </c>
      <c r="G3325" s="55">
        <v>15</v>
      </c>
    </row>
    <row r="3326" spans="2:7">
      <c r="B3326" s="55" t="s">
        <v>266</v>
      </c>
      <c r="C3326" s="55" t="s">
        <v>120</v>
      </c>
      <c r="D3326" s="55" t="s">
        <v>269</v>
      </c>
      <c r="E3326" s="55" t="s">
        <v>1831</v>
      </c>
      <c r="F3326" s="55">
        <v>154</v>
      </c>
      <c r="G3326" s="55">
        <v>56</v>
      </c>
    </row>
    <row r="3327" spans="2:7">
      <c r="B3327" s="55" t="s">
        <v>266</v>
      </c>
      <c r="C3327" s="55" t="s">
        <v>120</v>
      </c>
      <c r="D3327" s="55" t="s">
        <v>270</v>
      </c>
      <c r="E3327" s="55" t="s">
        <v>1831</v>
      </c>
      <c r="F3327" s="55">
        <v>8</v>
      </c>
      <c r="G3327" s="55">
        <v>13</v>
      </c>
    </row>
    <row r="3328" spans="2:7">
      <c r="B3328" s="55" t="s">
        <v>266</v>
      </c>
      <c r="C3328" s="55" t="s">
        <v>120</v>
      </c>
      <c r="D3328" s="55" t="s">
        <v>267</v>
      </c>
      <c r="E3328" s="55" t="s">
        <v>1832</v>
      </c>
      <c r="F3328" s="55">
        <v>2</v>
      </c>
      <c r="G3328" s="55">
        <v>2</v>
      </c>
    </row>
    <row r="3329" spans="2:7">
      <c r="B3329" s="55" t="s">
        <v>266</v>
      </c>
      <c r="C3329" s="55" t="s">
        <v>120</v>
      </c>
      <c r="D3329" s="55" t="s">
        <v>267</v>
      </c>
      <c r="E3329" s="55" t="s">
        <v>1833</v>
      </c>
      <c r="F3329" s="55">
        <v>251</v>
      </c>
      <c r="G3329" s="55">
        <v>159</v>
      </c>
    </row>
    <row r="3330" spans="2:7">
      <c r="B3330" s="55" t="s">
        <v>266</v>
      </c>
      <c r="C3330" s="55" t="s">
        <v>120</v>
      </c>
      <c r="D3330" s="55" t="s">
        <v>269</v>
      </c>
      <c r="E3330" s="55" t="s">
        <v>1833</v>
      </c>
      <c r="F3330" s="55">
        <v>252</v>
      </c>
      <c r="G3330" s="55">
        <v>87</v>
      </c>
    </row>
    <row r="3331" spans="2:7">
      <c r="B3331" s="55" t="s">
        <v>266</v>
      </c>
      <c r="C3331" s="55" t="s">
        <v>120</v>
      </c>
      <c r="D3331" s="55" t="s">
        <v>270</v>
      </c>
      <c r="E3331" s="55" t="s">
        <v>1833</v>
      </c>
      <c r="F3331" s="55">
        <v>9</v>
      </c>
      <c r="G3331" s="55">
        <v>1</v>
      </c>
    </row>
    <row r="3332" spans="2:7">
      <c r="B3332" s="55" t="s">
        <v>266</v>
      </c>
      <c r="C3332" s="55" t="s">
        <v>120</v>
      </c>
      <c r="D3332" s="55" t="s">
        <v>267</v>
      </c>
      <c r="E3332" s="55" t="s">
        <v>1834</v>
      </c>
      <c r="F3332" s="55">
        <v>0</v>
      </c>
      <c r="G3332" s="55">
        <v>2</v>
      </c>
    </row>
    <row r="3333" spans="2:7">
      <c r="B3333" s="55" t="s">
        <v>266</v>
      </c>
      <c r="C3333" s="55" t="s">
        <v>120</v>
      </c>
      <c r="D3333" s="55" t="s">
        <v>267</v>
      </c>
      <c r="E3333" s="55" t="s">
        <v>1835</v>
      </c>
      <c r="F3333" s="55">
        <v>0</v>
      </c>
      <c r="G3333" s="55">
        <v>0</v>
      </c>
    </row>
    <row r="3334" spans="2:7">
      <c r="B3334" s="55" t="s">
        <v>266</v>
      </c>
      <c r="C3334" s="55" t="s">
        <v>120</v>
      </c>
      <c r="D3334" s="55" t="s">
        <v>269</v>
      </c>
      <c r="E3334" s="55" t="s">
        <v>1835</v>
      </c>
      <c r="F3334" s="55">
        <v>0</v>
      </c>
      <c r="G3334" s="55">
        <v>0</v>
      </c>
    </row>
    <row r="3335" spans="2:7">
      <c r="B3335" s="55" t="s">
        <v>266</v>
      </c>
      <c r="C3335" s="55" t="s">
        <v>120</v>
      </c>
      <c r="D3335" s="55" t="s">
        <v>267</v>
      </c>
      <c r="E3335" s="55" t="s">
        <v>1836</v>
      </c>
      <c r="F3335" s="55">
        <v>5</v>
      </c>
      <c r="G3335" s="55">
        <v>0</v>
      </c>
    </row>
    <row r="3336" spans="2:7">
      <c r="B3336" s="55" t="s">
        <v>266</v>
      </c>
      <c r="C3336" s="55" t="s">
        <v>120</v>
      </c>
      <c r="D3336" s="55" t="s">
        <v>269</v>
      </c>
      <c r="E3336" s="55" t="s">
        <v>1836</v>
      </c>
      <c r="F3336" s="55">
        <v>0</v>
      </c>
      <c r="G3336" s="55">
        <v>0</v>
      </c>
    </row>
    <row r="3337" spans="2:7">
      <c r="B3337" s="55" t="s">
        <v>266</v>
      </c>
      <c r="C3337" s="55" t="s">
        <v>120</v>
      </c>
      <c r="D3337" s="55" t="s">
        <v>270</v>
      </c>
      <c r="E3337" s="55" t="s">
        <v>1836</v>
      </c>
      <c r="F3337" s="55">
        <v>0</v>
      </c>
      <c r="G3337" s="55">
        <v>0</v>
      </c>
    </row>
    <row r="3338" spans="2:7">
      <c r="B3338" s="55" t="s">
        <v>266</v>
      </c>
      <c r="C3338" s="55" t="s">
        <v>120</v>
      </c>
      <c r="D3338" s="55" t="s">
        <v>267</v>
      </c>
      <c r="E3338" s="55" t="s">
        <v>1837</v>
      </c>
      <c r="F3338" s="55">
        <v>2</v>
      </c>
      <c r="G3338" s="55">
        <v>1</v>
      </c>
    </row>
    <row r="3339" spans="2:7">
      <c r="B3339" s="55" t="s">
        <v>266</v>
      </c>
      <c r="C3339" s="55" t="s">
        <v>120</v>
      </c>
      <c r="D3339" s="55" t="s">
        <v>267</v>
      </c>
      <c r="E3339" s="55" t="s">
        <v>1838</v>
      </c>
      <c r="F3339" s="55">
        <v>25</v>
      </c>
      <c r="G3339" s="55">
        <v>18</v>
      </c>
    </row>
    <row r="3340" spans="2:7">
      <c r="B3340" s="55" t="s">
        <v>266</v>
      </c>
      <c r="C3340" s="55" t="s">
        <v>120</v>
      </c>
      <c r="D3340" s="55" t="s">
        <v>269</v>
      </c>
      <c r="E3340" s="55" t="s">
        <v>1838</v>
      </c>
      <c r="F3340" s="55">
        <v>10</v>
      </c>
      <c r="G3340" s="55">
        <v>1</v>
      </c>
    </row>
    <row r="3341" spans="2:7">
      <c r="B3341" s="55" t="s">
        <v>266</v>
      </c>
      <c r="C3341" s="55" t="s">
        <v>120</v>
      </c>
      <c r="D3341" s="55" t="s">
        <v>270</v>
      </c>
      <c r="E3341" s="55" t="s">
        <v>1838</v>
      </c>
      <c r="F3341" s="55">
        <v>0</v>
      </c>
      <c r="G3341" s="55">
        <v>0</v>
      </c>
    </row>
    <row r="3342" spans="2:7">
      <c r="B3342" s="55" t="s">
        <v>266</v>
      </c>
      <c r="C3342" s="55" t="s">
        <v>120</v>
      </c>
      <c r="D3342" s="55" t="s">
        <v>267</v>
      </c>
      <c r="E3342" s="55" t="s">
        <v>1839</v>
      </c>
      <c r="F3342" s="55">
        <v>23</v>
      </c>
      <c r="G3342" s="55">
        <v>13</v>
      </c>
    </row>
    <row r="3343" spans="2:7">
      <c r="B3343" s="55" t="s">
        <v>266</v>
      </c>
      <c r="C3343" s="55" t="s">
        <v>120</v>
      </c>
      <c r="D3343" s="55" t="s">
        <v>269</v>
      </c>
      <c r="E3343" s="55" t="s">
        <v>1839</v>
      </c>
      <c r="F3343" s="55">
        <v>0</v>
      </c>
      <c r="G3343" s="55">
        <v>1</v>
      </c>
    </row>
    <row r="3344" spans="2:7">
      <c r="B3344" s="55" t="s">
        <v>266</v>
      </c>
      <c r="C3344" s="55" t="s">
        <v>120</v>
      </c>
      <c r="D3344" s="55" t="s">
        <v>270</v>
      </c>
      <c r="E3344" s="55" t="s">
        <v>1839</v>
      </c>
      <c r="F3344" s="55">
        <v>0</v>
      </c>
      <c r="G3344" s="55">
        <v>0</v>
      </c>
    </row>
    <row r="3345" spans="2:7">
      <c r="B3345" s="55" t="s">
        <v>266</v>
      </c>
      <c r="C3345" s="55" t="s">
        <v>120</v>
      </c>
      <c r="D3345" s="55" t="s">
        <v>267</v>
      </c>
      <c r="E3345" s="55" t="s">
        <v>1840</v>
      </c>
      <c r="F3345" s="55">
        <v>0</v>
      </c>
      <c r="G3345" s="55">
        <v>0</v>
      </c>
    </row>
    <row r="3346" spans="2:7">
      <c r="B3346" s="55" t="s">
        <v>266</v>
      </c>
      <c r="C3346" s="55" t="s">
        <v>120</v>
      </c>
      <c r="D3346" s="55" t="s">
        <v>267</v>
      </c>
      <c r="E3346" s="55" t="s">
        <v>1841</v>
      </c>
      <c r="F3346" s="55">
        <v>2</v>
      </c>
      <c r="G3346" s="55">
        <v>0</v>
      </c>
    </row>
    <row r="3347" spans="2:7">
      <c r="B3347" s="55" t="s">
        <v>266</v>
      </c>
      <c r="C3347" s="55" t="s">
        <v>120</v>
      </c>
      <c r="D3347" s="55" t="s">
        <v>269</v>
      </c>
      <c r="E3347" s="55" t="s">
        <v>1841</v>
      </c>
      <c r="F3347" s="55">
        <v>54</v>
      </c>
      <c r="G3347" s="55">
        <v>0</v>
      </c>
    </row>
    <row r="3348" spans="2:7">
      <c r="B3348" s="55" t="s">
        <v>266</v>
      </c>
      <c r="C3348" s="55" t="s">
        <v>120</v>
      </c>
      <c r="D3348" s="55" t="s">
        <v>270</v>
      </c>
      <c r="E3348" s="55" t="s">
        <v>1841</v>
      </c>
      <c r="F3348" s="55">
        <v>42</v>
      </c>
      <c r="G3348" s="55">
        <v>0</v>
      </c>
    </row>
    <row r="3349" spans="2:7">
      <c r="B3349" s="55" t="s">
        <v>266</v>
      </c>
      <c r="C3349" s="55" t="s">
        <v>120</v>
      </c>
      <c r="D3349" s="55" t="s">
        <v>267</v>
      </c>
      <c r="E3349" s="55" t="s">
        <v>1842</v>
      </c>
      <c r="F3349" s="55">
        <v>95</v>
      </c>
      <c r="G3349" s="55">
        <v>70</v>
      </c>
    </row>
    <row r="3350" spans="2:7">
      <c r="B3350" s="55" t="s">
        <v>266</v>
      </c>
      <c r="C3350" s="55" t="s">
        <v>120</v>
      </c>
      <c r="D3350" s="55" t="s">
        <v>269</v>
      </c>
      <c r="E3350" s="55" t="s">
        <v>1842</v>
      </c>
      <c r="F3350" s="55">
        <v>39</v>
      </c>
      <c r="G3350" s="55">
        <v>48</v>
      </c>
    </row>
    <row r="3351" spans="2:7">
      <c r="B3351" s="55" t="s">
        <v>266</v>
      </c>
      <c r="C3351" s="55" t="s">
        <v>120</v>
      </c>
      <c r="D3351" s="55" t="s">
        <v>270</v>
      </c>
      <c r="E3351" s="55" t="s">
        <v>1842</v>
      </c>
      <c r="F3351" s="55">
        <v>6</v>
      </c>
      <c r="G3351" s="55">
        <v>1</v>
      </c>
    </row>
    <row r="3352" spans="2:7">
      <c r="B3352" s="55" t="s">
        <v>266</v>
      </c>
      <c r="C3352" s="55" t="s">
        <v>120</v>
      </c>
      <c r="D3352" s="55" t="s">
        <v>267</v>
      </c>
      <c r="E3352" s="55" t="s">
        <v>1843</v>
      </c>
      <c r="F3352" s="55">
        <v>72</v>
      </c>
      <c r="G3352" s="55">
        <v>37</v>
      </c>
    </row>
    <row r="3353" spans="2:7">
      <c r="B3353" s="55" t="s">
        <v>266</v>
      </c>
      <c r="C3353" s="55" t="s">
        <v>120</v>
      </c>
      <c r="D3353" s="55" t="s">
        <v>269</v>
      </c>
      <c r="E3353" s="55" t="s">
        <v>1843</v>
      </c>
      <c r="F3353" s="55">
        <v>72</v>
      </c>
      <c r="G3353" s="55">
        <v>46</v>
      </c>
    </row>
    <row r="3354" spans="2:7">
      <c r="B3354" s="55" t="s">
        <v>266</v>
      </c>
      <c r="C3354" s="55" t="s">
        <v>120</v>
      </c>
      <c r="D3354" s="55" t="s">
        <v>270</v>
      </c>
      <c r="E3354" s="55" t="s">
        <v>1843</v>
      </c>
      <c r="F3354" s="55">
        <v>5</v>
      </c>
      <c r="G3354" s="55">
        <v>13</v>
      </c>
    </row>
    <row r="3355" spans="2:7">
      <c r="B3355" s="55" t="s">
        <v>266</v>
      </c>
      <c r="C3355" s="55" t="s">
        <v>120</v>
      </c>
      <c r="D3355" s="55" t="s">
        <v>267</v>
      </c>
      <c r="E3355" s="55" t="s">
        <v>1844</v>
      </c>
      <c r="F3355" s="55">
        <v>42</v>
      </c>
      <c r="G3355" s="55">
        <v>10</v>
      </c>
    </row>
    <row r="3356" spans="2:7">
      <c r="B3356" s="55" t="s">
        <v>266</v>
      </c>
      <c r="C3356" s="55" t="s">
        <v>120</v>
      </c>
      <c r="D3356" s="55" t="s">
        <v>269</v>
      </c>
      <c r="E3356" s="55" t="s">
        <v>1844</v>
      </c>
      <c r="F3356" s="55">
        <v>98</v>
      </c>
      <c r="G3356" s="55">
        <v>20</v>
      </c>
    </row>
    <row r="3357" spans="2:7">
      <c r="B3357" s="55" t="s">
        <v>266</v>
      </c>
      <c r="C3357" s="55" t="s">
        <v>120</v>
      </c>
      <c r="D3357" s="55" t="s">
        <v>270</v>
      </c>
      <c r="E3357" s="55" t="s">
        <v>1844</v>
      </c>
      <c r="F3357" s="55">
        <v>3</v>
      </c>
      <c r="G3357" s="55">
        <v>0</v>
      </c>
    </row>
    <row r="3358" spans="2:7">
      <c r="B3358" s="55" t="s">
        <v>266</v>
      </c>
      <c r="C3358" s="55" t="s">
        <v>120</v>
      </c>
      <c r="D3358" s="55" t="s">
        <v>267</v>
      </c>
      <c r="E3358" s="55" t="s">
        <v>1845</v>
      </c>
      <c r="F3358" s="55">
        <v>128</v>
      </c>
      <c r="G3358" s="55">
        <v>182</v>
      </c>
    </row>
    <row r="3359" spans="2:7">
      <c r="B3359" s="55" t="s">
        <v>266</v>
      </c>
      <c r="C3359" s="55" t="s">
        <v>120</v>
      </c>
      <c r="D3359" s="55" t="s">
        <v>269</v>
      </c>
      <c r="E3359" s="55" t="s">
        <v>1845</v>
      </c>
      <c r="F3359" s="55">
        <v>490</v>
      </c>
      <c r="G3359" s="55">
        <v>433</v>
      </c>
    </row>
    <row r="3360" spans="2:7">
      <c r="B3360" s="55" t="s">
        <v>266</v>
      </c>
      <c r="C3360" s="55" t="s">
        <v>120</v>
      </c>
      <c r="D3360" s="55" t="s">
        <v>270</v>
      </c>
      <c r="E3360" s="55" t="s">
        <v>1845</v>
      </c>
      <c r="F3360" s="55">
        <v>80</v>
      </c>
      <c r="G3360" s="55">
        <v>73</v>
      </c>
    </row>
    <row r="3361" spans="2:7">
      <c r="B3361" s="55" t="s">
        <v>266</v>
      </c>
      <c r="C3361" s="55" t="s">
        <v>120</v>
      </c>
      <c r="D3361" s="55" t="s">
        <v>267</v>
      </c>
      <c r="E3361" s="55" t="s">
        <v>1846</v>
      </c>
      <c r="F3361" s="55">
        <v>25</v>
      </c>
      <c r="G3361" s="55">
        <v>21</v>
      </c>
    </row>
    <row r="3362" spans="2:7">
      <c r="B3362" s="55" t="s">
        <v>266</v>
      </c>
      <c r="C3362" s="55" t="s">
        <v>120</v>
      </c>
      <c r="D3362" s="55" t="s">
        <v>269</v>
      </c>
      <c r="E3362" s="55" t="s">
        <v>1846</v>
      </c>
      <c r="F3362" s="55">
        <v>0</v>
      </c>
      <c r="G3362" s="55">
        <v>0</v>
      </c>
    </row>
    <row r="3363" spans="2:7">
      <c r="B3363" s="55" t="s">
        <v>266</v>
      </c>
      <c r="C3363" s="55" t="s">
        <v>120</v>
      </c>
      <c r="D3363" s="55" t="s">
        <v>267</v>
      </c>
      <c r="E3363" s="55" t="s">
        <v>1847</v>
      </c>
      <c r="F3363" s="55">
        <v>12</v>
      </c>
      <c r="G3363" s="55">
        <v>0</v>
      </c>
    </row>
    <row r="3364" spans="2:7">
      <c r="B3364" s="55" t="s">
        <v>266</v>
      </c>
      <c r="C3364" s="55" t="s">
        <v>120</v>
      </c>
      <c r="D3364" s="55" t="s">
        <v>270</v>
      </c>
      <c r="E3364" s="55" t="s">
        <v>1847</v>
      </c>
      <c r="F3364" s="55">
        <v>0</v>
      </c>
      <c r="G3364" s="55">
        <v>0</v>
      </c>
    </row>
    <row r="3365" spans="2:7">
      <c r="B3365" s="55" t="s">
        <v>266</v>
      </c>
      <c r="C3365" s="55" t="s">
        <v>120</v>
      </c>
      <c r="D3365" s="55" t="s">
        <v>267</v>
      </c>
      <c r="E3365" s="55" t="s">
        <v>1848</v>
      </c>
      <c r="F3365" s="55">
        <v>1022</v>
      </c>
      <c r="G3365" s="55">
        <v>779</v>
      </c>
    </row>
    <row r="3366" spans="2:7">
      <c r="B3366" s="55" t="s">
        <v>266</v>
      </c>
      <c r="C3366" s="55" t="s">
        <v>120</v>
      </c>
      <c r="D3366" s="55" t="s">
        <v>269</v>
      </c>
      <c r="E3366" s="55" t="s">
        <v>1848</v>
      </c>
      <c r="F3366" s="55">
        <v>1122</v>
      </c>
      <c r="G3366" s="55">
        <v>1213</v>
      </c>
    </row>
    <row r="3367" spans="2:7">
      <c r="B3367" s="55" t="s">
        <v>266</v>
      </c>
      <c r="C3367" s="55" t="s">
        <v>120</v>
      </c>
      <c r="D3367" s="55" t="s">
        <v>270</v>
      </c>
      <c r="E3367" s="55" t="s">
        <v>1848</v>
      </c>
      <c r="F3367" s="55">
        <v>63</v>
      </c>
      <c r="G3367" s="55">
        <v>64</v>
      </c>
    </row>
    <row r="3368" spans="2:7">
      <c r="B3368" s="55" t="s">
        <v>266</v>
      </c>
      <c r="C3368" s="55" t="s">
        <v>120</v>
      </c>
      <c r="D3368" s="55" t="s">
        <v>267</v>
      </c>
      <c r="E3368" s="55" t="s">
        <v>1849</v>
      </c>
      <c r="F3368" s="55">
        <v>35</v>
      </c>
      <c r="G3368" s="55">
        <v>0</v>
      </c>
    </row>
    <row r="3369" spans="2:7">
      <c r="B3369" s="55" t="s">
        <v>266</v>
      </c>
      <c r="C3369" s="55" t="s">
        <v>120</v>
      </c>
      <c r="D3369" s="55" t="s">
        <v>269</v>
      </c>
      <c r="E3369" s="55" t="s">
        <v>1849</v>
      </c>
      <c r="F3369" s="55">
        <v>191</v>
      </c>
      <c r="G3369" s="55">
        <v>1</v>
      </c>
    </row>
    <row r="3370" spans="2:7">
      <c r="B3370" s="55" t="s">
        <v>266</v>
      </c>
      <c r="C3370" s="55" t="s">
        <v>120</v>
      </c>
      <c r="D3370" s="55" t="s">
        <v>270</v>
      </c>
      <c r="E3370" s="55" t="s">
        <v>1849</v>
      </c>
      <c r="F3370" s="55">
        <v>6</v>
      </c>
      <c r="G3370" s="55">
        <v>6</v>
      </c>
    </row>
    <row r="3371" spans="2:7">
      <c r="B3371" s="55" t="s">
        <v>266</v>
      </c>
      <c r="C3371" s="55" t="s">
        <v>120</v>
      </c>
      <c r="D3371" s="55" t="s">
        <v>267</v>
      </c>
      <c r="E3371" s="55" t="s">
        <v>1850</v>
      </c>
      <c r="F3371" s="55">
        <v>15</v>
      </c>
      <c r="G3371" s="55">
        <v>6</v>
      </c>
    </row>
    <row r="3372" spans="2:7">
      <c r="B3372" s="55" t="s">
        <v>266</v>
      </c>
      <c r="C3372" s="55" t="s">
        <v>120</v>
      </c>
      <c r="D3372" s="55" t="s">
        <v>269</v>
      </c>
      <c r="E3372" s="55" t="s">
        <v>1850</v>
      </c>
      <c r="F3372" s="55">
        <v>0</v>
      </c>
      <c r="G3372" s="55">
        <v>10</v>
      </c>
    </row>
    <row r="3373" spans="2:7">
      <c r="B3373" s="55" t="s">
        <v>266</v>
      </c>
      <c r="C3373" s="55" t="s">
        <v>120</v>
      </c>
      <c r="D3373" s="55" t="s">
        <v>267</v>
      </c>
      <c r="E3373" s="55" t="s">
        <v>1851</v>
      </c>
      <c r="F3373" s="55">
        <v>10</v>
      </c>
      <c r="G3373" s="55">
        <v>0</v>
      </c>
    </row>
    <row r="3374" spans="2:7">
      <c r="B3374" s="55" t="s">
        <v>266</v>
      </c>
      <c r="C3374" s="55" t="s">
        <v>120</v>
      </c>
      <c r="D3374" s="55" t="s">
        <v>269</v>
      </c>
      <c r="E3374" s="55" t="s">
        <v>1851</v>
      </c>
      <c r="F3374" s="55">
        <v>1</v>
      </c>
      <c r="G3374" s="55">
        <v>0</v>
      </c>
    </row>
    <row r="3375" spans="2:7">
      <c r="B3375" s="55" t="s">
        <v>266</v>
      </c>
      <c r="C3375" s="55" t="s">
        <v>120</v>
      </c>
      <c r="D3375" s="55" t="s">
        <v>267</v>
      </c>
      <c r="E3375" s="55" t="s">
        <v>1852</v>
      </c>
      <c r="F3375" s="55">
        <v>6</v>
      </c>
      <c r="G3375" s="55">
        <v>3</v>
      </c>
    </row>
    <row r="3376" spans="2:7">
      <c r="B3376" s="55" t="s">
        <v>266</v>
      </c>
      <c r="C3376" s="55" t="s">
        <v>120</v>
      </c>
      <c r="D3376" s="55" t="s">
        <v>267</v>
      </c>
      <c r="E3376" s="55" t="s">
        <v>1853</v>
      </c>
      <c r="F3376" s="55">
        <v>1</v>
      </c>
      <c r="G3376" s="55">
        <v>1</v>
      </c>
    </row>
    <row r="3377" spans="2:7">
      <c r="B3377" s="55" t="s">
        <v>266</v>
      </c>
      <c r="C3377" s="55" t="s">
        <v>120</v>
      </c>
      <c r="D3377" s="55" t="s">
        <v>269</v>
      </c>
      <c r="E3377" s="55" t="s">
        <v>1853</v>
      </c>
      <c r="F3377" s="55">
        <v>0</v>
      </c>
      <c r="G3377" s="55">
        <v>0</v>
      </c>
    </row>
    <row r="3378" spans="2:7">
      <c r="B3378" s="55" t="s">
        <v>266</v>
      </c>
      <c r="C3378" s="55" t="s">
        <v>120</v>
      </c>
      <c r="D3378" s="55" t="s">
        <v>267</v>
      </c>
      <c r="E3378" s="55" t="s">
        <v>1854</v>
      </c>
      <c r="F3378" s="55">
        <v>3</v>
      </c>
      <c r="G3378" s="55">
        <v>0</v>
      </c>
    </row>
    <row r="3379" spans="2:7">
      <c r="B3379" s="55" t="s">
        <v>266</v>
      </c>
      <c r="C3379" s="55" t="s">
        <v>120</v>
      </c>
      <c r="D3379" s="55" t="s">
        <v>269</v>
      </c>
      <c r="E3379" s="55" t="s">
        <v>1854</v>
      </c>
      <c r="F3379" s="55">
        <v>0</v>
      </c>
      <c r="G3379" s="55">
        <v>0</v>
      </c>
    </row>
    <row r="3380" spans="2:7">
      <c r="B3380" s="55" t="s">
        <v>266</v>
      </c>
      <c r="C3380" s="55" t="s">
        <v>120</v>
      </c>
      <c r="D3380" s="55" t="s">
        <v>270</v>
      </c>
      <c r="E3380" s="55" t="s">
        <v>1854</v>
      </c>
      <c r="F3380" s="55">
        <v>0</v>
      </c>
      <c r="G3380" s="55">
        <v>0</v>
      </c>
    </row>
    <row r="3381" spans="2:7">
      <c r="B3381" s="55" t="s">
        <v>266</v>
      </c>
      <c r="C3381" s="55" t="s">
        <v>120</v>
      </c>
      <c r="D3381" s="55" t="s">
        <v>267</v>
      </c>
      <c r="E3381" s="55" t="s">
        <v>1855</v>
      </c>
      <c r="F3381" s="55">
        <v>68</v>
      </c>
      <c r="G3381" s="55">
        <v>44</v>
      </c>
    </row>
    <row r="3382" spans="2:7">
      <c r="B3382" s="55" t="s">
        <v>266</v>
      </c>
      <c r="C3382" s="55" t="s">
        <v>120</v>
      </c>
      <c r="D3382" s="55" t="s">
        <v>269</v>
      </c>
      <c r="E3382" s="55" t="s">
        <v>1855</v>
      </c>
      <c r="F3382" s="55">
        <v>49</v>
      </c>
      <c r="G3382" s="55">
        <v>1</v>
      </c>
    </row>
    <row r="3383" spans="2:7">
      <c r="B3383" s="55" t="s">
        <v>266</v>
      </c>
      <c r="C3383" s="55" t="s">
        <v>120</v>
      </c>
      <c r="D3383" s="55" t="s">
        <v>270</v>
      </c>
      <c r="E3383" s="55" t="s">
        <v>1855</v>
      </c>
      <c r="F3383" s="55">
        <v>0</v>
      </c>
      <c r="G3383" s="55">
        <v>0</v>
      </c>
    </row>
    <row r="3384" spans="2:7">
      <c r="B3384" s="55" t="s">
        <v>266</v>
      </c>
      <c r="C3384" s="55" t="s">
        <v>120</v>
      </c>
      <c r="D3384" s="55" t="s">
        <v>267</v>
      </c>
      <c r="E3384" s="55" t="s">
        <v>1856</v>
      </c>
      <c r="F3384" s="55">
        <v>141</v>
      </c>
      <c r="G3384" s="55">
        <v>124</v>
      </c>
    </row>
    <row r="3385" spans="2:7">
      <c r="B3385" s="55" t="s">
        <v>266</v>
      </c>
      <c r="C3385" s="55" t="s">
        <v>120</v>
      </c>
      <c r="D3385" s="55" t="s">
        <v>269</v>
      </c>
      <c r="E3385" s="55" t="s">
        <v>1856</v>
      </c>
      <c r="F3385" s="55">
        <v>693</v>
      </c>
      <c r="G3385" s="55">
        <v>674</v>
      </c>
    </row>
    <row r="3386" spans="2:7">
      <c r="B3386" s="55" t="s">
        <v>266</v>
      </c>
      <c r="C3386" s="55" t="s">
        <v>120</v>
      </c>
      <c r="D3386" s="55" t="s">
        <v>270</v>
      </c>
      <c r="E3386" s="55" t="s">
        <v>1856</v>
      </c>
      <c r="F3386" s="55">
        <v>29</v>
      </c>
      <c r="G3386" s="55">
        <v>22</v>
      </c>
    </row>
    <row r="3387" spans="2:7">
      <c r="B3387" s="55" t="s">
        <v>266</v>
      </c>
      <c r="C3387" s="55" t="s">
        <v>120</v>
      </c>
      <c r="D3387" s="55" t="s">
        <v>267</v>
      </c>
      <c r="E3387" s="55" t="s">
        <v>1857</v>
      </c>
      <c r="F3387" s="55">
        <v>2</v>
      </c>
      <c r="G3387" s="55">
        <v>2</v>
      </c>
    </row>
    <row r="3388" spans="2:7">
      <c r="B3388" s="55" t="s">
        <v>266</v>
      </c>
      <c r="C3388" s="55" t="s">
        <v>120</v>
      </c>
      <c r="D3388" s="55" t="s">
        <v>267</v>
      </c>
      <c r="E3388" s="55" t="s">
        <v>1858</v>
      </c>
      <c r="F3388" s="55">
        <v>0</v>
      </c>
      <c r="G3388" s="55">
        <v>12</v>
      </c>
    </row>
    <row r="3389" spans="2:7">
      <c r="B3389" s="55" t="s">
        <v>266</v>
      </c>
      <c r="C3389" s="55" t="s">
        <v>120</v>
      </c>
      <c r="D3389" s="55" t="s">
        <v>267</v>
      </c>
      <c r="E3389" s="55" t="s">
        <v>1859</v>
      </c>
      <c r="F3389" s="55">
        <v>0</v>
      </c>
      <c r="G3389" s="55">
        <v>2</v>
      </c>
    </row>
    <row r="3390" spans="2:7">
      <c r="B3390" s="55" t="s">
        <v>266</v>
      </c>
      <c r="C3390" s="55" t="s">
        <v>120</v>
      </c>
      <c r="D3390" s="55" t="s">
        <v>267</v>
      </c>
      <c r="E3390" s="55" t="s">
        <v>1860</v>
      </c>
      <c r="F3390" s="55">
        <v>0</v>
      </c>
      <c r="G3390" s="55">
        <v>0</v>
      </c>
    </row>
    <row r="3391" spans="2:7">
      <c r="B3391" s="55" t="s">
        <v>266</v>
      </c>
      <c r="C3391" s="55" t="s">
        <v>120</v>
      </c>
      <c r="D3391" s="55" t="s">
        <v>269</v>
      </c>
      <c r="E3391" s="55" t="s">
        <v>1860</v>
      </c>
      <c r="F3391" s="55">
        <v>0</v>
      </c>
      <c r="G3391" s="55">
        <v>0</v>
      </c>
    </row>
    <row r="3392" spans="2:7">
      <c r="B3392" s="55" t="s">
        <v>266</v>
      </c>
      <c r="C3392" s="55" t="s">
        <v>120</v>
      </c>
      <c r="D3392" s="55" t="s">
        <v>267</v>
      </c>
      <c r="E3392" s="55" t="s">
        <v>1861</v>
      </c>
      <c r="F3392" s="55">
        <v>0</v>
      </c>
      <c r="G3392" s="55">
        <v>0</v>
      </c>
    </row>
    <row r="3393" spans="2:7">
      <c r="B3393" s="55" t="s">
        <v>266</v>
      </c>
      <c r="C3393" s="55" t="s">
        <v>120</v>
      </c>
      <c r="D3393" s="55" t="s">
        <v>269</v>
      </c>
      <c r="E3393" s="55" t="s">
        <v>1861</v>
      </c>
      <c r="F3393" s="55">
        <v>0</v>
      </c>
      <c r="G3393" s="55">
        <v>0</v>
      </c>
    </row>
    <row r="3394" spans="2:7">
      <c r="B3394" s="55" t="s">
        <v>266</v>
      </c>
      <c r="C3394" s="55" t="s">
        <v>120</v>
      </c>
      <c r="D3394" s="55" t="s">
        <v>267</v>
      </c>
      <c r="E3394" s="55" t="s">
        <v>1862</v>
      </c>
      <c r="F3394" s="55">
        <v>4</v>
      </c>
      <c r="G3394" s="55">
        <v>0</v>
      </c>
    </row>
    <row r="3395" spans="2:7">
      <c r="B3395" s="55" t="s">
        <v>266</v>
      </c>
      <c r="C3395" s="55" t="s">
        <v>120</v>
      </c>
      <c r="D3395" s="55" t="s">
        <v>269</v>
      </c>
      <c r="E3395" s="55" t="s">
        <v>1862</v>
      </c>
      <c r="F3395" s="55">
        <v>0</v>
      </c>
      <c r="G3395" s="55">
        <v>0</v>
      </c>
    </row>
    <row r="3396" spans="2:7">
      <c r="B3396" s="55" t="s">
        <v>266</v>
      </c>
      <c r="C3396" s="55" t="s">
        <v>120</v>
      </c>
      <c r="D3396" s="55" t="s">
        <v>270</v>
      </c>
      <c r="E3396" s="55" t="s">
        <v>1862</v>
      </c>
      <c r="F3396" s="55">
        <v>6</v>
      </c>
      <c r="G3396" s="55">
        <v>0</v>
      </c>
    </row>
    <row r="3397" spans="2:7">
      <c r="B3397" s="55" t="s">
        <v>266</v>
      </c>
      <c r="C3397" s="55" t="s">
        <v>120</v>
      </c>
      <c r="D3397" s="55" t="s">
        <v>267</v>
      </c>
      <c r="E3397" s="55" t="s">
        <v>1863</v>
      </c>
      <c r="F3397" s="55">
        <v>24</v>
      </c>
      <c r="G3397" s="55">
        <v>14</v>
      </c>
    </row>
    <row r="3398" spans="2:7">
      <c r="B3398" s="55" t="s">
        <v>266</v>
      </c>
      <c r="C3398" s="55" t="s">
        <v>120</v>
      </c>
      <c r="D3398" s="55" t="s">
        <v>269</v>
      </c>
      <c r="E3398" s="55" t="s">
        <v>1863</v>
      </c>
      <c r="F3398" s="55">
        <v>90</v>
      </c>
      <c r="G3398" s="55">
        <v>54</v>
      </c>
    </row>
    <row r="3399" spans="2:7">
      <c r="B3399" s="55" t="s">
        <v>266</v>
      </c>
      <c r="C3399" s="55" t="s">
        <v>120</v>
      </c>
      <c r="D3399" s="55" t="s">
        <v>267</v>
      </c>
      <c r="E3399" s="55" t="s">
        <v>1864</v>
      </c>
      <c r="F3399" s="55">
        <v>9</v>
      </c>
      <c r="G3399" s="55">
        <v>6</v>
      </c>
    </row>
    <row r="3400" spans="2:7">
      <c r="B3400" s="55" t="s">
        <v>266</v>
      </c>
      <c r="C3400" s="55" t="s">
        <v>120</v>
      </c>
      <c r="D3400" s="55" t="s">
        <v>267</v>
      </c>
      <c r="E3400" s="55" t="s">
        <v>1865</v>
      </c>
      <c r="F3400" s="55">
        <v>3</v>
      </c>
      <c r="G3400" s="55">
        <v>0</v>
      </c>
    </row>
    <row r="3401" spans="2:7">
      <c r="B3401" s="55" t="s">
        <v>266</v>
      </c>
      <c r="C3401" s="55" t="s">
        <v>120</v>
      </c>
      <c r="D3401" s="55" t="s">
        <v>267</v>
      </c>
      <c r="E3401" s="55" t="s">
        <v>1866</v>
      </c>
      <c r="F3401" s="55">
        <v>2</v>
      </c>
      <c r="G3401" s="55">
        <v>2</v>
      </c>
    </row>
    <row r="3402" spans="2:7">
      <c r="B3402" s="55" t="s">
        <v>266</v>
      </c>
      <c r="C3402" s="55" t="s">
        <v>120</v>
      </c>
      <c r="D3402" s="55" t="s">
        <v>269</v>
      </c>
      <c r="E3402" s="55" t="s">
        <v>1866</v>
      </c>
      <c r="F3402" s="55">
        <v>0</v>
      </c>
      <c r="G3402" s="55">
        <v>6</v>
      </c>
    </row>
    <row r="3403" spans="2:7">
      <c r="B3403" s="55" t="s">
        <v>266</v>
      </c>
      <c r="C3403" s="55" t="s">
        <v>120</v>
      </c>
      <c r="D3403" s="55" t="s">
        <v>267</v>
      </c>
      <c r="E3403" s="55" t="s">
        <v>1867</v>
      </c>
      <c r="F3403" s="55">
        <v>34</v>
      </c>
      <c r="G3403" s="55">
        <v>46</v>
      </c>
    </row>
    <row r="3404" spans="2:7">
      <c r="B3404" s="55" t="s">
        <v>266</v>
      </c>
      <c r="C3404" s="55" t="s">
        <v>120</v>
      </c>
      <c r="D3404" s="55" t="s">
        <v>269</v>
      </c>
      <c r="E3404" s="55" t="s">
        <v>1867</v>
      </c>
      <c r="F3404" s="55">
        <v>24</v>
      </c>
      <c r="G3404" s="55">
        <v>6</v>
      </c>
    </row>
    <row r="3405" spans="2:7">
      <c r="B3405" s="55" t="s">
        <v>266</v>
      </c>
      <c r="C3405" s="55" t="s">
        <v>120</v>
      </c>
      <c r="D3405" s="55" t="s">
        <v>270</v>
      </c>
      <c r="E3405" s="55" t="s">
        <v>1867</v>
      </c>
      <c r="F3405" s="55">
        <v>0</v>
      </c>
      <c r="G3405" s="55">
        <v>0</v>
      </c>
    </row>
    <row r="3406" spans="2:7">
      <c r="B3406" s="55" t="s">
        <v>266</v>
      </c>
      <c r="C3406" s="55" t="s">
        <v>120</v>
      </c>
      <c r="D3406" s="55" t="s">
        <v>267</v>
      </c>
      <c r="E3406" s="55" t="s">
        <v>1868</v>
      </c>
      <c r="F3406" s="55">
        <v>0</v>
      </c>
      <c r="G3406" s="55">
        <v>0</v>
      </c>
    </row>
    <row r="3407" spans="2:7">
      <c r="B3407" s="55" t="s">
        <v>266</v>
      </c>
      <c r="C3407" s="55" t="s">
        <v>120</v>
      </c>
      <c r="D3407" s="55" t="s">
        <v>267</v>
      </c>
      <c r="E3407" s="55" t="s">
        <v>1869</v>
      </c>
      <c r="F3407" s="55">
        <v>6</v>
      </c>
      <c r="G3407" s="55">
        <v>0</v>
      </c>
    </row>
    <row r="3408" spans="2:7">
      <c r="B3408" s="55" t="s">
        <v>266</v>
      </c>
      <c r="C3408" s="55" t="s">
        <v>120</v>
      </c>
      <c r="D3408" s="55" t="s">
        <v>267</v>
      </c>
      <c r="E3408" s="55" t="s">
        <v>1870</v>
      </c>
      <c r="F3408" s="55">
        <v>10</v>
      </c>
      <c r="G3408" s="55">
        <v>3</v>
      </c>
    </row>
    <row r="3409" spans="2:7">
      <c r="B3409" s="55" t="s">
        <v>266</v>
      </c>
      <c r="C3409" s="55" t="s">
        <v>120</v>
      </c>
      <c r="D3409" s="55" t="s">
        <v>269</v>
      </c>
      <c r="E3409" s="55" t="s">
        <v>1870</v>
      </c>
      <c r="F3409" s="55">
        <v>0</v>
      </c>
      <c r="G3409" s="55">
        <v>0</v>
      </c>
    </row>
    <row r="3410" spans="2:7">
      <c r="B3410" s="55" t="s">
        <v>266</v>
      </c>
      <c r="C3410" s="55" t="s">
        <v>120</v>
      </c>
      <c r="D3410" s="55" t="s">
        <v>267</v>
      </c>
      <c r="E3410" s="55" t="s">
        <v>1871</v>
      </c>
      <c r="F3410" s="55">
        <v>5</v>
      </c>
      <c r="G3410" s="55">
        <v>2</v>
      </c>
    </row>
    <row r="3411" spans="2:7">
      <c r="B3411" s="55" t="s">
        <v>266</v>
      </c>
      <c r="C3411" s="55" t="s">
        <v>120</v>
      </c>
      <c r="D3411" s="55" t="s">
        <v>267</v>
      </c>
      <c r="E3411" s="55" t="s">
        <v>1872</v>
      </c>
      <c r="F3411" s="55">
        <v>0</v>
      </c>
      <c r="G3411" s="55">
        <v>0</v>
      </c>
    </row>
    <row r="3412" spans="2:7">
      <c r="B3412" s="55" t="s">
        <v>266</v>
      </c>
      <c r="C3412" s="55" t="s">
        <v>120</v>
      </c>
      <c r="D3412" s="55" t="s">
        <v>269</v>
      </c>
      <c r="E3412" s="55" t="s">
        <v>1872</v>
      </c>
      <c r="F3412" s="55">
        <v>0</v>
      </c>
      <c r="G3412" s="55">
        <v>0</v>
      </c>
    </row>
    <row r="3413" spans="2:7">
      <c r="B3413" s="55" t="s">
        <v>266</v>
      </c>
      <c r="C3413" s="55" t="s">
        <v>120</v>
      </c>
      <c r="D3413" s="55" t="s">
        <v>267</v>
      </c>
      <c r="E3413" s="55" t="s">
        <v>1873</v>
      </c>
      <c r="F3413" s="55">
        <v>9</v>
      </c>
      <c r="G3413" s="55">
        <v>2</v>
      </c>
    </row>
    <row r="3414" spans="2:7">
      <c r="B3414" s="55" t="s">
        <v>266</v>
      </c>
      <c r="C3414" s="55" t="s">
        <v>120</v>
      </c>
      <c r="D3414" s="55" t="s">
        <v>267</v>
      </c>
      <c r="E3414" s="55" t="s">
        <v>1874</v>
      </c>
      <c r="F3414" s="55">
        <v>36</v>
      </c>
      <c r="G3414" s="55">
        <v>44</v>
      </c>
    </row>
    <row r="3415" spans="2:7">
      <c r="B3415" s="55" t="s">
        <v>266</v>
      </c>
      <c r="C3415" s="55" t="s">
        <v>120</v>
      </c>
      <c r="D3415" s="55" t="s">
        <v>269</v>
      </c>
      <c r="E3415" s="55" t="s">
        <v>1874</v>
      </c>
      <c r="F3415" s="55">
        <v>17</v>
      </c>
      <c r="G3415" s="55">
        <v>1</v>
      </c>
    </row>
    <row r="3416" spans="2:7">
      <c r="B3416" s="55" t="s">
        <v>266</v>
      </c>
      <c r="C3416" s="55" t="s">
        <v>120</v>
      </c>
      <c r="D3416" s="55" t="s">
        <v>270</v>
      </c>
      <c r="E3416" s="55" t="s">
        <v>1874</v>
      </c>
      <c r="F3416" s="55">
        <v>0</v>
      </c>
      <c r="G3416" s="55">
        <v>6</v>
      </c>
    </row>
    <row r="3417" spans="2:7">
      <c r="B3417" s="55" t="s">
        <v>266</v>
      </c>
      <c r="C3417" s="55" t="s">
        <v>120</v>
      </c>
      <c r="D3417" s="55" t="s">
        <v>267</v>
      </c>
      <c r="E3417" s="55" t="s">
        <v>1875</v>
      </c>
      <c r="F3417" s="55">
        <v>0</v>
      </c>
      <c r="G3417" s="55">
        <v>0</v>
      </c>
    </row>
    <row r="3418" spans="2:7">
      <c r="B3418" s="55" t="s">
        <v>266</v>
      </c>
      <c r="C3418" s="55" t="s">
        <v>120</v>
      </c>
      <c r="D3418" s="55" t="s">
        <v>267</v>
      </c>
      <c r="E3418" s="55" t="s">
        <v>1876</v>
      </c>
      <c r="F3418" s="55">
        <v>6</v>
      </c>
      <c r="G3418" s="55">
        <v>9</v>
      </c>
    </row>
    <row r="3419" spans="2:7">
      <c r="B3419" s="55" t="s">
        <v>266</v>
      </c>
      <c r="C3419" s="55" t="s">
        <v>120</v>
      </c>
      <c r="D3419" s="55" t="s">
        <v>267</v>
      </c>
      <c r="E3419" s="55" t="s">
        <v>1877</v>
      </c>
      <c r="F3419" s="55">
        <v>15</v>
      </c>
      <c r="G3419" s="55">
        <v>13</v>
      </c>
    </row>
    <row r="3420" spans="2:7">
      <c r="B3420" s="55" t="s">
        <v>266</v>
      </c>
      <c r="C3420" s="55" t="s">
        <v>120</v>
      </c>
      <c r="D3420" s="55" t="s">
        <v>269</v>
      </c>
      <c r="E3420" s="55" t="s">
        <v>1877</v>
      </c>
      <c r="F3420" s="55">
        <v>68</v>
      </c>
      <c r="G3420" s="55">
        <v>81</v>
      </c>
    </row>
    <row r="3421" spans="2:7">
      <c r="B3421" s="55" t="s">
        <v>266</v>
      </c>
      <c r="C3421" s="55" t="s">
        <v>120</v>
      </c>
      <c r="D3421" s="55" t="s">
        <v>270</v>
      </c>
      <c r="E3421" s="55" t="s">
        <v>1877</v>
      </c>
      <c r="F3421" s="55">
        <v>5</v>
      </c>
      <c r="G3421" s="55">
        <v>0</v>
      </c>
    </row>
    <row r="3422" spans="2:7">
      <c r="B3422" s="55" t="s">
        <v>266</v>
      </c>
      <c r="C3422" s="55" t="s">
        <v>120</v>
      </c>
      <c r="D3422" s="55" t="s">
        <v>267</v>
      </c>
      <c r="E3422" s="55" t="s">
        <v>1878</v>
      </c>
      <c r="F3422" s="55">
        <v>0</v>
      </c>
      <c r="G3422" s="55">
        <v>0</v>
      </c>
    </row>
    <row r="3423" spans="2:7">
      <c r="B3423" s="55" t="s">
        <v>266</v>
      </c>
      <c r="C3423" s="55" t="s">
        <v>120</v>
      </c>
      <c r="D3423" s="55" t="s">
        <v>269</v>
      </c>
      <c r="E3423" s="55" t="s">
        <v>1878</v>
      </c>
      <c r="F3423" s="55">
        <v>0</v>
      </c>
      <c r="G3423" s="55">
        <v>0</v>
      </c>
    </row>
    <row r="3424" spans="2:7">
      <c r="B3424" s="55" t="s">
        <v>266</v>
      </c>
      <c r="C3424" s="55" t="s">
        <v>120</v>
      </c>
      <c r="D3424" s="55" t="s">
        <v>270</v>
      </c>
      <c r="E3424" s="55" t="s">
        <v>1878</v>
      </c>
      <c r="F3424" s="55">
        <v>0</v>
      </c>
      <c r="G3424" s="55">
        <v>0</v>
      </c>
    </row>
    <row r="3425" spans="2:7">
      <c r="B3425" s="55" t="s">
        <v>266</v>
      </c>
      <c r="C3425" s="55" t="s">
        <v>120</v>
      </c>
      <c r="D3425" s="55" t="s">
        <v>267</v>
      </c>
      <c r="E3425" s="55" t="s">
        <v>1879</v>
      </c>
      <c r="F3425" s="55">
        <v>0</v>
      </c>
      <c r="G3425" s="55">
        <v>4</v>
      </c>
    </row>
    <row r="3426" spans="2:7">
      <c r="B3426" s="55" t="s">
        <v>266</v>
      </c>
      <c r="C3426" s="55" t="s">
        <v>120</v>
      </c>
      <c r="D3426" s="55" t="s">
        <v>270</v>
      </c>
      <c r="E3426" s="55" t="s">
        <v>1879</v>
      </c>
      <c r="F3426" s="55">
        <v>0</v>
      </c>
      <c r="G3426" s="55">
        <v>0</v>
      </c>
    </row>
    <row r="3427" spans="2:7">
      <c r="B3427" s="55" t="s">
        <v>266</v>
      </c>
      <c r="C3427" s="55" t="s">
        <v>120</v>
      </c>
      <c r="D3427" s="55" t="s">
        <v>267</v>
      </c>
      <c r="E3427" s="55" t="s">
        <v>1880</v>
      </c>
      <c r="F3427" s="55">
        <v>16</v>
      </c>
      <c r="G3427" s="55">
        <v>9</v>
      </c>
    </row>
    <row r="3428" spans="2:7">
      <c r="B3428" s="55" t="s">
        <v>266</v>
      </c>
      <c r="C3428" s="55" t="s">
        <v>120</v>
      </c>
      <c r="D3428" s="55" t="s">
        <v>269</v>
      </c>
      <c r="E3428" s="55" t="s">
        <v>1880</v>
      </c>
      <c r="F3428" s="55">
        <v>3</v>
      </c>
      <c r="G3428" s="55">
        <v>9</v>
      </c>
    </row>
    <row r="3429" spans="2:7">
      <c r="B3429" s="55" t="s">
        <v>266</v>
      </c>
      <c r="C3429" s="55" t="s">
        <v>120</v>
      </c>
      <c r="D3429" s="55" t="s">
        <v>270</v>
      </c>
      <c r="E3429" s="55" t="s">
        <v>1880</v>
      </c>
      <c r="F3429" s="55">
        <v>0</v>
      </c>
      <c r="G3429" s="55">
        <v>1</v>
      </c>
    </row>
    <row r="3430" spans="2:7">
      <c r="B3430" s="55" t="s">
        <v>266</v>
      </c>
      <c r="C3430" s="55" t="s">
        <v>120</v>
      </c>
      <c r="D3430" s="55" t="s">
        <v>267</v>
      </c>
      <c r="E3430" s="55" t="s">
        <v>1881</v>
      </c>
      <c r="F3430" s="55">
        <v>23</v>
      </c>
      <c r="G3430" s="55">
        <v>20</v>
      </c>
    </row>
    <row r="3431" spans="2:7">
      <c r="B3431" s="55" t="s">
        <v>266</v>
      </c>
      <c r="C3431" s="55" t="s">
        <v>120</v>
      </c>
      <c r="D3431" s="55" t="s">
        <v>269</v>
      </c>
      <c r="E3431" s="55" t="s">
        <v>1881</v>
      </c>
      <c r="F3431" s="55">
        <v>10</v>
      </c>
      <c r="G3431" s="55">
        <v>0</v>
      </c>
    </row>
    <row r="3432" spans="2:7">
      <c r="B3432" s="55" t="s">
        <v>266</v>
      </c>
      <c r="C3432" s="55" t="s">
        <v>120</v>
      </c>
      <c r="D3432" s="55" t="s">
        <v>267</v>
      </c>
      <c r="E3432" s="55" t="s">
        <v>1882</v>
      </c>
      <c r="F3432" s="55">
        <v>3</v>
      </c>
      <c r="G3432" s="55">
        <v>0</v>
      </c>
    </row>
    <row r="3433" spans="2:7">
      <c r="B3433" s="55" t="s">
        <v>266</v>
      </c>
      <c r="C3433" s="55" t="s">
        <v>120</v>
      </c>
      <c r="D3433" s="55" t="s">
        <v>269</v>
      </c>
      <c r="E3433" s="55" t="s">
        <v>1882</v>
      </c>
      <c r="F3433" s="55">
        <v>0</v>
      </c>
      <c r="G3433" s="55">
        <v>0</v>
      </c>
    </row>
    <row r="3434" spans="2:7">
      <c r="B3434" s="55" t="s">
        <v>266</v>
      </c>
      <c r="C3434" s="55" t="s">
        <v>120</v>
      </c>
      <c r="D3434" s="55" t="s">
        <v>270</v>
      </c>
      <c r="E3434" s="55" t="s">
        <v>1882</v>
      </c>
      <c r="F3434" s="55">
        <v>0</v>
      </c>
      <c r="G3434" s="55">
        <v>0</v>
      </c>
    </row>
    <row r="3435" spans="2:7">
      <c r="B3435" s="55" t="s">
        <v>266</v>
      </c>
      <c r="C3435" s="55" t="s">
        <v>120</v>
      </c>
      <c r="D3435" s="55" t="s">
        <v>267</v>
      </c>
      <c r="E3435" s="55" t="s">
        <v>1883</v>
      </c>
      <c r="F3435" s="55">
        <v>15</v>
      </c>
      <c r="G3435" s="55">
        <v>4</v>
      </c>
    </row>
    <row r="3436" spans="2:7">
      <c r="B3436" s="55" t="s">
        <v>266</v>
      </c>
      <c r="C3436" s="55" t="s">
        <v>120</v>
      </c>
      <c r="D3436" s="55" t="s">
        <v>269</v>
      </c>
      <c r="E3436" s="55" t="s">
        <v>1883</v>
      </c>
      <c r="F3436" s="55">
        <v>0</v>
      </c>
      <c r="G3436" s="55">
        <v>0</v>
      </c>
    </row>
    <row r="3437" spans="2:7">
      <c r="B3437" s="55" t="s">
        <v>266</v>
      </c>
      <c r="C3437" s="55" t="s">
        <v>120</v>
      </c>
      <c r="D3437" s="55" t="s">
        <v>270</v>
      </c>
      <c r="E3437" s="55" t="s">
        <v>1883</v>
      </c>
      <c r="F3437" s="55">
        <v>3</v>
      </c>
      <c r="G3437" s="55">
        <v>3</v>
      </c>
    </row>
    <row r="3438" spans="2:7">
      <c r="B3438" s="55" t="s">
        <v>266</v>
      </c>
      <c r="C3438" s="55" t="s">
        <v>120</v>
      </c>
      <c r="D3438" s="55" t="s">
        <v>267</v>
      </c>
      <c r="E3438" s="55" t="s">
        <v>1884</v>
      </c>
      <c r="F3438" s="55">
        <v>0</v>
      </c>
      <c r="G3438" s="55">
        <v>0</v>
      </c>
    </row>
    <row r="3439" spans="2:7">
      <c r="B3439" s="55" t="s">
        <v>266</v>
      </c>
      <c r="C3439" s="55" t="s">
        <v>120</v>
      </c>
      <c r="D3439" s="55" t="s">
        <v>267</v>
      </c>
      <c r="E3439" s="55" t="s">
        <v>1885</v>
      </c>
      <c r="F3439" s="55">
        <v>6</v>
      </c>
      <c r="G3439" s="55">
        <v>29</v>
      </c>
    </row>
    <row r="3440" spans="2:7">
      <c r="B3440" s="55" t="s">
        <v>266</v>
      </c>
      <c r="C3440" s="55" t="s">
        <v>120</v>
      </c>
      <c r="D3440" s="55" t="s">
        <v>269</v>
      </c>
      <c r="E3440" s="55" t="s">
        <v>1885</v>
      </c>
      <c r="F3440" s="55">
        <v>91</v>
      </c>
      <c r="G3440" s="55">
        <v>81</v>
      </c>
    </row>
    <row r="3441" spans="2:7">
      <c r="B3441" s="55" t="s">
        <v>266</v>
      </c>
      <c r="C3441" s="55" t="s">
        <v>120</v>
      </c>
      <c r="D3441" s="55" t="s">
        <v>270</v>
      </c>
      <c r="E3441" s="55" t="s">
        <v>1885</v>
      </c>
      <c r="F3441" s="55">
        <v>1</v>
      </c>
      <c r="G3441" s="55">
        <v>2</v>
      </c>
    </row>
    <row r="3442" spans="2:7">
      <c r="B3442" s="55" t="s">
        <v>266</v>
      </c>
      <c r="C3442" s="55" t="s">
        <v>120</v>
      </c>
      <c r="D3442" s="55" t="s">
        <v>269</v>
      </c>
      <c r="E3442" s="55" t="s">
        <v>1886</v>
      </c>
      <c r="F3442" s="55">
        <v>0</v>
      </c>
      <c r="G3442" s="55">
        <v>0</v>
      </c>
    </row>
    <row r="3443" spans="2:7">
      <c r="B3443" s="55" t="s">
        <v>266</v>
      </c>
      <c r="C3443" s="55" t="s">
        <v>120</v>
      </c>
      <c r="D3443" s="55" t="s">
        <v>267</v>
      </c>
      <c r="E3443" s="55" t="s">
        <v>1887</v>
      </c>
      <c r="F3443" s="55">
        <v>2</v>
      </c>
      <c r="G3443" s="55">
        <v>0</v>
      </c>
    </row>
    <row r="3444" spans="2:7">
      <c r="B3444" s="55" t="s">
        <v>266</v>
      </c>
      <c r="C3444" s="55" t="s">
        <v>120</v>
      </c>
      <c r="D3444" s="55" t="s">
        <v>269</v>
      </c>
      <c r="E3444" s="55" t="s">
        <v>1887</v>
      </c>
      <c r="F3444" s="55">
        <v>0</v>
      </c>
      <c r="G3444" s="55">
        <v>0</v>
      </c>
    </row>
    <row r="3445" spans="2:7">
      <c r="B3445" s="55" t="s">
        <v>266</v>
      </c>
      <c r="C3445" s="55" t="s">
        <v>120</v>
      </c>
      <c r="D3445" s="55" t="s">
        <v>267</v>
      </c>
      <c r="E3445" s="55" t="s">
        <v>1888</v>
      </c>
      <c r="F3445" s="55">
        <v>0</v>
      </c>
      <c r="G3445" s="55">
        <v>5</v>
      </c>
    </row>
    <row r="3446" spans="2:7">
      <c r="B3446" s="55" t="s">
        <v>266</v>
      </c>
      <c r="C3446" s="55" t="s">
        <v>120</v>
      </c>
      <c r="D3446" s="55" t="s">
        <v>267</v>
      </c>
      <c r="E3446" s="55" t="s">
        <v>1889</v>
      </c>
      <c r="F3446" s="55">
        <v>6</v>
      </c>
      <c r="G3446" s="55">
        <v>32</v>
      </c>
    </row>
    <row r="3447" spans="2:7">
      <c r="B3447" s="55" t="s">
        <v>266</v>
      </c>
      <c r="C3447" s="55" t="s">
        <v>120</v>
      </c>
      <c r="D3447" s="55" t="s">
        <v>269</v>
      </c>
      <c r="E3447" s="55" t="s">
        <v>1889</v>
      </c>
      <c r="F3447" s="55">
        <v>0</v>
      </c>
      <c r="G3447" s="55">
        <v>0</v>
      </c>
    </row>
    <row r="3448" spans="2:7">
      <c r="B3448" s="55" t="s">
        <v>266</v>
      </c>
      <c r="C3448" s="55" t="s">
        <v>120</v>
      </c>
      <c r="D3448" s="55" t="s">
        <v>270</v>
      </c>
      <c r="E3448" s="55" t="s">
        <v>1889</v>
      </c>
      <c r="F3448" s="55">
        <v>0</v>
      </c>
      <c r="G3448" s="55">
        <v>0</v>
      </c>
    </row>
    <row r="3449" spans="2:7">
      <c r="B3449" s="55" t="s">
        <v>266</v>
      </c>
      <c r="C3449" s="55" t="s">
        <v>120</v>
      </c>
      <c r="D3449" s="55" t="s">
        <v>267</v>
      </c>
      <c r="E3449" s="55" t="s">
        <v>1890</v>
      </c>
      <c r="F3449" s="55">
        <v>6</v>
      </c>
      <c r="G3449" s="55">
        <v>0</v>
      </c>
    </row>
    <row r="3450" spans="2:7">
      <c r="B3450" s="55" t="s">
        <v>266</v>
      </c>
      <c r="C3450" s="55" t="s">
        <v>120</v>
      </c>
      <c r="D3450" s="55" t="s">
        <v>269</v>
      </c>
      <c r="E3450" s="55" t="s">
        <v>1890</v>
      </c>
      <c r="F3450" s="55">
        <v>1</v>
      </c>
      <c r="G3450" s="55">
        <v>0</v>
      </c>
    </row>
    <row r="3451" spans="2:7">
      <c r="B3451" s="55" t="s">
        <v>266</v>
      </c>
      <c r="C3451" s="55" t="s">
        <v>120</v>
      </c>
      <c r="D3451" s="55" t="s">
        <v>267</v>
      </c>
      <c r="E3451" s="55" t="s">
        <v>1891</v>
      </c>
      <c r="F3451" s="55">
        <v>3</v>
      </c>
      <c r="G3451" s="55">
        <v>0</v>
      </c>
    </row>
    <row r="3452" spans="2:7">
      <c r="B3452" s="55" t="s">
        <v>266</v>
      </c>
      <c r="C3452" s="55" t="s">
        <v>120</v>
      </c>
      <c r="D3452" s="55" t="s">
        <v>269</v>
      </c>
      <c r="E3452" s="55" t="s">
        <v>1891</v>
      </c>
      <c r="F3452" s="55">
        <v>0</v>
      </c>
      <c r="G3452" s="55">
        <v>0</v>
      </c>
    </row>
    <row r="3453" spans="2:7">
      <c r="B3453" s="55" t="s">
        <v>266</v>
      </c>
      <c r="C3453" s="55" t="s">
        <v>120</v>
      </c>
      <c r="D3453" s="55" t="s">
        <v>267</v>
      </c>
      <c r="E3453" s="55" t="s">
        <v>1892</v>
      </c>
      <c r="F3453" s="55">
        <v>227</v>
      </c>
      <c r="G3453" s="55">
        <v>197</v>
      </c>
    </row>
    <row r="3454" spans="2:7">
      <c r="B3454" s="55" t="s">
        <v>266</v>
      </c>
      <c r="C3454" s="55" t="s">
        <v>120</v>
      </c>
      <c r="D3454" s="55" t="s">
        <v>269</v>
      </c>
      <c r="E3454" s="55" t="s">
        <v>1892</v>
      </c>
      <c r="F3454" s="55">
        <v>889</v>
      </c>
      <c r="G3454" s="55">
        <v>1069</v>
      </c>
    </row>
    <row r="3455" spans="2:7">
      <c r="B3455" s="55" t="s">
        <v>266</v>
      </c>
      <c r="C3455" s="55" t="s">
        <v>120</v>
      </c>
      <c r="D3455" s="55" t="s">
        <v>270</v>
      </c>
      <c r="E3455" s="55" t="s">
        <v>1892</v>
      </c>
      <c r="F3455" s="55">
        <v>50</v>
      </c>
      <c r="G3455" s="55">
        <v>44</v>
      </c>
    </row>
    <row r="3456" spans="2:7">
      <c r="B3456" s="55" t="s">
        <v>266</v>
      </c>
      <c r="C3456" s="55" t="s">
        <v>120</v>
      </c>
      <c r="D3456" s="55" t="s">
        <v>267</v>
      </c>
      <c r="E3456" s="55" t="s">
        <v>1893</v>
      </c>
      <c r="F3456" s="55">
        <v>1</v>
      </c>
      <c r="G3456" s="55">
        <v>1</v>
      </c>
    </row>
    <row r="3457" spans="2:7">
      <c r="B3457" s="55" t="s">
        <v>266</v>
      </c>
      <c r="C3457" s="55" t="s">
        <v>120</v>
      </c>
      <c r="D3457" s="55" t="s">
        <v>269</v>
      </c>
      <c r="E3457" s="55" t="s">
        <v>1893</v>
      </c>
      <c r="F3457" s="55">
        <v>0</v>
      </c>
      <c r="G3457" s="55">
        <v>0</v>
      </c>
    </row>
    <row r="3458" spans="2:7">
      <c r="B3458" s="55" t="s">
        <v>266</v>
      </c>
      <c r="C3458" s="55" t="s">
        <v>120</v>
      </c>
      <c r="D3458" s="55" t="s">
        <v>267</v>
      </c>
      <c r="E3458" s="55" t="s">
        <v>1894</v>
      </c>
      <c r="F3458" s="55">
        <v>14</v>
      </c>
      <c r="G3458" s="55">
        <v>4</v>
      </c>
    </row>
    <row r="3459" spans="2:7">
      <c r="B3459" s="55" t="s">
        <v>266</v>
      </c>
      <c r="C3459" s="55" t="s">
        <v>120</v>
      </c>
      <c r="D3459" s="55" t="s">
        <v>269</v>
      </c>
      <c r="E3459" s="55" t="s">
        <v>1894</v>
      </c>
      <c r="F3459" s="55">
        <v>3</v>
      </c>
      <c r="G3459" s="55">
        <v>1</v>
      </c>
    </row>
    <row r="3460" spans="2:7">
      <c r="B3460" s="55" t="s">
        <v>266</v>
      </c>
      <c r="C3460" s="55" t="s">
        <v>120</v>
      </c>
      <c r="D3460" s="55" t="s">
        <v>270</v>
      </c>
      <c r="E3460" s="55" t="s">
        <v>1894</v>
      </c>
      <c r="F3460" s="55">
        <v>0</v>
      </c>
      <c r="G3460" s="55">
        <v>0</v>
      </c>
    </row>
    <row r="3461" spans="2:7">
      <c r="B3461" s="55" t="s">
        <v>266</v>
      </c>
      <c r="C3461" s="55" t="s">
        <v>120</v>
      </c>
      <c r="D3461" s="55" t="s">
        <v>267</v>
      </c>
      <c r="E3461" s="55" t="s">
        <v>1895</v>
      </c>
      <c r="F3461" s="55">
        <v>30</v>
      </c>
      <c r="G3461" s="55">
        <v>14</v>
      </c>
    </row>
    <row r="3462" spans="2:7">
      <c r="B3462" s="55" t="s">
        <v>266</v>
      </c>
      <c r="C3462" s="55" t="s">
        <v>120</v>
      </c>
      <c r="D3462" s="55" t="s">
        <v>269</v>
      </c>
      <c r="E3462" s="55" t="s">
        <v>1895</v>
      </c>
      <c r="F3462" s="55">
        <v>3</v>
      </c>
      <c r="G3462" s="55">
        <v>0</v>
      </c>
    </row>
    <row r="3463" spans="2:7">
      <c r="B3463" s="55" t="s">
        <v>266</v>
      </c>
      <c r="C3463" s="55" t="s">
        <v>120</v>
      </c>
      <c r="D3463" s="55" t="s">
        <v>267</v>
      </c>
      <c r="E3463" s="55" t="s">
        <v>1896</v>
      </c>
      <c r="F3463" s="55">
        <v>0</v>
      </c>
      <c r="G3463" s="55">
        <v>0</v>
      </c>
    </row>
    <row r="3464" spans="2:7">
      <c r="B3464" s="55" t="s">
        <v>266</v>
      </c>
      <c r="C3464" s="55" t="s">
        <v>120</v>
      </c>
      <c r="D3464" s="55" t="s">
        <v>267</v>
      </c>
      <c r="E3464" s="55" t="s">
        <v>1897</v>
      </c>
      <c r="F3464" s="55">
        <v>4</v>
      </c>
      <c r="G3464" s="55">
        <v>0</v>
      </c>
    </row>
    <row r="3465" spans="2:7">
      <c r="B3465" s="55" t="s">
        <v>266</v>
      </c>
      <c r="C3465" s="55" t="s">
        <v>120</v>
      </c>
      <c r="D3465" s="55" t="s">
        <v>267</v>
      </c>
      <c r="E3465" s="55" t="s">
        <v>1898</v>
      </c>
      <c r="F3465" s="55">
        <v>2</v>
      </c>
      <c r="G3465" s="55">
        <v>0</v>
      </c>
    </row>
    <row r="3466" spans="2:7">
      <c r="B3466" s="55" t="s">
        <v>266</v>
      </c>
      <c r="C3466" s="55" t="s">
        <v>120</v>
      </c>
      <c r="D3466" s="55" t="s">
        <v>269</v>
      </c>
      <c r="E3466" s="55" t="s">
        <v>1898</v>
      </c>
      <c r="F3466" s="55">
        <v>0</v>
      </c>
      <c r="G3466" s="55">
        <v>0</v>
      </c>
    </row>
    <row r="3467" spans="2:7">
      <c r="B3467" s="55" t="s">
        <v>266</v>
      </c>
      <c r="C3467" s="55" t="s">
        <v>120</v>
      </c>
      <c r="D3467" s="55" t="s">
        <v>267</v>
      </c>
      <c r="E3467" s="55" t="s">
        <v>1899</v>
      </c>
      <c r="F3467" s="55">
        <v>9</v>
      </c>
      <c r="G3467" s="55">
        <v>10</v>
      </c>
    </row>
    <row r="3468" spans="2:7">
      <c r="B3468" s="55" t="s">
        <v>266</v>
      </c>
      <c r="C3468" s="55" t="s">
        <v>120</v>
      </c>
      <c r="D3468" s="55" t="s">
        <v>269</v>
      </c>
      <c r="E3468" s="55" t="s">
        <v>1899</v>
      </c>
      <c r="F3468" s="55">
        <v>36</v>
      </c>
      <c r="G3468" s="55">
        <v>61</v>
      </c>
    </row>
    <row r="3469" spans="2:7">
      <c r="B3469" s="55" t="s">
        <v>266</v>
      </c>
      <c r="C3469" s="55" t="s">
        <v>120</v>
      </c>
      <c r="D3469" s="55" t="s">
        <v>270</v>
      </c>
      <c r="E3469" s="55" t="s">
        <v>1899</v>
      </c>
      <c r="F3469" s="55">
        <v>6</v>
      </c>
      <c r="G3469" s="55">
        <v>4</v>
      </c>
    </row>
    <row r="3470" spans="2:7">
      <c r="B3470" s="55" t="s">
        <v>266</v>
      </c>
      <c r="C3470" s="55" t="s">
        <v>120</v>
      </c>
      <c r="D3470" s="55" t="s">
        <v>267</v>
      </c>
      <c r="E3470" s="55" t="s">
        <v>1900</v>
      </c>
      <c r="F3470" s="55">
        <v>3</v>
      </c>
      <c r="G3470" s="55">
        <v>0</v>
      </c>
    </row>
    <row r="3471" spans="2:7">
      <c r="B3471" s="55" t="s">
        <v>266</v>
      </c>
      <c r="C3471" s="55" t="s">
        <v>120</v>
      </c>
      <c r="D3471" s="55" t="s">
        <v>267</v>
      </c>
      <c r="E3471" s="55" t="s">
        <v>1901</v>
      </c>
      <c r="F3471" s="55">
        <v>19</v>
      </c>
      <c r="G3471" s="55">
        <v>4</v>
      </c>
    </row>
    <row r="3472" spans="2:7">
      <c r="B3472" s="55" t="s">
        <v>266</v>
      </c>
      <c r="C3472" s="55" t="s">
        <v>120</v>
      </c>
      <c r="D3472" s="55" t="s">
        <v>269</v>
      </c>
      <c r="E3472" s="55" t="s">
        <v>1901</v>
      </c>
      <c r="F3472" s="55">
        <v>15</v>
      </c>
      <c r="G3472" s="55">
        <v>4</v>
      </c>
    </row>
    <row r="3473" spans="2:7">
      <c r="B3473" s="55" t="s">
        <v>266</v>
      </c>
      <c r="C3473" s="55" t="s">
        <v>120</v>
      </c>
      <c r="D3473" s="55" t="s">
        <v>267</v>
      </c>
      <c r="E3473" s="55" t="s">
        <v>1902</v>
      </c>
      <c r="F3473" s="55">
        <v>1</v>
      </c>
      <c r="G3473" s="55">
        <v>0</v>
      </c>
    </row>
    <row r="3474" spans="2:7">
      <c r="B3474" s="55" t="s">
        <v>266</v>
      </c>
      <c r="C3474" s="55" t="s">
        <v>120</v>
      </c>
      <c r="D3474" s="55" t="s">
        <v>269</v>
      </c>
      <c r="E3474" s="55" t="s">
        <v>1902</v>
      </c>
      <c r="F3474" s="55">
        <v>0</v>
      </c>
      <c r="G3474" s="55">
        <v>0</v>
      </c>
    </row>
    <row r="3475" spans="2:7">
      <c r="B3475" s="55" t="s">
        <v>266</v>
      </c>
      <c r="C3475" s="55" t="s">
        <v>120</v>
      </c>
      <c r="D3475" s="55" t="s">
        <v>270</v>
      </c>
      <c r="E3475" s="55" t="s">
        <v>1902</v>
      </c>
      <c r="F3475" s="55">
        <v>0</v>
      </c>
      <c r="G3475" s="55">
        <v>0</v>
      </c>
    </row>
    <row r="3476" spans="2:7">
      <c r="B3476" s="55" t="s">
        <v>266</v>
      </c>
      <c r="C3476" s="55" t="s">
        <v>120</v>
      </c>
      <c r="D3476" s="55" t="s">
        <v>267</v>
      </c>
      <c r="E3476" s="55" t="s">
        <v>1903</v>
      </c>
      <c r="F3476" s="55">
        <v>0</v>
      </c>
      <c r="G3476" s="55">
        <v>0</v>
      </c>
    </row>
    <row r="3477" spans="2:7">
      <c r="B3477" s="55" t="s">
        <v>266</v>
      </c>
      <c r="C3477" s="55" t="s">
        <v>120</v>
      </c>
      <c r="D3477" s="55" t="s">
        <v>269</v>
      </c>
      <c r="E3477" s="55" t="s">
        <v>1903</v>
      </c>
      <c r="F3477" s="55">
        <v>0</v>
      </c>
      <c r="G3477" s="55">
        <v>0</v>
      </c>
    </row>
    <row r="3478" spans="2:7">
      <c r="B3478" s="55" t="s">
        <v>266</v>
      </c>
      <c r="C3478" s="55" t="s">
        <v>120</v>
      </c>
      <c r="D3478" s="55" t="s">
        <v>267</v>
      </c>
      <c r="E3478" s="55" t="s">
        <v>1904</v>
      </c>
      <c r="F3478" s="55">
        <v>8</v>
      </c>
      <c r="G3478" s="55">
        <v>25</v>
      </c>
    </row>
    <row r="3479" spans="2:7">
      <c r="B3479" s="55" t="s">
        <v>266</v>
      </c>
      <c r="C3479" s="55" t="s">
        <v>120</v>
      </c>
      <c r="D3479" s="55" t="s">
        <v>269</v>
      </c>
      <c r="E3479" s="55" t="s">
        <v>1904</v>
      </c>
      <c r="F3479" s="55">
        <v>15</v>
      </c>
      <c r="G3479" s="55">
        <v>3</v>
      </c>
    </row>
    <row r="3480" spans="2:7">
      <c r="B3480" s="55" t="s">
        <v>266</v>
      </c>
      <c r="C3480" s="55" t="s">
        <v>120</v>
      </c>
      <c r="D3480" s="55" t="s">
        <v>267</v>
      </c>
      <c r="E3480" s="55" t="s">
        <v>1905</v>
      </c>
      <c r="F3480" s="55">
        <v>87</v>
      </c>
      <c r="G3480" s="55">
        <v>71</v>
      </c>
    </row>
    <row r="3481" spans="2:7">
      <c r="B3481" s="55" t="s">
        <v>266</v>
      </c>
      <c r="C3481" s="55" t="s">
        <v>120</v>
      </c>
      <c r="D3481" s="55" t="s">
        <v>269</v>
      </c>
      <c r="E3481" s="55" t="s">
        <v>1905</v>
      </c>
      <c r="F3481" s="55">
        <v>226</v>
      </c>
      <c r="G3481" s="55">
        <v>187</v>
      </c>
    </row>
    <row r="3482" spans="2:7">
      <c r="B3482" s="55" t="s">
        <v>266</v>
      </c>
      <c r="C3482" s="55" t="s">
        <v>120</v>
      </c>
      <c r="D3482" s="55" t="s">
        <v>270</v>
      </c>
      <c r="E3482" s="55" t="s">
        <v>1905</v>
      </c>
      <c r="F3482" s="55">
        <v>1</v>
      </c>
      <c r="G3482" s="55">
        <v>13</v>
      </c>
    </row>
    <row r="3483" spans="2:7">
      <c r="B3483" s="55" t="s">
        <v>266</v>
      </c>
      <c r="C3483" s="55" t="s">
        <v>120</v>
      </c>
      <c r="D3483" s="55" t="s">
        <v>267</v>
      </c>
      <c r="E3483" s="55" t="s">
        <v>1906</v>
      </c>
      <c r="F3483" s="55">
        <v>0</v>
      </c>
      <c r="G3483" s="55">
        <v>3</v>
      </c>
    </row>
    <row r="3484" spans="2:7">
      <c r="B3484" s="55" t="s">
        <v>266</v>
      </c>
      <c r="C3484" s="55" t="s">
        <v>120</v>
      </c>
      <c r="D3484" s="55" t="s">
        <v>267</v>
      </c>
      <c r="E3484" s="55" t="s">
        <v>1907</v>
      </c>
      <c r="F3484" s="55">
        <v>0</v>
      </c>
      <c r="G3484" s="55">
        <v>0</v>
      </c>
    </row>
    <row r="3485" spans="2:7">
      <c r="B3485" s="55" t="s">
        <v>266</v>
      </c>
      <c r="C3485" s="55" t="s">
        <v>120</v>
      </c>
      <c r="D3485" s="55" t="s">
        <v>269</v>
      </c>
      <c r="E3485" s="55" t="s">
        <v>1907</v>
      </c>
      <c r="F3485" s="55">
        <v>0</v>
      </c>
      <c r="G3485" s="55">
        <v>0</v>
      </c>
    </row>
    <row r="3486" spans="2:7">
      <c r="B3486" s="55" t="s">
        <v>266</v>
      </c>
      <c r="C3486" s="55" t="s">
        <v>120</v>
      </c>
      <c r="D3486" s="55" t="s">
        <v>267</v>
      </c>
      <c r="E3486" s="55" t="s">
        <v>1908</v>
      </c>
      <c r="F3486" s="55">
        <v>4</v>
      </c>
      <c r="G3486" s="55">
        <v>7</v>
      </c>
    </row>
    <row r="3487" spans="2:7">
      <c r="B3487" s="55" t="s">
        <v>266</v>
      </c>
      <c r="C3487" s="55" t="s">
        <v>120</v>
      </c>
      <c r="D3487" s="55" t="s">
        <v>267</v>
      </c>
      <c r="E3487" s="55" t="s">
        <v>1909</v>
      </c>
      <c r="F3487" s="55">
        <v>52</v>
      </c>
      <c r="G3487" s="55">
        <v>30</v>
      </c>
    </row>
    <row r="3488" spans="2:7">
      <c r="B3488" s="55" t="s">
        <v>266</v>
      </c>
      <c r="C3488" s="55" t="s">
        <v>120</v>
      </c>
      <c r="D3488" s="55" t="s">
        <v>269</v>
      </c>
      <c r="E3488" s="55" t="s">
        <v>1909</v>
      </c>
      <c r="F3488" s="55">
        <v>24</v>
      </c>
      <c r="G3488" s="55">
        <v>0</v>
      </c>
    </row>
    <row r="3489" spans="2:7">
      <c r="B3489" s="55" t="s">
        <v>266</v>
      </c>
      <c r="C3489" s="55" t="s">
        <v>120</v>
      </c>
      <c r="D3489" s="55" t="s">
        <v>270</v>
      </c>
      <c r="E3489" s="55" t="s">
        <v>1909</v>
      </c>
      <c r="F3489" s="55">
        <v>3</v>
      </c>
      <c r="G3489" s="55">
        <v>14</v>
      </c>
    </row>
    <row r="3490" spans="2:7">
      <c r="B3490" s="55" t="s">
        <v>266</v>
      </c>
      <c r="C3490" s="55" t="s">
        <v>120</v>
      </c>
      <c r="D3490" s="55" t="s">
        <v>267</v>
      </c>
      <c r="E3490" s="55" t="s">
        <v>1910</v>
      </c>
      <c r="F3490" s="55">
        <v>3</v>
      </c>
      <c r="G3490" s="55">
        <v>2</v>
      </c>
    </row>
    <row r="3491" spans="2:7">
      <c r="B3491" s="55" t="s">
        <v>266</v>
      </c>
      <c r="C3491" s="55" t="s">
        <v>120</v>
      </c>
      <c r="D3491" s="55" t="s">
        <v>269</v>
      </c>
      <c r="E3491" s="55" t="s">
        <v>1910</v>
      </c>
      <c r="F3491" s="55">
        <v>68</v>
      </c>
      <c r="G3491" s="55">
        <v>6</v>
      </c>
    </row>
    <row r="3492" spans="2:7">
      <c r="B3492" s="55" t="s">
        <v>266</v>
      </c>
      <c r="C3492" s="55" t="s">
        <v>120</v>
      </c>
      <c r="D3492" s="55" t="s">
        <v>270</v>
      </c>
      <c r="E3492" s="55" t="s">
        <v>1910</v>
      </c>
      <c r="F3492" s="55">
        <v>3</v>
      </c>
      <c r="G3492" s="55">
        <v>0</v>
      </c>
    </row>
    <row r="3493" spans="2:7">
      <c r="B3493" s="55" t="s">
        <v>266</v>
      </c>
      <c r="C3493" s="55" t="s">
        <v>120</v>
      </c>
      <c r="D3493" s="55" t="s">
        <v>267</v>
      </c>
      <c r="E3493" s="55" t="s">
        <v>1911</v>
      </c>
      <c r="F3493" s="55">
        <v>41</v>
      </c>
      <c r="G3493" s="55">
        <v>74</v>
      </c>
    </row>
    <row r="3494" spans="2:7">
      <c r="B3494" s="55" t="s">
        <v>266</v>
      </c>
      <c r="C3494" s="55" t="s">
        <v>120</v>
      </c>
      <c r="D3494" s="55" t="s">
        <v>269</v>
      </c>
      <c r="E3494" s="55" t="s">
        <v>1911</v>
      </c>
      <c r="F3494" s="55">
        <v>10</v>
      </c>
      <c r="G3494" s="55">
        <v>150</v>
      </c>
    </row>
    <row r="3495" spans="2:7">
      <c r="B3495" s="55" t="s">
        <v>266</v>
      </c>
      <c r="C3495" s="55" t="s">
        <v>120</v>
      </c>
      <c r="D3495" s="55" t="s">
        <v>270</v>
      </c>
      <c r="E3495" s="55" t="s">
        <v>1911</v>
      </c>
      <c r="F3495" s="55">
        <v>0</v>
      </c>
      <c r="G3495" s="55">
        <v>1</v>
      </c>
    </row>
    <row r="3496" spans="2:7">
      <c r="B3496" s="55" t="s">
        <v>266</v>
      </c>
      <c r="C3496" s="55" t="s">
        <v>120</v>
      </c>
      <c r="D3496" s="55" t="s">
        <v>267</v>
      </c>
      <c r="E3496" s="55" t="s">
        <v>1912</v>
      </c>
      <c r="F3496" s="55">
        <v>36</v>
      </c>
      <c r="G3496" s="55">
        <v>0</v>
      </c>
    </row>
    <row r="3497" spans="2:7">
      <c r="B3497" s="55" t="s">
        <v>266</v>
      </c>
      <c r="C3497" s="55" t="s">
        <v>120</v>
      </c>
      <c r="D3497" s="55" t="s">
        <v>269</v>
      </c>
      <c r="E3497" s="55" t="s">
        <v>1912</v>
      </c>
      <c r="F3497" s="55">
        <v>0</v>
      </c>
      <c r="G3497" s="55">
        <v>1</v>
      </c>
    </row>
    <row r="3498" spans="2:7">
      <c r="B3498" s="55" t="s">
        <v>266</v>
      </c>
      <c r="C3498" s="55" t="s">
        <v>120</v>
      </c>
      <c r="D3498" s="55" t="s">
        <v>270</v>
      </c>
      <c r="E3498" s="55" t="s">
        <v>1912</v>
      </c>
      <c r="F3498" s="55">
        <v>0</v>
      </c>
      <c r="G3498" s="55">
        <v>0</v>
      </c>
    </row>
    <row r="3499" spans="2:7">
      <c r="B3499" s="55" t="s">
        <v>266</v>
      </c>
      <c r="C3499" s="55" t="s">
        <v>120</v>
      </c>
      <c r="D3499" s="55" t="s">
        <v>267</v>
      </c>
      <c r="E3499" s="55" t="s">
        <v>1913</v>
      </c>
      <c r="F3499" s="55">
        <v>37</v>
      </c>
      <c r="G3499" s="55">
        <v>162</v>
      </c>
    </row>
    <row r="3500" spans="2:7">
      <c r="B3500" s="55" t="s">
        <v>266</v>
      </c>
      <c r="C3500" s="55" t="s">
        <v>120</v>
      </c>
      <c r="D3500" s="55" t="s">
        <v>269</v>
      </c>
      <c r="E3500" s="55" t="s">
        <v>1913</v>
      </c>
      <c r="F3500" s="55">
        <v>0</v>
      </c>
      <c r="G3500" s="55">
        <v>92</v>
      </c>
    </row>
    <row r="3501" spans="2:7">
      <c r="B3501" s="55" t="s">
        <v>266</v>
      </c>
      <c r="C3501" s="55" t="s">
        <v>120</v>
      </c>
      <c r="D3501" s="55" t="s">
        <v>270</v>
      </c>
      <c r="E3501" s="55" t="s">
        <v>1913</v>
      </c>
      <c r="F3501" s="55">
        <v>2</v>
      </c>
      <c r="G3501" s="55">
        <v>1</v>
      </c>
    </row>
    <row r="3502" spans="2:7">
      <c r="B3502" s="55" t="s">
        <v>266</v>
      </c>
      <c r="C3502" s="55" t="s">
        <v>120</v>
      </c>
      <c r="D3502" s="55" t="s">
        <v>267</v>
      </c>
      <c r="E3502" s="55" t="s">
        <v>1914</v>
      </c>
      <c r="F3502" s="55">
        <v>3</v>
      </c>
      <c r="G3502" s="55">
        <v>5</v>
      </c>
    </row>
    <row r="3503" spans="2:7">
      <c r="B3503" s="55" t="s">
        <v>266</v>
      </c>
      <c r="C3503" s="55" t="s">
        <v>120</v>
      </c>
      <c r="D3503" s="55" t="s">
        <v>269</v>
      </c>
      <c r="E3503" s="55" t="s">
        <v>1914</v>
      </c>
      <c r="F3503" s="55">
        <v>6</v>
      </c>
      <c r="G3503" s="55">
        <v>1</v>
      </c>
    </row>
    <row r="3504" spans="2:7">
      <c r="B3504" s="55" t="s">
        <v>266</v>
      </c>
      <c r="C3504" s="55" t="s">
        <v>120</v>
      </c>
      <c r="D3504" s="55" t="s">
        <v>270</v>
      </c>
      <c r="E3504" s="55" t="s">
        <v>1914</v>
      </c>
      <c r="F3504" s="55">
        <v>0</v>
      </c>
      <c r="G3504" s="55">
        <v>0</v>
      </c>
    </row>
    <row r="3505" spans="2:7">
      <c r="B3505" s="55" t="s">
        <v>266</v>
      </c>
      <c r="C3505" s="55" t="s">
        <v>120</v>
      </c>
      <c r="D3505" s="55" t="s">
        <v>267</v>
      </c>
      <c r="E3505" s="55" t="s">
        <v>1915</v>
      </c>
      <c r="F3505" s="55">
        <v>10</v>
      </c>
      <c r="G3505" s="55">
        <v>3</v>
      </c>
    </row>
    <row r="3506" spans="2:7">
      <c r="B3506" s="55" t="s">
        <v>266</v>
      </c>
      <c r="C3506" s="55" t="s">
        <v>120</v>
      </c>
      <c r="D3506" s="55" t="s">
        <v>269</v>
      </c>
      <c r="E3506" s="55" t="s">
        <v>1915</v>
      </c>
      <c r="F3506" s="55">
        <v>0</v>
      </c>
      <c r="G3506" s="55">
        <v>0</v>
      </c>
    </row>
    <row r="3507" spans="2:7">
      <c r="B3507" s="55" t="s">
        <v>266</v>
      </c>
      <c r="C3507" s="55" t="s">
        <v>120</v>
      </c>
      <c r="D3507" s="55" t="s">
        <v>267</v>
      </c>
      <c r="E3507" s="55" t="s">
        <v>1916</v>
      </c>
      <c r="F3507" s="55">
        <v>66</v>
      </c>
      <c r="G3507" s="55">
        <v>14</v>
      </c>
    </row>
    <row r="3508" spans="2:7">
      <c r="B3508" s="55" t="s">
        <v>266</v>
      </c>
      <c r="C3508" s="55" t="s">
        <v>120</v>
      </c>
      <c r="D3508" s="55" t="s">
        <v>269</v>
      </c>
      <c r="E3508" s="55" t="s">
        <v>1916</v>
      </c>
      <c r="F3508" s="55">
        <v>24</v>
      </c>
      <c r="G3508" s="55">
        <v>14</v>
      </c>
    </row>
    <row r="3509" spans="2:7">
      <c r="B3509" s="55" t="s">
        <v>266</v>
      </c>
      <c r="C3509" s="55" t="s">
        <v>120</v>
      </c>
      <c r="D3509" s="55" t="s">
        <v>267</v>
      </c>
      <c r="E3509" s="55" t="s">
        <v>1917</v>
      </c>
      <c r="F3509" s="55">
        <v>1</v>
      </c>
      <c r="G3509" s="55">
        <v>0</v>
      </c>
    </row>
    <row r="3510" spans="2:7">
      <c r="B3510" s="55" t="s">
        <v>266</v>
      </c>
      <c r="C3510" s="55" t="s">
        <v>120</v>
      </c>
      <c r="D3510" s="55" t="s">
        <v>269</v>
      </c>
      <c r="E3510" s="55" t="s">
        <v>1917</v>
      </c>
      <c r="F3510" s="55">
        <v>0</v>
      </c>
      <c r="G3510" s="55">
        <v>0</v>
      </c>
    </row>
    <row r="3511" spans="2:7">
      <c r="B3511" s="55" t="s">
        <v>266</v>
      </c>
      <c r="C3511" s="55" t="s">
        <v>120</v>
      </c>
      <c r="D3511" s="55" t="s">
        <v>269</v>
      </c>
      <c r="E3511" s="55" t="s">
        <v>1918</v>
      </c>
      <c r="F3511" s="55">
        <v>6</v>
      </c>
      <c r="G3511" s="55">
        <v>0</v>
      </c>
    </row>
    <row r="3512" spans="2:7">
      <c r="B3512" s="55" t="s">
        <v>266</v>
      </c>
      <c r="C3512" s="55" t="s">
        <v>120</v>
      </c>
      <c r="D3512" s="55" t="s">
        <v>270</v>
      </c>
      <c r="E3512" s="55" t="s">
        <v>1918</v>
      </c>
      <c r="F3512" s="55">
        <v>0</v>
      </c>
      <c r="G3512" s="55">
        <v>0</v>
      </c>
    </row>
    <row r="3513" spans="2:7">
      <c r="B3513" s="55" t="s">
        <v>266</v>
      </c>
      <c r="C3513" s="55" t="s">
        <v>120</v>
      </c>
      <c r="D3513" s="55" t="s">
        <v>267</v>
      </c>
      <c r="E3513" s="55" t="s">
        <v>1919</v>
      </c>
      <c r="F3513" s="55">
        <v>0</v>
      </c>
      <c r="G3513" s="55">
        <v>6</v>
      </c>
    </row>
    <row r="3514" spans="2:7">
      <c r="B3514" s="55" t="s">
        <v>266</v>
      </c>
      <c r="C3514" s="55" t="s">
        <v>120</v>
      </c>
      <c r="D3514" s="55" t="s">
        <v>269</v>
      </c>
      <c r="E3514" s="55" t="s">
        <v>1919</v>
      </c>
      <c r="F3514" s="55">
        <v>0</v>
      </c>
      <c r="G3514" s="55">
        <v>6</v>
      </c>
    </row>
    <row r="3515" spans="2:7">
      <c r="B3515" s="55" t="s">
        <v>266</v>
      </c>
      <c r="C3515" s="55" t="s">
        <v>120</v>
      </c>
      <c r="D3515" s="55" t="s">
        <v>270</v>
      </c>
      <c r="E3515" s="55" t="s">
        <v>1919</v>
      </c>
      <c r="F3515" s="55">
        <v>1</v>
      </c>
      <c r="G3515" s="55">
        <v>0</v>
      </c>
    </row>
    <row r="3516" spans="2:7">
      <c r="B3516" s="55" t="s">
        <v>266</v>
      </c>
      <c r="C3516" s="55" t="s">
        <v>120</v>
      </c>
      <c r="D3516" s="55" t="s">
        <v>267</v>
      </c>
      <c r="E3516" s="55" t="s">
        <v>1920</v>
      </c>
      <c r="F3516" s="55">
        <v>5</v>
      </c>
      <c r="G3516" s="55">
        <v>9</v>
      </c>
    </row>
    <row r="3517" spans="2:7">
      <c r="B3517" s="55" t="s">
        <v>266</v>
      </c>
      <c r="C3517" s="55" t="s">
        <v>120</v>
      </c>
      <c r="D3517" s="55" t="s">
        <v>269</v>
      </c>
      <c r="E3517" s="55" t="s">
        <v>1920</v>
      </c>
      <c r="F3517" s="55">
        <v>0</v>
      </c>
      <c r="G3517" s="55">
        <v>0</v>
      </c>
    </row>
    <row r="3518" spans="2:7">
      <c r="B3518" s="55" t="s">
        <v>266</v>
      </c>
      <c r="C3518" s="55" t="s">
        <v>120</v>
      </c>
      <c r="D3518" s="55" t="s">
        <v>267</v>
      </c>
      <c r="E3518" s="55" t="s">
        <v>1921</v>
      </c>
      <c r="F3518" s="55">
        <v>183</v>
      </c>
      <c r="G3518" s="55">
        <v>191</v>
      </c>
    </row>
    <row r="3519" spans="2:7">
      <c r="B3519" s="55" t="s">
        <v>266</v>
      </c>
      <c r="C3519" s="55" t="s">
        <v>120</v>
      </c>
      <c r="D3519" s="55" t="s">
        <v>269</v>
      </c>
      <c r="E3519" s="55" t="s">
        <v>1921</v>
      </c>
      <c r="F3519" s="55">
        <v>191</v>
      </c>
      <c r="G3519" s="55">
        <v>307</v>
      </c>
    </row>
    <row r="3520" spans="2:7">
      <c r="B3520" s="55" t="s">
        <v>266</v>
      </c>
      <c r="C3520" s="55" t="s">
        <v>120</v>
      </c>
      <c r="D3520" s="55" t="s">
        <v>270</v>
      </c>
      <c r="E3520" s="55" t="s">
        <v>1921</v>
      </c>
      <c r="F3520" s="55">
        <v>16</v>
      </c>
      <c r="G3520" s="55">
        <v>4</v>
      </c>
    </row>
    <row r="3521" spans="2:7">
      <c r="B3521" s="55" t="s">
        <v>266</v>
      </c>
      <c r="C3521" s="55" t="s">
        <v>120</v>
      </c>
      <c r="D3521" s="55" t="s">
        <v>267</v>
      </c>
      <c r="E3521" s="55" t="s">
        <v>1922</v>
      </c>
      <c r="F3521" s="55">
        <v>11</v>
      </c>
      <c r="G3521" s="55">
        <v>6</v>
      </c>
    </row>
    <row r="3522" spans="2:7">
      <c r="B3522" s="55" t="s">
        <v>266</v>
      </c>
      <c r="C3522" s="55" t="s">
        <v>120</v>
      </c>
      <c r="D3522" s="55" t="s">
        <v>269</v>
      </c>
      <c r="E3522" s="55" t="s">
        <v>1922</v>
      </c>
      <c r="F3522" s="55">
        <v>100</v>
      </c>
      <c r="G3522" s="55">
        <v>2</v>
      </c>
    </row>
    <row r="3523" spans="2:7">
      <c r="B3523" s="55" t="s">
        <v>266</v>
      </c>
      <c r="C3523" s="55" t="s">
        <v>120</v>
      </c>
      <c r="D3523" s="55" t="s">
        <v>267</v>
      </c>
      <c r="E3523" s="55" t="s">
        <v>1923</v>
      </c>
      <c r="F3523" s="55">
        <v>0</v>
      </c>
      <c r="G3523" s="55">
        <v>0</v>
      </c>
    </row>
    <row r="3524" spans="2:7">
      <c r="B3524" s="55" t="s">
        <v>266</v>
      </c>
      <c r="C3524" s="55" t="s">
        <v>120</v>
      </c>
      <c r="D3524" s="55" t="s">
        <v>267</v>
      </c>
      <c r="E3524" s="55" t="s">
        <v>1924</v>
      </c>
      <c r="F3524" s="55">
        <v>5</v>
      </c>
      <c r="G3524" s="55">
        <v>0</v>
      </c>
    </row>
    <row r="3525" spans="2:7">
      <c r="B3525" s="55" t="s">
        <v>266</v>
      </c>
      <c r="C3525" s="55" t="s">
        <v>120</v>
      </c>
      <c r="D3525" s="55" t="s">
        <v>270</v>
      </c>
      <c r="E3525" s="55" t="s">
        <v>1925</v>
      </c>
      <c r="F3525" s="55">
        <v>0</v>
      </c>
      <c r="G3525" s="55">
        <v>0</v>
      </c>
    </row>
    <row r="3526" spans="2:7">
      <c r="B3526" s="55" t="s">
        <v>266</v>
      </c>
      <c r="C3526" s="55" t="s">
        <v>120</v>
      </c>
      <c r="D3526" s="55" t="s">
        <v>267</v>
      </c>
      <c r="E3526" s="55" t="s">
        <v>1926</v>
      </c>
      <c r="F3526" s="55">
        <v>0</v>
      </c>
      <c r="G3526" s="55">
        <v>1</v>
      </c>
    </row>
    <row r="3527" spans="2:7">
      <c r="B3527" s="55" t="s">
        <v>266</v>
      </c>
      <c r="C3527" s="55" t="s">
        <v>120</v>
      </c>
      <c r="D3527" s="55" t="s">
        <v>269</v>
      </c>
      <c r="E3527" s="55" t="s">
        <v>1926</v>
      </c>
      <c r="F3527" s="55">
        <v>39</v>
      </c>
      <c r="G3527" s="55">
        <v>23</v>
      </c>
    </row>
    <row r="3528" spans="2:7">
      <c r="B3528" s="55" t="s">
        <v>266</v>
      </c>
      <c r="C3528" s="55" t="s">
        <v>120</v>
      </c>
      <c r="D3528" s="55" t="s">
        <v>270</v>
      </c>
      <c r="E3528" s="55" t="s">
        <v>1926</v>
      </c>
      <c r="F3528" s="55">
        <v>0</v>
      </c>
      <c r="G3528" s="55">
        <v>0</v>
      </c>
    </row>
    <row r="3529" spans="2:7">
      <c r="B3529" s="55" t="s">
        <v>266</v>
      </c>
      <c r="C3529" s="55" t="s">
        <v>120</v>
      </c>
      <c r="D3529" s="55" t="s">
        <v>267</v>
      </c>
      <c r="E3529" s="55" t="s">
        <v>1927</v>
      </c>
      <c r="F3529" s="55">
        <v>0</v>
      </c>
      <c r="G3529" s="55">
        <v>4</v>
      </c>
    </row>
    <row r="3530" spans="2:7">
      <c r="B3530" s="55" t="s">
        <v>266</v>
      </c>
      <c r="C3530" s="55" t="s">
        <v>120</v>
      </c>
      <c r="D3530" s="55" t="s">
        <v>267</v>
      </c>
      <c r="E3530" s="55" t="s">
        <v>1928</v>
      </c>
      <c r="F3530" s="55">
        <v>6</v>
      </c>
      <c r="G3530" s="55">
        <v>14</v>
      </c>
    </row>
    <row r="3531" spans="2:7">
      <c r="B3531" s="55" t="s">
        <v>266</v>
      </c>
      <c r="C3531" s="55" t="s">
        <v>120</v>
      </c>
      <c r="D3531" s="55" t="s">
        <v>269</v>
      </c>
      <c r="E3531" s="55" t="s">
        <v>1928</v>
      </c>
      <c r="F3531" s="55">
        <v>0</v>
      </c>
      <c r="G3531" s="55">
        <v>12</v>
      </c>
    </row>
    <row r="3532" spans="2:7">
      <c r="B3532" s="55" t="s">
        <v>266</v>
      </c>
      <c r="C3532" s="55" t="s">
        <v>120</v>
      </c>
      <c r="D3532" s="55" t="s">
        <v>267</v>
      </c>
      <c r="E3532" s="55" t="s">
        <v>1929</v>
      </c>
      <c r="F3532" s="55">
        <v>6</v>
      </c>
      <c r="G3532" s="55">
        <v>0</v>
      </c>
    </row>
    <row r="3533" spans="2:7">
      <c r="B3533" s="55" t="s">
        <v>266</v>
      </c>
      <c r="C3533" s="55" t="s">
        <v>120</v>
      </c>
      <c r="D3533" s="55" t="s">
        <v>267</v>
      </c>
      <c r="E3533" s="55" t="s">
        <v>1930</v>
      </c>
      <c r="F3533" s="55">
        <v>67</v>
      </c>
      <c r="G3533" s="55">
        <v>21</v>
      </c>
    </row>
    <row r="3534" spans="2:7">
      <c r="B3534" s="55" t="s">
        <v>266</v>
      </c>
      <c r="C3534" s="55" t="s">
        <v>120</v>
      </c>
      <c r="D3534" s="55" t="s">
        <v>269</v>
      </c>
      <c r="E3534" s="55" t="s">
        <v>1930</v>
      </c>
      <c r="F3534" s="55">
        <v>0</v>
      </c>
      <c r="G3534" s="55">
        <v>0</v>
      </c>
    </row>
    <row r="3535" spans="2:7">
      <c r="B3535" s="55" t="s">
        <v>266</v>
      </c>
      <c r="C3535" s="55" t="s">
        <v>120</v>
      </c>
      <c r="D3535" s="55" t="s">
        <v>270</v>
      </c>
      <c r="E3535" s="55" t="s">
        <v>1930</v>
      </c>
      <c r="F3535" s="55">
        <v>0</v>
      </c>
      <c r="G3535" s="55">
        <v>0</v>
      </c>
    </row>
    <row r="3536" spans="2:7">
      <c r="B3536" s="55" t="s">
        <v>266</v>
      </c>
      <c r="C3536" s="55" t="s">
        <v>120</v>
      </c>
      <c r="D3536" s="55" t="s">
        <v>267</v>
      </c>
      <c r="E3536" s="55" t="s">
        <v>1931</v>
      </c>
      <c r="F3536" s="55">
        <v>5</v>
      </c>
      <c r="G3536" s="55">
        <v>3</v>
      </c>
    </row>
    <row r="3537" spans="2:7">
      <c r="B3537" s="55" t="s">
        <v>266</v>
      </c>
      <c r="C3537" s="55" t="s">
        <v>120</v>
      </c>
      <c r="D3537" s="55" t="s">
        <v>269</v>
      </c>
      <c r="E3537" s="55" t="s">
        <v>1931</v>
      </c>
      <c r="F3537" s="55">
        <v>6</v>
      </c>
      <c r="G3537" s="55">
        <v>6</v>
      </c>
    </row>
    <row r="3538" spans="2:7">
      <c r="B3538" s="55" t="s">
        <v>266</v>
      </c>
      <c r="C3538" s="55" t="s">
        <v>120</v>
      </c>
      <c r="D3538" s="55" t="s">
        <v>270</v>
      </c>
      <c r="E3538" s="55" t="s">
        <v>1931</v>
      </c>
      <c r="F3538" s="55">
        <v>0</v>
      </c>
      <c r="G3538" s="55">
        <v>0</v>
      </c>
    </row>
    <row r="3539" spans="2:7">
      <c r="B3539" s="55" t="s">
        <v>266</v>
      </c>
      <c r="C3539" s="55" t="s">
        <v>120</v>
      </c>
      <c r="D3539" s="55" t="s">
        <v>267</v>
      </c>
      <c r="E3539" s="55" t="s">
        <v>1932</v>
      </c>
      <c r="F3539" s="55">
        <v>70</v>
      </c>
      <c r="G3539" s="55">
        <v>39</v>
      </c>
    </row>
    <row r="3540" spans="2:7">
      <c r="B3540" s="55" t="s">
        <v>266</v>
      </c>
      <c r="C3540" s="55" t="s">
        <v>120</v>
      </c>
      <c r="D3540" s="55" t="s">
        <v>269</v>
      </c>
      <c r="E3540" s="55" t="s">
        <v>1932</v>
      </c>
      <c r="F3540" s="55">
        <v>445</v>
      </c>
      <c r="G3540" s="55">
        <v>50</v>
      </c>
    </row>
    <row r="3541" spans="2:7">
      <c r="B3541" s="55" t="s">
        <v>266</v>
      </c>
      <c r="C3541" s="55" t="s">
        <v>120</v>
      </c>
      <c r="D3541" s="55" t="s">
        <v>270</v>
      </c>
      <c r="E3541" s="55" t="s">
        <v>1932</v>
      </c>
      <c r="F3541" s="55">
        <v>9</v>
      </c>
      <c r="G3541" s="55">
        <v>18</v>
      </c>
    </row>
    <row r="3542" spans="2:7">
      <c r="B3542" s="55" t="s">
        <v>266</v>
      </c>
      <c r="C3542" s="55" t="s">
        <v>120</v>
      </c>
      <c r="D3542" s="55" t="s">
        <v>267</v>
      </c>
      <c r="E3542" s="55" t="s">
        <v>1933</v>
      </c>
      <c r="F3542" s="55">
        <v>2</v>
      </c>
      <c r="G3542" s="55">
        <v>0</v>
      </c>
    </row>
    <row r="3543" spans="2:7">
      <c r="B3543" s="55" t="s">
        <v>266</v>
      </c>
      <c r="C3543" s="55" t="s">
        <v>120</v>
      </c>
      <c r="D3543" s="55" t="s">
        <v>269</v>
      </c>
      <c r="E3543" s="55" t="s">
        <v>1933</v>
      </c>
      <c r="F3543" s="55">
        <v>8</v>
      </c>
      <c r="G3543" s="55">
        <v>0</v>
      </c>
    </row>
    <row r="3544" spans="2:7">
      <c r="B3544" s="55" t="s">
        <v>266</v>
      </c>
      <c r="C3544" s="55" t="s">
        <v>120</v>
      </c>
      <c r="D3544" s="55" t="s">
        <v>267</v>
      </c>
      <c r="E3544" s="55" t="s">
        <v>1934</v>
      </c>
      <c r="F3544" s="55">
        <v>2</v>
      </c>
      <c r="G3544" s="55">
        <v>0</v>
      </c>
    </row>
    <row r="3545" spans="2:7">
      <c r="B3545" s="55" t="s">
        <v>266</v>
      </c>
      <c r="C3545" s="55" t="s">
        <v>120</v>
      </c>
      <c r="D3545" s="55" t="s">
        <v>267</v>
      </c>
      <c r="E3545" s="55" t="s">
        <v>1935</v>
      </c>
      <c r="F3545" s="55">
        <v>2</v>
      </c>
      <c r="G3545" s="55">
        <v>0</v>
      </c>
    </row>
    <row r="3546" spans="2:7">
      <c r="B3546" s="55" t="s">
        <v>266</v>
      </c>
      <c r="C3546" s="55" t="s">
        <v>120</v>
      </c>
      <c r="D3546" s="55" t="s">
        <v>267</v>
      </c>
      <c r="E3546" s="55" t="s">
        <v>1936</v>
      </c>
      <c r="F3546" s="55">
        <v>0</v>
      </c>
      <c r="G3546" s="55">
        <v>0</v>
      </c>
    </row>
    <row r="3547" spans="2:7">
      <c r="B3547" s="55" t="s">
        <v>266</v>
      </c>
      <c r="C3547" s="55" t="s">
        <v>120</v>
      </c>
      <c r="D3547" s="55" t="s">
        <v>267</v>
      </c>
      <c r="E3547" s="55" t="s">
        <v>1937</v>
      </c>
      <c r="F3547" s="55">
        <v>0</v>
      </c>
      <c r="G3547" s="55">
        <v>2</v>
      </c>
    </row>
    <row r="3548" spans="2:7">
      <c r="B3548" s="55" t="s">
        <v>266</v>
      </c>
      <c r="C3548" s="55" t="s">
        <v>120</v>
      </c>
      <c r="D3548" s="55" t="s">
        <v>269</v>
      </c>
      <c r="E3548" s="55" t="s">
        <v>1937</v>
      </c>
      <c r="F3548" s="55">
        <v>0</v>
      </c>
      <c r="G3548" s="55">
        <v>0</v>
      </c>
    </row>
    <row r="3549" spans="2:7">
      <c r="B3549" s="55" t="s">
        <v>266</v>
      </c>
      <c r="C3549" s="55" t="s">
        <v>120</v>
      </c>
      <c r="D3549" s="55" t="s">
        <v>267</v>
      </c>
      <c r="E3549" s="55" t="s">
        <v>1938</v>
      </c>
      <c r="F3549" s="55">
        <v>0</v>
      </c>
      <c r="G3549" s="55">
        <v>2</v>
      </c>
    </row>
    <row r="3550" spans="2:7">
      <c r="B3550" s="55" t="s">
        <v>266</v>
      </c>
      <c r="C3550" s="55" t="s">
        <v>120</v>
      </c>
      <c r="D3550" s="55" t="s">
        <v>267</v>
      </c>
      <c r="E3550" s="55" t="s">
        <v>1939</v>
      </c>
      <c r="F3550" s="55">
        <v>6</v>
      </c>
      <c r="G3550" s="55">
        <v>1</v>
      </c>
    </row>
    <row r="3551" spans="2:7">
      <c r="B3551" s="55" t="s">
        <v>266</v>
      </c>
      <c r="C3551" s="55" t="s">
        <v>120</v>
      </c>
      <c r="D3551" s="55" t="s">
        <v>267</v>
      </c>
      <c r="E3551" s="55" t="s">
        <v>1940</v>
      </c>
      <c r="F3551" s="55">
        <v>52</v>
      </c>
      <c r="G3551" s="55">
        <v>38</v>
      </c>
    </row>
    <row r="3552" spans="2:7">
      <c r="B3552" s="55" t="s">
        <v>266</v>
      </c>
      <c r="C3552" s="55" t="s">
        <v>120</v>
      </c>
      <c r="D3552" s="55" t="s">
        <v>269</v>
      </c>
      <c r="E3552" s="55" t="s">
        <v>1940</v>
      </c>
      <c r="F3552" s="55">
        <v>25</v>
      </c>
      <c r="G3552" s="55">
        <v>28</v>
      </c>
    </row>
    <row r="3553" spans="2:7">
      <c r="B3553" s="55" t="s">
        <v>266</v>
      </c>
      <c r="C3553" s="55" t="s">
        <v>120</v>
      </c>
      <c r="D3553" s="55" t="s">
        <v>270</v>
      </c>
      <c r="E3553" s="55" t="s">
        <v>1940</v>
      </c>
      <c r="F3553" s="55">
        <v>0</v>
      </c>
      <c r="G3553" s="55">
        <v>0</v>
      </c>
    </row>
    <row r="3554" spans="2:7">
      <c r="B3554" s="55" t="s">
        <v>266</v>
      </c>
      <c r="C3554" s="55" t="s">
        <v>120</v>
      </c>
      <c r="D3554" s="55" t="s">
        <v>267</v>
      </c>
      <c r="E3554" s="55" t="s">
        <v>1941</v>
      </c>
      <c r="F3554" s="55">
        <v>0</v>
      </c>
      <c r="G3554" s="55">
        <v>0</v>
      </c>
    </row>
    <row r="3555" spans="2:7">
      <c r="B3555" s="55" t="s">
        <v>266</v>
      </c>
      <c r="C3555" s="55" t="s">
        <v>120</v>
      </c>
      <c r="D3555" s="55" t="s">
        <v>267</v>
      </c>
      <c r="E3555" s="55" t="s">
        <v>1942</v>
      </c>
      <c r="F3555" s="55">
        <v>3</v>
      </c>
      <c r="G3555" s="55">
        <v>13</v>
      </c>
    </row>
    <row r="3556" spans="2:7">
      <c r="B3556" s="55" t="s">
        <v>266</v>
      </c>
      <c r="C3556" s="55" t="s">
        <v>120</v>
      </c>
      <c r="D3556" s="55" t="s">
        <v>269</v>
      </c>
      <c r="E3556" s="55" t="s">
        <v>1942</v>
      </c>
      <c r="F3556" s="55">
        <v>34</v>
      </c>
      <c r="G3556" s="55">
        <v>42</v>
      </c>
    </row>
    <row r="3557" spans="2:7">
      <c r="B3557" s="55" t="s">
        <v>266</v>
      </c>
      <c r="C3557" s="55" t="s">
        <v>120</v>
      </c>
      <c r="D3557" s="55" t="s">
        <v>270</v>
      </c>
      <c r="E3557" s="55" t="s">
        <v>1942</v>
      </c>
      <c r="F3557" s="55">
        <v>0</v>
      </c>
      <c r="G3557" s="55">
        <v>0</v>
      </c>
    </row>
    <row r="3558" spans="2:7">
      <c r="B3558" s="55" t="s">
        <v>266</v>
      </c>
      <c r="C3558" s="55" t="s">
        <v>120</v>
      </c>
      <c r="D3558" s="55" t="s">
        <v>267</v>
      </c>
      <c r="E3558" s="55" t="s">
        <v>1943</v>
      </c>
      <c r="F3558" s="55">
        <v>0</v>
      </c>
      <c r="G3558" s="55">
        <v>4</v>
      </c>
    </row>
    <row r="3559" spans="2:7">
      <c r="B3559" s="55" t="s">
        <v>266</v>
      </c>
      <c r="C3559" s="55" t="s">
        <v>120</v>
      </c>
      <c r="D3559" s="55" t="s">
        <v>267</v>
      </c>
      <c r="E3559" s="55" t="s">
        <v>1944</v>
      </c>
      <c r="F3559" s="55">
        <v>296</v>
      </c>
      <c r="G3559" s="55">
        <v>348</v>
      </c>
    </row>
    <row r="3560" spans="2:7">
      <c r="B3560" s="55" t="s">
        <v>266</v>
      </c>
      <c r="C3560" s="55" t="s">
        <v>120</v>
      </c>
      <c r="D3560" s="55" t="s">
        <v>269</v>
      </c>
      <c r="E3560" s="55" t="s">
        <v>1944</v>
      </c>
      <c r="F3560" s="55">
        <v>159</v>
      </c>
      <c r="G3560" s="55">
        <v>34</v>
      </c>
    </row>
    <row r="3561" spans="2:7">
      <c r="B3561" s="55" t="s">
        <v>266</v>
      </c>
      <c r="C3561" s="55" t="s">
        <v>120</v>
      </c>
      <c r="D3561" s="55" t="s">
        <v>270</v>
      </c>
      <c r="E3561" s="55" t="s">
        <v>1944</v>
      </c>
      <c r="F3561" s="55">
        <v>2</v>
      </c>
      <c r="G3561" s="55">
        <v>2</v>
      </c>
    </row>
    <row r="3562" spans="2:7">
      <c r="B3562" s="55" t="s">
        <v>266</v>
      </c>
      <c r="C3562" s="55" t="s">
        <v>120</v>
      </c>
      <c r="D3562" s="55" t="s">
        <v>267</v>
      </c>
      <c r="E3562" s="55" t="s">
        <v>1945</v>
      </c>
      <c r="F3562" s="55">
        <v>6</v>
      </c>
      <c r="G3562" s="55">
        <v>0</v>
      </c>
    </row>
    <row r="3563" spans="2:7">
      <c r="B3563" s="55" t="s">
        <v>266</v>
      </c>
      <c r="C3563" s="55" t="s">
        <v>120</v>
      </c>
      <c r="D3563" s="55" t="s">
        <v>269</v>
      </c>
      <c r="E3563" s="55" t="s">
        <v>1945</v>
      </c>
      <c r="F3563" s="55">
        <v>0</v>
      </c>
      <c r="G3563" s="55">
        <v>0</v>
      </c>
    </row>
    <row r="3564" spans="2:7">
      <c r="B3564" s="55" t="s">
        <v>266</v>
      </c>
      <c r="C3564" s="55" t="s">
        <v>120</v>
      </c>
      <c r="D3564" s="55" t="s">
        <v>267</v>
      </c>
      <c r="E3564" s="55" t="s">
        <v>1946</v>
      </c>
      <c r="F3564" s="55">
        <v>0</v>
      </c>
      <c r="G3564" s="55">
        <v>0</v>
      </c>
    </row>
    <row r="3565" spans="2:7">
      <c r="B3565" s="55" t="s">
        <v>266</v>
      </c>
      <c r="C3565" s="55" t="s">
        <v>120</v>
      </c>
      <c r="D3565" s="55" t="s">
        <v>267</v>
      </c>
      <c r="E3565" s="55" t="s">
        <v>1947</v>
      </c>
      <c r="F3565" s="55">
        <v>0</v>
      </c>
      <c r="G3565" s="55">
        <v>0</v>
      </c>
    </row>
    <row r="3566" spans="2:7">
      <c r="B3566" s="55" t="s">
        <v>266</v>
      </c>
      <c r="C3566" s="55" t="s">
        <v>120</v>
      </c>
      <c r="D3566" s="55" t="s">
        <v>267</v>
      </c>
      <c r="E3566" s="55" t="s">
        <v>1948</v>
      </c>
      <c r="F3566" s="55">
        <v>4</v>
      </c>
      <c r="G3566" s="55">
        <v>0</v>
      </c>
    </row>
    <row r="3567" spans="2:7">
      <c r="B3567" s="55" t="s">
        <v>266</v>
      </c>
      <c r="C3567" s="55" t="s">
        <v>120</v>
      </c>
      <c r="D3567" s="55" t="s">
        <v>269</v>
      </c>
      <c r="E3567" s="55" t="s">
        <v>1948</v>
      </c>
      <c r="F3567" s="55">
        <v>0</v>
      </c>
      <c r="G3567" s="55">
        <v>0</v>
      </c>
    </row>
    <row r="3568" spans="2:7">
      <c r="B3568" s="55" t="s">
        <v>266</v>
      </c>
      <c r="C3568" s="55" t="s">
        <v>120</v>
      </c>
      <c r="D3568" s="55" t="s">
        <v>267</v>
      </c>
      <c r="E3568" s="55" t="s">
        <v>1949</v>
      </c>
      <c r="F3568" s="55">
        <v>1</v>
      </c>
      <c r="G3568" s="55">
        <v>0</v>
      </c>
    </row>
    <row r="3569" spans="2:7">
      <c r="B3569" s="55" t="s">
        <v>266</v>
      </c>
      <c r="C3569" s="55" t="s">
        <v>120</v>
      </c>
      <c r="D3569" s="55" t="s">
        <v>269</v>
      </c>
      <c r="E3569" s="55" t="s">
        <v>1949</v>
      </c>
      <c r="F3569" s="55">
        <v>0</v>
      </c>
      <c r="G3569" s="55">
        <v>0</v>
      </c>
    </row>
    <row r="3570" spans="2:7">
      <c r="B3570" s="55" t="s">
        <v>266</v>
      </c>
      <c r="C3570" s="55" t="s">
        <v>120</v>
      </c>
      <c r="D3570" s="55" t="s">
        <v>270</v>
      </c>
      <c r="E3570" s="55" t="s">
        <v>1949</v>
      </c>
      <c r="F3570" s="55">
        <v>2</v>
      </c>
      <c r="G3570" s="55">
        <v>0</v>
      </c>
    </row>
    <row r="3571" spans="2:7">
      <c r="B3571" s="55" t="s">
        <v>266</v>
      </c>
      <c r="C3571" s="55" t="s">
        <v>120</v>
      </c>
      <c r="D3571" s="55" t="s">
        <v>267</v>
      </c>
      <c r="E3571" s="55" t="s">
        <v>1950</v>
      </c>
      <c r="F3571" s="55">
        <v>5</v>
      </c>
      <c r="G3571" s="55">
        <v>4</v>
      </c>
    </row>
    <row r="3572" spans="2:7">
      <c r="B3572" s="55" t="s">
        <v>266</v>
      </c>
      <c r="C3572" s="55" t="s">
        <v>120</v>
      </c>
      <c r="D3572" s="55" t="s">
        <v>269</v>
      </c>
      <c r="E3572" s="55" t="s">
        <v>1950</v>
      </c>
      <c r="F3572" s="55">
        <v>0</v>
      </c>
      <c r="G3572" s="55">
        <v>0</v>
      </c>
    </row>
    <row r="3573" spans="2:7">
      <c r="B3573" s="55" t="s">
        <v>266</v>
      </c>
      <c r="C3573" s="55" t="s">
        <v>120</v>
      </c>
      <c r="D3573" s="55" t="s">
        <v>267</v>
      </c>
      <c r="E3573" s="55" t="s">
        <v>1951</v>
      </c>
      <c r="F3573" s="55">
        <v>2</v>
      </c>
      <c r="G3573" s="55">
        <v>3</v>
      </c>
    </row>
    <row r="3574" spans="2:7">
      <c r="B3574" s="55" t="s">
        <v>266</v>
      </c>
      <c r="C3574" s="55" t="s">
        <v>120</v>
      </c>
      <c r="D3574" s="55" t="s">
        <v>269</v>
      </c>
      <c r="E3574" s="55" t="s">
        <v>1951</v>
      </c>
      <c r="F3574" s="55">
        <v>0</v>
      </c>
      <c r="G3574" s="55">
        <v>0</v>
      </c>
    </row>
    <row r="3575" spans="2:7">
      <c r="B3575" s="55" t="s">
        <v>266</v>
      </c>
      <c r="C3575" s="55" t="s">
        <v>120</v>
      </c>
      <c r="D3575" s="55" t="s">
        <v>267</v>
      </c>
      <c r="E3575" s="55" t="s">
        <v>1952</v>
      </c>
      <c r="F3575" s="55">
        <v>636</v>
      </c>
      <c r="G3575" s="55">
        <v>576</v>
      </c>
    </row>
    <row r="3576" spans="2:7">
      <c r="B3576" s="55" t="s">
        <v>266</v>
      </c>
      <c r="C3576" s="55" t="s">
        <v>120</v>
      </c>
      <c r="D3576" s="55" t="s">
        <v>269</v>
      </c>
      <c r="E3576" s="55" t="s">
        <v>1952</v>
      </c>
      <c r="F3576" s="55">
        <v>1571</v>
      </c>
      <c r="G3576" s="55">
        <v>1459</v>
      </c>
    </row>
    <row r="3577" spans="2:7">
      <c r="B3577" s="55" t="s">
        <v>266</v>
      </c>
      <c r="C3577" s="55" t="s">
        <v>120</v>
      </c>
      <c r="D3577" s="55" t="s">
        <v>270</v>
      </c>
      <c r="E3577" s="55" t="s">
        <v>1952</v>
      </c>
      <c r="F3577" s="55">
        <v>78</v>
      </c>
      <c r="G3577" s="55">
        <v>76</v>
      </c>
    </row>
    <row r="3578" spans="2:7">
      <c r="B3578" s="55" t="s">
        <v>266</v>
      </c>
      <c r="C3578" s="55" t="s">
        <v>120</v>
      </c>
      <c r="D3578" s="55" t="s">
        <v>267</v>
      </c>
      <c r="E3578" s="55" t="s">
        <v>1953</v>
      </c>
      <c r="F3578" s="55">
        <v>0</v>
      </c>
      <c r="G3578" s="55">
        <v>0</v>
      </c>
    </row>
    <row r="3579" spans="2:7">
      <c r="B3579" s="55" t="s">
        <v>266</v>
      </c>
      <c r="C3579" s="55" t="s">
        <v>120</v>
      </c>
      <c r="D3579" s="55" t="s">
        <v>267</v>
      </c>
      <c r="E3579" s="55" t="s">
        <v>1954</v>
      </c>
      <c r="F3579" s="55">
        <v>0</v>
      </c>
      <c r="G3579" s="55">
        <v>7</v>
      </c>
    </row>
    <row r="3580" spans="2:7">
      <c r="B3580" s="55" t="s">
        <v>266</v>
      </c>
      <c r="C3580" s="55" t="s">
        <v>120</v>
      </c>
      <c r="D3580" s="55" t="s">
        <v>267</v>
      </c>
      <c r="E3580" s="55" t="s">
        <v>1955</v>
      </c>
      <c r="F3580" s="55">
        <v>0</v>
      </c>
      <c r="G3580" s="55">
        <v>0</v>
      </c>
    </row>
    <row r="3581" spans="2:7">
      <c r="B3581" s="55" t="s">
        <v>266</v>
      </c>
      <c r="C3581" s="55" t="s">
        <v>120</v>
      </c>
      <c r="D3581" s="55" t="s">
        <v>267</v>
      </c>
      <c r="E3581" s="55" t="s">
        <v>1956</v>
      </c>
      <c r="F3581" s="55">
        <v>22</v>
      </c>
      <c r="G3581" s="55">
        <v>43</v>
      </c>
    </row>
    <row r="3582" spans="2:7">
      <c r="B3582" s="55" t="s">
        <v>266</v>
      </c>
      <c r="C3582" s="55" t="s">
        <v>120</v>
      </c>
      <c r="D3582" s="55" t="s">
        <v>269</v>
      </c>
      <c r="E3582" s="55" t="s">
        <v>1956</v>
      </c>
      <c r="F3582" s="55">
        <v>0</v>
      </c>
      <c r="G3582" s="55">
        <v>13</v>
      </c>
    </row>
    <row r="3583" spans="2:7">
      <c r="B3583" s="55" t="s">
        <v>266</v>
      </c>
      <c r="C3583" s="55" t="s">
        <v>120</v>
      </c>
      <c r="D3583" s="55" t="s">
        <v>270</v>
      </c>
      <c r="E3583" s="55" t="s">
        <v>1956</v>
      </c>
      <c r="F3583" s="55">
        <v>3</v>
      </c>
      <c r="G3583" s="55">
        <v>0</v>
      </c>
    </row>
    <row r="3584" spans="2:7">
      <c r="B3584" s="55" t="s">
        <v>266</v>
      </c>
      <c r="C3584" s="55" t="s">
        <v>120</v>
      </c>
      <c r="D3584" s="55" t="s">
        <v>267</v>
      </c>
      <c r="E3584" s="55" t="s">
        <v>1957</v>
      </c>
      <c r="F3584" s="55">
        <v>14</v>
      </c>
      <c r="G3584" s="55">
        <v>29</v>
      </c>
    </row>
    <row r="3585" spans="2:7">
      <c r="B3585" s="55" t="s">
        <v>266</v>
      </c>
      <c r="C3585" s="55" t="s">
        <v>120</v>
      </c>
      <c r="D3585" s="55" t="s">
        <v>269</v>
      </c>
      <c r="E3585" s="55" t="s">
        <v>1957</v>
      </c>
      <c r="F3585" s="55">
        <v>118</v>
      </c>
      <c r="G3585" s="55">
        <v>20</v>
      </c>
    </row>
    <row r="3586" spans="2:7">
      <c r="B3586" s="55" t="s">
        <v>266</v>
      </c>
      <c r="C3586" s="55" t="s">
        <v>120</v>
      </c>
      <c r="D3586" s="55" t="s">
        <v>270</v>
      </c>
      <c r="E3586" s="55" t="s">
        <v>1957</v>
      </c>
      <c r="F3586" s="55">
        <v>2</v>
      </c>
      <c r="G3586" s="55">
        <v>2</v>
      </c>
    </row>
    <row r="3587" spans="2:7">
      <c r="B3587" s="55" t="s">
        <v>266</v>
      </c>
      <c r="C3587" s="55" t="s">
        <v>120</v>
      </c>
      <c r="D3587" s="55" t="s">
        <v>267</v>
      </c>
      <c r="E3587" s="55" t="s">
        <v>1958</v>
      </c>
      <c r="F3587" s="55">
        <v>0</v>
      </c>
      <c r="G3587" s="55">
        <v>0</v>
      </c>
    </row>
    <row r="3588" spans="2:7">
      <c r="B3588" s="55" t="s">
        <v>266</v>
      </c>
      <c r="C3588" s="55" t="s">
        <v>120</v>
      </c>
      <c r="D3588" s="55" t="s">
        <v>269</v>
      </c>
      <c r="E3588" s="55" t="s">
        <v>1958</v>
      </c>
      <c r="F3588" s="55">
        <v>0</v>
      </c>
      <c r="G3588" s="55">
        <v>0</v>
      </c>
    </row>
    <row r="3589" spans="2:7">
      <c r="B3589" s="55" t="s">
        <v>266</v>
      </c>
      <c r="C3589" s="55" t="s">
        <v>120</v>
      </c>
      <c r="D3589" s="55" t="s">
        <v>267</v>
      </c>
      <c r="E3589" s="55" t="s">
        <v>1959</v>
      </c>
      <c r="F3589" s="55">
        <v>0</v>
      </c>
      <c r="G3589" s="55">
        <v>0</v>
      </c>
    </row>
    <row r="3590" spans="2:7">
      <c r="B3590" s="55" t="s">
        <v>266</v>
      </c>
      <c r="C3590" s="55" t="s">
        <v>120</v>
      </c>
      <c r="D3590" s="55" t="s">
        <v>267</v>
      </c>
      <c r="E3590" s="55" t="s">
        <v>1960</v>
      </c>
      <c r="F3590" s="55">
        <v>42</v>
      </c>
      <c r="G3590" s="55">
        <v>28</v>
      </c>
    </row>
    <row r="3591" spans="2:7">
      <c r="B3591" s="55" t="s">
        <v>266</v>
      </c>
      <c r="C3591" s="55" t="s">
        <v>120</v>
      </c>
      <c r="D3591" s="55" t="s">
        <v>269</v>
      </c>
      <c r="E3591" s="55" t="s">
        <v>1960</v>
      </c>
      <c r="F3591" s="55">
        <v>0</v>
      </c>
      <c r="G3591" s="55">
        <v>0</v>
      </c>
    </row>
    <row r="3592" spans="2:7">
      <c r="B3592" s="55" t="s">
        <v>266</v>
      </c>
      <c r="C3592" s="55" t="s">
        <v>120</v>
      </c>
      <c r="D3592" s="55" t="s">
        <v>270</v>
      </c>
      <c r="E3592" s="55" t="s">
        <v>1960</v>
      </c>
      <c r="F3592" s="55">
        <v>0</v>
      </c>
      <c r="G3592" s="55">
        <v>2</v>
      </c>
    </row>
    <row r="3593" spans="2:7">
      <c r="B3593" s="55" t="s">
        <v>266</v>
      </c>
      <c r="C3593" s="55" t="s">
        <v>120</v>
      </c>
      <c r="D3593" s="55" t="s">
        <v>267</v>
      </c>
      <c r="E3593" s="55" t="s">
        <v>1961</v>
      </c>
      <c r="F3593" s="55">
        <v>12</v>
      </c>
      <c r="G3593" s="55">
        <v>7</v>
      </c>
    </row>
    <row r="3594" spans="2:7">
      <c r="B3594" s="55" t="s">
        <v>266</v>
      </c>
      <c r="C3594" s="55" t="s">
        <v>120</v>
      </c>
      <c r="D3594" s="55" t="s">
        <v>267</v>
      </c>
      <c r="E3594" s="55" t="s">
        <v>1962</v>
      </c>
      <c r="F3594" s="55">
        <v>2</v>
      </c>
      <c r="G3594" s="55">
        <v>0</v>
      </c>
    </row>
    <row r="3595" spans="2:7">
      <c r="B3595" s="55" t="s">
        <v>266</v>
      </c>
      <c r="C3595" s="55" t="s">
        <v>120</v>
      </c>
      <c r="D3595" s="55" t="s">
        <v>267</v>
      </c>
      <c r="E3595" s="55" t="s">
        <v>1963</v>
      </c>
      <c r="F3595" s="55">
        <v>0</v>
      </c>
      <c r="G3595" s="55">
        <v>0</v>
      </c>
    </row>
    <row r="3596" spans="2:7">
      <c r="B3596" s="55" t="s">
        <v>266</v>
      </c>
      <c r="C3596" s="55" t="s">
        <v>120</v>
      </c>
      <c r="D3596" s="55" t="s">
        <v>270</v>
      </c>
      <c r="E3596" s="55" t="s">
        <v>1963</v>
      </c>
      <c r="F3596" s="55">
        <v>0</v>
      </c>
      <c r="G3596" s="55">
        <v>0</v>
      </c>
    </row>
    <row r="3597" spans="2:7">
      <c r="B3597" s="55" t="s">
        <v>266</v>
      </c>
      <c r="C3597" s="55" t="s">
        <v>120</v>
      </c>
      <c r="D3597" s="55" t="s">
        <v>267</v>
      </c>
      <c r="E3597" s="55" t="s">
        <v>1964</v>
      </c>
      <c r="F3597" s="55">
        <v>261</v>
      </c>
      <c r="G3597" s="55">
        <v>448</v>
      </c>
    </row>
    <row r="3598" spans="2:7">
      <c r="B3598" s="55" t="s">
        <v>266</v>
      </c>
      <c r="C3598" s="55" t="s">
        <v>120</v>
      </c>
      <c r="D3598" s="55" t="s">
        <v>269</v>
      </c>
      <c r="E3598" s="55" t="s">
        <v>1964</v>
      </c>
      <c r="F3598" s="55">
        <v>103</v>
      </c>
      <c r="G3598" s="55">
        <v>393</v>
      </c>
    </row>
    <row r="3599" spans="2:7">
      <c r="B3599" s="55" t="s">
        <v>266</v>
      </c>
      <c r="C3599" s="55" t="s">
        <v>120</v>
      </c>
      <c r="D3599" s="55" t="s">
        <v>270</v>
      </c>
      <c r="E3599" s="55" t="s">
        <v>1964</v>
      </c>
      <c r="F3599" s="55">
        <v>50</v>
      </c>
      <c r="G3599" s="55">
        <v>49</v>
      </c>
    </row>
    <row r="3600" spans="2:7">
      <c r="B3600" s="55" t="s">
        <v>266</v>
      </c>
      <c r="C3600" s="55" t="s">
        <v>120</v>
      </c>
      <c r="D3600" s="55" t="s">
        <v>267</v>
      </c>
      <c r="E3600" s="55" t="s">
        <v>1965</v>
      </c>
      <c r="F3600" s="55">
        <v>96</v>
      </c>
      <c r="G3600" s="55">
        <v>3</v>
      </c>
    </row>
    <row r="3601" spans="2:7">
      <c r="B3601" s="55" t="s">
        <v>266</v>
      </c>
      <c r="C3601" s="55" t="s">
        <v>120</v>
      </c>
      <c r="D3601" s="55" t="s">
        <v>269</v>
      </c>
      <c r="E3601" s="55" t="s">
        <v>1965</v>
      </c>
      <c r="F3601" s="55">
        <v>0</v>
      </c>
      <c r="G3601" s="55">
        <v>0</v>
      </c>
    </row>
    <row r="3602" spans="2:7">
      <c r="B3602" s="55" t="s">
        <v>266</v>
      </c>
      <c r="C3602" s="55" t="s">
        <v>120</v>
      </c>
      <c r="D3602" s="55" t="s">
        <v>270</v>
      </c>
      <c r="E3602" s="55" t="s">
        <v>1965</v>
      </c>
      <c r="F3602" s="55">
        <v>0</v>
      </c>
      <c r="G3602" s="55">
        <v>0</v>
      </c>
    </row>
    <row r="3603" spans="2:7">
      <c r="B3603" s="55" t="s">
        <v>266</v>
      </c>
      <c r="C3603" s="55" t="s">
        <v>120</v>
      </c>
      <c r="D3603" s="55" t="s">
        <v>267</v>
      </c>
      <c r="E3603" s="55" t="s">
        <v>1966</v>
      </c>
      <c r="F3603" s="55">
        <v>21</v>
      </c>
      <c r="G3603" s="55">
        <v>24</v>
      </c>
    </row>
    <row r="3604" spans="2:7">
      <c r="B3604" s="55" t="s">
        <v>266</v>
      </c>
      <c r="C3604" s="55" t="s">
        <v>120</v>
      </c>
      <c r="D3604" s="55" t="s">
        <v>270</v>
      </c>
      <c r="E3604" s="55" t="s">
        <v>1966</v>
      </c>
      <c r="F3604" s="55">
        <v>1</v>
      </c>
      <c r="G3604" s="55">
        <v>0</v>
      </c>
    </row>
    <row r="3605" spans="2:7">
      <c r="B3605" s="55" t="s">
        <v>266</v>
      </c>
      <c r="C3605" s="55" t="s">
        <v>120</v>
      </c>
      <c r="D3605" s="55" t="s">
        <v>267</v>
      </c>
      <c r="E3605" s="55" t="s">
        <v>1967</v>
      </c>
      <c r="F3605" s="55">
        <v>3</v>
      </c>
      <c r="G3605" s="55">
        <v>2</v>
      </c>
    </row>
    <row r="3606" spans="2:7">
      <c r="B3606" s="55" t="s">
        <v>266</v>
      </c>
      <c r="C3606" s="55" t="s">
        <v>120</v>
      </c>
      <c r="D3606" s="55" t="s">
        <v>269</v>
      </c>
      <c r="E3606" s="55" t="s">
        <v>1967</v>
      </c>
      <c r="F3606" s="55">
        <v>0</v>
      </c>
      <c r="G3606" s="55">
        <v>6</v>
      </c>
    </row>
    <row r="3607" spans="2:7">
      <c r="B3607" s="55" t="s">
        <v>266</v>
      </c>
      <c r="C3607" s="55" t="s">
        <v>120</v>
      </c>
      <c r="D3607" s="55" t="s">
        <v>267</v>
      </c>
      <c r="E3607" s="55" t="s">
        <v>1968</v>
      </c>
      <c r="F3607" s="55">
        <v>3</v>
      </c>
      <c r="G3607" s="55">
        <v>2</v>
      </c>
    </row>
    <row r="3608" spans="2:7">
      <c r="B3608" s="55" t="s">
        <v>266</v>
      </c>
      <c r="C3608" s="55" t="s">
        <v>120</v>
      </c>
      <c r="D3608" s="55" t="s">
        <v>267</v>
      </c>
      <c r="E3608" s="55" t="s">
        <v>1969</v>
      </c>
      <c r="F3608" s="55">
        <v>4</v>
      </c>
      <c r="G3608" s="55">
        <v>25</v>
      </c>
    </row>
    <row r="3609" spans="2:7">
      <c r="B3609" s="55" t="s">
        <v>266</v>
      </c>
      <c r="C3609" s="55" t="s">
        <v>120</v>
      </c>
      <c r="D3609" s="55" t="s">
        <v>269</v>
      </c>
      <c r="E3609" s="55" t="s">
        <v>1969</v>
      </c>
      <c r="F3609" s="55">
        <v>0</v>
      </c>
      <c r="G3609" s="55">
        <v>0</v>
      </c>
    </row>
    <row r="3610" spans="2:7">
      <c r="B3610" s="55" t="s">
        <v>266</v>
      </c>
      <c r="C3610" s="55" t="s">
        <v>120</v>
      </c>
      <c r="D3610" s="55" t="s">
        <v>267</v>
      </c>
      <c r="E3610" s="55" t="s">
        <v>1970</v>
      </c>
      <c r="F3610" s="55">
        <v>0</v>
      </c>
      <c r="G3610" s="55">
        <v>0</v>
      </c>
    </row>
    <row r="3611" spans="2:7">
      <c r="B3611" s="55" t="s">
        <v>266</v>
      </c>
      <c r="C3611" s="55" t="s">
        <v>120</v>
      </c>
      <c r="D3611" s="55" t="s">
        <v>267</v>
      </c>
      <c r="E3611" s="55" t="s">
        <v>1971</v>
      </c>
      <c r="F3611" s="55">
        <v>2</v>
      </c>
      <c r="G3611" s="55">
        <v>4</v>
      </c>
    </row>
    <row r="3612" spans="2:7">
      <c r="B3612" s="55" t="s">
        <v>266</v>
      </c>
      <c r="C3612" s="55" t="s">
        <v>120</v>
      </c>
      <c r="D3612" s="55" t="s">
        <v>269</v>
      </c>
      <c r="E3612" s="55" t="s">
        <v>1971</v>
      </c>
      <c r="F3612" s="55">
        <v>0</v>
      </c>
      <c r="G3612" s="55">
        <v>0</v>
      </c>
    </row>
    <row r="3613" spans="2:7">
      <c r="B3613" s="55" t="s">
        <v>266</v>
      </c>
      <c r="C3613" s="55" t="s">
        <v>120</v>
      </c>
      <c r="D3613" s="55" t="s">
        <v>267</v>
      </c>
      <c r="E3613" s="55" t="s">
        <v>1972</v>
      </c>
      <c r="F3613" s="55">
        <v>3</v>
      </c>
      <c r="G3613" s="55">
        <v>0</v>
      </c>
    </row>
    <row r="3614" spans="2:7">
      <c r="B3614" s="55" t="s">
        <v>266</v>
      </c>
      <c r="C3614" s="55" t="s">
        <v>120</v>
      </c>
      <c r="D3614" s="55" t="s">
        <v>270</v>
      </c>
      <c r="E3614" s="55" t="s">
        <v>1972</v>
      </c>
      <c r="F3614" s="55">
        <v>3</v>
      </c>
      <c r="G3614" s="55">
        <v>0</v>
      </c>
    </row>
    <row r="3615" spans="2:7">
      <c r="B3615" s="55" t="s">
        <v>266</v>
      </c>
      <c r="C3615" s="55" t="s">
        <v>120</v>
      </c>
      <c r="D3615" s="55" t="s">
        <v>267</v>
      </c>
      <c r="E3615" s="55" t="s">
        <v>1973</v>
      </c>
      <c r="F3615" s="55">
        <v>52</v>
      </c>
      <c r="G3615" s="55">
        <v>38</v>
      </c>
    </row>
    <row r="3616" spans="2:7">
      <c r="B3616" s="55" t="s">
        <v>266</v>
      </c>
      <c r="C3616" s="55" t="s">
        <v>120</v>
      </c>
      <c r="D3616" s="55" t="s">
        <v>269</v>
      </c>
      <c r="E3616" s="55" t="s">
        <v>1973</v>
      </c>
      <c r="F3616" s="55">
        <v>86</v>
      </c>
      <c r="G3616" s="55">
        <v>267</v>
      </c>
    </row>
    <row r="3617" spans="2:7">
      <c r="B3617" s="55" t="s">
        <v>266</v>
      </c>
      <c r="C3617" s="55" t="s">
        <v>120</v>
      </c>
      <c r="D3617" s="55" t="s">
        <v>270</v>
      </c>
      <c r="E3617" s="55" t="s">
        <v>1973</v>
      </c>
      <c r="F3617" s="55">
        <v>6</v>
      </c>
      <c r="G3617" s="55">
        <v>0</v>
      </c>
    </row>
    <row r="3618" spans="2:7">
      <c r="B3618" s="55" t="s">
        <v>266</v>
      </c>
      <c r="C3618" s="55" t="s">
        <v>120</v>
      </c>
      <c r="D3618" s="55" t="s">
        <v>267</v>
      </c>
      <c r="E3618" s="55" t="s">
        <v>1974</v>
      </c>
      <c r="F3618" s="55">
        <v>0</v>
      </c>
      <c r="G3618" s="55">
        <v>3</v>
      </c>
    </row>
    <row r="3619" spans="2:7">
      <c r="B3619" s="55" t="s">
        <v>266</v>
      </c>
      <c r="C3619" s="55" t="s">
        <v>120</v>
      </c>
      <c r="D3619" s="55" t="s">
        <v>269</v>
      </c>
      <c r="E3619" s="55" t="s">
        <v>1974</v>
      </c>
      <c r="F3619" s="55">
        <v>0</v>
      </c>
      <c r="G3619" s="55">
        <v>0</v>
      </c>
    </row>
    <row r="3620" spans="2:7">
      <c r="B3620" s="55" t="s">
        <v>266</v>
      </c>
      <c r="C3620" s="55" t="s">
        <v>120</v>
      </c>
      <c r="D3620" s="55" t="s">
        <v>267</v>
      </c>
      <c r="E3620" s="55" t="s">
        <v>1975</v>
      </c>
      <c r="F3620" s="55">
        <v>8</v>
      </c>
      <c r="G3620" s="55">
        <v>29</v>
      </c>
    </row>
    <row r="3621" spans="2:7">
      <c r="B3621" s="55" t="s">
        <v>266</v>
      </c>
      <c r="C3621" s="55" t="s">
        <v>120</v>
      </c>
      <c r="D3621" s="55" t="s">
        <v>269</v>
      </c>
      <c r="E3621" s="55" t="s">
        <v>1975</v>
      </c>
      <c r="F3621" s="55">
        <v>0</v>
      </c>
      <c r="G3621" s="55">
        <v>0</v>
      </c>
    </row>
    <row r="3622" spans="2:7">
      <c r="B3622" s="55" t="s">
        <v>266</v>
      </c>
      <c r="C3622" s="55" t="s">
        <v>120</v>
      </c>
      <c r="D3622" s="55" t="s">
        <v>267</v>
      </c>
      <c r="E3622" s="55" t="s">
        <v>1976</v>
      </c>
      <c r="F3622" s="55">
        <v>76</v>
      </c>
      <c r="G3622" s="55">
        <v>61</v>
      </c>
    </row>
    <row r="3623" spans="2:7">
      <c r="B3623" s="55" t="s">
        <v>266</v>
      </c>
      <c r="C3623" s="55" t="s">
        <v>120</v>
      </c>
      <c r="D3623" s="55" t="s">
        <v>269</v>
      </c>
      <c r="E3623" s="55" t="s">
        <v>1976</v>
      </c>
      <c r="F3623" s="55">
        <v>10</v>
      </c>
      <c r="G3623" s="55">
        <v>15</v>
      </c>
    </row>
    <row r="3624" spans="2:7">
      <c r="B3624" s="55" t="s">
        <v>266</v>
      </c>
      <c r="C3624" s="55" t="s">
        <v>120</v>
      </c>
      <c r="D3624" s="55" t="s">
        <v>270</v>
      </c>
      <c r="E3624" s="55" t="s">
        <v>1976</v>
      </c>
      <c r="F3624" s="55">
        <v>0</v>
      </c>
      <c r="G3624" s="55">
        <v>0</v>
      </c>
    </row>
    <row r="3625" spans="2:7">
      <c r="B3625" s="55" t="s">
        <v>266</v>
      </c>
      <c r="C3625" s="55" t="s">
        <v>120</v>
      </c>
      <c r="D3625" s="55" t="s">
        <v>267</v>
      </c>
      <c r="E3625" s="55" t="s">
        <v>1977</v>
      </c>
      <c r="F3625" s="55">
        <v>2</v>
      </c>
      <c r="G3625" s="55">
        <v>1</v>
      </c>
    </row>
    <row r="3626" spans="2:7">
      <c r="B3626" s="55" t="s">
        <v>266</v>
      </c>
      <c r="C3626" s="55" t="s">
        <v>120</v>
      </c>
      <c r="D3626" s="55" t="s">
        <v>267</v>
      </c>
      <c r="E3626" s="55" t="s">
        <v>1978</v>
      </c>
      <c r="F3626" s="55">
        <v>1</v>
      </c>
      <c r="G3626" s="55">
        <v>0</v>
      </c>
    </row>
    <row r="3627" spans="2:7">
      <c r="B3627" s="55" t="s">
        <v>266</v>
      </c>
      <c r="C3627" s="55" t="s">
        <v>120</v>
      </c>
      <c r="D3627" s="55" t="s">
        <v>269</v>
      </c>
      <c r="E3627" s="55" t="s">
        <v>1978</v>
      </c>
      <c r="F3627" s="55">
        <v>0</v>
      </c>
      <c r="G3627" s="55">
        <v>0</v>
      </c>
    </row>
    <row r="3628" spans="2:7">
      <c r="B3628" s="55" t="s">
        <v>266</v>
      </c>
      <c r="C3628" s="55" t="s">
        <v>120</v>
      </c>
      <c r="D3628" s="55" t="s">
        <v>270</v>
      </c>
      <c r="E3628" s="55" t="s">
        <v>1978</v>
      </c>
      <c r="F3628" s="55">
        <v>0</v>
      </c>
      <c r="G3628" s="55">
        <v>5</v>
      </c>
    </row>
    <row r="3629" spans="2:7">
      <c r="B3629" s="55" t="s">
        <v>266</v>
      </c>
      <c r="C3629" s="55" t="s">
        <v>120</v>
      </c>
      <c r="D3629" s="55" t="s">
        <v>267</v>
      </c>
      <c r="E3629" s="55" t="s">
        <v>1979</v>
      </c>
      <c r="F3629" s="55">
        <v>38</v>
      </c>
      <c r="G3629" s="55">
        <v>28</v>
      </c>
    </row>
    <row r="3630" spans="2:7">
      <c r="B3630" s="55" t="s">
        <v>266</v>
      </c>
      <c r="C3630" s="55" t="s">
        <v>120</v>
      </c>
      <c r="D3630" s="55" t="s">
        <v>269</v>
      </c>
      <c r="E3630" s="55" t="s">
        <v>1979</v>
      </c>
      <c r="F3630" s="55">
        <v>2</v>
      </c>
      <c r="G3630" s="55">
        <v>0</v>
      </c>
    </row>
    <row r="3631" spans="2:7">
      <c r="B3631" s="55" t="s">
        <v>266</v>
      </c>
      <c r="C3631" s="55" t="s">
        <v>120</v>
      </c>
      <c r="D3631" s="55" t="s">
        <v>270</v>
      </c>
      <c r="E3631" s="55" t="s">
        <v>1979</v>
      </c>
      <c r="F3631" s="55">
        <v>0</v>
      </c>
      <c r="G3631" s="55">
        <v>1</v>
      </c>
    </row>
    <row r="3632" spans="2:7">
      <c r="B3632" s="55" t="s">
        <v>266</v>
      </c>
      <c r="C3632" s="55" t="s">
        <v>120</v>
      </c>
      <c r="D3632" s="55" t="s">
        <v>267</v>
      </c>
      <c r="E3632" s="55" t="s">
        <v>1980</v>
      </c>
      <c r="F3632" s="55">
        <v>8</v>
      </c>
      <c r="G3632" s="55">
        <v>24</v>
      </c>
    </row>
    <row r="3633" spans="2:7">
      <c r="B3633" s="55" t="s">
        <v>266</v>
      </c>
      <c r="C3633" s="55" t="s">
        <v>120</v>
      </c>
      <c r="D3633" s="55" t="s">
        <v>269</v>
      </c>
      <c r="E3633" s="55" t="s">
        <v>1980</v>
      </c>
      <c r="F3633" s="55">
        <v>0</v>
      </c>
      <c r="G3633" s="55">
        <v>0</v>
      </c>
    </row>
    <row r="3634" spans="2:7">
      <c r="B3634" s="55" t="s">
        <v>266</v>
      </c>
      <c r="C3634" s="55" t="s">
        <v>120</v>
      </c>
      <c r="D3634" s="55" t="s">
        <v>267</v>
      </c>
      <c r="E3634" s="55" t="s">
        <v>1981</v>
      </c>
      <c r="F3634" s="55">
        <v>15</v>
      </c>
      <c r="G3634" s="55">
        <v>12</v>
      </c>
    </row>
    <row r="3635" spans="2:7">
      <c r="B3635" s="55" t="s">
        <v>266</v>
      </c>
      <c r="C3635" s="55" t="s">
        <v>120</v>
      </c>
      <c r="D3635" s="55" t="s">
        <v>269</v>
      </c>
      <c r="E3635" s="55" t="s">
        <v>1981</v>
      </c>
      <c r="F3635" s="55">
        <v>0</v>
      </c>
      <c r="G3635" s="55">
        <v>7</v>
      </c>
    </row>
    <row r="3636" spans="2:7">
      <c r="B3636" s="55" t="s">
        <v>266</v>
      </c>
      <c r="C3636" s="55" t="s">
        <v>120</v>
      </c>
      <c r="D3636" s="55" t="s">
        <v>267</v>
      </c>
      <c r="E3636" s="55" t="s">
        <v>1982</v>
      </c>
      <c r="F3636" s="55">
        <v>3</v>
      </c>
      <c r="G3636" s="55">
        <v>0</v>
      </c>
    </row>
    <row r="3637" spans="2:7">
      <c r="B3637" s="55" t="s">
        <v>266</v>
      </c>
      <c r="C3637" s="55" t="s">
        <v>120</v>
      </c>
      <c r="D3637" s="55" t="s">
        <v>269</v>
      </c>
      <c r="E3637" s="55" t="s">
        <v>1982</v>
      </c>
      <c r="F3637" s="55">
        <v>0</v>
      </c>
      <c r="G3637" s="55">
        <v>0</v>
      </c>
    </row>
    <row r="3638" spans="2:7">
      <c r="B3638" s="55" t="s">
        <v>266</v>
      </c>
      <c r="C3638" s="55" t="s">
        <v>120</v>
      </c>
      <c r="D3638" s="55" t="s">
        <v>267</v>
      </c>
      <c r="E3638" s="55" t="s">
        <v>1983</v>
      </c>
      <c r="F3638" s="55">
        <v>28</v>
      </c>
      <c r="G3638" s="55">
        <v>8</v>
      </c>
    </row>
    <row r="3639" spans="2:7">
      <c r="B3639" s="55" t="s">
        <v>266</v>
      </c>
      <c r="C3639" s="55" t="s">
        <v>120</v>
      </c>
      <c r="D3639" s="55" t="s">
        <v>269</v>
      </c>
      <c r="E3639" s="55" t="s">
        <v>1983</v>
      </c>
      <c r="F3639" s="55">
        <v>66</v>
      </c>
      <c r="G3639" s="55">
        <v>263</v>
      </c>
    </row>
    <row r="3640" spans="2:7">
      <c r="B3640" s="55" t="s">
        <v>266</v>
      </c>
      <c r="C3640" s="55" t="s">
        <v>120</v>
      </c>
      <c r="D3640" s="55" t="s">
        <v>270</v>
      </c>
      <c r="E3640" s="55" t="s">
        <v>1983</v>
      </c>
      <c r="F3640" s="55">
        <v>14</v>
      </c>
      <c r="G3640" s="55">
        <v>9</v>
      </c>
    </row>
    <row r="3641" spans="2:7">
      <c r="B3641" s="55" t="s">
        <v>266</v>
      </c>
      <c r="C3641" s="55" t="s">
        <v>120</v>
      </c>
      <c r="D3641" s="55" t="s">
        <v>267</v>
      </c>
      <c r="E3641" s="55" t="s">
        <v>1984</v>
      </c>
      <c r="F3641" s="55">
        <v>4</v>
      </c>
      <c r="G3641" s="55">
        <v>3</v>
      </c>
    </row>
    <row r="3642" spans="2:7">
      <c r="B3642" s="55" t="s">
        <v>266</v>
      </c>
      <c r="C3642" s="55" t="s">
        <v>120</v>
      </c>
      <c r="D3642" s="55" t="s">
        <v>267</v>
      </c>
      <c r="E3642" s="55" t="s">
        <v>1985</v>
      </c>
      <c r="F3642" s="55">
        <v>0</v>
      </c>
      <c r="G3642" s="55">
        <v>3</v>
      </c>
    </row>
    <row r="3643" spans="2:7">
      <c r="B3643" s="55" t="s">
        <v>266</v>
      </c>
      <c r="C3643" s="55" t="s">
        <v>120</v>
      </c>
      <c r="D3643" s="55" t="s">
        <v>267</v>
      </c>
      <c r="E3643" s="55" t="s">
        <v>1986</v>
      </c>
      <c r="F3643" s="55">
        <v>0</v>
      </c>
      <c r="G3643" s="55">
        <v>0</v>
      </c>
    </row>
    <row r="3644" spans="2:7">
      <c r="B3644" s="55" t="s">
        <v>266</v>
      </c>
      <c r="C3644" s="55" t="s">
        <v>120</v>
      </c>
      <c r="D3644" s="55" t="s">
        <v>269</v>
      </c>
      <c r="E3644" s="55" t="s">
        <v>925</v>
      </c>
      <c r="F3644" s="55">
        <v>0</v>
      </c>
      <c r="G3644" s="55">
        <v>0</v>
      </c>
    </row>
    <row r="3645" spans="2:7">
      <c r="B3645" s="55" t="s">
        <v>266</v>
      </c>
      <c r="C3645" s="55" t="s">
        <v>120</v>
      </c>
      <c r="D3645" s="55" t="s">
        <v>267</v>
      </c>
      <c r="E3645" s="55" t="s">
        <v>1987</v>
      </c>
      <c r="F3645" s="55">
        <v>0</v>
      </c>
      <c r="G3645" s="55">
        <v>0</v>
      </c>
    </row>
    <row r="3646" spans="2:7">
      <c r="B3646" s="55" t="s">
        <v>266</v>
      </c>
      <c r="C3646" s="55" t="s">
        <v>120</v>
      </c>
      <c r="D3646" s="55" t="s">
        <v>267</v>
      </c>
      <c r="E3646" s="55" t="s">
        <v>1988</v>
      </c>
      <c r="F3646" s="55">
        <v>0</v>
      </c>
      <c r="G3646" s="55">
        <v>1</v>
      </c>
    </row>
    <row r="3647" spans="2:7">
      <c r="B3647" s="55" t="s">
        <v>266</v>
      </c>
      <c r="C3647" s="55" t="s">
        <v>120</v>
      </c>
      <c r="D3647" s="55" t="s">
        <v>269</v>
      </c>
      <c r="E3647" s="55" t="s">
        <v>1988</v>
      </c>
      <c r="F3647" s="55">
        <v>0</v>
      </c>
      <c r="G3647" s="55">
        <v>0</v>
      </c>
    </row>
    <row r="3648" spans="2:7">
      <c r="B3648" s="55" t="s">
        <v>266</v>
      </c>
      <c r="C3648" s="55" t="s">
        <v>120</v>
      </c>
      <c r="D3648" s="55" t="s">
        <v>267</v>
      </c>
      <c r="E3648" s="55" t="s">
        <v>1989</v>
      </c>
      <c r="F3648" s="55">
        <v>24</v>
      </c>
      <c r="G3648" s="55">
        <v>23</v>
      </c>
    </row>
    <row r="3649" spans="2:7">
      <c r="B3649" s="55" t="s">
        <v>266</v>
      </c>
      <c r="C3649" s="55" t="s">
        <v>120</v>
      </c>
      <c r="D3649" s="55" t="s">
        <v>269</v>
      </c>
      <c r="E3649" s="55" t="s">
        <v>1989</v>
      </c>
      <c r="F3649" s="55">
        <v>76</v>
      </c>
      <c r="G3649" s="55">
        <v>55</v>
      </c>
    </row>
    <row r="3650" spans="2:7">
      <c r="B3650" s="55" t="s">
        <v>266</v>
      </c>
      <c r="C3650" s="55" t="s">
        <v>120</v>
      </c>
      <c r="D3650" s="55" t="s">
        <v>270</v>
      </c>
      <c r="E3650" s="55" t="s">
        <v>1989</v>
      </c>
      <c r="F3650" s="55">
        <v>0</v>
      </c>
      <c r="G3650" s="55">
        <v>3</v>
      </c>
    </row>
    <row r="3651" spans="2:7">
      <c r="B3651" s="55" t="s">
        <v>266</v>
      </c>
      <c r="C3651" s="55" t="s">
        <v>120</v>
      </c>
      <c r="D3651" s="55" t="s">
        <v>267</v>
      </c>
      <c r="E3651" s="55" t="s">
        <v>1990</v>
      </c>
      <c r="F3651" s="55">
        <v>0</v>
      </c>
      <c r="G3651" s="55">
        <v>0</v>
      </c>
    </row>
    <row r="3652" spans="2:7">
      <c r="B3652" s="55" t="s">
        <v>266</v>
      </c>
      <c r="C3652" s="55" t="s">
        <v>120</v>
      </c>
      <c r="D3652" s="55" t="s">
        <v>267</v>
      </c>
      <c r="E3652" s="55" t="s">
        <v>1991</v>
      </c>
      <c r="F3652" s="55">
        <v>14</v>
      </c>
      <c r="G3652" s="55">
        <v>37</v>
      </c>
    </row>
    <row r="3653" spans="2:7">
      <c r="B3653" s="55" t="s">
        <v>266</v>
      </c>
      <c r="C3653" s="55" t="s">
        <v>120</v>
      </c>
      <c r="D3653" s="55" t="s">
        <v>269</v>
      </c>
      <c r="E3653" s="55" t="s">
        <v>1991</v>
      </c>
      <c r="F3653" s="55">
        <v>0</v>
      </c>
      <c r="G3653" s="55">
        <v>2</v>
      </c>
    </row>
    <row r="3654" spans="2:7">
      <c r="B3654" s="55" t="s">
        <v>266</v>
      </c>
      <c r="C3654" s="55" t="s">
        <v>120</v>
      </c>
      <c r="D3654" s="55" t="s">
        <v>267</v>
      </c>
      <c r="E3654" s="55" t="s">
        <v>1992</v>
      </c>
      <c r="F3654" s="55">
        <v>33</v>
      </c>
      <c r="G3654" s="55">
        <v>10</v>
      </c>
    </row>
    <row r="3655" spans="2:7">
      <c r="B3655" s="55" t="s">
        <v>266</v>
      </c>
      <c r="C3655" s="55" t="s">
        <v>120</v>
      </c>
      <c r="D3655" s="55" t="s">
        <v>269</v>
      </c>
      <c r="E3655" s="55" t="s">
        <v>1992</v>
      </c>
      <c r="F3655" s="55">
        <v>2</v>
      </c>
      <c r="G3655" s="55">
        <v>4</v>
      </c>
    </row>
    <row r="3656" spans="2:7">
      <c r="B3656" s="55" t="s">
        <v>266</v>
      </c>
      <c r="C3656" s="55" t="s">
        <v>120</v>
      </c>
      <c r="D3656" s="55" t="s">
        <v>270</v>
      </c>
      <c r="E3656" s="55" t="s">
        <v>1992</v>
      </c>
      <c r="F3656" s="55">
        <v>0</v>
      </c>
      <c r="G3656" s="55">
        <v>2</v>
      </c>
    </row>
    <row r="3657" spans="2:7">
      <c r="B3657" s="55" t="s">
        <v>266</v>
      </c>
      <c r="C3657" s="55" t="s">
        <v>120</v>
      </c>
      <c r="D3657" s="55" t="s">
        <v>267</v>
      </c>
      <c r="E3657" s="55" t="s">
        <v>1993</v>
      </c>
      <c r="F3657" s="55">
        <v>605</v>
      </c>
      <c r="G3657" s="55">
        <v>473</v>
      </c>
    </row>
    <row r="3658" spans="2:7">
      <c r="B3658" s="55" t="s">
        <v>266</v>
      </c>
      <c r="C3658" s="55" t="s">
        <v>120</v>
      </c>
      <c r="D3658" s="55" t="s">
        <v>269</v>
      </c>
      <c r="E3658" s="55" t="s">
        <v>1993</v>
      </c>
      <c r="F3658" s="55">
        <v>1298</v>
      </c>
      <c r="G3658" s="55">
        <v>1104</v>
      </c>
    </row>
    <row r="3659" spans="2:7">
      <c r="B3659" s="55" t="s">
        <v>266</v>
      </c>
      <c r="C3659" s="55" t="s">
        <v>120</v>
      </c>
      <c r="D3659" s="55" t="s">
        <v>270</v>
      </c>
      <c r="E3659" s="55" t="s">
        <v>1993</v>
      </c>
      <c r="F3659" s="55">
        <v>92</v>
      </c>
      <c r="G3659" s="55">
        <v>65</v>
      </c>
    </row>
    <row r="3660" spans="2:7">
      <c r="B3660" s="55" t="s">
        <v>266</v>
      </c>
      <c r="C3660" s="55" t="s">
        <v>120</v>
      </c>
      <c r="D3660" s="55" t="s">
        <v>267</v>
      </c>
      <c r="E3660" s="55" t="s">
        <v>1994</v>
      </c>
      <c r="F3660" s="55">
        <v>0</v>
      </c>
      <c r="G3660" s="55">
        <v>0</v>
      </c>
    </row>
    <row r="3661" spans="2:7">
      <c r="B3661" s="55" t="s">
        <v>266</v>
      </c>
      <c r="C3661" s="55" t="s">
        <v>120</v>
      </c>
      <c r="D3661" s="55" t="s">
        <v>269</v>
      </c>
      <c r="E3661" s="55" t="s">
        <v>1994</v>
      </c>
      <c r="F3661" s="55">
        <v>0</v>
      </c>
      <c r="G3661" s="55">
        <v>0</v>
      </c>
    </row>
    <row r="3662" spans="2:7">
      <c r="B3662" s="55" t="s">
        <v>266</v>
      </c>
      <c r="C3662" s="55" t="s">
        <v>120</v>
      </c>
      <c r="D3662" s="55" t="s">
        <v>267</v>
      </c>
      <c r="E3662" s="55" t="s">
        <v>1995</v>
      </c>
      <c r="F3662" s="55">
        <v>41</v>
      </c>
      <c r="G3662" s="55">
        <v>9</v>
      </c>
    </row>
    <row r="3663" spans="2:7">
      <c r="B3663" s="55" t="s">
        <v>266</v>
      </c>
      <c r="C3663" s="55" t="s">
        <v>120</v>
      </c>
      <c r="D3663" s="55" t="s">
        <v>269</v>
      </c>
      <c r="E3663" s="55" t="s">
        <v>1995</v>
      </c>
      <c r="F3663" s="55">
        <v>0</v>
      </c>
      <c r="G3663" s="55">
        <v>0</v>
      </c>
    </row>
    <row r="3664" spans="2:7">
      <c r="B3664" s="55" t="s">
        <v>266</v>
      </c>
      <c r="C3664" s="55" t="s">
        <v>120</v>
      </c>
      <c r="D3664" s="55" t="s">
        <v>270</v>
      </c>
      <c r="E3664" s="55" t="s">
        <v>1995</v>
      </c>
      <c r="F3664" s="55">
        <v>0</v>
      </c>
      <c r="G3664" s="55">
        <v>0</v>
      </c>
    </row>
    <row r="3665" spans="2:7">
      <c r="B3665" s="55" t="s">
        <v>266</v>
      </c>
      <c r="C3665" s="55" t="s">
        <v>120</v>
      </c>
      <c r="D3665" s="55" t="s">
        <v>267</v>
      </c>
      <c r="E3665" s="55" t="s">
        <v>1996</v>
      </c>
      <c r="F3665" s="55">
        <v>0</v>
      </c>
      <c r="G3665" s="55">
        <v>0</v>
      </c>
    </row>
    <row r="3666" spans="2:7">
      <c r="B3666" s="55" t="s">
        <v>266</v>
      </c>
      <c r="C3666" s="55" t="s">
        <v>120</v>
      </c>
      <c r="D3666" s="55" t="s">
        <v>269</v>
      </c>
      <c r="E3666" s="55" t="s">
        <v>1996</v>
      </c>
      <c r="F3666" s="55">
        <v>9</v>
      </c>
      <c r="G3666" s="55">
        <v>9</v>
      </c>
    </row>
    <row r="3667" spans="2:7">
      <c r="B3667" s="55" t="s">
        <v>266</v>
      </c>
      <c r="C3667" s="55" t="s">
        <v>120</v>
      </c>
      <c r="D3667" s="55" t="s">
        <v>270</v>
      </c>
      <c r="E3667" s="55" t="s">
        <v>1996</v>
      </c>
      <c r="F3667" s="55">
        <v>0</v>
      </c>
      <c r="G3667" s="55">
        <v>0</v>
      </c>
    </row>
    <row r="3668" spans="2:7">
      <c r="B3668" s="55" t="s">
        <v>266</v>
      </c>
      <c r="C3668" s="55" t="s">
        <v>120</v>
      </c>
      <c r="D3668" s="55" t="s">
        <v>267</v>
      </c>
      <c r="E3668" s="55" t="s">
        <v>1997</v>
      </c>
      <c r="F3668" s="55">
        <v>255</v>
      </c>
      <c r="G3668" s="55">
        <v>457</v>
      </c>
    </row>
    <row r="3669" spans="2:7">
      <c r="B3669" s="55" t="s">
        <v>266</v>
      </c>
      <c r="C3669" s="55" t="s">
        <v>120</v>
      </c>
      <c r="D3669" s="55" t="s">
        <v>269</v>
      </c>
      <c r="E3669" s="55" t="s">
        <v>1997</v>
      </c>
      <c r="F3669" s="55">
        <v>78</v>
      </c>
      <c r="G3669" s="55">
        <v>575</v>
      </c>
    </row>
    <row r="3670" spans="2:7">
      <c r="B3670" s="55" t="s">
        <v>266</v>
      </c>
      <c r="C3670" s="55" t="s">
        <v>120</v>
      </c>
      <c r="D3670" s="55" t="s">
        <v>270</v>
      </c>
      <c r="E3670" s="55" t="s">
        <v>1997</v>
      </c>
      <c r="F3670" s="55">
        <v>33</v>
      </c>
      <c r="G3670" s="55">
        <v>22</v>
      </c>
    </row>
    <row r="3671" spans="2:7">
      <c r="B3671" s="55" t="s">
        <v>266</v>
      </c>
      <c r="C3671" s="55" t="s">
        <v>120</v>
      </c>
      <c r="D3671" s="55" t="s">
        <v>267</v>
      </c>
      <c r="E3671" s="55" t="s">
        <v>1998</v>
      </c>
      <c r="F3671" s="55">
        <v>0</v>
      </c>
      <c r="G3671" s="55">
        <v>7</v>
      </c>
    </row>
    <row r="3672" spans="2:7">
      <c r="B3672" s="55" t="s">
        <v>266</v>
      </c>
      <c r="C3672" s="55" t="s">
        <v>120</v>
      </c>
      <c r="D3672" s="55" t="s">
        <v>269</v>
      </c>
      <c r="E3672" s="55" t="s">
        <v>1998</v>
      </c>
      <c r="F3672" s="55">
        <v>6</v>
      </c>
      <c r="G3672" s="55">
        <v>0</v>
      </c>
    </row>
    <row r="3673" spans="2:7">
      <c r="B3673" s="55" t="s">
        <v>266</v>
      </c>
      <c r="C3673" s="55" t="s">
        <v>120</v>
      </c>
      <c r="D3673" s="55" t="s">
        <v>270</v>
      </c>
      <c r="E3673" s="55" t="s">
        <v>1998</v>
      </c>
      <c r="F3673" s="55">
        <v>0</v>
      </c>
      <c r="G3673" s="55">
        <v>0</v>
      </c>
    </row>
    <row r="3674" spans="2:7">
      <c r="B3674" s="55" t="s">
        <v>266</v>
      </c>
      <c r="C3674" s="55" t="s">
        <v>120</v>
      </c>
      <c r="D3674" s="55" t="s">
        <v>267</v>
      </c>
      <c r="E3674" s="55" t="s">
        <v>1999</v>
      </c>
      <c r="F3674" s="55">
        <v>59</v>
      </c>
      <c r="G3674" s="55">
        <v>64</v>
      </c>
    </row>
    <row r="3675" spans="2:7">
      <c r="B3675" s="55" t="s">
        <v>266</v>
      </c>
      <c r="C3675" s="55" t="s">
        <v>120</v>
      </c>
      <c r="D3675" s="55" t="s">
        <v>269</v>
      </c>
      <c r="E3675" s="55" t="s">
        <v>1999</v>
      </c>
      <c r="F3675" s="55">
        <v>211</v>
      </c>
      <c r="G3675" s="55">
        <v>160</v>
      </c>
    </row>
    <row r="3676" spans="2:7">
      <c r="B3676" s="55" t="s">
        <v>266</v>
      </c>
      <c r="C3676" s="55" t="s">
        <v>120</v>
      </c>
      <c r="D3676" s="55" t="s">
        <v>270</v>
      </c>
      <c r="E3676" s="55" t="s">
        <v>1999</v>
      </c>
      <c r="F3676" s="55">
        <v>8</v>
      </c>
      <c r="G3676" s="55">
        <v>15</v>
      </c>
    </row>
    <row r="3677" spans="2:7">
      <c r="B3677" s="55" t="s">
        <v>266</v>
      </c>
      <c r="C3677" s="55" t="s">
        <v>120</v>
      </c>
      <c r="D3677" s="55" t="s">
        <v>267</v>
      </c>
      <c r="E3677" s="55" t="s">
        <v>2000</v>
      </c>
      <c r="F3677" s="55">
        <v>0</v>
      </c>
      <c r="G3677" s="55">
        <v>15</v>
      </c>
    </row>
    <row r="3678" spans="2:7">
      <c r="B3678" s="55" t="s">
        <v>266</v>
      </c>
      <c r="C3678" s="55" t="s">
        <v>120</v>
      </c>
      <c r="D3678" s="55" t="s">
        <v>267</v>
      </c>
      <c r="E3678" s="55" t="s">
        <v>2001</v>
      </c>
      <c r="F3678" s="55">
        <v>10</v>
      </c>
      <c r="G3678" s="55">
        <v>2</v>
      </c>
    </row>
    <row r="3679" spans="2:7">
      <c r="B3679" s="55" t="s">
        <v>266</v>
      </c>
      <c r="C3679" s="55" t="s">
        <v>120</v>
      </c>
      <c r="D3679" s="55" t="s">
        <v>269</v>
      </c>
      <c r="E3679" s="55" t="s">
        <v>2001</v>
      </c>
      <c r="F3679" s="55">
        <v>0</v>
      </c>
      <c r="G3679" s="55">
        <v>0</v>
      </c>
    </row>
    <row r="3680" spans="2:7">
      <c r="B3680" s="55" t="s">
        <v>266</v>
      </c>
      <c r="C3680" s="55" t="s">
        <v>120</v>
      </c>
      <c r="D3680" s="55" t="s">
        <v>270</v>
      </c>
      <c r="E3680" s="55" t="s">
        <v>2001</v>
      </c>
      <c r="F3680" s="55">
        <v>0</v>
      </c>
      <c r="G3680" s="55">
        <v>0</v>
      </c>
    </row>
    <row r="3681" spans="2:7">
      <c r="B3681" s="55" t="s">
        <v>266</v>
      </c>
      <c r="C3681" s="55" t="s">
        <v>120</v>
      </c>
      <c r="D3681" s="55" t="s">
        <v>267</v>
      </c>
      <c r="E3681" s="55" t="s">
        <v>2002</v>
      </c>
      <c r="F3681" s="55">
        <v>14</v>
      </c>
      <c r="G3681" s="55">
        <v>7</v>
      </c>
    </row>
    <row r="3682" spans="2:7">
      <c r="B3682" s="55" t="s">
        <v>266</v>
      </c>
      <c r="C3682" s="55" t="s">
        <v>120</v>
      </c>
      <c r="D3682" s="55" t="s">
        <v>269</v>
      </c>
      <c r="E3682" s="55" t="s">
        <v>2002</v>
      </c>
      <c r="F3682" s="55">
        <v>49</v>
      </c>
      <c r="G3682" s="55">
        <v>46</v>
      </c>
    </row>
    <row r="3683" spans="2:7">
      <c r="B3683" s="55" t="s">
        <v>266</v>
      </c>
      <c r="C3683" s="55" t="s">
        <v>120</v>
      </c>
      <c r="D3683" s="55" t="s">
        <v>267</v>
      </c>
      <c r="E3683" s="55" t="s">
        <v>2003</v>
      </c>
      <c r="F3683" s="55">
        <v>24</v>
      </c>
      <c r="G3683" s="55">
        <v>12</v>
      </c>
    </row>
    <row r="3684" spans="2:7">
      <c r="B3684" s="55" t="s">
        <v>266</v>
      </c>
      <c r="C3684" s="55" t="s">
        <v>120</v>
      </c>
      <c r="D3684" s="55" t="s">
        <v>269</v>
      </c>
      <c r="E3684" s="55" t="s">
        <v>2003</v>
      </c>
      <c r="F3684" s="55">
        <v>0</v>
      </c>
      <c r="G3684" s="55">
        <v>0</v>
      </c>
    </row>
    <row r="3685" spans="2:7">
      <c r="B3685" s="55" t="s">
        <v>266</v>
      </c>
      <c r="C3685" s="55" t="s">
        <v>120</v>
      </c>
      <c r="D3685" s="55" t="s">
        <v>267</v>
      </c>
      <c r="E3685" s="55" t="s">
        <v>2004</v>
      </c>
      <c r="F3685" s="55">
        <v>213</v>
      </c>
      <c r="G3685" s="55">
        <v>242</v>
      </c>
    </row>
    <row r="3686" spans="2:7">
      <c r="B3686" s="55" t="s">
        <v>266</v>
      </c>
      <c r="C3686" s="55" t="s">
        <v>120</v>
      </c>
      <c r="D3686" s="55" t="s">
        <v>269</v>
      </c>
      <c r="E3686" s="55" t="s">
        <v>2004</v>
      </c>
      <c r="F3686" s="55">
        <v>214</v>
      </c>
      <c r="G3686" s="55">
        <v>136</v>
      </c>
    </row>
    <row r="3687" spans="2:7">
      <c r="B3687" s="55" t="s">
        <v>266</v>
      </c>
      <c r="C3687" s="55" t="s">
        <v>120</v>
      </c>
      <c r="D3687" s="55" t="s">
        <v>270</v>
      </c>
      <c r="E3687" s="55" t="s">
        <v>2004</v>
      </c>
      <c r="F3687" s="55">
        <v>74</v>
      </c>
      <c r="G3687" s="55">
        <v>105</v>
      </c>
    </row>
    <row r="3688" spans="2:7">
      <c r="B3688" s="55" t="s">
        <v>266</v>
      </c>
      <c r="C3688" s="55" t="s">
        <v>120</v>
      </c>
      <c r="D3688" s="55" t="s">
        <v>267</v>
      </c>
      <c r="E3688" s="55" t="s">
        <v>2005</v>
      </c>
      <c r="F3688" s="55">
        <v>11</v>
      </c>
      <c r="G3688" s="55">
        <v>9</v>
      </c>
    </row>
    <row r="3689" spans="2:7">
      <c r="B3689" s="55" t="s">
        <v>266</v>
      </c>
      <c r="C3689" s="55" t="s">
        <v>120</v>
      </c>
      <c r="D3689" s="55" t="s">
        <v>269</v>
      </c>
      <c r="E3689" s="55" t="s">
        <v>2005</v>
      </c>
      <c r="F3689" s="55">
        <v>2</v>
      </c>
      <c r="G3689" s="55">
        <v>12</v>
      </c>
    </row>
    <row r="3690" spans="2:7">
      <c r="B3690" s="55" t="s">
        <v>266</v>
      </c>
      <c r="C3690" s="55" t="s">
        <v>120</v>
      </c>
      <c r="D3690" s="55" t="s">
        <v>270</v>
      </c>
      <c r="E3690" s="55" t="s">
        <v>2005</v>
      </c>
      <c r="F3690" s="55">
        <v>0</v>
      </c>
      <c r="G3690" s="55">
        <v>1</v>
      </c>
    </row>
    <row r="3691" spans="2:7">
      <c r="B3691" s="55" t="s">
        <v>266</v>
      </c>
      <c r="C3691" s="55" t="s">
        <v>120</v>
      </c>
      <c r="D3691" s="55" t="s">
        <v>267</v>
      </c>
      <c r="E3691" s="55" t="s">
        <v>2006</v>
      </c>
      <c r="F3691" s="55">
        <v>0</v>
      </c>
      <c r="G3691" s="55">
        <v>0</v>
      </c>
    </row>
    <row r="3692" spans="2:7">
      <c r="B3692" s="55" t="s">
        <v>266</v>
      </c>
      <c r="C3692" s="55" t="s">
        <v>120</v>
      </c>
      <c r="D3692" s="55" t="s">
        <v>267</v>
      </c>
      <c r="E3692" s="55" t="s">
        <v>2007</v>
      </c>
      <c r="F3692" s="55">
        <v>8</v>
      </c>
      <c r="G3692" s="55">
        <v>4</v>
      </c>
    </row>
    <row r="3693" spans="2:7">
      <c r="B3693" s="55" t="s">
        <v>266</v>
      </c>
      <c r="C3693" s="55" t="s">
        <v>120</v>
      </c>
      <c r="D3693" s="55" t="s">
        <v>269</v>
      </c>
      <c r="E3693" s="55" t="s">
        <v>2007</v>
      </c>
      <c r="F3693" s="55">
        <v>23</v>
      </c>
      <c r="G3693" s="55">
        <v>22</v>
      </c>
    </row>
    <row r="3694" spans="2:7">
      <c r="B3694" s="55" t="s">
        <v>266</v>
      </c>
      <c r="C3694" s="55" t="s">
        <v>120</v>
      </c>
      <c r="D3694" s="55" t="s">
        <v>270</v>
      </c>
      <c r="E3694" s="55" t="s">
        <v>2007</v>
      </c>
      <c r="F3694" s="55">
        <v>1</v>
      </c>
      <c r="G3694" s="55">
        <v>0</v>
      </c>
    </row>
    <row r="3695" spans="2:7">
      <c r="B3695" s="55" t="s">
        <v>266</v>
      </c>
      <c r="C3695" s="55" t="s">
        <v>120</v>
      </c>
      <c r="D3695" s="55" t="s">
        <v>267</v>
      </c>
      <c r="E3695" s="55" t="s">
        <v>2008</v>
      </c>
      <c r="F3695" s="55">
        <v>3</v>
      </c>
      <c r="G3695" s="55">
        <v>0</v>
      </c>
    </row>
    <row r="3696" spans="2:7">
      <c r="B3696" s="55" t="s">
        <v>266</v>
      </c>
      <c r="C3696" s="55" t="s">
        <v>120</v>
      </c>
      <c r="D3696" s="55" t="s">
        <v>267</v>
      </c>
      <c r="E3696" s="55" t="s">
        <v>2009</v>
      </c>
      <c r="F3696" s="55">
        <v>19</v>
      </c>
      <c r="G3696" s="55">
        <v>4</v>
      </c>
    </row>
    <row r="3697" spans="2:7">
      <c r="B3697" s="55" t="s">
        <v>266</v>
      </c>
      <c r="C3697" s="55" t="s">
        <v>120</v>
      </c>
      <c r="D3697" s="55" t="s">
        <v>269</v>
      </c>
      <c r="E3697" s="55" t="s">
        <v>2009</v>
      </c>
      <c r="F3697" s="55">
        <v>12</v>
      </c>
      <c r="G3697" s="55">
        <v>0</v>
      </c>
    </row>
    <row r="3698" spans="2:7">
      <c r="B3698" s="55" t="s">
        <v>266</v>
      </c>
      <c r="C3698" s="55" t="s">
        <v>120</v>
      </c>
      <c r="D3698" s="55" t="s">
        <v>270</v>
      </c>
      <c r="E3698" s="55" t="s">
        <v>2009</v>
      </c>
      <c r="F3698" s="55">
        <v>35</v>
      </c>
      <c r="G3698" s="55">
        <v>3</v>
      </c>
    </row>
    <row r="3699" spans="2:7">
      <c r="B3699" s="55" t="s">
        <v>266</v>
      </c>
      <c r="C3699" s="55" t="s">
        <v>120</v>
      </c>
      <c r="D3699" s="55" t="s">
        <v>267</v>
      </c>
      <c r="E3699" s="55" t="s">
        <v>2010</v>
      </c>
      <c r="F3699" s="55">
        <v>60</v>
      </c>
      <c r="G3699" s="55">
        <v>38</v>
      </c>
    </row>
    <row r="3700" spans="2:7">
      <c r="B3700" s="55" t="s">
        <v>266</v>
      </c>
      <c r="C3700" s="55" t="s">
        <v>120</v>
      </c>
      <c r="D3700" s="55" t="s">
        <v>269</v>
      </c>
      <c r="E3700" s="55" t="s">
        <v>2010</v>
      </c>
      <c r="F3700" s="55">
        <v>102</v>
      </c>
      <c r="G3700" s="55">
        <v>78</v>
      </c>
    </row>
    <row r="3701" spans="2:7">
      <c r="B3701" s="55" t="s">
        <v>266</v>
      </c>
      <c r="C3701" s="55" t="s">
        <v>120</v>
      </c>
      <c r="D3701" s="55" t="s">
        <v>270</v>
      </c>
      <c r="E3701" s="55" t="s">
        <v>2010</v>
      </c>
      <c r="F3701" s="55">
        <v>12</v>
      </c>
      <c r="G3701" s="55">
        <v>0</v>
      </c>
    </row>
    <row r="3702" spans="2:7">
      <c r="B3702" s="55" t="s">
        <v>266</v>
      </c>
      <c r="C3702" s="55" t="s">
        <v>120</v>
      </c>
      <c r="D3702" s="55" t="s">
        <v>267</v>
      </c>
      <c r="E3702" s="55" t="s">
        <v>2011</v>
      </c>
      <c r="F3702" s="55">
        <v>54</v>
      </c>
      <c r="G3702" s="55">
        <v>31</v>
      </c>
    </row>
    <row r="3703" spans="2:7">
      <c r="B3703" s="55" t="s">
        <v>266</v>
      </c>
      <c r="C3703" s="55" t="s">
        <v>120</v>
      </c>
      <c r="D3703" s="55" t="s">
        <v>269</v>
      </c>
      <c r="E3703" s="55" t="s">
        <v>2011</v>
      </c>
      <c r="F3703" s="55">
        <v>393</v>
      </c>
      <c r="G3703" s="55">
        <v>163</v>
      </c>
    </row>
    <row r="3704" spans="2:7">
      <c r="B3704" s="55" t="s">
        <v>266</v>
      </c>
      <c r="C3704" s="55" t="s">
        <v>120</v>
      </c>
      <c r="D3704" s="55" t="s">
        <v>270</v>
      </c>
      <c r="E3704" s="55" t="s">
        <v>2011</v>
      </c>
      <c r="F3704" s="55">
        <v>3</v>
      </c>
      <c r="G3704" s="55">
        <v>0</v>
      </c>
    </row>
    <row r="3705" spans="2:7">
      <c r="B3705" s="55" t="s">
        <v>266</v>
      </c>
      <c r="C3705" s="55" t="s">
        <v>120</v>
      </c>
      <c r="D3705" s="55" t="s">
        <v>267</v>
      </c>
      <c r="E3705" s="55" t="s">
        <v>2012</v>
      </c>
      <c r="F3705" s="55">
        <v>8</v>
      </c>
      <c r="G3705" s="55">
        <v>5</v>
      </c>
    </row>
    <row r="3706" spans="2:7">
      <c r="B3706" s="55" t="s">
        <v>266</v>
      </c>
      <c r="C3706" s="55" t="s">
        <v>120</v>
      </c>
      <c r="D3706" s="55" t="s">
        <v>267</v>
      </c>
      <c r="E3706" s="55" t="s">
        <v>2013</v>
      </c>
      <c r="F3706" s="55">
        <v>5</v>
      </c>
      <c r="G3706" s="55">
        <v>3</v>
      </c>
    </row>
    <row r="3707" spans="2:7">
      <c r="B3707" s="55" t="s">
        <v>266</v>
      </c>
      <c r="C3707" s="55" t="s">
        <v>120</v>
      </c>
      <c r="D3707" s="55" t="s">
        <v>269</v>
      </c>
      <c r="E3707" s="55" t="s">
        <v>2013</v>
      </c>
      <c r="F3707" s="55">
        <v>19</v>
      </c>
      <c r="G3707" s="55">
        <v>19</v>
      </c>
    </row>
    <row r="3708" spans="2:7">
      <c r="B3708" s="55" t="s">
        <v>266</v>
      </c>
      <c r="C3708" s="55" t="s">
        <v>120</v>
      </c>
      <c r="D3708" s="55" t="s">
        <v>270</v>
      </c>
      <c r="E3708" s="55" t="s">
        <v>2013</v>
      </c>
      <c r="F3708" s="55">
        <v>4</v>
      </c>
      <c r="G3708" s="55">
        <v>2</v>
      </c>
    </row>
    <row r="3709" spans="2:7">
      <c r="B3709" s="55" t="s">
        <v>266</v>
      </c>
      <c r="C3709" s="55" t="s">
        <v>120</v>
      </c>
      <c r="D3709" s="55" t="s">
        <v>267</v>
      </c>
      <c r="E3709" s="55" t="s">
        <v>2014</v>
      </c>
      <c r="F3709" s="55">
        <v>10</v>
      </c>
      <c r="G3709" s="55">
        <v>2</v>
      </c>
    </row>
    <row r="3710" spans="2:7">
      <c r="B3710" s="55" t="s">
        <v>266</v>
      </c>
      <c r="C3710" s="55" t="s">
        <v>120</v>
      </c>
      <c r="D3710" s="55" t="s">
        <v>269</v>
      </c>
      <c r="E3710" s="55" t="s">
        <v>2014</v>
      </c>
      <c r="F3710" s="55">
        <v>31</v>
      </c>
      <c r="G3710" s="55">
        <v>5</v>
      </c>
    </row>
    <row r="3711" spans="2:7">
      <c r="B3711" s="55" t="s">
        <v>266</v>
      </c>
      <c r="C3711" s="55" t="s">
        <v>120</v>
      </c>
      <c r="D3711" s="55" t="s">
        <v>270</v>
      </c>
      <c r="E3711" s="55" t="s">
        <v>2014</v>
      </c>
      <c r="F3711" s="55">
        <v>3</v>
      </c>
      <c r="G3711" s="55">
        <v>0</v>
      </c>
    </row>
    <row r="3712" spans="2:7">
      <c r="B3712" s="55" t="s">
        <v>266</v>
      </c>
      <c r="C3712" s="55" t="s">
        <v>120</v>
      </c>
      <c r="D3712" s="55" t="s">
        <v>267</v>
      </c>
      <c r="E3712" s="55" t="s">
        <v>2015</v>
      </c>
      <c r="F3712" s="55">
        <v>35</v>
      </c>
      <c r="G3712" s="55">
        <v>58</v>
      </c>
    </row>
    <row r="3713" spans="2:7">
      <c r="B3713" s="55" t="s">
        <v>266</v>
      </c>
      <c r="C3713" s="55" t="s">
        <v>120</v>
      </c>
      <c r="D3713" s="55" t="s">
        <v>269</v>
      </c>
      <c r="E3713" s="55" t="s">
        <v>2015</v>
      </c>
      <c r="F3713" s="55">
        <v>192</v>
      </c>
      <c r="G3713" s="55">
        <v>19</v>
      </c>
    </row>
    <row r="3714" spans="2:7">
      <c r="B3714" s="55" t="s">
        <v>266</v>
      </c>
      <c r="C3714" s="55" t="s">
        <v>120</v>
      </c>
      <c r="D3714" s="55" t="s">
        <v>270</v>
      </c>
      <c r="E3714" s="55" t="s">
        <v>2015</v>
      </c>
      <c r="F3714" s="55">
        <v>5</v>
      </c>
      <c r="G3714" s="55">
        <v>0</v>
      </c>
    </row>
    <row r="3715" spans="2:7">
      <c r="B3715" s="55" t="s">
        <v>266</v>
      </c>
      <c r="C3715" s="55" t="s">
        <v>120</v>
      </c>
      <c r="D3715" s="55" t="s">
        <v>267</v>
      </c>
      <c r="E3715" s="55" t="s">
        <v>2016</v>
      </c>
      <c r="F3715" s="55">
        <v>17</v>
      </c>
      <c r="G3715" s="55">
        <v>22</v>
      </c>
    </row>
    <row r="3716" spans="2:7">
      <c r="B3716" s="55" t="s">
        <v>266</v>
      </c>
      <c r="C3716" s="55" t="s">
        <v>120</v>
      </c>
      <c r="D3716" s="55" t="s">
        <v>269</v>
      </c>
      <c r="E3716" s="55" t="s">
        <v>2016</v>
      </c>
      <c r="F3716" s="55">
        <v>0</v>
      </c>
      <c r="G3716" s="55">
        <v>0</v>
      </c>
    </row>
    <row r="3717" spans="2:7">
      <c r="B3717" s="55" t="s">
        <v>266</v>
      </c>
      <c r="C3717" s="55" t="s">
        <v>120</v>
      </c>
      <c r="D3717" s="55" t="s">
        <v>270</v>
      </c>
      <c r="E3717" s="55" t="s">
        <v>2016</v>
      </c>
      <c r="F3717" s="55">
        <v>0</v>
      </c>
      <c r="G3717" s="55">
        <v>8</v>
      </c>
    </row>
    <row r="3718" spans="2:7">
      <c r="B3718" s="55" t="s">
        <v>266</v>
      </c>
      <c r="C3718" s="55" t="s">
        <v>120</v>
      </c>
      <c r="D3718" s="55" t="s">
        <v>267</v>
      </c>
      <c r="E3718" s="55" t="s">
        <v>2017</v>
      </c>
      <c r="F3718" s="55">
        <v>4</v>
      </c>
      <c r="G3718" s="55">
        <v>29</v>
      </c>
    </row>
    <row r="3719" spans="2:7">
      <c r="B3719" s="55" t="s">
        <v>266</v>
      </c>
      <c r="C3719" s="55" t="s">
        <v>120</v>
      </c>
      <c r="D3719" s="55" t="s">
        <v>269</v>
      </c>
      <c r="E3719" s="55" t="s">
        <v>2017</v>
      </c>
      <c r="F3719" s="55">
        <v>0</v>
      </c>
      <c r="G3719" s="55">
        <v>0</v>
      </c>
    </row>
    <row r="3720" spans="2:7">
      <c r="B3720" s="55" t="s">
        <v>266</v>
      </c>
      <c r="C3720" s="55" t="s">
        <v>120</v>
      </c>
      <c r="D3720" s="55" t="s">
        <v>267</v>
      </c>
      <c r="E3720" s="55" t="s">
        <v>2018</v>
      </c>
      <c r="F3720" s="55">
        <v>160</v>
      </c>
      <c r="G3720" s="55">
        <v>63</v>
      </c>
    </row>
    <row r="3721" spans="2:7">
      <c r="B3721" s="55" t="s">
        <v>266</v>
      </c>
      <c r="C3721" s="55" t="s">
        <v>120</v>
      </c>
      <c r="D3721" s="55" t="s">
        <v>269</v>
      </c>
      <c r="E3721" s="55" t="s">
        <v>2018</v>
      </c>
      <c r="F3721" s="55">
        <v>345</v>
      </c>
      <c r="G3721" s="55">
        <v>111</v>
      </c>
    </row>
    <row r="3722" spans="2:7">
      <c r="B3722" s="55" t="s">
        <v>266</v>
      </c>
      <c r="C3722" s="55" t="s">
        <v>120</v>
      </c>
      <c r="D3722" s="55" t="s">
        <v>270</v>
      </c>
      <c r="E3722" s="55" t="s">
        <v>2018</v>
      </c>
      <c r="F3722" s="55">
        <v>3</v>
      </c>
      <c r="G3722" s="55">
        <v>3</v>
      </c>
    </row>
    <row r="3723" spans="2:7">
      <c r="B3723" s="55" t="s">
        <v>266</v>
      </c>
      <c r="C3723" s="55" t="s">
        <v>120</v>
      </c>
      <c r="D3723" s="55" t="s">
        <v>267</v>
      </c>
      <c r="E3723" s="55" t="s">
        <v>2019</v>
      </c>
      <c r="F3723" s="55">
        <v>183</v>
      </c>
      <c r="G3723" s="55">
        <v>238</v>
      </c>
    </row>
    <row r="3724" spans="2:7">
      <c r="B3724" s="55" t="s">
        <v>266</v>
      </c>
      <c r="C3724" s="55" t="s">
        <v>120</v>
      </c>
      <c r="D3724" s="55" t="s">
        <v>269</v>
      </c>
      <c r="E3724" s="55" t="s">
        <v>2019</v>
      </c>
      <c r="F3724" s="55">
        <v>115</v>
      </c>
      <c r="G3724" s="55">
        <v>159</v>
      </c>
    </row>
    <row r="3725" spans="2:7">
      <c r="B3725" s="55" t="s">
        <v>266</v>
      </c>
      <c r="C3725" s="55" t="s">
        <v>120</v>
      </c>
      <c r="D3725" s="55" t="s">
        <v>270</v>
      </c>
      <c r="E3725" s="55" t="s">
        <v>2019</v>
      </c>
      <c r="F3725" s="55">
        <v>6</v>
      </c>
      <c r="G3725" s="55">
        <v>20</v>
      </c>
    </row>
    <row r="3726" spans="2:7">
      <c r="B3726" s="55" t="s">
        <v>266</v>
      </c>
      <c r="C3726" s="55" t="s">
        <v>120</v>
      </c>
      <c r="D3726" s="55" t="s">
        <v>267</v>
      </c>
      <c r="E3726" s="55" t="s">
        <v>2020</v>
      </c>
      <c r="F3726" s="55">
        <v>0</v>
      </c>
      <c r="G3726" s="55">
        <v>4</v>
      </c>
    </row>
    <row r="3727" spans="2:7">
      <c r="B3727" s="55" t="s">
        <v>266</v>
      </c>
      <c r="C3727" s="55" t="s">
        <v>120</v>
      </c>
      <c r="D3727" s="55" t="s">
        <v>269</v>
      </c>
      <c r="E3727" s="55" t="s">
        <v>2020</v>
      </c>
      <c r="F3727" s="55">
        <v>0</v>
      </c>
      <c r="G3727" s="55">
        <v>0</v>
      </c>
    </row>
    <row r="3728" spans="2:7">
      <c r="B3728" s="55" t="s">
        <v>266</v>
      </c>
      <c r="C3728" s="55" t="s">
        <v>120</v>
      </c>
      <c r="D3728" s="55" t="s">
        <v>267</v>
      </c>
      <c r="E3728" s="55" t="s">
        <v>2021</v>
      </c>
      <c r="F3728" s="55">
        <v>18</v>
      </c>
      <c r="G3728" s="55">
        <v>0</v>
      </c>
    </row>
    <row r="3729" spans="2:7">
      <c r="B3729" s="55" t="s">
        <v>266</v>
      </c>
      <c r="C3729" s="55" t="s">
        <v>120</v>
      </c>
      <c r="D3729" s="55" t="s">
        <v>267</v>
      </c>
      <c r="E3729" s="55" t="s">
        <v>2022</v>
      </c>
      <c r="F3729" s="55">
        <v>1</v>
      </c>
      <c r="G3729" s="55">
        <v>0</v>
      </c>
    </row>
    <row r="3730" spans="2:7">
      <c r="B3730" s="55" t="s">
        <v>266</v>
      </c>
      <c r="C3730" s="55" t="s">
        <v>120</v>
      </c>
      <c r="D3730" s="55" t="s">
        <v>269</v>
      </c>
      <c r="E3730" s="55" t="s">
        <v>2022</v>
      </c>
      <c r="F3730" s="55">
        <v>0</v>
      </c>
      <c r="G3730" s="55">
        <v>0</v>
      </c>
    </row>
    <row r="3731" spans="2:7">
      <c r="B3731" s="55" t="s">
        <v>266</v>
      </c>
      <c r="C3731" s="55" t="s">
        <v>120</v>
      </c>
      <c r="D3731" s="55" t="s">
        <v>270</v>
      </c>
      <c r="E3731" s="55" t="s">
        <v>2022</v>
      </c>
      <c r="F3731" s="55">
        <v>0</v>
      </c>
      <c r="G3731" s="55">
        <v>0</v>
      </c>
    </row>
    <row r="3732" spans="2:7">
      <c r="B3732" s="55" t="s">
        <v>266</v>
      </c>
      <c r="C3732" s="55" t="s">
        <v>120</v>
      </c>
      <c r="D3732" s="55" t="s">
        <v>267</v>
      </c>
      <c r="E3732" s="55" t="s">
        <v>2023</v>
      </c>
      <c r="F3732" s="55">
        <v>175</v>
      </c>
      <c r="G3732" s="55">
        <v>129</v>
      </c>
    </row>
    <row r="3733" spans="2:7">
      <c r="B3733" s="55" t="s">
        <v>266</v>
      </c>
      <c r="C3733" s="55" t="s">
        <v>120</v>
      </c>
      <c r="D3733" s="55" t="s">
        <v>269</v>
      </c>
      <c r="E3733" s="55" t="s">
        <v>2023</v>
      </c>
      <c r="F3733" s="55">
        <v>229</v>
      </c>
      <c r="G3733" s="55">
        <v>97</v>
      </c>
    </row>
    <row r="3734" spans="2:7">
      <c r="B3734" s="55" t="s">
        <v>266</v>
      </c>
      <c r="C3734" s="55" t="s">
        <v>120</v>
      </c>
      <c r="D3734" s="55" t="s">
        <v>270</v>
      </c>
      <c r="E3734" s="55" t="s">
        <v>2023</v>
      </c>
      <c r="F3734" s="55">
        <v>71</v>
      </c>
      <c r="G3734" s="55">
        <v>46</v>
      </c>
    </row>
    <row r="3735" spans="2:7">
      <c r="B3735" s="55" t="s">
        <v>266</v>
      </c>
      <c r="C3735" s="55" t="s">
        <v>120</v>
      </c>
      <c r="D3735" s="55" t="s">
        <v>267</v>
      </c>
      <c r="E3735" s="55" t="s">
        <v>2024</v>
      </c>
      <c r="F3735" s="55">
        <v>9</v>
      </c>
      <c r="G3735" s="55">
        <v>3</v>
      </c>
    </row>
    <row r="3736" spans="2:7">
      <c r="B3736" s="55" t="s">
        <v>266</v>
      </c>
      <c r="C3736" s="55" t="s">
        <v>120</v>
      </c>
      <c r="D3736" s="55" t="s">
        <v>269</v>
      </c>
      <c r="E3736" s="55" t="s">
        <v>2024</v>
      </c>
      <c r="F3736" s="55">
        <v>0</v>
      </c>
      <c r="G3736" s="55">
        <v>0</v>
      </c>
    </row>
    <row r="3737" spans="2:7">
      <c r="B3737" s="55" t="s">
        <v>266</v>
      </c>
      <c r="C3737" s="55" t="s">
        <v>120</v>
      </c>
      <c r="D3737" s="55" t="s">
        <v>270</v>
      </c>
      <c r="E3737" s="55" t="s">
        <v>2024</v>
      </c>
      <c r="F3737" s="55">
        <v>0</v>
      </c>
      <c r="G3737" s="55">
        <v>0</v>
      </c>
    </row>
    <row r="3738" spans="2:7">
      <c r="B3738" s="55" t="s">
        <v>266</v>
      </c>
      <c r="C3738" s="55" t="s">
        <v>120</v>
      </c>
      <c r="D3738" s="55" t="s">
        <v>267</v>
      </c>
      <c r="E3738" s="55" t="s">
        <v>2025</v>
      </c>
      <c r="F3738" s="55">
        <v>243</v>
      </c>
      <c r="G3738" s="55">
        <v>247</v>
      </c>
    </row>
    <row r="3739" spans="2:7">
      <c r="B3739" s="55" t="s">
        <v>266</v>
      </c>
      <c r="C3739" s="55" t="s">
        <v>120</v>
      </c>
      <c r="D3739" s="55" t="s">
        <v>269</v>
      </c>
      <c r="E3739" s="55" t="s">
        <v>2025</v>
      </c>
      <c r="F3739" s="55">
        <v>37</v>
      </c>
      <c r="G3739" s="55">
        <v>37</v>
      </c>
    </row>
    <row r="3740" spans="2:7">
      <c r="B3740" s="55" t="s">
        <v>266</v>
      </c>
      <c r="C3740" s="55" t="s">
        <v>120</v>
      </c>
      <c r="D3740" s="55" t="s">
        <v>270</v>
      </c>
      <c r="E3740" s="55" t="s">
        <v>2025</v>
      </c>
      <c r="F3740" s="55">
        <v>21</v>
      </c>
      <c r="G3740" s="55">
        <v>18</v>
      </c>
    </row>
    <row r="3741" spans="2:7">
      <c r="B3741" s="55" t="s">
        <v>266</v>
      </c>
      <c r="C3741" s="55" t="s">
        <v>120</v>
      </c>
      <c r="D3741" s="55" t="s">
        <v>267</v>
      </c>
      <c r="E3741" s="55" t="s">
        <v>2026</v>
      </c>
      <c r="F3741" s="55">
        <v>3</v>
      </c>
      <c r="G3741" s="55">
        <v>20</v>
      </c>
    </row>
    <row r="3742" spans="2:7">
      <c r="B3742" s="55" t="s">
        <v>266</v>
      </c>
      <c r="C3742" s="55" t="s">
        <v>120</v>
      </c>
      <c r="D3742" s="55" t="s">
        <v>267</v>
      </c>
      <c r="E3742" s="55" t="s">
        <v>2027</v>
      </c>
      <c r="F3742" s="55">
        <v>12</v>
      </c>
      <c r="G3742" s="55">
        <v>6</v>
      </c>
    </row>
    <row r="3743" spans="2:7">
      <c r="B3743" s="55" t="s">
        <v>266</v>
      </c>
      <c r="C3743" s="55" t="s">
        <v>120</v>
      </c>
      <c r="D3743" s="55" t="s">
        <v>267</v>
      </c>
      <c r="E3743" s="55" t="s">
        <v>2028</v>
      </c>
      <c r="F3743" s="55">
        <v>16</v>
      </c>
      <c r="G3743" s="55">
        <v>24</v>
      </c>
    </row>
    <row r="3744" spans="2:7">
      <c r="B3744" s="55" t="s">
        <v>266</v>
      </c>
      <c r="C3744" s="55" t="s">
        <v>120</v>
      </c>
      <c r="D3744" s="55" t="s">
        <v>269</v>
      </c>
      <c r="E3744" s="55" t="s">
        <v>2028</v>
      </c>
      <c r="F3744" s="55">
        <v>0</v>
      </c>
      <c r="G3744" s="55">
        <v>0</v>
      </c>
    </row>
    <row r="3745" spans="2:7">
      <c r="B3745" s="55" t="s">
        <v>266</v>
      </c>
      <c r="C3745" s="55" t="s">
        <v>120</v>
      </c>
      <c r="D3745" s="55" t="s">
        <v>270</v>
      </c>
      <c r="E3745" s="55" t="s">
        <v>2028</v>
      </c>
      <c r="F3745" s="55">
        <v>0</v>
      </c>
      <c r="G3745" s="55">
        <v>0</v>
      </c>
    </row>
    <row r="3746" spans="2:7">
      <c r="B3746" s="55" t="s">
        <v>266</v>
      </c>
      <c r="C3746" s="55" t="s">
        <v>120</v>
      </c>
      <c r="D3746" s="55" t="s">
        <v>267</v>
      </c>
      <c r="E3746" s="55" t="s">
        <v>2029</v>
      </c>
      <c r="F3746" s="55">
        <v>36</v>
      </c>
      <c r="G3746" s="55">
        <v>32</v>
      </c>
    </row>
    <row r="3747" spans="2:7">
      <c r="B3747" s="55" t="s">
        <v>266</v>
      </c>
      <c r="C3747" s="55" t="s">
        <v>120</v>
      </c>
      <c r="D3747" s="55" t="s">
        <v>269</v>
      </c>
      <c r="E3747" s="55" t="s">
        <v>2029</v>
      </c>
      <c r="F3747" s="55">
        <v>19</v>
      </c>
      <c r="G3747" s="55">
        <v>8</v>
      </c>
    </row>
    <row r="3748" spans="2:7">
      <c r="B3748" s="55" t="s">
        <v>266</v>
      </c>
      <c r="C3748" s="55" t="s">
        <v>120</v>
      </c>
      <c r="D3748" s="55" t="s">
        <v>270</v>
      </c>
      <c r="E3748" s="55" t="s">
        <v>2029</v>
      </c>
      <c r="F3748" s="55">
        <v>5</v>
      </c>
      <c r="G3748" s="55">
        <v>0</v>
      </c>
    </row>
    <row r="3749" spans="2:7">
      <c r="B3749" s="55" t="s">
        <v>266</v>
      </c>
      <c r="C3749" s="55" t="s">
        <v>120</v>
      </c>
      <c r="D3749" s="55" t="s">
        <v>267</v>
      </c>
      <c r="E3749" s="55" t="s">
        <v>2030</v>
      </c>
      <c r="F3749" s="55">
        <v>0</v>
      </c>
      <c r="G3749" s="55">
        <v>0</v>
      </c>
    </row>
    <row r="3750" spans="2:7">
      <c r="B3750" s="55" t="s">
        <v>266</v>
      </c>
      <c r="C3750" s="55" t="s">
        <v>120</v>
      </c>
      <c r="D3750" s="55" t="s">
        <v>269</v>
      </c>
      <c r="E3750" s="55" t="s">
        <v>2030</v>
      </c>
      <c r="F3750" s="55">
        <v>0</v>
      </c>
      <c r="G3750" s="55">
        <v>0</v>
      </c>
    </row>
    <row r="3751" spans="2:7">
      <c r="B3751" s="55" t="s">
        <v>266</v>
      </c>
      <c r="C3751" s="55" t="s">
        <v>120</v>
      </c>
      <c r="D3751" s="55" t="s">
        <v>267</v>
      </c>
      <c r="E3751" s="55" t="s">
        <v>2031</v>
      </c>
      <c r="F3751" s="55">
        <v>33</v>
      </c>
      <c r="G3751" s="55">
        <v>11</v>
      </c>
    </row>
    <row r="3752" spans="2:7">
      <c r="B3752" s="55" t="s">
        <v>266</v>
      </c>
      <c r="C3752" s="55" t="s">
        <v>120</v>
      </c>
      <c r="D3752" s="55" t="s">
        <v>269</v>
      </c>
      <c r="E3752" s="55" t="s">
        <v>2031</v>
      </c>
      <c r="F3752" s="55">
        <v>1</v>
      </c>
      <c r="G3752" s="55">
        <v>0</v>
      </c>
    </row>
    <row r="3753" spans="2:7">
      <c r="B3753" s="55" t="s">
        <v>266</v>
      </c>
      <c r="C3753" s="55" t="s">
        <v>120</v>
      </c>
      <c r="D3753" s="55" t="s">
        <v>270</v>
      </c>
      <c r="E3753" s="55" t="s">
        <v>2031</v>
      </c>
      <c r="F3753" s="55">
        <v>0</v>
      </c>
      <c r="G3753" s="55">
        <v>0</v>
      </c>
    </row>
    <row r="3754" spans="2:7">
      <c r="B3754" s="55" t="s">
        <v>266</v>
      </c>
      <c r="C3754" s="55" t="s">
        <v>120</v>
      </c>
      <c r="D3754" s="55" t="s">
        <v>267</v>
      </c>
      <c r="E3754" s="55" t="s">
        <v>2032</v>
      </c>
      <c r="F3754" s="55">
        <v>3</v>
      </c>
      <c r="G3754" s="55">
        <v>0</v>
      </c>
    </row>
    <row r="3755" spans="2:7">
      <c r="B3755" s="55" t="s">
        <v>266</v>
      </c>
      <c r="C3755" s="55" t="s">
        <v>120</v>
      </c>
      <c r="D3755" s="55" t="s">
        <v>267</v>
      </c>
      <c r="E3755" s="55" t="s">
        <v>2033</v>
      </c>
      <c r="F3755" s="55">
        <v>201</v>
      </c>
      <c r="G3755" s="55">
        <v>260</v>
      </c>
    </row>
    <row r="3756" spans="2:7">
      <c r="B3756" s="55" t="s">
        <v>266</v>
      </c>
      <c r="C3756" s="55" t="s">
        <v>120</v>
      </c>
      <c r="D3756" s="55" t="s">
        <v>269</v>
      </c>
      <c r="E3756" s="55" t="s">
        <v>2033</v>
      </c>
      <c r="F3756" s="55">
        <v>163</v>
      </c>
      <c r="G3756" s="55">
        <v>148</v>
      </c>
    </row>
    <row r="3757" spans="2:7">
      <c r="B3757" s="55" t="s">
        <v>266</v>
      </c>
      <c r="C3757" s="55" t="s">
        <v>120</v>
      </c>
      <c r="D3757" s="55" t="s">
        <v>270</v>
      </c>
      <c r="E3757" s="55" t="s">
        <v>2033</v>
      </c>
      <c r="F3757" s="55">
        <v>4</v>
      </c>
      <c r="G3757" s="55">
        <v>0</v>
      </c>
    </row>
    <row r="3758" spans="2:7">
      <c r="B3758" s="55" t="s">
        <v>266</v>
      </c>
      <c r="C3758" s="55" t="s">
        <v>120</v>
      </c>
      <c r="D3758" s="55" t="s">
        <v>267</v>
      </c>
      <c r="E3758" s="55" t="s">
        <v>2034</v>
      </c>
      <c r="F3758" s="55">
        <v>15</v>
      </c>
      <c r="G3758" s="55">
        <v>12</v>
      </c>
    </row>
    <row r="3759" spans="2:7">
      <c r="B3759" s="55" t="s">
        <v>266</v>
      </c>
      <c r="C3759" s="55" t="s">
        <v>120</v>
      </c>
      <c r="D3759" s="55" t="s">
        <v>269</v>
      </c>
      <c r="E3759" s="55" t="s">
        <v>2034</v>
      </c>
      <c r="F3759" s="55">
        <v>36</v>
      </c>
      <c r="G3759" s="55">
        <v>2</v>
      </c>
    </row>
    <row r="3760" spans="2:7">
      <c r="B3760" s="55" t="s">
        <v>266</v>
      </c>
      <c r="C3760" s="55" t="s">
        <v>120</v>
      </c>
      <c r="D3760" s="55" t="s">
        <v>270</v>
      </c>
      <c r="E3760" s="55" t="s">
        <v>2034</v>
      </c>
      <c r="F3760" s="55">
        <v>0</v>
      </c>
      <c r="G3760" s="55">
        <v>0</v>
      </c>
    </row>
    <row r="3761" spans="2:7">
      <c r="B3761" s="55" t="s">
        <v>266</v>
      </c>
      <c r="C3761" s="55" t="s">
        <v>120</v>
      </c>
      <c r="D3761" s="55" t="s">
        <v>267</v>
      </c>
      <c r="E3761" s="55" t="s">
        <v>2035</v>
      </c>
      <c r="F3761" s="55">
        <v>0</v>
      </c>
      <c r="G3761" s="55">
        <v>6</v>
      </c>
    </row>
    <row r="3762" spans="2:7">
      <c r="B3762" s="55" t="s">
        <v>266</v>
      </c>
      <c r="C3762" s="55" t="s">
        <v>120</v>
      </c>
      <c r="D3762" s="55" t="s">
        <v>267</v>
      </c>
      <c r="E3762" s="55" t="s">
        <v>2036</v>
      </c>
      <c r="F3762" s="55">
        <v>0</v>
      </c>
      <c r="G3762" s="55">
        <v>0</v>
      </c>
    </row>
    <row r="3763" spans="2:7">
      <c r="B3763" s="55" t="s">
        <v>266</v>
      </c>
      <c r="C3763" s="55" t="s">
        <v>120</v>
      </c>
      <c r="D3763" s="55" t="s">
        <v>269</v>
      </c>
      <c r="E3763" s="55" t="s">
        <v>2036</v>
      </c>
      <c r="F3763" s="55">
        <v>0</v>
      </c>
      <c r="G3763" s="55">
        <v>0</v>
      </c>
    </row>
    <row r="3764" spans="2:7">
      <c r="B3764" s="55" t="s">
        <v>266</v>
      </c>
      <c r="C3764" s="55" t="s">
        <v>120</v>
      </c>
      <c r="D3764" s="55" t="s">
        <v>267</v>
      </c>
      <c r="E3764" s="55" t="s">
        <v>2037</v>
      </c>
      <c r="F3764" s="55">
        <v>0</v>
      </c>
      <c r="G3764" s="55">
        <v>2</v>
      </c>
    </row>
    <row r="3765" spans="2:7">
      <c r="B3765" s="55" t="s">
        <v>266</v>
      </c>
      <c r="C3765" s="55" t="s">
        <v>120</v>
      </c>
      <c r="D3765" s="55" t="s">
        <v>269</v>
      </c>
      <c r="E3765" s="55" t="s">
        <v>2037</v>
      </c>
      <c r="F3765" s="55">
        <v>0</v>
      </c>
      <c r="G3765" s="55">
        <v>2</v>
      </c>
    </row>
    <row r="3766" spans="2:7">
      <c r="B3766" s="55" t="s">
        <v>266</v>
      </c>
      <c r="C3766" s="55" t="s">
        <v>120</v>
      </c>
      <c r="D3766" s="55" t="s">
        <v>267</v>
      </c>
      <c r="E3766" s="55" t="s">
        <v>2038</v>
      </c>
      <c r="F3766" s="55">
        <v>0</v>
      </c>
      <c r="G3766" s="55">
        <v>2</v>
      </c>
    </row>
    <row r="3767" spans="2:7">
      <c r="B3767" s="55" t="s">
        <v>266</v>
      </c>
      <c r="C3767" s="55" t="s">
        <v>120</v>
      </c>
      <c r="D3767" s="55" t="s">
        <v>267</v>
      </c>
      <c r="E3767" s="55" t="s">
        <v>2039</v>
      </c>
      <c r="F3767" s="55">
        <v>3</v>
      </c>
      <c r="G3767" s="55">
        <v>6</v>
      </c>
    </row>
    <row r="3768" spans="2:7">
      <c r="B3768" s="55" t="s">
        <v>266</v>
      </c>
      <c r="C3768" s="55" t="s">
        <v>120</v>
      </c>
      <c r="D3768" s="55" t="s">
        <v>269</v>
      </c>
      <c r="E3768" s="55" t="s">
        <v>2039</v>
      </c>
      <c r="F3768" s="55">
        <v>2</v>
      </c>
      <c r="G3768" s="55">
        <v>0</v>
      </c>
    </row>
    <row r="3769" spans="2:7">
      <c r="B3769" s="55" t="s">
        <v>266</v>
      </c>
      <c r="C3769" s="55" t="s">
        <v>120</v>
      </c>
      <c r="D3769" s="55" t="s">
        <v>270</v>
      </c>
      <c r="E3769" s="55" t="s">
        <v>2039</v>
      </c>
      <c r="F3769" s="55">
        <v>0</v>
      </c>
      <c r="G3769" s="55">
        <v>0</v>
      </c>
    </row>
    <row r="3770" spans="2:7">
      <c r="B3770" s="55" t="s">
        <v>266</v>
      </c>
      <c r="C3770" s="55" t="s">
        <v>120</v>
      </c>
      <c r="D3770" s="55" t="s">
        <v>267</v>
      </c>
      <c r="E3770" s="55" t="s">
        <v>2040</v>
      </c>
      <c r="F3770" s="55">
        <v>3</v>
      </c>
      <c r="G3770" s="55">
        <v>0</v>
      </c>
    </row>
    <row r="3771" spans="2:7">
      <c r="B3771" s="55" t="s">
        <v>266</v>
      </c>
      <c r="C3771" s="55" t="s">
        <v>120</v>
      </c>
      <c r="D3771" s="55" t="s">
        <v>267</v>
      </c>
      <c r="E3771" s="55" t="s">
        <v>2041</v>
      </c>
      <c r="F3771" s="55">
        <v>0</v>
      </c>
      <c r="G3771" s="55">
        <v>0</v>
      </c>
    </row>
    <row r="3772" spans="2:7">
      <c r="B3772" s="55" t="s">
        <v>266</v>
      </c>
      <c r="C3772" s="55" t="s">
        <v>120</v>
      </c>
      <c r="D3772" s="55" t="s">
        <v>269</v>
      </c>
      <c r="E3772" s="55" t="s">
        <v>2041</v>
      </c>
      <c r="F3772" s="55">
        <v>0</v>
      </c>
      <c r="G3772" s="55">
        <v>0</v>
      </c>
    </row>
    <row r="3773" spans="2:7">
      <c r="B3773" s="55" t="s">
        <v>266</v>
      </c>
      <c r="C3773" s="55" t="s">
        <v>120</v>
      </c>
      <c r="D3773" s="55" t="s">
        <v>270</v>
      </c>
      <c r="E3773" s="55" t="s">
        <v>2041</v>
      </c>
      <c r="F3773" s="55">
        <v>0</v>
      </c>
      <c r="G3773" s="55">
        <v>4</v>
      </c>
    </row>
    <row r="3774" spans="2:7">
      <c r="B3774" s="55" t="s">
        <v>266</v>
      </c>
      <c r="C3774" s="55" t="s">
        <v>120</v>
      </c>
      <c r="D3774" s="55" t="s">
        <v>267</v>
      </c>
      <c r="E3774" s="55" t="s">
        <v>2042</v>
      </c>
      <c r="F3774" s="55">
        <v>13</v>
      </c>
      <c r="G3774" s="55">
        <v>3</v>
      </c>
    </row>
    <row r="3775" spans="2:7">
      <c r="B3775" s="55" t="s">
        <v>266</v>
      </c>
      <c r="C3775" s="55" t="s">
        <v>120</v>
      </c>
      <c r="D3775" s="55" t="s">
        <v>269</v>
      </c>
      <c r="E3775" s="55" t="s">
        <v>2042</v>
      </c>
      <c r="F3775" s="55">
        <v>20</v>
      </c>
      <c r="G3775" s="55">
        <v>21</v>
      </c>
    </row>
    <row r="3776" spans="2:7">
      <c r="B3776" s="55" t="s">
        <v>266</v>
      </c>
      <c r="C3776" s="55" t="s">
        <v>120</v>
      </c>
      <c r="D3776" s="55" t="s">
        <v>270</v>
      </c>
      <c r="E3776" s="55" t="s">
        <v>2042</v>
      </c>
      <c r="F3776" s="55">
        <v>0</v>
      </c>
      <c r="G3776" s="55">
        <v>0</v>
      </c>
    </row>
    <row r="3777" spans="2:7">
      <c r="B3777" s="55" t="s">
        <v>266</v>
      </c>
      <c r="C3777" s="55" t="s">
        <v>120</v>
      </c>
      <c r="D3777" s="55" t="s">
        <v>269</v>
      </c>
      <c r="E3777" s="55" t="s">
        <v>2043</v>
      </c>
      <c r="F3777" s="55">
        <v>0</v>
      </c>
      <c r="G3777" s="55">
        <v>0</v>
      </c>
    </row>
    <row r="3778" spans="2:7">
      <c r="B3778" s="55" t="s">
        <v>266</v>
      </c>
      <c r="C3778" s="55" t="s">
        <v>120</v>
      </c>
      <c r="D3778" s="55" t="s">
        <v>267</v>
      </c>
      <c r="E3778" s="55" t="s">
        <v>2044</v>
      </c>
      <c r="F3778" s="55">
        <v>9</v>
      </c>
      <c r="G3778" s="55">
        <v>12</v>
      </c>
    </row>
    <row r="3779" spans="2:7">
      <c r="B3779" s="55" t="s">
        <v>266</v>
      </c>
      <c r="C3779" s="55" t="s">
        <v>120</v>
      </c>
      <c r="D3779" s="55" t="s">
        <v>269</v>
      </c>
      <c r="E3779" s="55" t="s">
        <v>2044</v>
      </c>
      <c r="F3779" s="55">
        <v>0</v>
      </c>
      <c r="G3779" s="55">
        <v>0</v>
      </c>
    </row>
    <row r="3780" spans="2:7">
      <c r="B3780" s="55" t="s">
        <v>266</v>
      </c>
      <c r="C3780" s="55" t="s">
        <v>120</v>
      </c>
      <c r="D3780" s="55" t="s">
        <v>267</v>
      </c>
      <c r="E3780" s="55" t="s">
        <v>2045</v>
      </c>
      <c r="F3780" s="55">
        <v>86</v>
      </c>
      <c r="G3780" s="55">
        <v>37</v>
      </c>
    </row>
    <row r="3781" spans="2:7">
      <c r="B3781" s="55" t="s">
        <v>266</v>
      </c>
      <c r="C3781" s="55" t="s">
        <v>120</v>
      </c>
      <c r="D3781" s="55" t="s">
        <v>269</v>
      </c>
      <c r="E3781" s="55" t="s">
        <v>2045</v>
      </c>
      <c r="F3781" s="55">
        <v>35</v>
      </c>
      <c r="G3781" s="55">
        <v>99</v>
      </c>
    </row>
    <row r="3782" spans="2:7">
      <c r="B3782" s="55" t="s">
        <v>266</v>
      </c>
      <c r="C3782" s="55" t="s">
        <v>120</v>
      </c>
      <c r="D3782" s="55" t="s">
        <v>270</v>
      </c>
      <c r="E3782" s="55" t="s">
        <v>2045</v>
      </c>
      <c r="F3782" s="55">
        <v>7</v>
      </c>
      <c r="G3782" s="55">
        <v>7</v>
      </c>
    </row>
    <row r="3783" spans="2:7">
      <c r="B3783" s="55" t="s">
        <v>266</v>
      </c>
      <c r="C3783" s="55" t="s">
        <v>120</v>
      </c>
      <c r="D3783" s="55" t="s">
        <v>267</v>
      </c>
      <c r="E3783" s="55" t="s">
        <v>2046</v>
      </c>
      <c r="F3783" s="55">
        <v>85</v>
      </c>
      <c r="G3783" s="55">
        <v>68</v>
      </c>
    </row>
    <row r="3784" spans="2:7">
      <c r="B3784" s="55" t="s">
        <v>266</v>
      </c>
      <c r="C3784" s="55" t="s">
        <v>120</v>
      </c>
      <c r="D3784" s="55" t="s">
        <v>269</v>
      </c>
      <c r="E3784" s="55" t="s">
        <v>2046</v>
      </c>
      <c r="F3784" s="55">
        <v>95</v>
      </c>
      <c r="G3784" s="55">
        <v>92</v>
      </c>
    </row>
    <row r="3785" spans="2:7">
      <c r="B3785" s="55" t="s">
        <v>266</v>
      </c>
      <c r="C3785" s="55" t="s">
        <v>120</v>
      </c>
      <c r="D3785" s="55" t="s">
        <v>270</v>
      </c>
      <c r="E3785" s="55" t="s">
        <v>2046</v>
      </c>
      <c r="F3785" s="55">
        <v>5</v>
      </c>
      <c r="G3785" s="55">
        <v>3</v>
      </c>
    </row>
    <row r="3786" spans="2:7">
      <c r="B3786" s="55" t="s">
        <v>266</v>
      </c>
      <c r="C3786" s="55" t="s">
        <v>120</v>
      </c>
      <c r="D3786" s="55" t="s">
        <v>267</v>
      </c>
      <c r="E3786" s="55" t="s">
        <v>2047</v>
      </c>
      <c r="F3786" s="55">
        <v>0</v>
      </c>
      <c r="G3786" s="55">
        <v>0</v>
      </c>
    </row>
    <row r="3787" spans="2:7">
      <c r="B3787" s="55" t="s">
        <v>266</v>
      </c>
      <c r="C3787" s="55" t="s">
        <v>120</v>
      </c>
      <c r="D3787" s="55" t="s">
        <v>267</v>
      </c>
      <c r="E3787" s="55" t="s">
        <v>2048</v>
      </c>
      <c r="F3787" s="55">
        <v>0</v>
      </c>
      <c r="G3787" s="55">
        <v>0</v>
      </c>
    </row>
    <row r="3788" spans="2:7">
      <c r="B3788" s="55" t="s">
        <v>266</v>
      </c>
      <c r="C3788" s="55" t="s">
        <v>120</v>
      </c>
      <c r="D3788" s="55" t="s">
        <v>267</v>
      </c>
      <c r="E3788" s="55" t="s">
        <v>2049</v>
      </c>
      <c r="F3788" s="55">
        <v>5</v>
      </c>
      <c r="G3788" s="55">
        <v>0</v>
      </c>
    </row>
    <row r="3789" spans="2:7">
      <c r="B3789" s="55" t="s">
        <v>266</v>
      </c>
      <c r="C3789" s="55" t="s">
        <v>120</v>
      </c>
      <c r="D3789" s="55" t="s">
        <v>267</v>
      </c>
      <c r="E3789" s="55" t="s">
        <v>2050</v>
      </c>
      <c r="F3789" s="55">
        <v>1</v>
      </c>
      <c r="G3789" s="55">
        <v>0</v>
      </c>
    </row>
    <row r="3790" spans="2:7">
      <c r="B3790" s="55" t="s">
        <v>266</v>
      </c>
      <c r="C3790" s="55" t="s">
        <v>120</v>
      </c>
      <c r="D3790" s="55" t="s">
        <v>267</v>
      </c>
      <c r="E3790" s="55" t="s">
        <v>2051</v>
      </c>
      <c r="F3790" s="55">
        <v>15</v>
      </c>
      <c r="G3790" s="55">
        <v>6</v>
      </c>
    </row>
    <row r="3791" spans="2:7">
      <c r="B3791" s="55" t="s">
        <v>266</v>
      </c>
      <c r="C3791" s="55" t="s">
        <v>120</v>
      </c>
      <c r="D3791" s="55" t="s">
        <v>269</v>
      </c>
      <c r="E3791" s="55" t="s">
        <v>2051</v>
      </c>
      <c r="F3791" s="55">
        <v>24</v>
      </c>
      <c r="G3791" s="55">
        <v>21</v>
      </c>
    </row>
    <row r="3792" spans="2:7">
      <c r="B3792" s="55" t="s">
        <v>266</v>
      </c>
      <c r="C3792" s="55" t="s">
        <v>120</v>
      </c>
      <c r="D3792" s="55" t="s">
        <v>267</v>
      </c>
      <c r="E3792" s="55" t="s">
        <v>2052</v>
      </c>
      <c r="F3792" s="55">
        <v>1192</v>
      </c>
      <c r="G3792" s="55">
        <v>1611</v>
      </c>
    </row>
    <row r="3793" spans="2:7">
      <c r="B3793" s="55" t="s">
        <v>266</v>
      </c>
      <c r="C3793" s="55" t="s">
        <v>120</v>
      </c>
      <c r="D3793" s="55" t="s">
        <v>269</v>
      </c>
      <c r="E3793" s="55" t="s">
        <v>2052</v>
      </c>
      <c r="F3793" s="55">
        <v>303</v>
      </c>
      <c r="G3793" s="55">
        <v>335</v>
      </c>
    </row>
    <row r="3794" spans="2:7">
      <c r="B3794" s="55" t="s">
        <v>266</v>
      </c>
      <c r="C3794" s="55" t="s">
        <v>120</v>
      </c>
      <c r="D3794" s="55" t="s">
        <v>270</v>
      </c>
      <c r="E3794" s="55" t="s">
        <v>2052</v>
      </c>
      <c r="F3794" s="55">
        <v>556</v>
      </c>
      <c r="G3794" s="55">
        <v>804</v>
      </c>
    </row>
    <row r="3795" spans="2:7">
      <c r="B3795" s="55" t="s">
        <v>266</v>
      </c>
      <c r="C3795" s="55" t="s">
        <v>120</v>
      </c>
      <c r="D3795" s="55" t="s">
        <v>267</v>
      </c>
      <c r="E3795" s="55" t="s">
        <v>2053</v>
      </c>
      <c r="F3795" s="55">
        <v>0</v>
      </c>
      <c r="G3795" s="55">
        <v>0</v>
      </c>
    </row>
    <row r="3796" spans="2:7">
      <c r="B3796" s="55" t="s">
        <v>266</v>
      </c>
      <c r="C3796" s="55" t="s">
        <v>120</v>
      </c>
      <c r="D3796" s="55" t="s">
        <v>267</v>
      </c>
      <c r="E3796" s="55" t="s">
        <v>2054</v>
      </c>
      <c r="F3796" s="55">
        <v>63</v>
      </c>
      <c r="G3796" s="55">
        <v>48</v>
      </c>
    </row>
    <row r="3797" spans="2:7">
      <c r="B3797" s="55" t="s">
        <v>266</v>
      </c>
      <c r="C3797" s="55" t="s">
        <v>120</v>
      </c>
      <c r="D3797" s="55" t="s">
        <v>269</v>
      </c>
      <c r="E3797" s="55" t="s">
        <v>2054</v>
      </c>
      <c r="F3797" s="55">
        <v>59</v>
      </c>
      <c r="G3797" s="55">
        <v>0</v>
      </c>
    </row>
    <row r="3798" spans="2:7">
      <c r="B3798" s="55" t="s">
        <v>266</v>
      </c>
      <c r="C3798" s="55" t="s">
        <v>120</v>
      </c>
      <c r="D3798" s="55" t="s">
        <v>270</v>
      </c>
      <c r="E3798" s="55" t="s">
        <v>2054</v>
      </c>
      <c r="F3798" s="55">
        <v>2</v>
      </c>
      <c r="G3798" s="55">
        <v>0</v>
      </c>
    </row>
    <row r="3799" spans="2:7">
      <c r="B3799" s="55" t="s">
        <v>266</v>
      </c>
      <c r="C3799" s="55" t="s">
        <v>120</v>
      </c>
      <c r="D3799" s="55" t="s">
        <v>267</v>
      </c>
      <c r="E3799" s="55" t="s">
        <v>2055</v>
      </c>
      <c r="F3799" s="55">
        <v>6</v>
      </c>
      <c r="G3799" s="55">
        <v>6</v>
      </c>
    </row>
    <row r="3800" spans="2:7">
      <c r="B3800" s="55" t="s">
        <v>266</v>
      </c>
      <c r="C3800" s="55" t="s">
        <v>120</v>
      </c>
      <c r="D3800" s="55" t="s">
        <v>267</v>
      </c>
      <c r="E3800" s="55" t="s">
        <v>2056</v>
      </c>
      <c r="F3800" s="55">
        <v>2</v>
      </c>
      <c r="G3800" s="55">
        <v>7</v>
      </c>
    </row>
    <row r="3801" spans="2:7">
      <c r="B3801" s="55" t="s">
        <v>266</v>
      </c>
      <c r="C3801" s="55" t="s">
        <v>120</v>
      </c>
      <c r="D3801" s="55" t="s">
        <v>269</v>
      </c>
      <c r="E3801" s="55" t="s">
        <v>2056</v>
      </c>
      <c r="F3801" s="55">
        <v>20</v>
      </c>
      <c r="G3801" s="55">
        <v>56</v>
      </c>
    </row>
    <row r="3802" spans="2:7">
      <c r="B3802" s="55" t="s">
        <v>266</v>
      </c>
      <c r="C3802" s="55" t="s">
        <v>120</v>
      </c>
      <c r="D3802" s="55" t="s">
        <v>270</v>
      </c>
      <c r="E3802" s="55" t="s">
        <v>2056</v>
      </c>
      <c r="F3802" s="55">
        <v>0</v>
      </c>
      <c r="G3802" s="55">
        <v>0</v>
      </c>
    </row>
    <row r="3803" spans="2:7">
      <c r="B3803" s="55" t="s">
        <v>266</v>
      </c>
      <c r="C3803" s="55" t="s">
        <v>120</v>
      </c>
      <c r="D3803" s="55" t="s">
        <v>267</v>
      </c>
      <c r="E3803" s="55" t="s">
        <v>2057</v>
      </c>
      <c r="F3803" s="55">
        <v>20</v>
      </c>
      <c r="G3803" s="55">
        <v>165</v>
      </c>
    </row>
    <row r="3804" spans="2:7">
      <c r="B3804" s="55" t="s">
        <v>266</v>
      </c>
      <c r="C3804" s="55" t="s">
        <v>120</v>
      </c>
      <c r="D3804" s="55" t="s">
        <v>269</v>
      </c>
      <c r="E3804" s="55" t="s">
        <v>2057</v>
      </c>
      <c r="F3804" s="55">
        <v>31</v>
      </c>
      <c r="G3804" s="55">
        <v>33</v>
      </c>
    </row>
    <row r="3805" spans="2:7">
      <c r="B3805" s="55" t="s">
        <v>266</v>
      </c>
      <c r="C3805" s="55" t="s">
        <v>120</v>
      </c>
      <c r="D3805" s="55" t="s">
        <v>270</v>
      </c>
      <c r="E3805" s="55" t="s">
        <v>2057</v>
      </c>
      <c r="F3805" s="55">
        <v>0</v>
      </c>
      <c r="G3805" s="55">
        <v>5</v>
      </c>
    </row>
    <row r="3806" spans="2:7">
      <c r="B3806" s="55" t="s">
        <v>266</v>
      </c>
      <c r="C3806" s="55" t="s">
        <v>120</v>
      </c>
      <c r="D3806" s="55" t="s">
        <v>267</v>
      </c>
      <c r="E3806" s="55" t="s">
        <v>2058</v>
      </c>
      <c r="F3806" s="55">
        <v>0</v>
      </c>
      <c r="G3806" s="55">
        <v>0</v>
      </c>
    </row>
    <row r="3807" spans="2:7">
      <c r="B3807" s="55" t="s">
        <v>266</v>
      </c>
      <c r="C3807" s="55" t="s">
        <v>120</v>
      </c>
      <c r="D3807" s="55" t="s">
        <v>269</v>
      </c>
      <c r="E3807" s="55" t="s">
        <v>2058</v>
      </c>
      <c r="F3807" s="55">
        <v>0</v>
      </c>
      <c r="G3807" s="55">
        <v>0</v>
      </c>
    </row>
    <row r="3808" spans="2:7">
      <c r="B3808" s="55" t="s">
        <v>266</v>
      </c>
      <c r="C3808" s="55" t="s">
        <v>120</v>
      </c>
      <c r="D3808" s="55" t="s">
        <v>267</v>
      </c>
      <c r="E3808" s="55" t="s">
        <v>2059</v>
      </c>
      <c r="F3808" s="55">
        <v>0</v>
      </c>
      <c r="G3808" s="55">
        <v>4</v>
      </c>
    </row>
    <row r="3809" spans="2:7">
      <c r="B3809" s="55" t="s">
        <v>266</v>
      </c>
      <c r="C3809" s="55" t="s">
        <v>120</v>
      </c>
      <c r="D3809" s="55" t="s">
        <v>269</v>
      </c>
      <c r="E3809" s="55" t="s">
        <v>2059</v>
      </c>
      <c r="F3809" s="55">
        <v>2</v>
      </c>
      <c r="G3809" s="55">
        <v>6</v>
      </c>
    </row>
    <row r="3810" spans="2:7">
      <c r="B3810" s="55" t="s">
        <v>266</v>
      </c>
      <c r="C3810" s="55" t="s">
        <v>120</v>
      </c>
      <c r="D3810" s="55" t="s">
        <v>267</v>
      </c>
      <c r="E3810" s="55" t="s">
        <v>2060</v>
      </c>
      <c r="F3810" s="55">
        <v>46</v>
      </c>
      <c r="G3810" s="55">
        <v>25</v>
      </c>
    </row>
    <row r="3811" spans="2:7">
      <c r="B3811" s="55" t="s">
        <v>266</v>
      </c>
      <c r="C3811" s="55" t="s">
        <v>120</v>
      </c>
      <c r="D3811" s="55" t="s">
        <v>269</v>
      </c>
      <c r="E3811" s="55" t="s">
        <v>2060</v>
      </c>
      <c r="F3811" s="55">
        <v>18</v>
      </c>
      <c r="G3811" s="55">
        <v>4</v>
      </c>
    </row>
    <row r="3812" spans="2:7">
      <c r="B3812" s="55" t="s">
        <v>266</v>
      </c>
      <c r="C3812" s="55" t="s">
        <v>120</v>
      </c>
      <c r="D3812" s="55" t="s">
        <v>270</v>
      </c>
      <c r="E3812" s="55" t="s">
        <v>2060</v>
      </c>
      <c r="F3812" s="55">
        <v>2</v>
      </c>
      <c r="G3812" s="55">
        <v>2</v>
      </c>
    </row>
    <row r="3813" spans="2:7">
      <c r="B3813" s="55" t="s">
        <v>266</v>
      </c>
      <c r="C3813" s="55" t="s">
        <v>120</v>
      </c>
      <c r="D3813" s="55" t="s">
        <v>267</v>
      </c>
      <c r="E3813" s="55" t="s">
        <v>2061</v>
      </c>
      <c r="F3813" s="55">
        <v>0</v>
      </c>
      <c r="G3813" s="55">
        <v>6</v>
      </c>
    </row>
    <row r="3814" spans="2:7">
      <c r="B3814" s="55" t="s">
        <v>266</v>
      </c>
      <c r="C3814" s="55" t="s">
        <v>120</v>
      </c>
      <c r="D3814" s="55" t="s">
        <v>267</v>
      </c>
      <c r="E3814" s="55" t="s">
        <v>1256</v>
      </c>
      <c r="F3814" s="55">
        <v>58</v>
      </c>
      <c r="G3814" s="55">
        <v>56</v>
      </c>
    </row>
    <row r="3815" spans="2:7">
      <c r="B3815" s="55" t="s">
        <v>266</v>
      </c>
      <c r="C3815" s="55" t="s">
        <v>120</v>
      </c>
      <c r="D3815" s="55" t="s">
        <v>269</v>
      </c>
      <c r="E3815" s="55" t="s">
        <v>1256</v>
      </c>
      <c r="F3815" s="55">
        <v>450</v>
      </c>
      <c r="G3815" s="55">
        <v>275</v>
      </c>
    </row>
    <row r="3816" spans="2:7">
      <c r="B3816" s="55" t="s">
        <v>266</v>
      </c>
      <c r="C3816" s="55" t="s">
        <v>120</v>
      </c>
      <c r="D3816" s="55" t="s">
        <v>270</v>
      </c>
      <c r="E3816" s="55" t="s">
        <v>1256</v>
      </c>
      <c r="F3816" s="55">
        <v>13</v>
      </c>
      <c r="G3816" s="55">
        <v>10</v>
      </c>
    </row>
    <row r="3817" spans="2:7">
      <c r="B3817" s="55" t="s">
        <v>266</v>
      </c>
      <c r="C3817" s="55" t="s">
        <v>120</v>
      </c>
      <c r="D3817" s="55" t="s">
        <v>267</v>
      </c>
      <c r="E3817" s="55" t="s">
        <v>2062</v>
      </c>
      <c r="F3817" s="55">
        <v>26</v>
      </c>
      <c r="G3817" s="55">
        <v>34</v>
      </c>
    </row>
    <row r="3818" spans="2:7">
      <c r="B3818" s="55" t="s">
        <v>266</v>
      </c>
      <c r="C3818" s="55" t="s">
        <v>120</v>
      </c>
      <c r="D3818" s="55" t="s">
        <v>269</v>
      </c>
      <c r="E3818" s="55" t="s">
        <v>2062</v>
      </c>
      <c r="F3818" s="55">
        <v>12</v>
      </c>
      <c r="G3818" s="55">
        <v>0</v>
      </c>
    </row>
    <row r="3819" spans="2:7">
      <c r="B3819" s="55" t="s">
        <v>266</v>
      </c>
      <c r="C3819" s="55" t="s">
        <v>120</v>
      </c>
      <c r="D3819" s="55" t="s">
        <v>267</v>
      </c>
      <c r="E3819" s="55" t="s">
        <v>2063</v>
      </c>
      <c r="F3819" s="55">
        <v>10</v>
      </c>
      <c r="G3819" s="55">
        <v>6</v>
      </c>
    </row>
    <row r="3820" spans="2:7">
      <c r="B3820" s="55" t="s">
        <v>266</v>
      </c>
      <c r="C3820" s="55" t="s">
        <v>120</v>
      </c>
      <c r="D3820" s="55" t="s">
        <v>269</v>
      </c>
      <c r="E3820" s="55" t="s">
        <v>2063</v>
      </c>
      <c r="F3820" s="55">
        <v>0</v>
      </c>
      <c r="G3820" s="55">
        <v>312</v>
      </c>
    </row>
    <row r="3821" spans="2:7">
      <c r="B3821" s="55" t="s">
        <v>266</v>
      </c>
      <c r="C3821" s="55" t="s">
        <v>120</v>
      </c>
      <c r="D3821" s="55" t="s">
        <v>270</v>
      </c>
      <c r="E3821" s="55" t="s">
        <v>2063</v>
      </c>
      <c r="F3821" s="55">
        <v>0</v>
      </c>
      <c r="G3821" s="55">
        <v>13</v>
      </c>
    </row>
    <row r="3822" spans="2:7">
      <c r="B3822" s="55" t="s">
        <v>266</v>
      </c>
      <c r="C3822" s="55" t="s">
        <v>120</v>
      </c>
      <c r="D3822" s="55" t="s">
        <v>267</v>
      </c>
      <c r="E3822" s="55" t="s">
        <v>2064</v>
      </c>
      <c r="F3822" s="55">
        <v>0</v>
      </c>
      <c r="G3822" s="55">
        <v>1</v>
      </c>
    </row>
    <row r="3823" spans="2:7">
      <c r="B3823" s="55" t="s">
        <v>266</v>
      </c>
      <c r="C3823" s="55" t="s">
        <v>120</v>
      </c>
      <c r="D3823" s="55" t="s">
        <v>270</v>
      </c>
      <c r="E3823" s="55" t="s">
        <v>2064</v>
      </c>
      <c r="F3823" s="55">
        <v>0</v>
      </c>
      <c r="G3823" s="55">
        <v>0</v>
      </c>
    </row>
    <row r="3824" spans="2:7">
      <c r="B3824" s="55" t="s">
        <v>266</v>
      </c>
      <c r="C3824" s="55" t="s">
        <v>120</v>
      </c>
      <c r="D3824" s="55" t="s">
        <v>267</v>
      </c>
      <c r="E3824" s="55" t="s">
        <v>2065</v>
      </c>
      <c r="F3824" s="55">
        <v>6</v>
      </c>
      <c r="G3824" s="55">
        <v>8</v>
      </c>
    </row>
    <row r="3825" spans="2:7">
      <c r="B3825" s="55" t="s">
        <v>266</v>
      </c>
      <c r="C3825" s="55" t="s">
        <v>120</v>
      </c>
      <c r="D3825" s="55" t="s">
        <v>269</v>
      </c>
      <c r="E3825" s="55" t="s">
        <v>2065</v>
      </c>
      <c r="F3825" s="55">
        <v>0</v>
      </c>
      <c r="G3825" s="55">
        <v>0</v>
      </c>
    </row>
    <row r="3826" spans="2:7">
      <c r="B3826" s="55" t="s">
        <v>266</v>
      </c>
      <c r="C3826" s="55" t="s">
        <v>120</v>
      </c>
      <c r="D3826" s="55" t="s">
        <v>267</v>
      </c>
      <c r="E3826" s="55" t="s">
        <v>2066</v>
      </c>
      <c r="F3826" s="55">
        <v>5</v>
      </c>
      <c r="G3826" s="55">
        <v>1</v>
      </c>
    </row>
    <row r="3827" spans="2:7">
      <c r="B3827" s="55" t="s">
        <v>266</v>
      </c>
      <c r="C3827" s="55" t="s">
        <v>120</v>
      </c>
      <c r="D3827" s="55" t="s">
        <v>270</v>
      </c>
      <c r="E3827" s="55" t="s">
        <v>2066</v>
      </c>
      <c r="F3827" s="55">
        <v>0</v>
      </c>
      <c r="G3827" s="55">
        <v>0</v>
      </c>
    </row>
    <row r="3828" spans="2:7">
      <c r="B3828" s="55" t="s">
        <v>266</v>
      </c>
      <c r="C3828" s="55" t="s">
        <v>120</v>
      </c>
      <c r="D3828" s="55" t="s">
        <v>267</v>
      </c>
      <c r="E3828" s="55" t="s">
        <v>2067</v>
      </c>
      <c r="F3828" s="55">
        <v>364</v>
      </c>
      <c r="G3828" s="55">
        <v>641</v>
      </c>
    </row>
    <row r="3829" spans="2:7">
      <c r="B3829" s="55" t="s">
        <v>266</v>
      </c>
      <c r="C3829" s="55" t="s">
        <v>120</v>
      </c>
      <c r="D3829" s="55" t="s">
        <v>269</v>
      </c>
      <c r="E3829" s="55" t="s">
        <v>2067</v>
      </c>
      <c r="F3829" s="55">
        <v>652</v>
      </c>
      <c r="G3829" s="55">
        <v>1542</v>
      </c>
    </row>
    <row r="3830" spans="2:7">
      <c r="B3830" s="55" t="s">
        <v>266</v>
      </c>
      <c r="C3830" s="55" t="s">
        <v>120</v>
      </c>
      <c r="D3830" s="55" t="s">
        <v>270</v>
      </c>
      <c r="E3830" s="55" t="s">
        <v>2067</v>
      </c>
      <c r="F3830" s="55">
        <v>180</v>
      </c>
      <c r="G3830" s="55">
        <v>185</v>
      </c>
    </row>
    <row r="3831" spans="2:7">
      <c r="B3831" s="55" t="s">
        <v>266</v>
      </c>
      <c r="C3831" s="55" t="s">
        <v>120</v>
      </c>
      <c r="D3831" s="55" t="s">
        <v>267</v>
      </c>
      <c r="E3831" s="55" t="s">
        <v>2068</v>
      </c>
      <c r="F3831" s="55">
        <v>0</v>
      </c>
      <c r="G3831" s="55">
        <v>0</v>
      </c>
    </row>
    <row r="3832" spans="2:7">
      <c r="B3832" s="55" t="s">
        <v>266</v>
      </c>
      <c r="C3832" s="55" t="s">
        <v>120</v>
      </c>
      <c r="D3832" s="55" t="s">
        <v>267</v>
      </c>
      <c r="E3832" s="55" t="s">
        <v>2069</v>
      </c>
      <c r="F3832" s="55">
        <v>2</v>
      </c>
      <c r="G3832" s="55">
        <v>0</v>
      </c>
    </row>
    <row r="3833" spans="2:7">
      <c r="B3833" s="55" t="s">
        <v>266</v>
      </c>
      <c r="C3833" s="55" t="s">
        <v>120</v>
      </c>
      <c r="D3833" s="55" t="s">
        <v>267</v>
      </c>
      <c r="E3833" s="55" t="s">
        <v>2070</v>
      </c>
      <c r="F3833" s="55">
        <v>108</v>
      </c>
      <c r="G3833" s="55">
        <v>143</v>
      </c>
    </row>
    <row r="3834" spans="2:7">
      <c r="B3834" s="55" t="s">
        <v>266</v>
      </c>
      <c r="C3834" s="55" t="s">
        <v>120</v>
      </c>
      <c r="D3834" s="55" t="s">
        <v>269</v>
      </c>
      <c r="E3834" s="55" t="s">
        <v>2070</v>
      </c>
      <c r="F3834" s="55">
        <v>2094</v>
      </c>
      <c r="G3834" s="55">
        <v>35</v>
      </c>
    </row>
    <row r="3835" spans="2:7">
      <c r="B3835" s="55" t="s">
        <v>266</v>
      </c>
      <c r="C3835" s="55" t="s">
        <v>120</v>
      </c>
      <c r="D3835" s="55" t="s">
        <v>270</v>
      </c>
      <c r="E3835" s="55" t="s">
        <v>2070</v>
      </c>
      <c r="F3835" s="55">
        <v>5</v>
      </c>
      <c r="G3835" s="55">
        <v>3</v>
      </c>
    </row>
    <row r="3836" spans="2:7">
      <c r="B3836" s="55" t="s">
        <v>266</v>
      </c>
      <c r="C3836" s="55" t="s">
        <v>120</v>
      </c>
      <c r="D3836" s="55" t="s">
        <v>267</v>
      </c>
      <c r="E3836" s="55" t="s">
        <v>2071</v>
      </c>
      <c r="F3836" s="55">
        <v>7</v>
      </c>
      <c r="G3836" s="55">
        <v>6</v>
      </c>
    </row>
    <row r="3837" spans="2:7">
      <c r="B3837" s="55" t="s">
        <v>266</v>
      </c>
      <c r="C3837" s="55" t="s">
        <v>120</v>
      </c>
      <c r="D3837" s="55" t="s">
        <v>269</v>
      </c>
      <c r="E3837" s="55" t="s">
        <v>2071</v>
      </c>
      <c r="F3837" s="55">
        <v>0</v>
      </c>
      <c r="G3837" s="55">
        <v>0</v>
      </c>
    </row>
    <row r="3838" spans="2:7">
      <c r="B3838" s="55" t="s">
        <v>266</v>
      </c>
      <c r="C3838" s="55" t="s">
        <v>120</v>
      </c>
      <c r="D3838" s="55" t="s">
        <v>270</v>
      </c>
      <c r="E3838" s="55" t="s">
        <v>2071</v>
      </c>
      <c r="F3838" s="55">
        <v>0</v>
      </c>
      <c r="G3838" s="55">
        <v>0</v>
      </c>
    </row>
    <row r="3839" spans="2:7">
      <c r="B3839" s="55" t="s">
        <v>266</v>
      </c>
      <c r="C3839" s="55" t="s">
        <v>120</v>
      </c>
      <c r="D3839" s="55" t="s">
        <v>267</v>
      </c>
      <c r="E3839" s="55" t="s">
        <v>2072</v>
      </c>
      <c r="F3839" s="55">
        <v>32</v>
      </c>
      <c r="G3839" s="55">
        <v>35</v>
      </c>
    </row>
    <row r="3840" spans="2:7">
      <c r="B3840" s="55" t="s">
        <v>266</v>
      </c>
      <c r="C3840" s="55" t="s">
        <v>120</v>
      </c>
      <c r="D3840" s="55" t="s">
        <v>269</v>
      </c>
      <c r="E3840" s="55" t="s">
        <v>2072</v>
      </c>
      <c r="F3840" s="55">
        <v>9</v>
      </c>
      <c r="G3840" s="55">
        <v>4</v>
      </c>
    </row>
    <row r="3841" spans="2:7">
      <c r="B3841" s="55" t="s">
        <v>266</v>
      </c>
      <c r="C3841" s="55" t="s">
        <v>120</v>
      </c>
      <c r="D3841" s="55" t="s">
        <v>270</v>
      </c>
      <c r="E3841" s="55" t="s">
        <v>2072</v>
      </c>
      <c r="F3841" s="55">
        <v>0</v>
      </c>
      <c r="G3841" s="55">
        <v>2</v>
      </c>
    </row>
    <row r="3842" spans="2:7">
      <c r="B3842" s="55" t="s">
        <v>266</v>
      </c>
      <c r="C3842" s="55" t="s">
        <v>120</v>
      </c>
      <c r="D3842" s="55" t="s">
        <v>267</v>
      </c>
      <c r="E3842" s="55" t="s">
        <v>2073</v>
      </c>
      <c r="F3842" s="55">
        <v>18</v>
      </c>
      <c r="G3842" s="55">
        <v>30</v>
      </c>
    </row>
    <row r="3843" spans="2:7">
      <c r="B3843" s="55" t="s">
        <v>266</v>
      </c>
      <c r="C3843" s="55" t="s">
        <v>120</v>
      </c>
      <c r="D3843" s="55" t="s">
        <v>269</v>
      </c>
      <c r="E3843" s="55" t="s">
        <v>2073</v>
      </c>
      <c r="F3843" s="55">
        <v>3</v>
      </c>
      <c r="G3843" s="55">
        <v>0</v>
      </c>
    </row>
    <row r="3844" spans="2:7">
      <c r="B3844" s="55" t="s">
        <v>266</v>
      </c>
      <c r="C3844" s="55" t="s">
        <v>120</v>
      </c>
      <c r="D3844" s="55" t="s">
        <v>270</v>
      </c>
      <c r="E3844" s="55" t="s">
        <v>2073</v>
      </c>
      <c r="F3844" s="55">
        <v>0</v>
      </c>
      <c r="G3844" s="55">
        <v>1</v>
      </c>
    </row>
    <row r="3845" spans="2:7">
      <c r="B3845" s="55" t="s">
        <v>266</v>
      </c>
      <c r="C3845" s="55" t="s">
        <v>120</v>
      </c>
      <c r="D3845" s="55" t="s">
        <v>267</v>
      </c>
      <c r="E3845" s="55" t="s">
        <v>2074</v>
      </c>
      <c r="F3845" s="55">
        <v>0</v>
      </c>
      <c r="G3845" s="55">
        <v>4</v>
      </c>
    </row>
    <row r="3846" spans="2:7">
      <c r="B3846" s="55" t="s">
        <v>266</v>
      </c>
      <c r="C3846" s="55" t="s">
        <v>120</v>
      </c>
      <c r="D3846" s="55" t="s">
        <v>267</v>
      </c>
      <c r="E3846" s="55" t="s">
        <v>2075</v>
      </c>
      <c r="F3846" s="55">
        <v>3</v>
      </c>
      <c r="G3846" s="55">
        <v>6</v>
      </c>
    </row>
    <row r="3847" spans="2:7">
      <c r="B3847" s="55" t="s">
        <v>266</v>
      </c>
      <c r="C3847" s="55" t="s">
        <v>120</v>
      </c>
      <c r="D3847" s="55" t="s">
        <v>269</v>
      </c>
      <c r="E3847" s="55" t="s">
        <v>2075</v>
      </c>
      <c r="F3847" s="55">
        <v>2</v>
      </c>
      <c r="G3847" s="55">
        <v>0</v>
      </c>
    </row>
    <row r="3848" spans="2:7">
      <c r="B3848" s="55" t="s">
        <v>266</v>
      </c>
      <c r="C3848" s="55" t="s">
        <v>120</v>
      </c>
      <c r="D3848" s="55" t="s">
        <v>267</v>
      </c>
      <c r="E3848" s="55" t="s">
        <v>2076</v>
      </c>
      <c r="F3848" s="55">
        <v>3</v>
      </c>
      <c r="G3848" s="55">
        <v>7</v>
      </c>
    </row>
    <row r="3849" spans="2:7">
      <c r="B3849" s="55" t="s">
        <v>266</v>
      </c>
      <c r="C3849" s="55" t="s">
        <v>120</v>
      </c>
      <c r="D3849" s="55" t="s">
        <v>269</v>
      </c>
      <c r="E3849" s="55" t="s">
        <v>2076</v>
      </c>
      <c r="F3849" s="55">
        <v>0</v>
      </c>
      <c r="G3849" s="55">
        <v>0</v>
      </c>
    </row>
    <row r="3850" spans="2:7">
      <c r="B3850" s="55" t="s">
        <v>266</v>
      </c>
      <c r="C3850" s="55" t="s">
        <v>120</v>
      </c>
      <c r="D3850" s="55" t="s">
        <v>267</v>
      </c>
      <c r="E3850" s="55" t="s">
        <v>2077</v>
      </c>
      <c r="F3850" s="55">
        <v>10</v>
      </c>
      <c r="G3850" s="55">
        <v>12</v>
      </c>
    </row>
    <row r="3851" spans="2:7">
      <c r="B3851" s="55" t="s">
        <v>266</v>
      </c>
      <c r="C3851" s="55" t="s">
        <v>120</v>
      </c>
      <c r="D3851" s="55" t="s">
        <v>269</v>
      </c>
      <c r="E3851" s="55" t="s">
        <v>2077</v>
      </c>
      <c r="F3851" s="55">
        <v>62</v>
      </c>
      <c r="G3851" s="55">
        <v>71</v>
      </c>
    </row>
    <row r="3852" spans="2:7">
      <c r="B3852" s="55" t="s">
        <v>266</v>
      </c>
      <c r="C3852" s="55" t="s">
        <v>120</v>
      </c>
      <c r="D3852" s="55" t="s">
        <v>270</v>
      </c>
      <c r="E3852" s="55" t="s">
        <v>2077</v>
      </c>
      <c r="F3852" s="55">
        <v>0</v>
      </c>
      <c r="G3852" s="55">
        <v>2</v>
      </c>
    </row>
    <row r="3853" spans="2:7">
      <c r="B3853" s="55" t="s">
        <v>266</v>
      </c>
      <c r="C3853" s="55" t="s">
        <v>120</v>
      </c>
      <c r="D3853" s="55" t="s">
        <v>267</v>
      </c>
      <c r="E3853" s="55" t="s">
        <v>2078</v>
      </c>
      <c r="F3853" s="55">
        <v>6</v>
      </c>
      <c r="G3853" s="55">
        <v>6</v>
      </c>
    </row>
    <row r="3854" spans="2:7">
      <c r="B3854" s="55" t="s">
        <v>266</v>
      </c>
      <c r="C3854" s="55" t="s">
        <v>120</v>
      </c>
      <c r="D3854" s="55" t="s">
        <v>269</v>
      </c>
      <c r="E3854" s="55" t="s">
        <v>2078</v>
      </c>
      <c r="F3854" s="55">
        <v>82</v>
      </c>
      <c r="G3854" s="55">
        <v>154</v>
      </c>
    </row>
    <row r="3855" spans="2:7">
      <c r="B3855" s="55" t="s">
        <v>266</v>
      </c>
      <c r="C3855" s="55" t="s">
        <v>120</v>
      </c>
      <c r="D3855" s="55" t="s">
        <v>270</v>
      </c>
      <c r="E3855" s="55" t="s">
        <v>2078</v>
      </c>
      <c r="F3855" s="55">
        <v>0</v>
      </c>
      <c r="G3855" s="55">
        <v>0</v>
      </c>
    </row>
    <row r="3856" spans="2:7">
      <c r="B3856" s="55" t="s">
        <v>266</v>
      </c>
      <c r="C3856" s="55" t="s">
        <v>120</v>
      </c>
      <c r="D3856" s="55" t="s">
        <v>267</v>
      </c>
      <c r="E3856" s="55" t="s">
        <v>2079</v>
      </c>
      <c r="F3856" s="55">
        <v>3</v>
      </c>
      <c r="G3856" s="55">
        <v>7</v>
      </c>
    </row>
    <row r="3857" spans="2:7">
      <c r="B3857" s="55" t="s">
        <v>266</v>
      </c>
      <c r="C3857" s="55" t="s">
        <v>120</v>
      </c>
      <c r="D3857" s="55" t="s">
        <v>269</v>
      </c>
      <c r="E3857" s="55" t="s">
        <v>2079</v>
      </c>
      <c r="F3857" s="55">
        <v>0</v>
      </c>
      <c r="G3857" s="55">
        <v>0</v>
      </c>
    </row>
    <row r="3858" spans="2:7">
      <c r="B3858" s="55" t="s">
        <v>266</v>
      </c>
      <c r="C3858" s="55" t="s">
        <v>120</v>
      </c>
      <c r="D3858" s="55" t="s">
        <v>267</v>
      </c>
      <c r="E3858" s="55" t="s">
        <v>2080</v>
      </c>
      <c r="F3858" s="55">
        <v>35</v>
      </c>
      <c r="G3858" s="55">
        <v>24</v>
      </c>
    </row>
    <row r="3859" spans="2:7">
      <c r="B3859" s="55" t="s">
        <v>266</v>
      </c>
      <c r="C3859" s="55" t="s">
        <v>120</v>
      </c>
      <c r="D3859" s="55" t="s">
        <v>269</v>
      </c>
      <c r="E3859" s="55" t="s">
        <v>2080</v>
      </c>
      <c r="F3859" s="55">
        <v>91</v>
      </c>
      <c r="G3859" s="55">
        <v>82</v>
      </c>
    </row>
    <row r="3860" spans="2:7">
      <c r="B3860" s="55" t="s">
        <v>266</v>
      </c>
      <c r="C3860" s="55" t="s">
        <v>120</v>
      </c>
      <c r="D3860" s="55" t="s">
        <v>270</v>
      </c>
      <c r="E3860" s="55" t="s">
        <v>2080</v>
      </c>
      <c r="F3860" s="55">
        <v>13</v>
      </c>
      <c r="G3860" s="55">
        <v>16</v>
      </c>
    </row>
    <row r="3861" spans="2:7">
      <c r="B3861" s="55" t="s">
        <v>266</v>
      </c>
      <c r="C3861" s="55" t="s">
        <v>120</v>
      </c>
      <c r="D3861" s="55" t="s">
        <v>267</v>
      </c>
      <c r="E3861" s="55" t="s">
        <v>2081</v>
      </c>
      <c r="F3861" s="55">
        <v>0</v>
      </c>
      <c r="G3861" s="55">
        <v>0</v>
      </c>
    </row>
    <row r="3862" spans="2:7">
      <c r="B3862" s="55" t="s">
        <v>266</v>
      </c>
      <c r="C3862" s="55" t="s">
        <v>120</v>
      </c>
      <c r="D3862" s="55" t="s">
        <v>267</v>
      </c>
      <c r="E3862" s="55" t="s">
        <v>2082</v>
      </c>
      <c r="F3862" s="55">
        <v>45</v>
      </c>
      <c r="G3862" s="55">
        <v>0</v>
      </c>
    </row>
    <row r="3863" spans="2:7">
      <c r="B3863" s="55" t="s">
        <v>266</v>
      </c>
      <c r="C3863" s="55" t="s">
        <v>120</v>
      </c>
      <c r="D3863" s="55" t="s">
        <v>269</v>
      </c>
      <c r="E3863" s="55" t="s">
        <v>2082</v>
      </c>
      <c r="F3863" s="55">
        <v>50</v>
      </c>
      <c r="G3863" s="55">
        <v>18</v>
      </c>
    </row>
    <row r="3864" spans="2:7">
      <c r="B3864" s="55" t="s">
        <v>266</v>
      </c>
      <c r="C3864" s="55" t="s">
        <v>120</v>
      </c>
      <c r="D3864" s="55" t="s">
        <v>267</v>
      </c>
      <c r="E3864" s="55" t="s">
        <v>2083</v>
      </c>
      <c r="F3864" s="55">
        <v>5</v>
      </c>
      <c r="G3864" s="55">
        <v>4</v>
      </c>
    </row>
    <row r="3865" spans="2:7">
      <c r="B3865" s="55" t="s">
        <v>266</v>
      </c>
      <c r="C3865" s="55" t="s">
        <v>120</v>
      </c>
      <c r="D3865" s="55" t="s">
        <v>269</v>
      </c>
      <c r="E3865" s="55" t="s">
        <v>2083</v>
      </c>
      <c r="F3865" s="55">
        <v>0</v>
      </c>
      <c r="G3865" s="55">
        <v>0</v>
      </c>
    </row>
    <row r="3866" spans="2:7">
      <c r="B3866" s="55" t="s">
        <v>266</v>
      </c>
      <c r="C3866" s="55" t="s">
        <v>120</v>
      </c>
      <c r="D3866" s="55" t="s">
        <v>267</v>
      </c>
      <c r="E3866" s="55" t="s">
        <v>2084</v>
      </c>
      <c r="F3866" s="55">
        <v>0</v>
      </c>
      <c r="G3866" s="55">
        <v>0</v>
      </c>
    </row>
    <row r="3867" spans="2:7">
      <c r="B3867" s="55" t="s">
        <v>266</v>
      </c>
      <c r="C3867" s="55" t="s">
        <v>120</v>
      </c>
      <c r="D3867" s="55" t="s">
        <v>267</v>
      </c>
      <c r="E3867" s="55" t="s">
        <v>2085</v>
      </c>
      <c r="F3867" s="55">
        <v>179</v>
      </c>
      <c r="G3867" s="55">
        <v>175</v>
      </c>
    </row>
    <row r="3868" spans="2:7">
      <c r="B3868" s="55" t="s">
        <v>266</v>
      </c>
      <c r="C3868" s="55" t="s">
        <v>120</v>
      </c>
      <c r="D3868" s="55" t="s">
        <v>269</v>
      </c>
      <c r="E3868" s="55" t="s">
        <v>2085</v>
      </c>
      <c r="F3868" s="55">
        <v>115</v>
      </c>
      <c r="G3868" s="55">
        <v>102</v>
      </c>
    </row>
    <row r="3869" spans="2:7">
      <c r="B3869" s="55" t="s">
        <v>266</v>
      </c>
      <c r="C3869" s="55" t="s">
        <v>120</v>
      </c>
      <c r="D3869" s="55" t="s">
        <v>270</v>
      </c>
      <c r="E3869" s="55" t="s">
        <v>2085</v>
      </c>
      <c r="F3869" s="55">
        <v>13</v>
      </c>
      <c r="G3869" s="55">
        <v>7</v>
      </c>
    </row>
    <row r="3870" spans="2:7">
      <c r="B3870" s="55" t="s">
        <v>266</v>
      </c>
      <c r="C3870" s="55" t="s">
        <v>120</v>
      </c>
      <c r="D3870" s="55" t="s">
        <v>267</v>
      </c>
      <c r="E3870" s="55" t="s">
        <v>2086</v>
      </c>
      <c r="F3870" s="55">
        <v>20</v>
      </c>
      <c r="G3870" s="55">
        <v>27</v>
      </c>
    </row>
    <row r="3871" spans="2:7">
      <c r="B3871" s="55" t="s">
        <v>266</v>
      </c>
      <c r="C3871" s="55" t="s">
        <v>120</v>
      </c>
      <c r="D3871" s="55" t="s">
        <v>269</v>
      </c>
      <c r="E3871" s="55" t="s">
        <v>2086</v>
      </c>
      <c r="F3871" s="55">
        <v>11</v>
      </c>
      <c r="G3871" s="55">
        <v>3</v>
      </c>
    </row>
    <row r="3872" spans="2:7">
      <c r="B3872" s="55" t="s">
        <v>266</v>
      </c>
      <c r="C3872" s="55" t="s">
        <v>120</v>
      </c>
      <c r="D3872" s="55" t="s">
        <v>270</v>
      </c>
      <c r="E3872" s="55" t="s">
        <v>2086</v>
      </c>
      <c r="F3872" s="55">
        <v>2</v>
      </c>
      <c r="G3872" s="55">
        <v>1</v>
      </c>
    </row>
    <row r="3873" spans="2:7">
      <c r="B3873" s="55" t="s">
        <v>266</v>
      </c>
      <c r="C3873" s="55" t="s">
        <v>120</v>
      </c>
      <c r="D3873" s="55" t="s">
        <v>267</v>
      </c>
      <c r="E3873" s="55" t="s">
        <v>2087</v>
      </c>
      <c r="F3873" s="55">
        <v>21</v>
      </c>
      <c r="G3873" s="55">
        <v>2</v>
      </c>
    </row>
    <row r="3874" spans="2:7">
      <c r="B3874" s="55" t="s">
        <v>266</v>
      </c>
      <c r="C3874" s="55" t="s">
        <v>120</v>
      </c>
      <c r="D3874" s="55" t="s">
        <v>269</v>
      </c>
      <c r="E3874" s="55" t="s">
        <v>2087</v>
      </c>
      <c r="F3874" s="55">
        <v>4</v>
      </c>
      <c r="G3874" s="55">
        <v>0</v>
      </c>
    </row>
    <row r="3875" spans="2:7">
      <c r="B3875" s="55" t="s">
        <v>266</v>
      </c>
      <c r="C3875" s="55" t="s">
        <v>120</v>
      </c>
      <c r="D3875" s="55" t="s">
        <v>270</v>
      </c>
      <c r="E3875" s="55" t="s">
        <v>2087</v>
      </c>
      <c r="F3875" s="55">
        <v>2</v>
      </c>
      <c r="G3875" s="55">
        <v>2</v>
      </c>
    </row>
    <row r="3876" spans="2:7">
      <c r="B3876" s="55" t="s">
        <v>266</v>
      </c>
      <c r="C3876" s="55" t="s">
        <v>120</v>
      </c>
      <c r="D3876" s="55" t="s">
        <v>267</v>
      </c>
      <c r="E3876" s="55" t="s">
        <v>2088</v>
      </c>
      <c r="F3876" s="55">
        <v>12</v>
      </c>
      <c r="G3876" s="55">
        <v>15</v>
      </c>
    </row>
    <row r="3877" spans="2:7">
      <c r="B3877" s="55" t="s">
        <v>266</v>
      </c>
      <c r="C3877" s="55" t="s">
        <v>120</v>
      </c>
      <c r="D3877" s="55" t="s">
        <v>269</v>
      </c>
      <c r="E3877" s="55" t="s">
        <v>2088</v>
      </c>
      <c r="F3877" s="55">
        <v>2</v>
      </c>
      <c r="G3877" s="55">
        <v>0</v>
      </c>
    </row>
    <row r="3878" spans="2:7">
      <c r="B3878" s="55" t="s">
        <v>266</v>
      </c>
      <c r="C3878" s="55" t="s">
        <v>120</v>
      </c>
      <c r="D3878" s="55" t="s">
        <v>267</v>
      </c>
      <c r="E3878" s="55" t="s">
        <v>2089</v>
      </c>
      <c r="F3878" s="55">
        <v>2</v>
      </c>
      <c r="G3878" s="55">
        <v>0</v>
      </c>
    </row>
    <row r="3879" spans="2:7">
      <c r="B3879" s="55" t="s">
        <v>266</v>
      </c>
      <c r="C3879" s="55" t="s">
        <v>120</v>
      </c>
      <c r="D3879" s="55" t="s">
        <v>269</v>
      </c>
      <c r="E3879" s="55" t="s">
        <v>2089</v>
      </c>
      <c r="F3879" s="55">
        <v>0</v>
      </c>
      <c r="G3879" s="55">
        <v>0</v>
      </c>
    </row>
    <row r="3880" spans="2:7">
      <c r="B3880" s="55" t="s">
        <v>266</v>
      </c>
      <c r="C3880" s="55" t="s">
        <v>120</v>
      </c>
      <c r="D3880" s="55" t="s">
        <v>267</v>
      </c>
      <c r="E3880" s="55" t="s">
        <v>2090</v>
      </c>
      <c r="F3880" s="55">
        <v>9</v>
      </c>
      <c r="G3880" s="55">
        <v>15</v>
      </c>
    </row>
    <row r="3881" spans="2:7">
      <c r="B3881" s="55" t="s">
        <v>266</v>
      </c>
      <c r="C3881" s="55" t="s">
        <v>120</v>
      </c>
      <c r="D3881" s="55" t="s">
        <v>269</v>
      </c>
      <c r="E3881" s="55" t="s">
        <v>2090</v>
      </c>
      <c r="F3881" s="55">
        <v>0</v>
      </c>
      <c r="G3881" s="55">
        <v>0</v>
      </c>
    </row>
    <row r="3882" spans="2:7">
      <c r="B3882" s="55" t="s">
        <v>266</v>
      </c>
      <c r="C3882" s="55" t="s">
        <v>120</v>
      </c>
      <c r="D3882" s="55" t="s">
        <v>270</v>
      </c>
      <c r="E3882" s="55" t="s">
        <v>2090</v>
      </c>
      <c r="F3882" s="55">
        <v>0</v>
      </c>
      <c r="G3882" s="55">
        <v>0</v>
      </c>
    </row>
    <row r="3883" spans="2:7">
      <c r="B3883" s="55" t="s">
        <v>266</v>
      </c>
      <c r="C3883" s="55" t="s">
        <v>120</v>
      </c>
      <c r="D3883" s="55" t="s">
        <v>267</v>
      </c>
      <c r="E3883" s="55" t="s">
        <v>2091</v>
      </c>
      <c r="F3883" s="55">
        <v>6</v>
      </c>
      <c r="G3883" s="55">
        <v>53</v>
      </c>
    </row>
    <row r="3884" spans="2:7">
      <c r="B3884" s="55" t="s">
        <v>266</v>
      </c>
      <c r="C3884" s="55" t="s">
        <v>120</v>
      </c>
      <c r="D3884" s="55" t="s">
        <v>269</v>
      </c>
      <c r="E3884" s="55" t="s">
        <v>2091</v>
      </c>
      <c r="F3884" s="55">
        <v>3</v>
      </c>
      <c r="G3884" s="55">
        <v>212</v>
      </c>
    </row>
    <row r="3885" spans="2:7">
      <c r="B3885" s="55" t="s">
        <v>266</v>
      </c>
      <c r="C3885" s="55" t="s">
        <v>120</v>
      </c>
      <c r="D3885" s="55" t="s">
        <v>270</v>
      </c>
      <c r="E3885" s="55" t="s">
        <v>2091</v>
      </c>
      <c r="F3885" s="55">
        <v>1</v>
      </c>
      <c r="G3885" s="55">
        <v>12</v>
      </c>
    </row>
    <row r="3886" spans="2:7">
      <c r="B3886" s="55" t="s">
        <v>266</v>
      </c>
      <c r="C3886" s="55" t="s">
        <v>120</v>
      </c>
      <c r="D3886" s="55" t="s">
        <v>267</v>
      </c>
      <c r="E3886" s="55" t="s">
        <v>2092</v>
      </c>
      <c r="F3886" s="55">
        <v>4</v>
      </c>
      <c r="G3886" s="55">
        <v>18</v>
      </c>
    </row>
    <row r="3887" spans="2:7">
      <c r="B3887" s="55" t="s">
        <v>266</v>
      </c>
      <c r="C3887" s="55" t="s">
        <v>120</v>
      </c>
      <c r="D3887" s="55" t="s">
        <v>269</v>
      </c>
      <c r="E3887" s="55" t="s">
        <v>2092</v>
      </c>
      <c r="F3887" s="55">
        <v>0</v>
      </c>
      <c r="G3887" s="55">
        <v>0</v>
      </c>
    </row>
    <row r="3888" spans="2:7">
      <c r="B3888" s="55" t="s">
        <v>266</v>
      </c>
      <c r="C3888" s="55" t="s">
        <v>120</v>
      </c>
      <c r="D3888" s="55" t="s">
        <v>267</v>
      </c>
      <c r="E3888" s="55" t="s">
        <v>2093</v>
      </c>
      <c r="F3888" s="55">
        <v>0</v>
      </c>
      <c r="G3888" s="55">
        <v>0</v>
      </c>
    </row>
    <row r="3889" spans="2:7">
      <c r="B3889" s="55" t="s">
        <v>266</v>
      </c>
      <c r="C3889" s="55" t="s">
        <v>120</v>
      </c>
      <c r="D3889" s="55" t="s">
        <v>267</v>
      </c>
      <c r="E3889" s="55" t="s">
        <v>2094</v>
      </c>
      <c r="F3889" s="55">
        <v>0</v>
      </c>
      <c r="G3889" s="55">
        <v>0</v>
      </c>
    </row>
    <row r="3890" spans="2:7">
      <c r="B3890" s="55" t="s">
        <v>266</v>
      </c>
      <c r="C3890" s="55" t="s">
        <v>120</v>
      </c>
      <c r="D3890" s="55" t="s">
        <v>267</v>
      </c>
      <c r="E3890" s="55" t="s">
        <v>2095</v>
      </c>
      <c r="F3890" s="55">
        <v>0</v>
      </c>
      <c r="G3890" s="55">
        <v>0</v>
      </c>
    </row>
    <row r="3891" spans="2:7">
      <c r="B3891" s="55" t="s">
        <v>266</v>
      </c>
      <c r="C3891" s="55" t="s">
        <v>120</v>
      </c>
      <c r="D3891" s="55" t="s">
        <v>267</v>
      </c>
      <c r="E3891" s="55" t="s">
        <v>2096</v>
      </c>
      <c r="F3891" s="55">
        <v>17</v>
      </c>
      <c r="G3891" s="55">
        <v>17</v>
      </c>
    </row>
    <row r="3892" spans="2:7">
      <c r="B3892" s="55" t="s">
        <v>266</v>
      </c>
      <c r="C3892" s="55" t="s">
        <v>120</v>
      </c>
      <c r="D3892" s="55" t="s">
        <v>269</v>
      </c>
      <c r="E3892" s="55" t="s">
        <v>2096</v>
      </c>
      <c r="F3892" s="55">
        <v>11</v>
      </c>
      <c r="G3892" s="55">
        <v>19</v>
      </c>
    </row>
    <row r="3893" spans="2:7">
      <c r="B3893" s="55" t="s">
        <v>266</v>
      </c>
      <c r="C3893" s="55" t="s">
        <v>120</v>
      </c>
      <c r="D3893" s="55" t="s">
        <v>270</v>
      </c>
      <c r="E3893" s="55" t="s">
        <v>2096</v>
      </c>
      <c r="F3893" s="55">
        <v>0</v>
      </c>
      <c r="G3893" s="55">
        <v>4</v>
      </c>
    </row>
    <row r="3894" spans="2:7">
      <c r="B3894" s="55" t="s">
        <v>266</v>
      </c>
      <c r="C3894" s="55" t="s">
        <v>120</v>
      </c>
      <c r="D3894" s="55" t="s">
        <v>267</v>
      </c>
      <c r="E3894" s="55" t="s">
        <v>2097</v>
      </c>
      <c r="F3894" s="55">
        <v>33</v>
      </c>
      <c r="G3894" s="55">
        <v>6</v>
      </c>
    </row>
    <row r="3895" spans="2:7">
      <c r="B3895" s="55" t="s">
        <v>266</v>
      </c>
      <c r="C3895" s="55" t="s">
        <v>120</v>
      </c>
      <c r="D3895" s="55" t="s">
        <v>267</v>
      </c>
      <c r="E3895" s="55" t="s">
        <v>2098</v>
      </c>
      <c r="F3895" s="55">
        <v>0</v>
      </c>
      <c r="G3895" s="55">
        <v>0</v>
      </c>
    </row>
    <row r="3896" spans="2:7">
      <c r="B3896" s="55" t="s">
        <v>266</v>
      </c>
      <c r="C3896" s="55" t="s">
        <v>120</v>
      </c>
      <c r="D3896" s="55" t="s">
        <v>267</v>
      </c>
      <c r="E3896" s="55" t="s">
        <v>2099</v>
      </c>
      <c r="F3896" s="55">
        <v>25</v>
      </c>
      <c r="G3896" s="55">
        <v>12</v>
      </c>
    </row>
    <row r="3897" spans="2:7">
      <c r="B3897" s="55" t="s">
        <v>266</v>
      </c>
      <c r="C3897" s="55" t="s">
        <v>120</v>
      </c>
      <c r="D3897" s="55" t="s">
        <v>269</v>
      </c>
      <c r="E3897" s="55" t="s">
        <v>2099</v>
      </c>
      <c r="F3897" s="55">
        <v>10</v>
      </c>
      <c r="G3897" s="55">
        <v>75</v>
      </c>
    </row>
    <row r="3898" spans="2:7">
      <c r="B3898" s="55" t="s">
        <v>266</v>
      </c>
      <c r="C3898" s="55" t="s">
        <v>120</v>
      </c>
      <c r="D3898" s="55" t="s">
        <v>270</v>
      </c>
      <c r="E3898" s="55" t="s">
        <v>2099</v>
      </c>
      <c r="F3898" s="55">
        <v>0</v>
      </c>
      <c r="G3898" s="55">
        <v>0</v>
      </c>
    </row>
    <row r="3899" spans="2:7">
      <c r="B3899" s="55" t="s">
        <v>266</v>
      </c>
      <c r="C3899" s="55" t="s">
        <v>120</v>
      </c>
      <c r="D3899" s="55" t="s">
        <v>267</v>
      </c>
      <c r="E3899" s="55" t="s">
        <v>2100</v>
      </c>
      <c r="F3899" s="55">
        <v>34</v>
      </c>
      <c r="G3899" s="55">
        <v>6</v>
      </c>
    </row>
    <row r="3900" spans="2:7">
      <c r="B3900" s="55" t="s">
        <v>266</v>
      </c>
      <c r="C3900" s="55" t="s">
        <v>120</v>
      </c>
      <c r="D3900" s="55" t="s">
        <v>269</v>
      </c>
      <c r="E3900" s="55" t="s">
        <v>2100</v>
      </c>
      <c r="F3900" s="55">
        <v>2</v>
      </c>
      <c r="G3900" s="55">
        <v>1</v>
      </c>
    </row>
    <row r="3901" spans="2:7">
      <c r="B3901" s="55" t="s">
        <v>266</v>
      </c>
      <c r="C3901" s="55" t="s">
        <v>120</v>
      </c>
      <c r="D3901" s="55" t="s">
        <v>267</v>
      </c>
      <c r="E3901" s="55" t="s">
        <v>2101</v>
      </c>
      <c r="F3901" s="55">
        <v>84</v>
      </c>
      <c r="G3901" s="55">
        <v>36</v>
      </c>
    </row>
    <row r="3902" spans="2:7">
      <c r="B3902" s="55" t="s">
        <v>266</v>
      </c>
      <c r="C3902" s="55" t="s">
        <v>120</v>
      </c>
      <c r="D3902" s="55" t="s">
        <v>269</v>
      </c>
      <c r="E3902" s="55" t="s">
        <v>2101</v>
      </c>
      <c r="F3902" s="55">
        <v>0</v>
      </c>
      <c r="G3902" s="55">
        <v>0</v>
      </c>
    </row>
    <row r="3903" spans="2:7">
      <c r="B3903" s="55" t="s">
        <v>266</v>
      </c>
      <c r="C3903" s="55" t="s">
        <v>120</v>
      </c>
      <c r="D3903" s="55" t="s">
        <v>267</v>
      </c>
      <c r="E3903" s="55" t="s">
        <v>2102</v>
      </c>
      <c r="F3903" s="55">
        <v>0</v>
      </c>
      <c r="G3903" s="55">
        <v>20</v>
      </c>
    </row>
    <row r="3904" spans="2:7">
      <c r="B3904" s="55" t="s">
        <v>266</v>
      </c>
      <c r="C3904" s="55" t="s">
        <v>120</v>
      </c>
      <c r="D3904" s="55" t="s">
        <v>270</v>
      </c>
      <c r="E3904" s="55" t="s">
        <v>2102</v>
      </c>
      <c r="F3904" s="55">
        <v>0</v>
      </c>
      <c r="G3904" s="55">
        <v>2</v>
      </c>
    </row>
    <row r="3905" spans="2:7">
      <c r="B3905" s="55" t="s">
        <v>266</v>
      </c>
      <c r="C3905" s="55" t="s">
        <v>120</v>
      </c>
      <c r="D3905" s="55" t="s">
        <v>267</v>
      </c>
      <c r="E3905" s="55" t="s">
        <v>2103</v>
      </c>
      <c r="F3905" s="55">
        <v>87</v>
      </c>
      <c r="G3905" s="55">
        <v>98</v>
      </c>
    </row>
    <row r="3906" spans="2:7">
      <c r="B3906" s="55" t="s">
        <v>266</v>
      </c>
      <c r="C3906" s="55" t="s">
        <v>120</v>
      </c>
      <c r="D3906" s="55" t="s">
        <v>269</v>
      </c>
      <c r="E3906" s="55" t="s">
        <v>2103</v>
      </c>
      <c r="F3906" s="55">
        <v>30</v>
      </c>
      <c r="G3906" s="55">
        <v>264</v>
      </c>
    </row>
    <row r="3907" spans="2:7">
      <c r="B3907" s="55" t="s">
        <v>266</v>
      </c>
      <c r="C3907" s="55" t="s">
        <v>120</v>
      </c>
      <c r="D3907" s="55" t="s">
        <v>270</v>
      </c>
      <c r="E3907" s="55" t="s">
        <v>2103</v>
      </c>
      <c r="F3907" s="55">
        <v>5</v>
      </c>
      <c r="G3907" s="55">
        <v>0</v>
      </c>
    </row>
    <row r="3908" spans="2:7">
      <c r="B3908" s="55" t="s">
        <v>266</v>
      </c>
      <c r="C3908" s="55" t="s">
        <v>120</v>
      </c>
      <c r="D3908" s="55" t="s">
        <v>267</v>
      </c>
      <c r="E3908" s="55" t="s">
        <v>2104</v>
      </c>
      <c r="F3908" s="55">
        <v>0</v>
      </c>
      <c r="G3908" s="55">
        <v>0</v>
      </c>
    </row>
    <row r="3909" spans="2:7">
      <c r="B3909" s="55" t="s">
        <v>266</v>
      </c>
      <c r="C3909" s="55" t="s">
        <v>120</v>
      </c>
      <c r="D3909" s="55" t="s">
        <v>267</v>
      </c>
      <c r="E3909" s="55" t="s">
        <v>2105</v>
      </c>
      <c r="F3909" s="55">
        <v>0</v>
      </c>
      <c r="G3909" s="55">
        <v>1</v>
      </c>
    </row>
    <row r="3910" spans="2:7">
      <c r="B3910" s="55" t="s">
        <v>266</v>
      </c>
      <c r="C3910" s="55" t="s">
        <v>120</v>
      </c>
      <c r="D3910" s="55" t="s">
        <v>269</v>
      </c>
      <c r="E3910" s="55" t="s">
        <v>2105</v>
      </c>
      <c r="F3910" s="55">
        <v>8</v>
      </c>
      <c r="G3910" s="55">
        <v>8</v>
      </c>
    </row>
    <row r="3911" spans="2:7">
      <c r="B3911" s="55" t="s">
        <v>266</v>
      </c>
      <c r="C3911" s="55" t="s">
        <v>120</v>
      </c>
      <c r="D3911" s="55" t="s">
        <v>267</v>
      </c>
      <c r="E3911" s="55" t="s">
        <v>2106</v>
      </c>
      <c r="F3911" s="55">
        <v>12</v>
      </c>
      <c r="G3911" s="55">
        <v>5</v>
      </c>
    </row>
    <row r="3912" spans="2:7">
      <c r="B3912" s="55" t="s">
        <v>266</v>
      </c>
      <c r="C3912" s="55" t="s">
        <v>120</v>
      </c>
      <c r="D3912" s="55" t="s">
        <v>269</v>
      </c>
      <c r="E3912" s="55" t="s">
        <v>2106</v>
      </c>
      <c r="F3912" s="55">
        <v>23</v>
      </c>
      <c r="G3912" s="55">
        <v>18</v>
      </c>
    </row>
    <row r="3913" spans="2:7">
      <c r="B3913" s="55" t="s">
        <v>266</v>
      </c>
      <c r="C3913" s="55" t="s">
        <v>120</v>
      </c>
      <c r="D3913" s="55" t="s">
        <v>270</v>
      </c>
      <c r="E3913" s="55" t="s">
        <v>2106</v>
      </c>
      <c r="F3913" s="55">
        <v>1</v>
      </c>
      <c r="G3913" s="55">
        <v>0</v>
      </c>
    </row>
    <row r="3914" spans="2:7">
      <c r="B3914" s="55" t="s">
        <v>266</v>
      </c>
      <c r="C3914" s="55" t="s">
        <v>120</v>
      </c>
      <c r="D3914" s="55" t="s">
        <v>267</v>
      </c>
      <c r="E3914" s="55" t="s">
        <v>2107</v>
      </c>
      <c r="F3914" s="55">
        <v>3</v>
      </c>
      <c r="G3914" s="55">
        <v>8</v>
      </c>
    </row>
    <row r="3915" spans="2:7">
      <c r="B3915" s="55" t="s">
        <v>266</v>
      </c>
      <c r="C3915" s="55" t="s">
        <v>120</v>
      </c>
      <c r="D3915" s="55" t="s">
        <v>267</v>
      </c>
      <c r="E3915" s="55" t="s">
        <v>2108</v>
      </c>
      <c r="F3915" s="55">
        <v>2</v>
      </c>
      <c r="G3915" s="55">
        <v>0</v>
      </c>
    </row>
    <row r="3916" spans="2:7">
      <c r="B3916" s="55" t="s">
        <v>266</v>
      </c>
      <c r="C3916" s="55" t="s">
        <v>120</v>
      </c>
      <c r="D3916" s="55" t="s">
        <v>269</v>
      </c>
      <c r="E3916" s="55" t="s">
        <v>2108</v>
      </c>
      <c r="F3916" s="55">
        <v>0</v>
      </c>
      <c r="G3916" s="55">
        <v>18</v>
      </c>
    </row>
    <row r="3917" spans="2:7">
      <c r="B3917" s="55" t="s">
        <v>266</v>
      </c>
      <c r="C3917" s="55" t="s">
        <v>120</v>
      </c>
      <c r="D3917" s="55" t="s">
        <v>270</v>
      </c>
      <c r="E3917" s="55" t="s">
        <v>2108</v>
      </c>
      <c r="F3917" s="55">
        <v>2</v>
      </c>
      <c r="G3917" s="55">
        <v>0</v>
      </c>
    </row>
    <row r="3918" spans="2:7">
      <c r="B3918" s="55" t="s">
        <v>266</v>
      </c>
      <c r="C3918" s="55" t="s">
        <v>120</v>
      </c>
      <c r="D3918" s="55" t="s">
        <v>267</v>
      </c>
      <c r="E3918" s="55" t="s">
        <v>2109</v>
      </c>
      <c r="F3918" s="55">
        <v>0</v>
      </c>
      <c r="G3918" s="55">
        <v>0</v>
      </c>
    </row>
    <row r="3919" spans="2:7">
      <c r="B3919" s="55" t="s">
        <v>266</v>
      </c>
      <c r="C3919" s="55" t="s">
        <v>120</v>
      </c>
      <c r="D3919" s="55" t="s">
        <v>269</v>
      </c>
      <c r="E3919" s="55" t="s">
        <v>2109</v>
      </c>
      <c r="F3919" s="55">
        <v>0</v>
      </c>
      <c r="G3919" s="55">
        <v>1</v>
      </c>
    </row>
    <row r="3920" spans="2:7">
      <c r="B3920" s="55" t="s">
        <v>266</v>
      </c>
      <c r="C3920" s="55" t="s">
        <v>120</v>
      </c>
      <c r="D3920" s="55" t="s">
        <v>267</v>
      </c>
      <c r="E3920" s="55" t="s">
        <v>2110</v>
      </c>
      <c r="F3920" s="55">
        <v>0</v>
      </c>
      <c r="G3920" s="55">
        <v>3</v>
      </c>
    </row>
    <row r="3921" spans="2:7">
      <c r="B3921" s="55" t="s">
        <v>266</v>
      </c>
      <c r="C3921" s="55" t="s">
        <v>120</v>
      </c>
      <c r="D3921" s="55" t="s">
        <v>267</v>
      </c>
      <c r="E3921" s="55" t="s">
        <v>2111</v>
      </c>
      <c r="F3921" s="55">
        <v>43</v>
      </c>
      <c r="G3921" s="55">
        <v>37</v>
      </c>
    </row>
    <row r="3922" spans="2:7">
      <c r="B3922" s="55" t="s">
        <v>266</v>
      </c>
      <c r="C3922" s="55" t="s">
        <v>120</v>
      </c>
      <c r="D3922" s="55" t="s">
        <v>269</v>
      </c>
      <c r="E3922" s="55" t="s">
        <v>2111</v>
      </c>
      <c r="F3922" s="55">
        <v>0</v>
      </c>
      <c r="G3922" s="55">
        <v>0</v>
      </c>
    </row>
    <row r="3923" spans="2:7">
      <c r="B3923" s="55" t="s">
        <v>266</v>
      </c>
      <c r="C3923" s="55" t="s">
        <v>120</v>
      </c>
      <c r="D3923" s="55" t="s">
        <v>270</v>
      </c>
      <c r="E3923" s="55" t="s">
        <v>2111</v>
      </c>
      <c r="F3923" s="55">
        <v>5</v>
      </c>
      <c r="G3923" s="55">
        <v>0</v>
      </c>
    </row>
    <row r="3924" spans="2:7">
      <c r="B3924" s="55" t="s">
        <v>266</v>
      </c>
      <c r="C3924" s="55" t="s">
        <v>120</v>
      </c>
      <c r="D3924" s="55" t="s">
        <v>267</v>
      </c>
      <c r="E3924" s="55" t="s">
        <v>2112</v>
      </c>
      <c r="F3924" s="55">
        <v>0</v>
      </c>
      <c r="G3924" s="55">
        <v>0</v>
      </c>
    </row>
    <row r="3925" spans="2:7">
      <c r="B3925" s="55" t="s">
        <v>266</v>
      </c>
      <c r="C3925" s="55" t="s">
        <v>120</v>
      </c>
      <c r="D3925" s="55" t="s">
        <v>269</v>
      </c>
      <c r="E3925" s="55" t="s">
        <v>2112</v>
      </c>
      <c r="F3925" s="55">
        <v>0</v>
      </c>
      <c r="G3925" s="55">
        <v>0</v>
      </c>
    </row>
    <row r="3926" spans="2:7">
      <c r="B3926" s="55" t="s">
        <v>266</v>
      </c>
      <c r="C3926" s="55" t="s">
        <v>120</v>
      </c>
      <c r="D3926" s="55" t="s">
        <v>267</v>
      </c>
      <c r="E3926" s="55" t="s">
        <v>2113</v>
      </c>
      <c r="F3926" s="55">
        <v>12</v>
      </c>
      <c r="G3926" s="55">
        <v>0</v>
      </c>
    </row>
    <row r="3927" spans="2:7">
      <c r="B3927" s="55" t="s">
        <v>266</v>
      </c>
      <c r="C3927" s="55" t="s">
        <v>120</v>
      </c>
      <c r="D3927" s="55" t="s">
        <v>267</v>
      </c>
      <c r="E3927" s="55" t="s">
        <v>2114</v>
      </c>
      <c r="F3927" s="55">
        <v>16</v>
      </c>
      <c r="G3927" s="55">
        <v>6</v>
      </c>
    </row>
    <row r="3928" spans="2:7">
      <c r="B3928" s="55" t="s">
        <v>266</v>
      </c>
      <c r="C3928" s="55" t="s">
        <v>120</v>
      </c>
      <c r="D3928" s="55" t="s">
        <v>269</v>
      </c>
      <c r="E3928" s="55" t="s">
        <v>2114</v>
      </c>
      <c r="F3928" s="55">
        <v>0</v>
      </c>
      <c r="G3928" s="55">
        <v>0</v>
      </c>
    </row>
    <row r="3929" spans="2:7">
      <c r="B3929" s="55" t="s">
        <v>266</v>
      </c>
      <c r="C3929" s="55" t="s">
        <v>120</v>
      </c>
      <c r="D3929" s="55" t="s">
        <v>267</v>
      </c>
      <c r="E3929" s="55" t="s">
        <v>2115</v>
      </c>
      <c r="F3929" s="55">
        <v>0</v>
      </c>
      <c r="G3929" s="55">
        <v>6</v>
      </c>
    </row>
    <row r="3930" spans="2:7">
      <c r="B3930" s="55" t="s">
        <v>266</v>
      </c>
      <c r="C3930" s="55" t="s">
        <v>120</v>
      </c>
      <c r="D3930" s="55" t="s">
        <v>269</v>
      </c>
      <c r="E3930" s="55" t="s">
        <v>2115</v>
      </c>
      <c r="F3930" s="55">
        <v>96</v>
      </c>
      <c r="G3930" s="55">
        <v>3</v>
      </c>
    </row>
    <row r="3931" spans="2:7">
      <c r="B3931" s="55" t="s">
        <v>266</v>
      </c>
      <c r="C3931" s="55" t="s">
        <v>120</v>
      </c>
      <c r="D3931" s="55" t="s">
        <v>270</v>
      </c>
      <c r="E3931" s="55" t="s">
        <v>2115</v>
      </c>
      <c r="F3931" s="55">
        <v>1</v>
      </c>
      <c r="G3931" s="55">
        <v>1</v>
      </c>
    </row>
    <row r="3932" spans="2:7">
      <c r="B3932" s="55" t="s">
        <v>266</v>
      </c>
      <c r="C3932" s="55" t="s">
        <v>120</v>
      </c>
      <c r="D3932" s="55" t="s">
        <v>267</v>
      </c>
      <c r="E3932" s="55" t="s">
        <v>2116</v>
      </c>
      <c r="F3932" s="55">
        <v>0</v>
      </c>
      <c r="G3932" s="55">
        <v>0</v>
      </c>
    </row>
    <row r="3933" spans="2:7">
      <c r="B3933" s="55" t="s">
        <v>266</v>
      </c>
      <c r="C3933" s="55" t="s">
        <v>120</v>
      </c>
      <c r="D3933" s="55" t="s">
        <v>267</v>
      </c>
      <c r="E3933" s="55" t="s">
        <v>2117</v>
      </c>
      <c r="F3933" s="55">
        <v>0</v>
      </c>
      <c r="G3933" s="55">
        <v>12</v>
      </c>
    </row>
    <row r="3934" spans="2:7">
      <c r="B3934" s="55" t="s">
        <v>266</v>
      </c>
      <c r="C3934" s="55" t="s">
        <v>120</v>
      </c>
      <c r="D3934" s="55" t="s">
        <v>269</v>
      </c>
      <c r="E3934" s="55" t="s">
        <v>2117</v>
      </c>
      <c r="F3934" s="55">
        <v>0</v>
      </c>
      <c r="G3934" s="55">
        <v>0</v>
      </c>
    </row>
    <row r="3935" spans="2:7">
      <c r="B3935" s="55" t="s">
        <v>266</v>
      </c>
      <c r="C3935" s="55" t="s">
        <v>120</v>
      </c>
      <c r="D3935" s="55" t="s">
        <v>267</v>
      </c>
      <c r="E3935" s="55" t="s">
        <v>2118</v>
      </c>
      <c r="F3935" s="55">
        <v>16</v>
      </c>
      <c r="G3935" s="55">
        <v>23</v>
      </c>
    </row>
    <row r="3936" spans="2:7">
      <c r="B3936" s="55" t="s">
        <v>266</v>
      </c>
      <c r="C3936" s="55" t="s">
        <v>120</v>
      </c>
      <c r="D3936" s="55" t="s">
        <v>269</v>
      </c>
      <c r="E3936" s="55" t="s">
        <v>2118</v>
      </c>
      <c r="F3936" s="55">
        <v>70</v>
      </c>
      <c r="G3936" s="55">
        <v>0</v>
      </c>
    </row>
    <row r="3937" spans="2:7">
      <c r="B3937" s="55" t="s">
        <v>266</v>
      </c>
      <c r="C3937" s="55" t="s">
        <v>120</v>
      </c>
      <c r="D3937" s="55" t="s">
        <v>270</v>
      </c>
      <c r="E3937" s="55" t="s">
        <v>2118</v>
      </c>
      <c r="F3937" s="55">
        <v>0</v>
      </c>
      <c r="G3937" s="55">
        <v>0</v>
      </c>
    </row>
    <row r="3938" spans="2:7">
      <c r="B3938" s="55" t="s">
        <v>266</v>
      </c>
      <c r="C3938" s="55" t="s">
        <v>120</v>
      </c>
      <c r="D3938" s="55" t="s">
        <v>267</v>
      </c>
      <c r="E3938" s="55" t="s">
        <v>2119</v>
      </c>
      <c r="F3938" s="55">
        <v>2</v>
      </c>
      <c r="G3938" s="55">
        <v>0</v>
      </c>
    </row>
    <row r="3939" spans="2:7">
      <c r="B3939" s="55" t="s">
        <v>266</v>
      </c>
      <c r="C3939" s="55" t="s">
        <v>120</v>
      </c>
      <c r="D3939" s="55" t="s">
        <v>269</v>
      </c>
      <c r="E3939" s="55" t="s">
        <v>2119</v>
      </c>
      <c r="F3939" s="55">
        <v>0</v>
      </c>
      <c r="G3939" s="55">
        <v>0</v>
      </c>
    </row>
    <row r="3940" spans="2:7">
      <c r="B3940" s="55" t="s">
        <v>266</v>
      </c>
      <c r="C3940" s="55" t="s">
        <v>120</v>
      </c>
      <c r="D3940" s="55" t="s">
        <v>267</v>
      </c>
      <c r="E3940" s="55" t="s">
        <v>2120</v>
      </c>
      <c r="F3940" s="55">
        <v>2</v>
      </c>
      <c r="G3940" s="55">
        <v>6</v>
      </c>
    </row>
    <row r="3941" spans="2:7">
      <c r="B3941" s="55" t="s">
        <v>266</v>
      </c>
      <c r="C3941" s="55" t="s">
        <v>120</v>
      </c>
      <c r="D3941" s="55" t="s">
        <v>269</v>
      </c>
      <c r="E3941" s="55" t="s">
        <v>2120</v>
      </c>
      <c r="F3941" s="55">
        <v>5</v>
      </c>
      <c r="G3941" s="55">
        <v>9</v>
      </c>
    </row>
    <row r="3942" spans="2:7">
      <c r="B3942" s="55" t="s">
        <v>266</v>
      </c>
      <c r="C3942" s="55" t="s">
        <v>120</v>
      </c>
      <c r="D3942" s="55" t="s">
        <v>270</v>
      </c>
      <c r="E3942" s="55" t="s">
        <v>2120</v>
      </c>
      <c r="F3942" s="55">
        <v>3</v>
      </c>
      <c r="G3942" s="55">
        <v>0</v>
      </c>
    </row>
    <row r="3943" spans="2:7">
      <c r="B3943" s="55" t="s">
        <v>266</v>
      </c>
      <c r="C3943" s="55" t="s">
        <v>120</v>
      </c>
      <c r="D3943" s="55" t="s">
        <v>267</v>
      </c>
      <c r="E3943" s="55" t="s">
        <v>2121</v>
      </c>
      <c r="F3943" s="55">
        <v>6</v>
      </c>
      <c r="G3943" s="55">
        <v>15</v>
      </c>
    </row>
    <row r="3944" spans="2:7">
      <c r="B3944" s="55" t="s">
        <v>266</v>
      </c>
      <c r="C3944" s="55" t="s">
        <v>120</v>
      </c>
      <c r="D3944" s="55" t="s">
        <v>269</v>
      </c>
      <c r="E3944" s="55" t="s">
        <v>2121</v>
      </c>
      <c r="F3944" s="55">
        <v>0</v>
      </c>
      <c r="G3944" s="55">
        <v>0</v>
      </c>
    </row>
    <row r="3945" spans="2:7">
      <c r="B3945" s="55" t="s">
        <v>266</v>
      </c>
      <c r="C3945" s="55" t="s">
        <v>120</v>
      </c>
      <c r="D3945" s="55" t="s">
        <v>270</v>
      </c>
      <c r="E3945" s="55" t="s">
        <v>2121</v>
      </c>
      <c r="F3945" s="55">
        <v>0</v>
      </c>
      <c r="G3945" s="55">
        <v>0</v>
      </c>
    </row>
    <row r="3946" spans="2:7">
      <c r="B3946" s="55" t="s">
        <v>266</v>
      </c>
      <c r="C3946" s="55" t="s">
        <v>120</v>
      </c>
      <c r="D3946" s="55" t="s">
        <v>267</v>
      </c>
      <c r="E3946" s="55" t="s">
        <v>2122</v>
      </c>
      <c r="F3946" s="55">
        <v>59</v>
      </c>
      <c r="G3946" s="55">
        <v>9</v>
      </c>
    </row>
    <row r="3947" spans="2:7">
      <c r="B3947" s="55" t="s">
        <v>266</v>
      </c>
      <c r="C3947" s="55" t="s">
        <v>120</v>
      </c>
      <c r="D3947" s="55" t="s">
        <v>269</v>
      </c>
      <c r="E3947" s="55" t="s">
        <v>2122</v>
      </c>
      <c r="F3947" s="55">
        <v>55</v>
      </c>
      <c r="G3947" s="55">
        <v>10</v>
      </c>
    </row>
    <row r="3948" spans="2:7">
      <c r="B3948" s="55" t="s">
        <v>266</v>
      </c>
      <c r="C3948" s="55" t="s">
        <v>120</v>
      </c>
      <c r="D3948" s="55" t="s">
        <v>270</v>
      </c>
      <c r="E3948" s="55" t="s">
        <v>2122</v>
      </c>
      <c r="F3948" s="55">
        <v>1</v>
      </c>
      <c r="G3948" s="55">
        <v>5</v>
      </c>
    </row>
    <row r="3949" spans="2:7">
      <c r="B3949" s="55" t="s">
        <v>266</v>
      </c>
      <c r="C3949" s="55" t="s">
        <v>120</v>
      </c>
      <c r="D3949" s="55" t="s">
        <v>267</v>
      </c>
      <c r="E3949" s="55" t="s">
        <v>2123</v>
      </c>
      <c r="F3949" s="55">
        <v>36</v>
      </c>
      <c r="G3949" s="55">
        <v>76</v>
      </c>
    </row>
    <row r="3950" spans="2:7">
      <c r="B3950" s="55" t="s">
        <v>266</v>
      </c>
      <c r="C3950" s="55" t="s">
        <v>120</v>
      </c>
      <c r="D3950" s="55" t="s">
        <v>269</v>
      </c>
      <c r="E3950" s="55" t="s">
        <v>2123</v>
      </c>
      <c r="F3950" s="55">
        <v>57</v>
      </c>
      <c r="G3950" s="55">
        <v>45</v>
      </c>
    </row>
    <row r="3951" spans="2:7">
      <c r="B3951" s="55" t="s">
        <v>266</v>
      </c>
      <c r="C3951" s="55" t="s">
        <v>120</v>
      </c>
      <c r="D3951" s="55" t="s">
        <v>270</v>
      </c>
      <c r="E3951" s="55" t="s">
        <v>2123</v>
      </c>
      <c r="F3951" s="55">
        <v>5</v>
      </c>
      <c r="G3951" s="55">
        <v>1</v>
      </c>
    </row>
    <row r="3952" spans="2:7">
      <c r="B3952" s="55" t="s">
        <v>266</v>
      </c>
      <c r="C3952" s="55" t="s">
        <v>120</v>
      </c>
      <c r="D3952" s="55" t="s">
        <v>267</v>
      </c>
      <c r="E3952" s="55" t="s">
        <v>2124</v>
      </c>
      <c r="F3952" s="55">
        <v>86</v>
      </c>
      <c r="G3952" s="55">
        <v>75</v>
      </c>
    </row>
    <row r="3953" spans="2:7">
      <c r="B3953" s="55" t="s">
        <v>266</v>
      </c>
      <c r="C3953" s="55" t="s">
        <v>120</v>
      </c>
      <c r="D3953" s="55" t="s">
        <v>269</v>
      </c>
      <c r="E3953" s="55" t="s">
        <v>2124</v>
      </c>
      <c r="F3953" s="55">
        <v>193</v>
      </c>
      <c r="G3953" s="55">
        <v>111</v>
      </c>
    </row>
    <row r="3954" spans="2:7">
      <c r="B3954" s="55" t="s">
        <v>266</v>
      </c>
      <c r="C3954" s="55" t="s">
        <v>120</v>
      </c>
      <c r="D3954" s="55" t="s">
        <v>270</v>
      </c>
      <c r="E3954" s="55" t="s">
        <v>2124</v>
      </c>
      <c r="F3954" s="55">
        <v>8</v>
      </c>
      <c r="G3954" s="55">
        <v>1</v>
      </c>
    </row>
    <row r="3955" spans="2:7">
      <c r="B3955" s="55" t="s">
        <v>266</v>
      </c>
      <c r="C3955" s="55" t="s">
        <v>120</v>
      </c>
      <c r="D3955" s="55" t="s">
        <v>267</v>
      </c>
      <c r="E3955" s="55" t="s">
        <v>2125</v>
      </c>
      <c r="F3955" s="55">
        <v>33</v>
      </c>
      <c r="G3955" s="55">
        <v>46</v>
      </c>
    </row>
    <row r="3956" spans="2:7">
      <c r="B3956" s="55" t="s">
        <v>266</v>
      </c>
      <c r="C3956" s="55" t="s">
        <v>120</v>
      </c>
      <c r="D3956" s="55" t="s">
        <v>269</v>
      </c>
      <c r="E3956" s="55" t="s">
        <v>2125</v>
      </c>
      <c r="F3956" s="55">
        <v>0</v>
      </c>
      <c r="G3956" s="55">
        <v>1</v>
      </c>
    </row>
    <row r="3957" spans="2:7">
      <c r="B3957" s="55" t="s">
        <v>266</v>
      </c>
      <c r="C3957" s="55" t="s">
        <v>120</v>
      </c>
      <c r="D3957" s="55" t="s">
        <v>270</v>
      </c>
      <c r="E3957" s="55" t="s">
        <v>2125</v>
      </c>
      <c r="F3957" s="55">
        <v>0</v>
      </c>
      <c r="G3957" s="55">
        <v>5</v>
      </c>
    </row>
    <row r="3958" spans="2:7">
      <c r="B3958" s="55" t="s">
        <v>266</v>
      </c>
      <c r="C3958" s="55" t="s">
        <v>120</v>
      </c>
      <c r="D3958" s="55" t="s">
        <v>267</v>
      </c>
      <c r="E3958" s="55" t="s">
        <v>2126</v>
      </c>
      <c r="F3958" s="55">
        <v>21</v>
      </c>
      <c r="G3958" s="55">
        <v>32</v>
      </c>
    </row>
    <row r="3959" spans="2:7">
      <c r="B3959" s="55" t="s">
        <v>266</v>
      </c>
      <c r="C3959" s="55" t="s">
        <v>120</v>
      </c>
      <c r="D3959" s="55" t="s">
        <v>269</v>
      </c>
      <c r="E3959" s="55" t="s">
        <v>2126</v>
      </c>
      <c r="F3959" s="55">
        <v>1</v>
      </c>
      <c r="G3959" s="55">
        <v>0</v>
      </c>
    </row>
    <row r="3960" spans="2:7">
      <c r="B3960" s="55" t="s">
        <v>266</v>
      </c>
      <c r="C3960" s="55" t="s">
        <v>120</v>
      </c>
      <c r="D3960" s="55" t="s">
        <v>270</v>
      </c>
      <c r="E3960" s="55" t="s">
        <v>2126</v>
      </c>
      <c r="F3960" s="55">
        <v>2</v>
      </c>
      <c r="G3960" s="55">
        <v>0</v>
      </c>
    </row>
    <row r="3961" spans="2:7">
      <c r="B3961" s="55" t="s">
        <v>266</v>
      </c>
      <c r="C3961" s="55" t="s">
        <v>120</v>
      </c>
      <c r="D3961" s="55" t="s">
        <v>267</v>
      </c>
      <c r="E3961" s="55" t="s">
        <v>2127</v>
      </c>
      <c r="F3961" s="55">
        <v>483</v>
      </c>
      <c r="G3961" s="55">
        <v>475</v>
      </c>
    </row>
    <row r="3962" spans="2:7">
      <c r="B3962" s="55" t="s">
        <v>266</v>
      </c>
      <c r="C3962" s="55" t="s">
        <v>120</v>
      </c>
      <c r="D3962" s="55" t="s">
        <v>269</v>
      </c>
      <c r="E3962" s="55" t="s">
        <v>2127</v>
      </c>
      <c r="F3962" s="55">
        <v>474</v>
      </c>
      <c r="G3962" s="55">
        <v>142</v>
      </c>
    </row>
    <row r="3963" spans="2:7">
      <c r="B3963" s="55" t="s">
        <v>266</v>
      </c>
      <c r="C3963" s="55" t="s">
        <v>120</v>
      </c>
      <c r="D3963" s="55" t="s">
        <v>270</v>
      </c>
      <c r="E3963" s="55" t="s">
        <v>2127</v>
      </c>
      <c r="F3963" s="55">
        <v>29</v>
      </c>
      <c r="G3963" s="55">
        <v>35</v>
      </c>
    </row>
    <row r="3964" spans="2:7">
      <c r="B3964" s="55" t="s">
        <v>266</v>
      </c>
      <c r="C3964" s="55" t="s">
        <v>120</v>
      </c>
      <c r="D3964" s="55" t="s">
        <v>267</v>
      </c>
      <c r="E3964" s="55" t="s">
        <v>2128</v>
      </c>
      <c r="F3964" s="55">
        <v>2</v>
      </c>
      <c r="G3964" s="55">
        <v>2</v>
      </c>
    </row>
    <row r="3965" spans="2:7">
      <c r="B3965" s="55" t="s">
        <v>266</v>
      </c>
      <c r="C3965" s="55" t="s">
        <v>120</v>
      </c>
      <c r="D3965" s="55" t="s">
        <v>267</v>
      </c>
      <c r="E3965" s="55" t="s">
        <v>2129</v>
      </c>
      <c r="F3965" s="55">
        <v>31</v>
      </c>
      <c r="G3965" s="55">
        <v>22</v>
      </c>
    </row>
    <row r="3966" spans="2:7">
      <c r="B3966" s="55" t="s">
        <v>266</v>
      </c>
      <c r="C3966" s="55" t="s">
        <v>120</v>
      </c>
      <c r="D3966" s="55" t="s">
        <v>269</v>
      </c>
      <c r="E3966" s="55" t="s">
        <v>2129</v>
      </c>
      <c r="F3966" s="55">
        <v>0</v>
      </c>
      <c r="G3966" s="55">
        <v>0</v>
      </c>
    </row>
    <row r="3967" spans="2:7">
      <c r="B3967" s="55" t="s">
        <v>266</v>
      </c>
      <c r="C3967" s="55" t="s">
        <v>120</v>
      </c>
      <c r="D3967" s="55" t="s">
        <v>270</v>
      </c>
      <c r="E3967" s="55" t="s">
        <v>2129</v>
      </c>
      <c r="F3967" s="55">
        <v>1</v>
      </c>
      <c r="G3967" s="55">
        <v>0</v>
      </c>
    </row>
    <row r="3968" spans="2:7">
      <c r="B3968" s="55" t="s">
        <v>266</v>
      </c>
      <c r="C3968" s="55" t="s">
        <v>120</v>
      </c>
      <c r="D3968" s="55" t="s">
        <v>267</v>
      </c>
      <c r="E3968" s="55" t="s">
        <v>2130</v>
      </c>
      <c r="F3968" s="55">
        <v>0</v>
      </c>
      <c r="G3968" s="55">
        <v>0</v>
      </c>
    </row>
    <row r="3969" spans="2:7">
      <c r="B3969" s="55" t="s">
        <v>266</v>
      </c>
      <c r="C3969" s="55" t="s">
        <v>120</v>
      </c>
      <c r="D3969" s="55" t="s">
        <v>267</v>
      </c>
      <c r="E3969" s="55" t="s">
        <v>2131</v>
      </c>
      <c r="F3969" s="55">
        <v>0</v>
      </c>
      <c r="G3969" s="55">
        <v>0</v>
      </c>
    </row>
    <row r="3970" spans="2:7">
      <c r="B3970" s="55" t="s">
        <v>266</v>
      </c>
      <c r="C3970" s="55" t="s">
        <v>120</v>
      </c>
      <c r="D3970" s="55" t="s">
        <v>267</v>
      </c>
      <c r="E3970" s="55" t="s">
        <v>2132</v>
      </c>
      <c r="F3970" s="55">
        <v>15</v>
      </c>
      <c r="G3970" s="55">
        <v>18</v>
      </c>
    </row>
    <row r="3971" spans="2:7">
      <c r="B3971" s="55" t="s">
        <v>266</v>
      </c>
      <c r="C3971" s="55" t="s">
        <v>120</v>
      </c>
      <c r="D3971" s="55" t="s">
        <v>267</v>
      </c>
      <c r="E3971" s="55" t="s">
        <v>2133</v>
      </c>
      <c r="F3971" s="55">
        <v>218</v>
      </c>
      <c r="G3971" s="55">
        <v>185</v>
      </c>
    </row>
    <row r="3972" spans="2:7">
      <c r="B3972" s="55" t="s">
        <v>266</v>
      </c>
      <c r="C3972" s="55" t="s">
        <v>120</v>
      </c>
      <c r="D3972" s="55" t="s">
        <v>269</v>
      </c>
      <c r="E3972" s="55" t="s">
        <v>2133</v>
      </c>
      <c r="F3972" s="55">
        <v>44</v>
      </c>
      <c r="G3972" s="55">
        <v>23</v>
      </c>
    </row>
    <row r="3973" spans="2:7">
      <c r="B3973" s="55" t="s">
        <v>266</v>
      </c>
      <c r="C3973" s="55" t="s">
        <v>120</v>
      </c>
      <c r="D3973" s="55" t="s">
        <v>270</v>
      </c>
      <c r="E3973" s="55" t="s">
        <v>2133</v>
      </c>
      <c r="F3973" s="55">
        <v>5</v>
      </c>
      <c r="G3973" s="55">
        <v>10</v>
      </c>
    </row>
    <row r="3974" spans="2:7">
      <c r="B3974" s="55" t="s">
        <v>266</v>
      </c>
      <c r="C3974" s="55" t="s">
        <v>120</v>
      </c>
      <c r="D3974" s="55" t="s">
        <v>267</v>
      </c>
      <c r="E3974" s="55" t="s">
        <v>2134</v>
      </c>
      <c r="F3974" s="55">
        <v>40</v>
      </c>
      <c r="G3974" s="55">
        <v>13</v>
      </c>
    </row>
    <row r="3975" spans="2:7">
      <c r="B3975" s="55" t="s">
        <v>266</v>
      </c>
      <c r="C3975" s="55" t="s">
        <v>120</v>
      </c>
      <c r="D3975" s="55" t="s">
        <v>267</v>
      </c>
      <c r="E3975" s="55" t="s">
        <v>2135</v>
      </c>
      <c r="F3975" s="55">
        <v>135</v>
      </c>
      <c r="G3975" s="55">
        <v>20</v>
      </c>
    </row>
    <row r="3976" spans="2:7">
      <c r="B3976" s="55" t="s">
        <v>266</v>
      </c>
      <c r="C3976" s="55" t="s">
        <v>120</v>
      </c>
      <c r="D3976" s="55" t="s">
        <v>269</v>
      </c>
      <c r="E3976" s="55" t="s">
        <v>2135</v>
      </c>
      <c r="F3976" s="55">
        <v>488</v>
      </c>
      <c r="G3976" s="55">
        <v>6</v>
      </c>
    </row>
    <row r="3977" spans="2:7">
      <c r="B3977" s="55" t="s">
        <v>266</v>
      </c>
      <c r="C3977" s="55" t="s">
        <v>120</v>
      </c>
      <c r="D3977" s="55" t="s">
        <v>270</v>
      </c>
      <c r="E3977" s="55" t="s">
        <v>2135</v>
      </c>
      <c r="F3977" s="55">
        <v>24</v>
      </c>
      <c r="G3977" s="55">
        <v>0</v>
      </c>
    </row>
    <row r="3978" spans="2:7">
      <c r="B3978" s="55" t="s">
        <v>266</v>
      </c>
      <c r="C3978" s="55" t="s">
        <v>120</v>
      </c>
      <c r="D3978" s="55" t="s">
        <v>267</v>
      </c>
      <c r="E3978" s="55" t="s">
        <v>2136</v>
      </c>
      <c r="F3978" s="55">
        <v>0</v>
      </c>
      <c r="G3978" s="55">
        <v>0</v>
      </c>
    </row>
    <row r="3979" spans="2:7">
      <c r="B3979" s="55" t="s">
        <v>266</v>
      </c>
      <c r="C3979" s="55" t="s">
        <v>120</v>
      </c>
      <c r="D3979" s="55" t="s">
        <v>267</v>
      </c>
      <c r="E3979" s="55" t="s">
        <v>2137</v>
      </c>
      <c r="F3979" s="55">
        <v>15</v>
      </c>
      <c r="G3979" s="55">
        <v>9</v>
      </c>
    </row>
    <row r="3980" spans="2:7">
      <c r="B3980" s="55" t="s">
        <v>266</v>
      </c>
      <c r="C3980" s="55" t="s">
        <v>120</v>
      </c>
      <c r="D3980" s="55" t="s">
        <v>269</v>
      </c>
      <c r="E3980" s="55" t="s">
        <v>2137</v>
      </c>
      <c r="F3980" s="55">
        <v>67</v>
      </c>
      <c r="G3980" s="55">
        <v>36</v>
      </c>
    </row>
    <row r="3981" spans="2:7">
      <c r="B3981" s="55" t="s">
        <v>266</v>
      </c>
      <c r="C3981" s="55" t="s">
        <v>120</v>
      </c>
      <c r="D3981" s="55" t="s">
        <v>270</v>
      </c>
      <c r="E3981" s="55" t="s">
        <v>2137</v>
      </c>
      <c r="F3981" s="55">
        <v>15</v>
      </c>
      <c r="G3981" s="55">
        <v>4</v>
      </c>
    </row>
    <row r="3982" spans="2:7">
      <c r="B3982" s="55" t="s">
        <v>266</v>
      </c>
      <c r="C3982" s="55" t="s">
        <v>120</v>
      </c>
      <c r="D3982" s="55" t="s">
        <v>267</v>
      </c>
      <c r="E3982" s="55" t="s">
        <v>2138</v>
      </c>
      <c r="F3982" s="55">
        <v>6</v>
      </c>
      <c r="G3982" s="55">
        <v>0</v>
      </c>
    </row>
    <row r="3983" spans="2:7">
      <c r="B3983" s="55" t="s">
        <v>266</v>
      </c>
      <c r="C3983" s="55" t="s">
        <v>120</v>
      </c>
      <c r="D3983" s="55" t="s">
        <v>270</v>
      </c>
      <c r="E3983" s="55" t="s">
        <v>2138</v>
      </c>
      <c r="F3983" s="55">
        <v>0</v>
      </c>
      <c r="G3983" s="55">
        <v>0</v>
      </c>
    </row>
    <row r="3984" spans="2:7">
      <c r="B3984" s="55" t="s">
        <v>266</v>
      </c>
      <c r="C3984" s="55" t="s">
        <v>120</v>
      </c>
      <c r="D3984" s="55" t="s">
        <v>267</v>
      </c>
      <c r="E3984" s="55" t="s">
        <v>2139</v>
      </c>
      <c r="F3984" s="55">
        <v>0</v>
      </c>
      <c r="G3984" s="55">
        <v>0</v>
      </c>
    </row>
    <row r="3985" spans="2:7">
      <c r="B3985" s="55" t="s">
        <v>266</v>
      </c>
      <c r="C3985" s="55" t="s">
        <v>120</v>
      </c>
      <c r="D3985" s="55" t="s">
        <v>267</v>
      </c>
      <c r="E3985" s="55" t="s">
        <v>2140</v>
      </c>
      <c r="F3985" s="55">
        <v>16</v>
      </c>
      <c r="G3985" s="55">
        <v>4</v>
      </c>
    </row>
    <row r="3986" spans="2:7">
      <c r="B3986" s="55" t="s">
        <v>266</v>
      </c>
      <c r="C3986" s="55" t="s">
        <v>120</v>
      </c>
      <c r="D3986" s="55" t="s">
        <v>267</v>
      </c>
      <c r="E3986" s="55" t="s">
        <v>2141</v>
      </c>
      <c r="F3986" s="55">
        <v>13</v>
      </c>
      <c r="G3986" s="55">
        <v>44</v>
      </c>
    </row>
    <row r="3987" spans="2:7">
      <c r="B3987" s="55" t="s">
        <v>266</v>
      </c>
      <c r="C3987" s="55" t="s">
        <v>120</v>
      </c>
      <c r="D3987" s="55" t="s">
        <v>269</v>
      </c>
      <c r="E3987" s="55" t="s">
        <v>2141</v>
      </c>
      <c r="F3987" s="55">
        <v>79</v>
      </c>
      <c r="G3987" s="55">
        <v>24</v>
      </c>
    </row>
    <row r="3988" spans="2:7">
      <c r="B3988" s="55" t="s">
        <v>266</v>
      </c>
      <c r="C3988" s="55" t="s">
        <v>120</v>
      </c>
      <c r="D3988" s="55" t="s">
        <v>270</v>
      </c>
      <c r="E3988" s="55" t="s">
        <v>2141</v>
      </c>
      <c r="F3988" s="55">
        <v>0</v>
      </c>
      <c r="G3988" s="55">
        <v>0</v>
      </c>
    </row>
    <row r="3989" spans="2:7">
      <c r="B3989" s="55" t="s">
        <v>266</v>
      </c>
      <c r="C3989" s="55" t="s">
        <v>120</v>
      </c>
      <c r="D3989" s="55" t="s">
        <v>267</v>
      </c>
      <c r="E3989" s="55" t="s">
        <v>2142</v>
      </c>
      <c r="F3989" s="55">
        <v>16</v>
      </c>
      <c r="G3989" s="55">
        <v>29</v>
      </c>
    </row>
    <row r="3990" spans="2:7">
      <c r="B3990" s="55" t="s">
        <v>266</v>
      </c>
      <c r="C3990" s="55" t="s">
        <v>120</v>
      </c>
      <c r="D3990" s="55" t="s">
        <v>269</v>
      </c>
      <c r="E3990" s="55" t="s">
        <v>2142</v>
      </c>
      <c r="F3990" s="55">
        <v>130</v>
      </c>
      <c r="G3990" s="55">
        <v>25</v>
      </c>
    </row>
    <row r="3991" spans="2:7">
      <c r="B3991" s="55" t="s">
        <v>266</v>
      </c>
      <c r="C3991" s="55" t="s">
        <v>120</v>
      </c>
      <c r="D3991" s="55" t="s">
        <v>270</v>
      </c>
      <c r="E3991" s="55" t="s">
        <v>2142</v>
      </c>
      <c r="F3991" s="55">
        <v>3</v>
      </c>
      <c r="G3991" s="55">
        <v>5</v>
      </c>
    </row>
    <row r="3992" spans="2:7">
      <c r="B3992" s="55" t="s">
        <v>266</v>
      </c>
      <c r="C3992" s="55" t="s">
        <v>120</v>
      </c>
      <c r="D3992" s="55" t="s">
        <v>267</v>
      </c>
      <c r="E3992" s="55" t="s">
        <v>2143</v>
      </c>
      <c r="F3992" s="55">
        <v>0</v>
      </c>
      <c r="G3992" s="55">
        <v>0</v>
      </c>
    </row>
    <row r="3993" spans="2:7">
      <c r="B3993" s="55" t="s">
        <v>266</v>
      </c>
      <c r="C3993" s="55" t="s">
        <v>120</v>
      </c>
      <c r="D3993" s="55" t="s">
        <v>269</v>
      </c>
      <c r="E3993" s="55" t="s">
        <v>2143</v>
      </c>
      <c r="F3993" s="55">
        <v>0</v>
      </c>
      <c r="G3993" s="55">
        <v>0</v>
      </c>
    </row>
    <row r="3994" spans="2:7">
      <c r="B3994" s="55" t="s">
        <v>266</v>
      </c>
      <c r="C3994" s="55" t="s">
        <v>120</v>
      </c>
      <c r="D3994" s="55" t="s">
        <v>267</v>
      </c>
      <c r="E3994" s="55" t="s">
        <v>2144</v>
      </c>
      <c r="F3994" s="55">
        <v>15</v>
      </c>
      <c r="G3994" s="55">
        <v>10</v>
      </c>
    </row>
    <row r="3995" spans="2:7">
      <c r="B3995" s="55" t="s">
        <v>266</v>
      </c>
      <c r="C3995" s="55" t="s">
        <v>120</v>
      </c>
      <c r="D3995" s="55" t="s">
        <v>269</v>
      </c>
      <c r="E3995" s="55" t="s">
        <v>2144</v>
      </c>
      <c r="F3995" s="55">
        <v>1</v>
      </c>
      <c r="G3995" s="55">
        <v>10</v>
      </c>
    </row>
    <row r="3996" spans="2:7">
      <c r="B3996" s="55" t="s">
        <v>266</v>
      </c>
      <c r="C3996" s="55" t="s">
        <v>120</v>
      </c>
      <c r="D3996" s="55" t="s">
        <v>270</v>
      </c>
      <c r="E3996" s="55" t="s">
        <v>2144</v>
      </c>
      <c r="F3996" s="55">
        <v>0</v>
      </c>
      <c r="G3996" s="55">
        <v>0</v>
      </c>
    </row>
    <row r="3997" spans="2:7">
      <c r="B3997" s="55" t="s">
        <v>266</v>
      </c>
      <c r="C3997" s="55" t="s">
        <v>120</v>
      </c>
      <c r="D3997" s="55" t="s">
        <v>267</v>
      </c>
      <c r="E3997" s="55" t="s">
        <v>2145</v>
      </c>
      <c r="F3997" s="55">
        <v>96</v>
      </c>
      <c r="G3997" s="55">
        <v>115</v>
      </c>
    </row>
    <row r="3998" spans="2:7">
      <c r="B3998" s="55" t="s">
        <v>266</v>
      </c>
      <c r="C3998" s="55" t="s">
        <v>120</v>
      </c>
      <c r="D3998" s="55" t="s">
        <v>269</v>
      </c>
      <c r="E3998" s="55" t="s">
        <v>2145</v>
      </c>
      <c r="F3998" s="55">
        <v>390</v>
      </c>
      <c r="G3998" s="55">
        <v>415</v>
      </c>
    </row>
    <row r="3999" spans="2:7">
      <c r="B3999" s="55" t="s">
        <v>266</v>
      </c>
      <c r="C3999" s="55" t="s">
        <v>120</v>
      </c>
      <c r="D3999" s="55" t="s">
        <v>270</v>
      </c>
      <c r="E3999" s="55" t="s">
        <v>2145</v>
      </c>
      <c r="F3999" s="55">
        <v>15</v>
      </c>
      <c r="G3999" s="55">
        <v>3</v>
      </c>
    </row>
    <row r="4000" spans="2:7">
      <c r="B4000" s="55" t="s">
        <v>266</v>
      </c>
      <c r="C4000" s="55" t="s">
        <v>120</v>
      </c>
      <c r="D4000" s="55" t="s">
        <v>267</v>
      </c>
      <c r="E4000" s="55" t="s">
        <v>2146</v>
      </c>
      <c r="F4000" s="55">
        <v>0</v>
      </c>
      <c r="G4000" s="55">
        <v>12</v>
      </c>
    </row>
    <row r="4001" spans="2:7">
      <c r="B4001" s="55" t="s">
        <v>266</v>
      </c>
      <c r="C4001" s="55" t="s">
        <v>120</v>
      </c>
      <c r="D4001" s="55" t="s">
        <v>269</v>
      </c>
      <c r="E4001" s="55" t="s">
        <v>2146</v>
      </c>
      <c r="F4001" s="55">
        <v>0</v>
      </c>
      <c r="G4001" s="55">
        <v>0</v>
      </c>
    </row>
    <row r="4002" spans="2:7">
      <c r="B4002" s="55" t="s">
        <v>266</v>
      </c>
      <c r="C4002" s="55" t="s">
        <v>120</v>
      </c>
      <c r="D4002" s="55" t="s">
        <v>267</v>
      </c>
      <c r="E4002" s="55" t="s">
        <v>2147</v>
      </c>
      <c r="F4002" s="55">
        <v>29</v>
      </c>
      <c r="G4002" s="55">
        <v>39</v>
      </c>
    </row>
    <row r="4003" spans="2:7">
      <c r="B4003" s="55" t="s">
        <v>266</v>
      </c>
      <c r="C4003" s="55" t="s">
        <v>120</v>
      </c>
      <c r="D4003" s="55" t="s">
        <v>269</v>
      </c>
      <c r="E4003" s="55" t="s">
        <v>2147</v>
      </c>
      <c r="F4003" s="55">
        <v>27</v>
      </c>
      <c r="G4003" s="55">
        <v>6</v>
      </c>
    </row>
    <row r="4004" spans="2:7">
      <c r="B4004" s="55" t="s">
        <v>266</v>
      </c>
      <c r="C4004" s="55" t="s">
        <v>120</v>
      </c>
      <c r="D4004" s="55" t="s">
        <v>270</v>
      </c>
      <c r="E4004" s="55" t="s">
        <v>2147</v>
      </c>
      <c r="F4004" s="55">
        <v>0</v>
      </c>
      <c r="G4004" s="55">
        <v>0</v>
      </c>
    </row>
    <row r="4005" spans="2:7">
      <c r="B4005" s="55" t="s">
        <v>266</v>
      </c>
      <c r="C4005" s="55" t="s">
        <v>120</v>
      </c>
      <c r="D4005" s="55" t="s">
        <v>267</v>
      </c>
      <c r="E4005" s="55" t="s">
        <v>2148</v>
      </c>
      <c r="F4005" s="55">
        <v>0</v>
      </c>
      <c r="G4005" s="55">
        <v>0</v>
      </c>
    </row>
    <row r="4006" spans="2:7">
      <c r="B4006" s="55" t="s">
        <v>266</v>
      </c>
      <c r="C4006" s="55" t="s">
        <v>120</v>
      </c>
      <c r="D4006" s="55" t="s">
        <v>267</v>
      </c>
      <c r="E4006" s="55" t="s">
        <v>2149</v>
      </c>
      <c r="F4006" s="55">
        <v>50</v>
      </c>
      <c r="G4006" s="55">
        <v>37</v>
      </c>
    </row>
    <row r="4007" spans="2:7">
      <c r="B4007" s="55" t="s">
        <v>266</v>
      </c>
      <c r="C4007" s="55" t="s">
        <v>120</v>
      </c>
      <c r="D4007" s="55" t="s">
        <v>269</v>
      </c>
      <c r="E4007" s="55" t="s">
        <v>2149</v>
      </c>
      <c r="F4007" s="55">
        <v>25</v>
      </c>
      <c r="G4007" s="55">
        <v>122</v>
      </c>
    </row>
    <row r="4008" spans="2:7">
      <c r="B4008" s="55" t="s">
        <v>266</v>
      </c>
      <c r="C4008" s="55" t="s">
        <v>120</v>
      </c>
      <c r="D4008" s="55" t="s">
        <v>270</v>
      </c>
      <c r="E4008" s="55" t="s">
        <v>2149</v>
      </c>
      <c r="F4008" s="55">
        <v>3</v>
      </c>
      <c r="G4008" s="55">
        <v>4</v>
      </c>
    </row>
    <row r="4009" spans="2:7">
      <c r="B4009" s="55" t="s">
        <v>266</v>
      </c>
      <c r="C4009" s="55" t="s">
        <v>120</v>
      </c>
      <c r="D4009" s="55" t="s">
        <v>267</v>
      </c>
      <c r="E4009" s="55" t="s">
        <v>2150</v>
      </c>
      <c r="F4009" s="55">
        <v>97</v>
      </c>
      <c r="G4009" s="55">
        <v>127</v>
      </c>
    </row>
    <row r="4010" spans="2:7">
      <c r="B4010" s="55" t="s">
        <v>266</v>
      </c>
      <c r="C4010" s="55" t="s">
        <v>120</v>
      </c>
      <c r="D4010" s="55" t="s">
        <v>269</v>
      </c>
      <c r="E4010" s="55" t="s">
        <v>2150</v>
      </c>
      <c r="F4010" s="55">
        <v>94</v>
      </c>
      <c r="G4010" s="55">
        <v>328</v>
      </c>
    </row>
    <row r="4011" spans="2:7">
      <c r="B4011" s="55" t="s">
        <v>266</v>
      </c>
      <c r="C4011" s="55" t="s">
        <v>120</v>
      </c>
      <c r="D4011" s="55" t="s">
        <v>270</v>
      </c>
      <c r="E4011" s="55" t="s">
        <v>2150</v>
      </c>
      <c r="F4011" s="55">
        <v>0</v>
      </c>
      <c r="G4011" s="55">
        <v>3</v>
      </c>
    </row>
    <row r="4012" spans="2:7">
      <c r="B4012" s="55" t="s">
        <v>266</v>
      </c>
      <c r="C4012" s="55" t="s">
        <v>120</v>
      </c>
      <c r="D4012" s="55" t="s">
        <v>267</v>
      </c>
      <c r="E4012" s="55" t="s">
        <v>2151</v>
      </c>
      <c r="F4012" s="55">
        <v>6</v>
      </c>
      <c r="G4012" s="55">
        <v>0</v>
      </c>
    </row>
    <row r="4013" spans="2:7">
      <c r="B4013" s="55" t="s">
        <v>266</v>
      </c>
      <c r="C4013" s="55" t="s">
        <v>120</v>
      </c>
      <c r="D4013" s="55" t="s">
        <v>269</v>
      </c>
      <c r="E4013" s="55" t="s">
        <v>2151</v>
      </c>
      <c r="F4013" s="55">
        <v>2</v>
      </c>
      <c r="G4013" s="55">
        <v>2</v>
      </c>
    </row>
    <row r="4014" spans="2:7">
      <c r="B4014" s="55" t="s">
        <v>266</v>
      </c>
      <c r="C4014" s="55" t="s">
        <v>120</v>
      </c>
      <c r="D4014" s="55" t="s">
        <v>270</v>
      </c>
      <c r="E4014" s="55" t="s">
        <v>2151</v>
      </c>
      <c r="F4014" s="55">
        <v>0</v>
      </c>
      <c r="G4014" s="55">
        <v>0</v>
      </c>
    </row>
    <row r="4015" spans="2:7">
      <c r="B4015" s="55" t="s">
        <v>266</v>
      </c>
      <c r="C4015" s="55" t="s">
        <v>120</v>
      </c>
      <c r="D4015" s="55" t="s">
        <v>267</v>
      </c>
      <c r="E4015" s="55" t="s">
        <v>2152</v>
      </c>
      <c r="F4015" s="55">
        <v>3</v>
      </c>
      <c r="G4015" s="55">
        <v>7</v>
      </c>
    </row>
    <row r="4016" spans="2:7">
      <c r="B4016" s="55" t="s">
        <v>266</v>
      </c>
      <c r="C4016" s="55" t="s">
        <v>120</v>
      </c>
      <c r="D4016" s="55" t="s">
        <v>269</v>
      </c>
      <c r="E4016" s="55" t="s">
        <v>2152</v>
      </c>
      <c r="F4016" s="55">
        <v>16</v>
      </c>
      <c r="G4016" s="55">
        <v>8</v>
      </c>
    </row>
    <row r="4017" spans="2:7">
      <c r="B4017" s="55" t="s">
        <v>266</v>
      </c>
      <c r="C4017" s="55" t="s">
        <v>120</v>
      </c>
      <c r="D4017" s="55" t="s">
        <v>270</v>
      </c>
      <c r="E4017" s="55" t="s">
        <v>2152</v>
      </c>
      <c r="F4017" s="55">
        <v>0</v>
      </c>
      <c r="G4017" s="55">
        <v>0</v>
      </c>
    </row>
    <row r="4018" spans="2:7">
      <c r="B4018" s="55" t="s">
        <v>266</v>
      </c>
      <c r="C4018" s="55" t="s">
        <v>120</v>
      </c>
      <c r="D4018" s="55" t="s">
        <v>267</v>
      </c>
      <c r="E4018" s="55" t="s">
        <v>2153</v>
      </c>
      <c r="F4018" s="55">
        <v>0</v>
      </c>
      <c r="G4018" s="55">
        <v>0</v>
      </c>
    </row>
    <row r="4019" spans="2:7">
      <c r="B4019" s="55" t="s">
        <v>266</v>
      </c>
      <c r="C4019" s="55" t="s">
        <v>120</v>
      </c>
      <c r="D4019" s="55" t="s">
        <v>267</v>
      </c>
      <c r="E4019" s="55" t="s">
        <v>2154</v>
      </c>
      <c r="F4019" s="55">
        <v>0</v>
      </c>
      <c r="G4019" s="55">
        <v>0</v>
      </c>
    </row>
    <row r="4020" spans="2:7">
      <c r="B4020" s="55" t="s">
        <v>266</v>
      </c>
      <c r="C4020" s="55" t="s">
        <v>120</v>
      </c>
      <c r="D4020" s="55" t="s">
        <v>267</v>
      </c>
      <c r="E4020" s="55" t="s">
        <v>2155</v>
      </c>
      <c r="F4020" s="55">
        <v>0</v>
      </c>
      <c r="G4020" s="55">
        <v>0</v>
      </c>
    </row>
    <row r="4021" spans="2:7">
      <c r="B4021" s="55" t="s">
        <v>266</v>
      </c>
      <c r="C4021" s="55" t="s">
        <v>120</v>
      </c>
      <c r="D4021" s="55" t="s">
        <v>267</v>
      </c>
      <c r="E4021" s="55" t="s">
        <v>2156</v>
      </c>
      <c r="F4021" s="55">
        <v>0</v>
      </c>
      <c r="G4021" s="55">
        <v>0</v>
      </c>
    </row>
    <row r="4022" spans="2:7">
      <c r="B4022" s="55" t="s">
        <v>266</v>
      </c>
      <c r="C4022" s="55" t="s">
        <v>120</v>
      </c>
      <c r="D4022" s="55" t="s">
        <v>269</v>
      </c>
      <c r="E4022" s="55" t="s">
        <v>2156</v>
      </c>
      <c r="F4022" s="55">
        <v>0</v>
      </c>
      <c r="G4022" s="55">
        <v>0</v>
      </c>
    </row>
    <row r="4023" spans="2:7">
      <c r="B4023" s="55" t="s">
        <v>266</v>
      </c>
      <c r="C4023" s="55" t="s">
        <v>120</v>
      </c>
      <c r="D4023" s="55" t="s">
        <v>267</v>
      </c>
      <c r="E4023" s="55" t="s">
        <v>2157</v>
      </c>
      <c r="F4023" s="55">
        <v>3</v>
      </c>
      <c r="G4023" s="55">
        <v>0</v>
      </c>
    </row>
    <row r="4024" spans="2:7">
      <c r="B4024" s="55" t="s">
        <v>266</v>
      </c>
      <c r="C4024" s="55" t="s">
        <v>120</v>
      </c>
      <c r="D4024" s="55" t="s">
        <v>267</v>
      </c>
      <c r="E4024" s="55" t="s">
        <v>2158</v>
      </c>
      <c r="F4024" s="55">
        <v>100</v>
      </c>
      <c r="G4024" s="55">
        <v>76</v>
      </c>
    </row>
    <row r="4025" spans="2:7">
      <c r="B4025" s="55" t="s">
        <v>266</v>
      </c>
      <c r="C4025" s="55" t="s">
        <v>120</v>
      </c>
      <c r="D4025" s="55" t="s">
        <v>269</v>
      </c>
      <c r="E4025" s="55" t="s">
        <v>2158</v>
      </c>
      <c r="F4025" s="55">
        <v>204</v>
      </c>
      <c r="G4025" s="55">
        <v>30</v>
      </c>
    </row>
    <row r="4026" spans="2:7">
      <c r="B4026" s="55" t="s">
        <v>266</v>
      </c>
      <c r="C4026" s="55" t="s">
        <v>120</v>
      </c>
      <c r="D4026" s="55" t="s">
        <v>270</v>
      </c>
      <c r="E4026" s="55" t="s">
        <v>2158</v>
      </c>
      <c r="F4026" s="55">
        <v>1</v>
      </c>
      <c r="G4026" s="55">
        <v>6</v>
      </c>
    </row>
    <row r="4027" spans="2:7">
      <c r="B4027" s="55" t="s">
        <v>266</v>
      </c>
      <c r="C4027" s="55" t="s">
        <v>120</v>
      </c>
      <c r="D4027" s="55" t="s">
        <v>267</v>
      </c>
      <c r="E4027" s="55" t="s">
        <v>2159</v>
      </c>
      <c r="F4027" s="55">
        <v>0</v>
      </c>
      <c r="G4027" s="55">
        <v>0</v>
      </c>
    </row>
    <row r="4028" spans="2:7">
      <c r="B4028" s="55" t="s">
        <v>266</v>
      </c>
      <c r="C4028" s="55" t="s">
        <v>120</v>
      </c>
      <c r="D4028" s="55" t="s">
        <v>267</v>
      </c>
      <c r="E4028" s="55" t="s">
        <v>2160</v>
      </c>
      <c r="F4028" s="55">
        <v>3</v>
      </c>
      <c r="G4028" s="55">
        <v>6</v>
      </c>
    </row>
    <row r="4029" spans="2:7">
      <c r="B4029" s="55" t="s">
        <v>266</v>
      </c>
      <c r="C4029" s="55" t="s">
        <v>120</v>
      </c>
      <c r="D4029" s="55" t="s">
        <v>267</v>
      </c>
      <c r="E4029" s="55" t="s">
        <v>2161</v>
      </c>
      <c r="F4029" s="55">
        <v>2</v>
      </c>
      <c r="G4029" s="55">
        <v>4</v>
      </c>
    </row>
    <row r="4030" spans="2:7">
      <c r="B4030" s="55" t="s">
        <v>266</v>
      </c>
      <c r="C4030" s="55" t="s">
        <v>120</v>
      </c>
      <c r="D4030" s="55" t="s">
        <v>269</v>
      </c>
      <c r="E4030" s="55" t="s">
        <v>2161</v>
      </c>
      <c r="F4030" s="55">
        <v>0</v>
      </c>
      <c r="G4030" s="55">
        <v>0</v>
      </c>
    </row>
    <row r="4031" spans="2:7">
      <c r="B4031" s="55" t="s">
        <v>266</v>
      </c>
      <c r="C4031" s="55" t="s">
        <v>120</v>
      </c>
      <c r="D4031" s="55" t="s">
        <v>270</v>
      </c>
      <c r="E4031" s="55" t="s">
        <v>2161</v>
      </c>
      <c r="F4031" s="55">
        <v>0</v>
      </c>
      <c r="G4031" s="55">
        <v>0</v>
      </c>
    </row>
    <row r="4032" spans="2:7">
      <c r="B4032" s="55" t="s">
        <v>266</v>
      </c>
      <c r="C4032" s="55" t="s">
        <v>120</v>
      </c>
      <c r="D4032" s="55" t="s">
        <v>267</v>
      </c>
      <c r="E4032" s="55" t="s">
        <v>2162</v>
      </c>
      <c r="F4032" s="55">
        <v>85</v>
      </c>
      <c r="G4032" s="55">
        <v>150</v>
      </c>
    </row>
    <row r="4033" spans="2:7">
      <c r="B4033" s="55" t="s">
        <v>266</v>
      </c>
      <c r="C4033" s="55" t="s">
        <v>120</v>
      </c>
      <c r="D4033" s="55" t="s">
        <v>269</v>
      </c>
      <c r="E4033" s="55" t="s">
        <v>2162</v>
      </c>
      <c r="F4033" s="55">
        <v>19</v>
      </c>
      <c r="G4033" s="55">
        <v>55</v>
      </c>
    </row>
    <row r="4034" spans="2:7">
      <c r="B4034" s="55" t="s">
        <v>266</v>
      </c>
      <c r="C4034" s="55" t="s">
        <v>120</v>
      </c>
      <c r="D4034" s="55" t="s">
        <v>270</v>
      </c>
      <c r="E4034" s="55" t="s">
        <v>2162</v>
      </c>
      <c r="F4034" s="55">
        <v>0</v>
      </c>
      <c r="G4034" s="55">
        <v>2</v>
      </c>
    </row>
    <row r="4035" spans="2:7">
      <c r="B4035" s="55" t="s">
        <v>266</v>
      </c>
      <c r="C4035" s="55" t="s">
        <v>120</v>
      </c>
      <c r="D4035" s="55" t="s">
        <v>267</v>
      </c>
      <c r="E4035" s="55" t="s">
        <v>2163</v>
      </c>
      <c r="F4035" s="55">
        <v>153</v>
      </c>
      <c r="G4035" s="55">
        <v>110</v>
      </c>
    </row>
    <row r="4036" spans="2:7">
      <c r="B4036" s="55" t="s">
        <v>266</v>
      </c>
      <c r="C4036" s="55" t="s">
        <v>120</v>
      </c>
      <c r="D4036" s="55" t="s">
        <v>269</v>
      </c>
      <c r="E4036" s="55" t="s">
        <v>2163</v>
      </c>
      <c r="F4036" s="55">
        <v>52</v>
      </c>
      <c r="G4036" s="55">
        <v>283</v>
      </c>
    </row>
    <row r="4037" spans="2:7">
      <c r="B4037" s="55" t="s">
        <v>266</v>
      </c>
      <c r="C4037" s="55" t="s">
        <v>120</v>
      </c>
      <c r="D4037" s="55" t="s">
        <v>270</v>
      </c>
      <c r="E4037" s="55" t="s">
        <v>2163</v>
      </c>
      <c r="F4037" s="55">
        <v>6</v>
      </c>
      <c r="G4037" s="55">
        <v>6</v>
      </c>
    </row>
    <row r="4038" spans="2:7">
      <c r="B4038" s="55" t="s">
        <v>266</v>
      </c>
      <c r="C4038" s="55" t="s">
        <v>120</v>
      </c>
      <c r="D4038" s="55" t="s">
        <v>267</v>
      </c>
      <c r="E4038" s="55" t="s">
        <v>2164</v>
      </c>
      <c r="F4038" s="55">
        <v>17</v>
      </c>
      <c r="G4038" s="55">
        <v>45</v>
      </c>
    </row>
    <row r="4039" spans="2:7">
      <c r="B4039" s="55" t="s">
        <v>266</v>
      </c>
      <c r="C4039" s="55" t="s">
        <v>120</v>
      </c>
      <c r="D4039" s="55" t="s">
        <v>269</v>
      </c>
      <c r="E4039" s="55" t="s">
        <v>2164</v>
      </c>
      <c r="F4039" s="55">
        <v>54</v>
      </c>
      <c r="G4039" s="55">
        <v>10</v>
      </c>
    </row>
    <row r="4040" spans="2:7">
      <c r="B4040" s="55" t="s">
        <v>266</v>
      </c>
      <c r="C4040" s="55" t="s">
        <v>120</v>
      </c>
      <c r="D4040" s="55" t="s">
        <v>270</v>
      </c>
      <c r="E4040" s="55" t="s">
        <v>2164</v>
      </c>
      <c r="F4040" s="55">
        <v>9</v>
      </c>
      <c r="G4040" s="55">
        <v>6</v>
      </c>
    </row>
    <row r="4041" spans="2:7">
      <c r="B4041" s="55" t="s">
        <v>266</v>
      </c>
      <c r="C4041" s="55" t="s">
        <v>120</v>
      </c>
      <c r="D4041" s="55" t="s">
        <v>267</v>
      </c>
      <c r="E4041" s="55" t="s">
        <v>2165</v>
      </c>
      <c r="F4041" s="55">
        <v>2</v>
      </c>
      <c r="G4041" s="55">
        <v>0</v>
      </c>
    </row>
    <row r="4042" spans="2:7">
      <c r="B4042" s="55" t="s">
        <v>266</v>
      </c>
      <c r="C4042" s="55" t="s">
        <v>120</v>
      </c>
      <c r="D4042" s="55" t="s">
        <v>267</v>
      </c>
      <c r="E4042" s="55" t="s">
        <v>2166</v>
      </c>
      <c r="F4042" s="55">
        <v>11</v>
      </c>
      <c r="G4042" s="55">
        <v>4</v>
      </c>
    </row>
    <row r="4043" spans="2:7">
      <c r="B4043" s="55" t="s">
        <v>266</v>
      </c>
      <c r="C4043" s="55" t="s">
        <v>120</v>
      </c>
      <c r="D4043" s="55" t="s">
        <v>267</v>
      </c>
      <c r="E4043" s="55" t="s">
        <v>2167</v>
      </c>
      <c r="F4043" s="55">
        <v>2</v>
      </c>
      <c r="G4043" s="55">
        <v>1</v>
      </c>
    </row>
    <row r="4044" spans="2:7">
      <c r="B4044" s="55" t="s">
        <v>266</v>
      </c>
      <c r="C4044" s="55" t="s">
        <v>120</v>
      </c>
      <c r="D4044" s="55" t="s">
        <v>269</v>
      </c>
      <c r="E4044" s="55" t="s">
        <v>2167</v>
      </c>
      <c r="F4044" s="55">
        <v>6</v>
      </c>
      <c r="G4044" s="55">
        <v>8</v>
      </c>
    </row>
    <row r="4045" spans="2:7">
      <c r="B4045" s="55" t="s">
        <v>266</v>
      </c>
      <c r="C4045" s="55" t="s">
        <v>120</v>
      </c>
      <c r="D4045" s="55" t="s">
        <v>270</v>
      </c>
      <c r="E4045" s="55" t="s">
        <v>2167</v>
      </c>
      <c r="F4045" s="55">
        <v>4</v>
      </c>
      <c r="G4045" s="55">
        <v>0</v>
      </c>
    </row>
    <row r="4046" spans="2:7">
      <c r="B4046" s="55" t="s">
        <v>266</v>
      </c>
      <c r="C4046" s="55" t="s">
        <v>120</v>
      </c>
      <c r="D4046" s="55" t="s">
        <v>267</v>
      </c>
      <c r="E4046" s="55" t="s">
        <v>2168</v>
      </c>
      <c r="F4046" s="55">
        <v>48</v>
      </c>
      <c r="G4046" s="55">
        <v>0</v>
      </c>
    </row>
    <row r="4047" spans="2:7">
      <c r="B4047" s="55" t="s">
        <v>266</v>
      </c>
      <c r="C4047" s="55" t="s">
        <v>120</v>
      </c>
      <c r="D4047" s="55" t="s">
        <v>267</v>
      </c>
      <c r="E4047" s="55" t="s">
        <v>2169</v>
      </c>
      <c r="F4047" s="55">
        <v>38</v>
      </c>
      <c r="G4047" s="55">
        <v>23</v>
      </c>
    </row>
    <row r="4048" spans="2:7">
      <c r="B4048" s="55" t="s">
        <v>266</v>
      </c>
      <c r="C4048" s="55" t="s">
        <v>120</v>
      </c>
      <c r="D4048" s="55" t="s">
        <v>269</v>
      </c>
      <c r="E4048" s="55" t="s">
        <v>2169</v>
      </c>
      <c r="F4048" s="55">
        <v>0</v>
      </c>
      <c r="G4048" s="55">
        <v>0</v>
      </c>
    </row>
    <row r="4049" spans="2:7">
      <c r="B4049" s="55" t="s">
        <v>266</v>
      </c>
      <c r="C4049" s="55" t="s">
        <v>120</v>
      </c>
      <c r="D4049" s="55" t="s">
        <v>270</v>
      </c>
      <c r="E4049" s="55" t="s">
        <v>2169</v>
      </c>
      <c r="F4049" s="55">
        <v>0</v>
      </c>
      <c r="G4049" s="55">
        <v>1</v>
      </c>
    </row>
    <row r="4050" spans="2:7">
      <c r="B4050" s="55" t="s">
        <v>266</v>
      </c>
      <c r="C4050" s="55" t="s">
        <v>120</v>
      </c>
      <c r="D4050" s="55" t="s">
        <v>267</v>
      </c>
      <c r="E4050" s="55" t="s">
        <v>2170</v>
      </c>
      <c r="F4050" s="55">
        <v>8</v>
      </c>
      <c r="G4050" s="55">
        <v>0</v>
      </c>
    </row>
    <row r="4051" spans="2:7">
      <c r="B4051" s="55" t="s">
        <v>266</v>
      </c>
      <c r="C4051" s="55" t="s">
        <v>120</v>
      </c>
      <c r="D4051" s="55" t="s">
        <v>269</v>
      </c>
      <c r="E4051" s="55" t="s">
        <v>2170</v>
      </c>
      <c r="F4051" s="55">
        <v>0</v>
      </c>
      <c r="G4051" s="55">
        <v>0</v>
      </c>
    </row>
    <row r="4052" spans="2:7">
      <c r="B4052" s="55" t="s">
        <v>266</v>
      </c>
      <c r="C4052" s="55" t="s">
        <v>120</v>
      </c>
      <c r="D4052" s="55" t="s">
        <v>267</v>
      </c>
      <c r="E4052" s="55" t="s">
        <v>2171</v>
      </c>
      <c r="F4052" s="55">
        <v>3</v>
      </c>
      <c r="G4052" s="55">
        <v>2</v>
      </c>
    </row>
    <row r="4053" spans="2:7">
      <c r="B4053" s="55" t="s">
        <v>266</v>
      </c>
      <c r="C4053" s="55" t="s">
        <v>120</v>
      </c>
      <c r="D4053" s="55" t="s">
        <v>269</v>
      </c>
      <c r="E4053" s="55" t="s">
        <v>2171</v>
      </c>
      <c r="F4053" s="55">
        <v>0</v>
      </c>
      <c r="G4053" s="55">
        <v>0</v>
      </c>
    </row>
    <row r="4054" spans="2:7">
      <c r="B4054" s="55" t="s">
        <v>266</v>
      </c>
      <c r="C4054" s="55" t="s">
        <v>120</v>
      </c>
      <c r="D4054" s="55" t="s">
        <v>267</v>
      </c>
      <c r="E4054" s="55" t="s">
        <v>2172</v>
      </c>
      <c r="F4054" s="55">
        <v>0</v>
      </c>
      <c r="G4054" s="55">
        <v>34</v>
      </c>
    </row>
    <row r="4055" spans="2:7">
      <c r="B4055" s="55" t="s">
        <v>266</v>
      </c>
      <c r="C4055" s="55" t="s">
        <v>120</v>
      </c>
      <c r="D4055" s="55" t="s">
        <v>269</v>
      </c>
      <c r="E4055" s="55" t="s">
        <v>2172</v>
      </c>
      <c r="F4055" s="55">
        <v>0</v>
      </c>
      <c r="G4055" s="55">
        <v>62</v>
      </c>
    </row>
    <row r="4056" spans="2:7">
      <c r="B4056" s="55" t="s">
        <v>266</v>
      </c>
      <c r="C4056" s="55" t="s">
        <v>120</v>
      </c>
      <c r="D4056" s="55" t="s">
        <v>270</v>
      </c>
      <c r="E4056" s="55" t="s">
        <v>2172</v>
      </c>
      <c r="F4056" s="55">
        <v>0</v>
      </c>
      <c r="G4056" s="55">
        <v>3</v>
      </c>
    </row>
    <row r="4057" spans="2:7">
      <c r="B4057" s="55" t="s">
        <v>266</v>
      </c>
      <c r="C4057" s="55" t="s">
        <v>120</v>
      </c>
      <c r="D4057" s="55" t="s">
        <v>267</v>
      </c>
      <c r="E4057" s="55" t="s">
        <v>2173</v>
      </c>
      <c r="F4057" s="55">
        <v>0</v>
      </c>
      <c r="G4057" s="55">
        <v>0</v>
      </c>
    </row>
    <row r="4058" spans="2:7">
      <c r="B4058" s="55" t="s">
        <v>266</v>
      </c>
      <c r="C4058" s="55" t="s">
        <v>120</v>
      </c>
      <c r="D4058" s="55" t="s">
        <v>267</v>
      </c>
      <c r="E4058" s="55" t="s">
        <v>2174</v>
      </c>
      <c r="F4058" s="55">
        <v>28</v>
      </c>
      <c r="G4058" s="55">
        <v>26</v>
      </c>
    </row>
    <row r="4059" spans="2:7">
      <c r="B4059" s="55" t="s">
        <v>266</v>
      </c>
      <c r="C4059" s="55" t="s">
        <v>120</v>
      </c>
      <c r="D4059" s="55" t="s">
        <v>269</v>
      </c>
      <c r="E4059" s="55" t="s">
        <v>2174</v>
      </c>
      <c r="F4059" s="55">
        <v>0</v>
      </c>
      <c r="G4059" s="55">
        <v>20</v>
      </c>
    </row>
    <row r="4060" spans="2:7">
      <c r="B4060" s="55" t="s">
        <v>266</v>
      </c>
      <c r="C4060" s="55" t="s">
        <v>120</v>
      </c>
      <c r="D4060" s="55" t="s">
        <v>270</v>
      </c>
      <c r="E4060" s="55" t="s">
        <v>2174</v>
      </c>
      <c r="F4060" s="55">
        <v>0</v>
      </c>
      <c r="G4060" s="55">
        <v>6</v>
      </c>
    </row>
    <row r="4061" spans="2:7">
      <c r="B4061" s="55" t="s">
        <v>266</v>
      </c>
      <c r="C4061" s="55" t="s">
        <v>120</v>
      </c>
      <c r="D4061" s="55" t="s">
        <v>267</v>
      </c>
      <c r="E4061" s="55" t="s">
        <v>2175</v>
      </c>
      <c r="F4061" s="55">
        <v>148</v>
      </c>
      <c r="G4061" s="55">
        <v>103</v>
      </c>
    </row>
    <row r="4062" spans="2:7">
      <c r="B4062" s="55" t="s">
        <v>266</v>
      </c>
      <c r="C4062" s="55" t="s">
        <v>120</v>
      </c>
      <c r="D4062" s="55" t="s">
        <v>269</v>
      </c>
      <c r="E4062" s="55" t="s">
        <v>2175</v>
      </c>
      <c r="F4062" s="55">
        <v>177</v>
      </c>
      <c r="G4062" s="55">
        <v>214</v>
      </c>
    </row>
    <row r="4063" spans="2:7">
      <c r="B4063" s="55" t="s">
        <v>266</v>
      </c>
      <c r="C4063" s="55" t="s">
        <v>120</v>
      </c>
      <c r="D4063" s="55" t="s">
        <v>270</v>
      </c>
      <c r="E4063" s="55" t="s">
        <v>2175</v>
      </c>
      <c r="F4063" s="55">
        <v>17</v>
      </c>
      <c r="G4063" s="55">
        <v>6</v>
      </c>
    </row>
    <row r="4064" spans="2:7">
      <c r="B4064" s="55" t="s">
        <v>266</v>
      </c>
      <c r="C4064" s="55" t="s">
        <v>120</v>
      </c>
      <c r="D4064" s="55" t="s">
        <v>267</v>
      </c>
      <c r="E4064" s="55" t="s">
        <v>2176</v>
      </c>
      <c r="F4064" s="55">
        <v>82</v>
      </c>
      <c r="G4064" s="55">
        <v>72</v>
      </c>
    </row>
    <row r="4065" spans="2:7">
      <c r="B4065" s="55" t="s">
        <v>266</v>
      </c>
      <c r="C4065" s="55" t="s">
        <v>120</v>
      </c>
      <c r="D4065" s="55" t="s">
        <v>269</v>
      </c>
      <c r="E4065" s="55" t="s">
        <v>2176</v>
      </c>
      <c r="F4065" s="55">
        <v>364</v>
      </c>
      <c r="G4065" s="55">
        <v>281</v>
      </c>
    </row>
    <row r="4066" spans="2:7">
      <c r="B4066" s="55" t="s">
        <v>266</v>
      </c>
      <c r="C4066" s="55" t="s">
        <v>120</v>
      </c>
      <c r="D4066" s="55" t="s">
        <v>270</v>
      </c>
      <c r="E4066" s="55" t="s">
        <v>2176</v>
      </c>
      <c r="F4066" s="55">
        <v>59</v>
      </c>
      <c r="G4066" s="55">
        <v>51</v>
      </c>
    </row>
    <row r="4067" spans="2:7">
      <c r="B4067" s="55" t="s">
        <v>266</v>
      </c>
      <c r="C4067" s="55" t="s">
        <v>120</v>
      </c>
      <c r="D4067" s="55" t="s">
        <v>267</v>
      </c>
      <c r="E4067" s="55" t="s">
        <v>2177</v>
      </c>
      <c r="F4067" s="55">
        <v>253</v>
      </c>
      <c r="G4067" s="55">
        <v>25</v>
      </c>
    </row>
    <row r="4068" spans="2:7">
      <c r="B4068" s="55" t="s">
        <v>266</v>
      </c>
      <c r="C4068" s="55" t="s">
        <v>120</v>
      </c>
      <c r="D4068" s="55" t="s">
        <v>269</v>
      </c>
      <c r="E4068" s="55" t="s">
        <v>2177</v>
      </c>
      <c r="F4068" s="55">
        <v>70</v>
      </c>
      <c r="G4068" s="55">
        <v>26</v>
      </c>
    </row>
    <row r="4069" spans="2:7">
      <c r="B4069" s="55" t="s">
        <v>266</v>
      </c>
      <c r="C4069" s="55" t="s">
        <v>120</v>
      </c>
      <c r="D4069" s="55" t="s">
        <v>270</v>
      </c>
      <c r="E4069" s="55" t="s">
        <v>2177</v>
      </c>
      <c r="F4069" s="55">
        <v>6</v>
      </c>
      <c r="G4069" s="55">
        <v>3</v>
      </c>
    </row>
    <row r="4070" spans="2:7">
      <c r="B4070" s="55" t="s">
        <v>266</v>
      </c>
      <c r="C4070" s="55" t="s">
        <v>120</v>
      </c>
      <c r="D4070" s="55" t="s">
        <v>267</v>
      </c>
      <c r="E4070" s="55" t="s">
        <v>2178</v>
      </c>
      <c r="F4070" s="55">
        <v>30</v>
      </c>
      <c r="G4070" s="55">
        <v>68</v>
      </c>
    </row>
    <row r="4071" spans="2:7">
      <c r="B4071" s="55" t="s">
        <v>266</v>
      </c>
      <c r="C4071" s="55" t="s">
        <v>120</v>
      </c>
      <c r="D4071" s="55" t="s">
        <v>269</v>
      </c>
      <c r="E4071" s="55" t="s">
        <v>2178</v>
      </c>
      <c r="F4071" s="55">
        <v>72</v>
      </c>
      <c r="G4071" s="55">
        <v>60</v>
      </c>
    </row>
    <row r="4072" spans="2:7">
      <c r="B4072" s="55" t="s">
        <v>266</v>
      </c>
      <c r="C4072" s="55" t="s">
        <v>120</v>
      </c>
      <c r="D4072" s="55" t="s">
        <v>270</v>
      </c>
      <c r="E4072" s="55" t="s">
        <v>2178</v>
      </c>
      <c r="F4072" s="55">
        <v>0</v>
      </c>
      <c r="G4072" s="55">
        <v>0</v>
      </c>
    </row>
    <row r="4073" spans="2:7">
      <c r="B4073" s="55" t="s">
        <v>266</v>
      </c>
      <c r="C4073" s="55" t="s">
        <v>120</v>
      </c>
      <c r="D4073" s="55" t="s">
        <v>267</v>
      </c>
      <c r="E4073" s="55" t="s">
        <v>2179</v>
      </c>
      <c r="F4073" s="55">
        <v>0</v>
      </c>
      <c r="G4073" s="55">
        <v>0</v>
      </c>
    </row>
    <row r="4074" spans="2:7">
      <c r="B4074" s="55" t="s">
        <v>266</v>
      </c>
      <c r="C4074" s="55" t="s">
        <v>120</v>
      </c>
      <c r="D4074" s="55" t="s">
        <v>269</v>
      </c>
      <c r="E4074" s="55" t="s">
        <v>2179</v>
      </c>
      <c r="F4074" s="55">
        <v>7</v>
      </c>
      <c r="G4074" s="55">
        <v>0</v>
      </c>
    </row>
    <row r="4075" spans="2:7">
      <c r="B4075" s="55" t="s">
        <v>266</v>
      </c>
      <c r="C4075" s="55" t="s">
        <v>120</v>
      </c>
      <c r="D4075" s="55" t="s">
        <v>270</v>
      </c>
      <c r="E4075" s="55" t="s">
        <v>2179</v>
      </c>
      <c r="F4075" s="55">
        <v>0</v>
      </c>
      <c r="G4075" s="55">
        <v>3</v>
      </c>
    </row>
    <row r="4076" spans="2:7">
      <c r="B4076" s="55" t="s">
        <v>266</v>
      </c>
      <c r="C4076" s="55" t="s">
        <v>120</v>
      </c>
      <c r="D4076" s="55" t="s">
        <v>267</v>
      </c>
      <c r="E4076" s="55" t="s">
        <v>2180</v>
      </c>
      <c r="F4076" s="55">
        <v>4</v>
      </c>
      <c r="G4076" s="55">
        <v>6</v>
      </c>
    </row>
    <row r="4077" spans="2:7">
      <c r="B4077" s="55" t="s">
        <v>266</v>
      </c>
      <c r="C4077" s="55" t="s">
        <v>120</v>
      </c>
      <c r="D4077" s="55" t="s">
        <v>269</v>
      </c>
      <c r="E4077" s="55" t="s">
        <v>2180</v>
      </c>
      <c r="F4077" s="55">
        <v>0</v>
      </c>
      <c r="G4077" s="55">
        <v>0</v>
      </c>
    </row>
    <row r="4078" spans="2:7">
      <c r="B4078" s="55" t="s">
        <v>266</v>
      </c>
      <c r="C4078" s="55" t="s">
        <v>120</v>
      </c>
      <c r="D4078" s="55" t="s">
        <v>270</v>
      </c>
      <c r="E4078" s="55" t="s">
        <v>2180</v>
      </c>
      <c r="F4078" s="55">
        <v>5</v>
      </c>
      <c r="G4078" s="55">
        <v>6</v>
      </c>
    </row>
    <row r="4079" spans="2:7">
      <c r="B4079" s="55" t="s">
        <v>266</v>
      </c>
      <c r="C4079" s="55" t="s">
        <v>120</v>
      </c>
      <c r="D4079" s="55" t="s">
        <v>267</v>
      </c>
      <c r="E4079" s="55" t="s">
        <v>2181</v>
      </c>
      <c r="F4079" s="55">
        <v>8</v>
      </c>
      <c r="G4079" s="55">
        <v>2</v>
      </c>
    </row>
    <row r="4080" spans="2:7">
      <c r="B4080" s="55" t="s">
        <v>266</v>
      </c>
      <c r="C4080" s="55" t="s">
        <v>120</v>
      </c>
      <c r="D4080" s="55" t="s">
        <v>269</v>
      </c>
      <c r="E4080" s="55" t="s">
        <v>2181</v>
      </c>
      <c r="F4080" s="55">
        <v>0</v>
      </c>
      <c r="G4080" s="55">
        <v>0</v>
      </c>
    </row>
    <row r="4081" spans="2:7">
      <c r="B4081" s="55" t="s">
        <v>266</v>
      </c>
      <c r="C4081" s="55" t="s">
        <v>120</v>
      </c>
      <c r="D4081" s="55" t="s">
        <v>270</v>
      </c>
      <c r="E4081" s="55" t="s">
        <v>2181</v>
      </c>
      <c r="F4081" s="55">
        <v>0</v>
      </c>
      <c r="G4081" s="55">
        <v>0</v>
      </c>
    </row>
    <row r="4082" spans="2:7">
      <c r="B4082" s="55" t="s">
        <v>266</v>
      </c>
      <c r="C4082" s="55" t="s">
        <v>120</v>
      </c>
      <c r="D4082" s="55" t="s">
        <v>267</v>
      </c>
      <c r="E4082" s="55" t="s">
        <v>2182</v>
      </c>
      <c r="F4082" s="55">
        <v>0</v>
      </c>
      <c r="G4082" s="55">
        <v>0</v>
      </c>
    </row>
    <row r="4083" spans="2:7">
      <c r="B4083" s="55" t="s">
        <v>266</v>
      </c>
      <c r="C4083" s="55" t="s">
        <v>120</v>
      </c>
      <c r="D4083" s="55" t="s">
        <v>267</v>
      </c>
      <c r="E4083" s="55" t="s">
        <v>2183</v>
      </c>
      <c r="F4083" s="55">
        <v>443</v>
      </c>
      <c r="G4083" s="55">
        <v>262</v>
      </c>
    </row>
    <row r="4084" spans="2:7">
      <c r="B4084" s="55" t="s">
        <v>266</v>
      </c>
      <c r="C4084" s="55" t="s">
        <v>120</v>
      </c>
      <c r="D4084" s="55" t="s">
        <v>269</v>
      </c>
      <c r="E4084" s="55" t="s">
        <v>2183</v>
      </c>
      <c r="F4084" s="55">
        <v>1393</v>
      </c>
      <c r="G4084" s="55">
        <v>811</v>
      </c>
    </row>
    <row r="4085" spans="2:7">
      <c r="B4085" s="55" t="s">
        <v>266</v>
      </c>
      <c r="C4085" s="55" t="s">
        <v>120</v>
      </c>
      <c r="D4085" s="55" t="s">
        <v>270</v>
      </c>
      <c r="E4085" s="55" t="s">
        <v>2183</v>
      </c>
      <c r="F4085" s="55">
        <v>104</v>
      </c>
      <c r="G4085" s="55">
        <v>64</v>
      </c>
    </row>
    <row r="4086" spans="2:7">
      <c r="B4086" s="55" t="s">
        <v>266</v>
      </c>
      <c r="C4086" s="55" t="s">
        <v>120</v>
      </c>
      <c r="D4086" s="55" t="s">
        <v>267</v>
      </c>
      <c r="E4086" s="55" t="s">
        <v>2184</v>
      </c>
      <c r="F4086" s="55">
        <v>223</v>
      </c>
      <c r="G4086" s="55">
        <v>171</v>
      </c>
    </row>
    <row r="4087" spans="2:7">
      <c r="B4087" s="55" t="s">
        <v>266</v>
      </c>
      <c r="C4087" s="55" t="s">
        <v>120</v>
      </c>
      <c r="D4087" s="55" t="s">
        <v>269</v>
      </c>
      <c r="E4087" s="55" t="s">
        <v>2184</v>
      </c>
      <c r="F4087" s="55">
        <v>420</v>
      </c>
      <c r="G4087" s="55">
        <v>503</v>
      </c>
    </row>
    <row r="4088" spans="2:7">
      <c r="B4088" s="55" t="s">
        <v>266</v>
      </c>
      <c r="C4088" s="55" t="s">
        <v>120</v>
      </c>
      <c r="D4088" s="55" t="s">
        <v>270</v>
      </c>
      <c r="E4088" s="55" t="s">
        <v>2184</v>
      </c>
      <c r="F4088" s="55">
        <v>49</v>
      </c>
      <c r="G4088" s="55">
        <v>30</v>
      </c>
    </row>
    <row r="4089" spans="2:7">
      <c r="B4089" s="55" t="s">
        <v>266</v>
      </c>
      <c r="C4089" s="55" t="s">
        <v>120</v>
      </c>
      <c r="D4089" s="55" t="s">
        <v>267</v>
      </c>
      <c r="E4089" s="55" t="s">
        <v>2185</v>
      </c>
      <c r="F4089" s="55">
        <v>122</v>
      </c>
      <c r="G4089" s="55">
        <v>170</v>
      </c>
    </row>
    <row r="4090" spans="2:7">
      <c r="B4090" s="55" t="s">
        <v>266</v>
      </c>
      <c r="C4090" s="55" t="s">
        <v>120</v>
      </c>
      <c r="D4090" s="55" t="s">
        <v>269</v>
      </c>
      <c r="E4090" s="55" t="s">
        <v>2185</v>
      </c>
      <c r="F4090" s="55">
        <v>579</v>
      </c>
      <c r="G4090" s="55">
        <v>525</v>
      </c>
    </row>
    <row r="4091" spans="2:7">
      <c r="B4091" s="55" t="s">
        <v>266</v>
      </c>
      <c r="C4091" s="55" t="s">
        <v>120</v>
      </c>
      <c r="D4091" s="55" t="s">
        <v>270</v>
      </c>
      <c r="E4091" s="55" t="s">
        <v>2185</v>
      </c>
      <c r="F4091" s="55">
        <v>73</v>
      </c>
      <c r="G4091" s="55">
        <v>33</v>
      </c>
    </row>
    <row r="4092" spans="2:7">
      <c r="B4092" s="55" t="s">
        <v>266</v>
      </c>
      <c r="C4092" s="55" t="s">
        <v>120</v>
      </c>
      <c r="D4092" s="55" t="s">
        <v>267</v>
      </c>
      <c r="E4092" s="55" t="s">
        <v>2186</v>
      </c>
      <c r="F4092" s="55">
        <v>10</v>
      </c>
      <c r="G4092" s="55">
        <v>4</v>
      </c>
    </row>
    <row r="4093" spans="2:7">
      <c r="B4093" s="55" t="s">
        <v>266</v>
      </c>
      <c r="C4093" s="55" t="s">
        <v>120</v>
      </c>
      <c r="D4093" s="55" t="s">
        <v>269</v>
      </c>
      <c r="E4093" s="55" t="s">
        <v>2186</v>
      </c>
      <c r="F4093" s="55">
        <v>0</v>
      </c>
      <c r="G4093" s="55">
        <v>0</v>
      </c>
    </row>
    <row r="4094" spans="2:7">
      <c r="B4094" s="55" t="s">
        <v>266</v>
      </c>
      <c r="C4094" s="55" t="s">
        <v>120</v>
      </c>
      <c r="D4094" s="55" t="s">
        <v>267</v>
      </c>
      <c r="E4094" s="55" t="s">
        <v>2187</v>
      </c>
      <c r="F4094" s="55">
        <v>2</v>
      </c>
      <c r="G4094" s="55">
        <v>6</v>
      </c>
    </row>
    <row r="4095" spans="2:7">
      <c r="B4095" s="55" t="s">
        <v>266</v>
      </c>
      <c r="C4095" s="55" t="s">
        <v>120</v>
      </c>
      <c r="D4095" s="55" t="s">
        <v>269</v>
      </c>
      <c r="E4095" s="55" t="s">
        <v>2187</v>
      </c>
      <c r="F4095" s="55">
        <v>5</v>
      </c>
      <c r="G4095" s="55">
        <v>0</v>
      </c>
    </row>
    <row r="4096" spans="2:7">
      <c r="B4096" s="55" t="s">
        <v>266</v>
      </c>
      <c r="C4096" s="55" t="s">
        <v>120</v>
      </c>
      <c r="D4096" s="55" t="s">
        <v>270</v>
      </c>
      <c r="E4096" s="55" t="s">
        <v>2187</v>
      </c>
      <c r="F4096" s="55">
        <v>0</v>
      </c>
      <c r="G4096" s="55">
        <v>0</v>
      </c>
    </row>
    <row r="4097" spans="2:7">
      <c r="B4097" s="55" t="s">
        <v>266</v>
      </c>
      <c r="C4097" s="55" t="s">
        <v>120</v>
      </c>
      <c r="D4097" s="55" t="s">
        <v>267</v>
      </c>
      <c r="E4097" s="55" t="s">
        <v>2188</v>
      </c>
      <c r="F4097" s="55">
        <v>3</v>
      </c>
      <c r="G4097" s="55">
        <v>7</v>
      </c>
    </row>
    <row r="4098" spans="2:7">
      <c r="B4098" s="55" t="s">
        <v>266</v>
      </c>
      <c r="C4098" s="55" t="s">
        <v>120</v>
      </c>
      <c r="D4098" s="55" t="s">
        <v>267</v>
      </c>
      <c r="E4098" s="55" t="s">
        <v>2189</v>
      </c>
      <c r="F4098" s="55">
        <v>19</v>
      </c>
      <c r="G4098" s="55">
        <v>11</v>
      </c>
    </row>
    <row r="4099" spans="2:7">
      <c r="B4099" s="55" t="s">
        <v>266</v>
      </c>
      <c r="C4099" s="55" t="s">
        <v>120</v>
      </c>
      <c r="D4099" s="55" t="s">
        <v>269</v>
      </c>
      <c r="E4099" s="55" t="s">
        <v>2189</v>
      </c>
      <c r="F4099" s="55">
        <v>0</v>
      </c>
      <c r="G4099" s="55">
        <v>0</v>
      </c>
    </row>
    <row r="4100" spans="2:7">
      <c r="B4100" s="55" t="s">
        <v>266</v>
      </c>
      <c r="C4100" s="55" t="s">
        <v>120</v>
      </c>
      <c r="D4100" s="55" t="s">
        <v>270</v>
      </c>
      <c r="E4100" s="55" t="s">
        <v>2189</v>
      </c>
      <c r="F4100" s="55">
        <v>1</v>
      </c>
      <c r="G4100" s="55">
        <v>0</v>
      </c>
    </row>
    <row r="4101" spans="2:7">
      <c r="B4101" s="55" t="s">
        <v>266</v>
      </c>
      <c r="C4101" s="55" t="s">
        <v>120</v>
      </c>
      <c r="D4101" s="55" t="s">
        <v>267</v>
      </c>
      <c r="E4101" s="55" t="s">
        <v>2190</v>
      </c>
      <c r="F4101" s="55">
        <v>3</v>
      </c>
      <c r="G4101" s="55">
        <v>3</v>
      </c>
    </row>
    <row r="4102" spans="2:7">
      <c r="B4102" s="55" t="s">
        <v>266</v>
      </c>
      <c r="C4102" s="55" t="s">
        <v>120</v>
      </c>
      <c r="D4102" s="55" t="s">
        <v>269</v>
      </c>
      <c r="E4102" s="55" t="s">
        <v>2190</v>
      </c>
      <c r="F4102" s="55">
        <v>5</v>
      </c>
      <c r="G4102" s="55">
        <v>11</v>
      </c>
    </row>
    <row r="4103" spans="2:7">
      <c r="B4103" s="55" t="s">
        <v>266</v>
      </c>
      <c r="C4103" s="55" t="s">
        <v>120</v>
      </c>
      <c r="D4103" s="55" t="s">
        <v>270</v>
      </c>
      <c r="E4103" s="55" t="s">
        <v>2190</v>
      </c>
      <c r="F4103" s="55">
        <v>1</v>
      </c>
      <c r="G4103" s="55">
        <v>0</v>
      </c>
    </row>
    <row r="4104" spans="2:7">
      <c r="B4104" s="55" t="s">
        <v>266</v>
      </c>
      <c r="C4104" s="55" t="s">
        <v>120</v>
      </c>
      <c r="D4104" s="55" t="s">
        <v>267</v>
      </c>
      <c r="E4104" s="55" t="s">
        <v>2191</v>
      </c>
      <c r="F4104" s="55">
        <v>0</v>
      </c>
      <c r="G4104" s="55">
        <v>0</v>
      </c>
    </row>
    <row r="4105" spans="2:7">
      <c r="B4105" s="55" t="s">
        <v>266</v>
      </c>
      <c r="C4105" s="55" t="s">
        <v>120</v>
      </c>
      <c r="D4105" s="55" t="s">
        <v>267</v>
      </c>
      <c r="E4105" s="55" t="s">
        <v>2192</v>
      </c>
      <c r="F4105" s="55">
        <v>0</v>
      </c>
      <c r="G4105" s="55">
        <v>2</v>
      </c>
    </row>
    <row r="4106" spans="2:7">
      <c r="B4106" s="55" t="s">
        <v>266</v>
      </c>
      <c r="C4106" s="55" t="s">
        <v>120</v>
      </c>
      <c r="D4106" s="55" t="s">
        <v>267</v>
      </c>
      <c r="E4106" s="55" t="s">
        <v>2193</v>
      </c>
      <c r="F4106" s="55">
        <v>0</v>
      </c>
      <c r="G4106" s="55">
        <v>2</v>
      </c>
    </row>
    <row r="4107" spans="2:7">
      <c r="B4107" s="55" t="s">
        <v>266</v>
      </c>
      <c r="C4107" s="55" t="s">
        <v>120</v>
      </c>
      <c r="D4107" s="55" t="s">
        <v>267</v>
      </c>
      <c r="E4107" s="55" t="s">
        <v>2194</v>
      </c>
      <c r="F4107" s="55">
        <v>0</v>
      </c>
      <c r="G4107" s="55">
        <v>0</v>
      </c>
    </row>
    <row r="4108" spans="2:7">
      <c r="B4108" s="55" t="s">
        <v>266</v>
      </c>
      <c r="C4108" s="55" t="s">
        <v>120</v>
      </c>
      <c r="D4108" s="55" t="s">
        <v>267</v>
      </c>
      <c r="E4108" s="55" t="s">
        <v>2195</v>
      </c>
      <c r="F4108" s="55">
        <v>0</v>
      </c>
      <c r="G4108" s="55">
        <v>0</v>
      </c>
    </row>
    <row r="4109" spans="2:7">
      <c r="B4109" s="55" t="s">
        <v>266</v>
      </c>
      <c r="C4109" s="55" t="s">
        <v>120</v>
      </c>
      <c r="D4109" s="55" t="s">
        <v>267</v>
      </c>
      <c r="E4109" s="55" t="s">
        <v>2196</v>
      </c>
      <c r="F4109" s="55">
        <v>10</v>
      </c>
      <c r="G4109" s="55">
        <v>6</v>
      </c>
    </row>
    <row r="4110" spans="2:7">
      <c r="B4110" s="55" t="s">
        <v>266</v>
      </c>
      <c r="C4110" s="55" t="s">
        <v>120</v>
      </c>
      <c r="D4110" s="55" t="s">
        <v>269</v>
      </c>
      <c r="E4110" s="55" t="s">
        <v>2196</v>
      </c>
      <c r="F4110" s="55">
        <v>7</v>
      </c>
      <c r="G4110" s="55">
        <v>1</v>
      </c>
    </row>
    <row r="4111" spans="2:7">
      <c r="B4111" s="55" t="s">
        <v>266</v>
      </c>
      <c r="C4111" s="55" t="s">
        <v>120</v>
      </c>
      <c r="D4111" s="55" t="s">
        <v>270</v>
      </c>
      <c r="E4111" s="55" t="s">
        <v>2196</v>
      </c>
      <c r="F4111" s="55">
        <v>0</v>
      </c>
      <c r="G4111" s="55">
        <v>0</v>
      </c>
    </row>
    <row r="4112" spans="2:7">
      <c r="B4112" s="55" t="s">
        <v>266</v>
      </c>
      <c r="C4112" s="55" t="s">
        <v>120</v>
      </c>
      <c r="D4112" s="55" t="s">
        <v>267</v>
      </c>
      <c r="E4112" s="55" t="s">
        <v>2197</v>
      </c>
      <c r="F4112" s="55">
        <v>7</v>
      </c>
      <c r="G4112" s="55">
        <v>4</v>
      </c>
    </row>
    <row r="4113" spans="2:7">
      <c r="B4113" s="55" t="s">
        <v>266</v>
      </c>
      <c r="C4113" s="55" t="s">
        <v>120</v>
      </c>
      <c r="D4113" s="55" t="s">
        <v>267</v>
      </c>
      <c r="E4113" s="55" t="s">
        <v>2198</v>
      </c>
      <c r="F4113" s="55">
        <v>0</v>
      </c>
      <c r="G4113" s="55">
        <v>12</v>
      </c>
    </row>
    <row r="4114" spans="2:7">
      <c r="B4114" s="55" t="s">
        <v>266</v>
      </c>
      <c r="C4114" s="55" t="s">
        <v>120</v>
      </c>
      <c r="D4114" s="55" t="s">
        <v>267</v>
      </c>
      <c r="E4114" s="55" t="s">
        <v>2199</v>
      </c>
      <c r="F4114" s="55">
        <v>99</v>
      </c>
      <c r="G4114" s="55">
        <v>67</v>
      </c>
    </row>
    <row r="4115" spans="2:7">
      <c r="B4115" s="55" t="s">
        <v>266</v>
      </c>
      <c r="C4115" s="55" t="s">
        <v>120</v>
      </c>
      <c r="D4115" s="55" t="s">
        <v>269</v>
      </c>
      <c r="E4115" s="55" t="s">
        <v>2199</v>
      </c>
      <c r="F4115" s="55">
        <v>177</v>
      </c>
      <c r="G4115" s="55">
        <v>120</v>
      </c>
    </row>
    <row r="4116" spans="2:7">
      <c r="B4116" s="55" t="s">
        <v>266</v>
      </c>
      <c r="C4116" s="55" t="s">
        <v>120</v>
      </c>
      <c r="D4116" s="55" t="s">
        <v>270</v>
      </c>
      <c r="E4116" s="55" t="s">
        <v>2199</v>
      </c>
      <c r="F4116" s="55">
        <v>17</v>
      </c>
      <c r="G4116" s="55">
        <v>9</v>
      </c>
    </row>
    <row r="4117" spans="2:7">
      <c r="B4117" s="55" t="s">
        <v>266</v>
      </c>
      <c r="C4117" s="55" t="s">
        <v>120</v>
      </c>
      <c r="D4117" s="55" t="s">
        <v>267</v>
      </c>
      <c r="E4117" s="55" t="s">
        <v>2200</v>
      </c>
      <c r="F4117" s="55">
        <v>0</v>
      </c>
      <c r="G4117" s="55">
        <v>0</v>
      </c>
    </row>
    <row r="4118" spans="2:7">
      <c r="B4118" s="55" t="s">
        <v>266</v>
      </c>
      <c r="C4118" s="55" t="s">
        <v>120</v>
      </c>
      <c r="D4118" s="55" t="s">
        <v>267</v>
      </c>
      <c r="E4118" s="55" t="s">
        <v>2201</v>
      </c>
      <c r="F4118" s="55">
        <v>0</v>
      </c>
      <c r="G4118" s="55">
        <v>2</v>
      </c>
    </row>
    <row r="4119" spans="2:7">
      <c r="B4119" s="55" t="s">
        <v>266</v>
      </c>
      <c r="C4119" s="55" t="s">
        <v>120</v>
      </c>
      <c r="D4119" s="55" t="s">
        <v>269</v>
      </c>
      <c r="E4119" s="55" t="s">
        <v>2201</v>
      </c>
      <c r="F4119" s="55">
        <v>0</v>
      </c>
      <c r="G4119" s="55">
        <v>1</v>
      </c>
    </row>
    <row r="4120" spans="2:7">
      <c r="B4120" s="55" t="s">
        <v>266</v>
      </c>
      <c r="C4120" s="55" t="s">
        <v>120</v>
      </c>
      <c r="D4120" s="55" t="s">
        <v>267</v>
      </c>
      <c r="E4120" s="55" t="s">
        <v>2202</v>
      </c>
      <c r="F4120" s="55">
        <v>0</v>
      </c>
      <c r="G4120" s="55">
        <v>34</v>
      </c>
    </row>
    <row r="4121" spans="2:7">
      <c r="B4121" s="55" t="s">
        <v>266</v>
      </c>
      <c r="C4121" s="55" t="s">
        <v>120</v>
      </c>
      <c r="D4121" s="55" t="s">
        <v>269</v>
      </c>
      <c r="E4121" s="55" t="s">
        <v>2202</v>
      </c>
      <c r="F4121" s="55">
        <v>0</v>
      </c>
      <c r="G4121" s="55">
        <v>7</v>
      </c>
    </row>
    <row r="4122" spans="2:7">
      <c r="B4122" s="55" t="s">
        <v>266</v>
      </c>
      <c r="C4122" s="55" t="s">
        <v>120</v>
      </c>
      <c r="D4122" s="55" t="s">
        <v>267</v>
      </c>
      <c r="E4122" s="55" t="s">
        <v>2203</v>
      </c>
      <c r="F4122" s="55">
        <v>6</v>
      </c>
      <c r="G4122" s="55">
        <v>5</v>
      </c>
    </row>
    <row r="4123" spans="2:7">
      <c r="B4123" s="55" t="s">
        <v>266</v>
      </c>
      <c r="C4123" s="55" t="s">
        <v>120</v>
      </c>
      <c r="D4123" s="55" t="s">
        <v>269</v>
      </c>
      <c r="E4123" s="55" t="s">
        <v>2203</v>
      </c>
      <c r="F4123" s="55">
        <v>28</v>
      </c>
      <c r="G4123" s="55">
        <v>32</v>
      </c>
    </row>
    <row r="4124" spans="2:7">
      <c r="B4124" s="55" t="s">
        <v>266</v>
      </c>
      <c r="C4124" s="55" t="s">
        <v>120</v>
      </c>
      <c r="D4124" s="55" t="s">
        <v>270</v>
      </c>
      <c r="E4124" s="55" t="s">
        <v>2203</v>
      </c>
      <c r="F4124" s="55">
        <v>0</v>
      </c>
      <c r="G4124" s="55">
        <v>0</v>
      </c>
    </row>
    <row r="4125" spans="2:7">
      <c r="B4125" s="55" t="s">
        <v>266</v>
      </c>
      <c r="C4125" s="55" t="s">
        <v>120</v>
      </c>
      <c r="D4125" s="55" t="s">
        <v>267</v>
      </c>
      <c r="E4125" s="55" t="s">
        <v>2204</v>
      </c>
      <c r="F4125" s="55">
        <v>96</v>
      </c>
      <c r="G4125" s="55">
        <v>59</v>
      </c>
    </row>
    <row r="4126" spans="2:7">
      <c r="B4126" s="55" t="s">
        <v>266</v>
      </c>
      <c r="C4126" s="55" t="s">
        <v>120</v>
      </c>
      <c r="D4126" s="55" t="s">
        <v>269</v>
      </c>
      <c r="E4126" s="55" t="s">
        <v>2204</v>
      </c>
      <c r="F4126" s="55">
        <v>119</v>
      </c>
      <c r="G4126" s="55">
        <v>229</v>
      </c>
    </row>
    <row r="4127" spans="2:7">
      <c r="B4127" s="55" t="s">
        <v>266</v>
      </c>
      <c r="C4127" s="55" t="s">
        <v>120</v>
      </c>
      <c r="D4127" s="55" t="s">
        <v>270</v>
      </c>
      <c r="E4127" s="55" t="s">
        <v>2204</v>
      </c>
      <c r="F4127" s="55">
        <v>5</v>
      </c>
      <c r="G4127" s="55">
        <v>7</v>
      </c>
    </row>
    <row r="4128" spans="2:7">
      <c r="B4128" s="55" t="s">
        <v>266</v>
      </c>
      <c r="C4128" s="55" t="s">
        <v>120</v>
      </c>
      <c r="D4128" s="55" t="s">
        <v>267</v>
      </c>
      <c r="E4128" s="55" t="s">
        <v>2205</v>
      </c>
      <c r="F4128" s="55">
        <v>3</v>
      </c>
      <c r="G4128" s="55">
        <v>4</v>
      </c>
    </row>
    <row r="4129" spans="2:7">
      <c r="B4129" s="55" t="s">
        <v>266</v>
      </c>
      <c r="C4129" s="55" t="s">
        <v>120</v>
      </c>
      <c r="D4129" s="55" t="s">
        <v>267</v>
      </c>
      <c r="E4129" s="55" t="s">
        <v>2206</v>
      </c>
      <c r="F4129" s="55">
        <v>0</v>
      </c>
      <c r="G4129" s="55">
        <v>0</v>
      </c>
    </row>
    <row r="4130" spans="2:7">
      <c r="B4130" s="55" t="s">
        <v>266</v>
      </c>
      <c r="C4130" s="55" t="s">
        <v>120</v>
      </c>
      <c r="D4130" s="55" t="s">
        <v>267</v>
      </c>
      <c r="E4130" s="55" t="s">
        <v>2207</v>
      </c>
      <c r="F4130" s="55">
        <v>0</v>
      </c>
      <c r="G4130" s="55">
        <v>0</v>
      </c>
    </row>
    <row r="4131" spans="2:7">
      <c r="B4131" s="55" t="s">
        <v>266</v>
      </c>
      <c r="C4131" s="55" t="s">
        <v>120</v>
      </c>
      <c r="D4131" s="55" t="s">
        <v>267</v>
      </c>
      <c r="E4131" s="55" t="s">
        <v>2208</v>
      </c>
      <c r="F4131" s="55">
        <v>20</v>
      </c>
      <c r="G4131" s="55">
        <v>2</v>
      </c>
    </row>
    <row r="4132" spans="2:7">
      <c r="B4132" s="55" t="s">
        <v>266</v>
      </c>
      <c r="C4132" s="55" t="s">
        <v>120</v>
      </c>
      <c r="D4132" s="55" t="s">
        <v>269</v>
      </c>
      <c r="E4132" s="55" t="s">
        <v>2208</v>
      </c>
      <c r="F4132" s="55">
        <v>0</v>
      </c>
      <c r="G4132" s="55">
        <v>0</v>
      </c>
    </row>
    <row r="4133" spans="2:7">
      <c r="B4133" s="55" t="s">
        <v>266</v>
      </c>
      <c r="C4133" s="55" t="s">
        <v>120</v>
      </c>
      <c r="D4133" s="55" t="s">
        <v>270</v>
      </c>
      <c r="E4133" s="55" t="s">
        <v>2208</v>
      </c>
      <c r="F4133" s="55">
        <v>0</v>
      </c>
      <c r="G4133" s="55">
        <v>0</v>
      </c>
    </row>
    <row r="4134" spans="2:7">
      <c r="B4134" s="55" t="s">
        <v>266</v>
      </c>
      <c r="C4134" s="55" t="s">
        <v>120</v>
      </c>
      <c r="D4134" s="55" t="s">
        <v>267</v>
      </c>
      <c r="E4134" s="55" t="s">
        <v>2209</v>
      </c>
      <c r="F4134" s="55">
        <v>0</v>
      </c>
      <c r="G4134" s="55">
        <v>0</v>
      </c>
    </row>
    <row r="4135" spans="2:7">
      <c r="B4135" s="55" t="s">
        <v>266</v>
      </c>
      <c r="C4135" s="55" t="s">
        <v>120</v>
      </c>
      <c r="D4135" s="55" t="s">
        <v>269</v>
      </c>
      <c r="E4135" s="55" t="s">
        <v>2209</v>
      </c>
      <c r="F4135" s="55">
        <v>0</v>
      </c>
      <c r="G4135" s="55">
        <v>1</v>
      </c>
    </row>
    <row r="4136" spans="2:7">
      <c r="B4136" s="55" t="s">
        <v>266</v>
      </c>
      <c r="C4136" s="55" t="s">
        <v>120</v>
      </c>
      <c r="D4136" s="55" t="s">
        <v>267</v>
      </c>
      <c r="E4136" s="55" t="s">
        <v>2210</v>
      </c>
      <c r="F4136" s="55">
        <v>4</v>
      </c>
      <c r="G4136" s="55">
        <v>0</v>
      </c>
    </row>
    <row r="4137" spans="2:7">
      <c r="B4137" s="55" t="s">
        <v>266</v>
      </c>
      <c r="C4137" s="55" t="s">
        <v>120</v>
      </c>
      <c r="D4137" s="55" t="s">
        <v>267</v>
      </c>
      <c r="E4137" s="55" t="s">
        <v>2211</v>
      </c>
      <c r="F4137" s="55">
        <v>6</v>
      </c>
      <c r="G4137" s="55">
        <v>29</v>
      </c>
    </row>
    <row r="4138" spans="2:7">
      <c r="B4138" s="55" t="s">
        <v>266</v>
      </c>
      <c r="C4138" s="55" t="s">
        <v>120</v>
      </c>
      <c r="D4138" s="55" t="s">
        <v>269</v>
      </c>
      <c r="E4138" s="55" t="s">
        <v>2211</v>
      </c>
      <c r="F4138" s="55">
        <v>0</v>
      </c>
      <c r="G4138" s="55">
        <v>3</v>
      </c>
    </row>
    <row r="4139" spans="2:7">
      <c r="B4139" s="55" t="s">
        <v>266</v>
      </c>
      <c r="C4139" s="55" t="s">
        <v>120</v>
      </c>
      <c r="D4139" s="55" t="s">
        <v>267</v>
      </c>
      <c r="E4139" s="55" t="s">
        <v>2212</v>
      </c>
      <c r="F4139" s="55">
        <v>2</v>
      </c>
      <c r="G4139" s="55">
        <v>80</v>
      </c>
    </row>
    <row r="4140" spans="2:7">
      <c r="B4140" s="55" t="s">
        <v>266</v>
      </c>
      <c r="C4140" s="55" t="s">
        <v>120</v>
      </c>
      <c r="D4140" s="55" t="s">
        <v>269</v>
      </c>
      <c r="E4140" s="55" t="s">
        <v>2212</v>
      </c>
      <c r="F4140" s="55">
        <v>2</v>
      </c>
      <c r="G4140" s="55">
        <v>22</v>
      </c>
    </row>
    <row r="4141" spans="2:7">
      <c r="B4141" s="55" t="s">
        <v>266</v>
      </c>
      <c r="C4141" s="55" t="s">
        <v>120</v>
      </c>
      <c r="D4141" s="55" t="s">
        <v>270</v>
      </c>
      <c r="E4141" s="55" t="s">
        <v>2212</v>
      </c>
      <c r="F4141" s="55">
        <v>0</v>
      </c>
      <c r="G4141" s="55">
        <v>0</v>
      </c>
    </row>
    <row r="4142" spans="2:7">
      <c r="B4142" s="55" t="s">
        <v>266</v>
      </c>
      <c r="C4142" s="55" t="s">
        <v>120</v>
      </c>
      <c r="D4142" s="55" t="s">
        <v>267</v>
      </c>
      <c r="E4142" s="55" t="s">
        <v>2213</v>
      </c>
      <c r="F4142" s="55">
        <v>0</v>
      </c>
      <c r="G4142" s="55">
        <v>0</v>
      </c>
    </row>
    <row r="4143" spans="2:7">
      <c r="B4143" s="55" t="s">
        <v>266</v>
      </c>
      <c r="C4143" s="55" t="s">
        <v>120</v>
      </c>
      <c r="D4143" s="55" t="s">
        <v>267</v>
      </c>
      <c r="E4143" s="55" t="s">
        <v>2214</v>
      </c>
      <c r="F4143" s="55">
        <v>0</v>
      </c>
      <c r="G4143" s="55">
        <v>0</v>
      </c>
    </row>
    <row r="4144" spans="2:7">
      <c r="B4144" s="55" t="s">
        <v>266</v>
      </c>
      <c r="C4144" s="55" t="s">
        <v>120</v>
      </c>
      <c r="D4144" s="55" t="s">
        <v>267</v>
      </c>
      <c r="E4144" s="55" t="s">
        <v>2215</v>
      </c>
      <c r="F4144" s="55">
        <v>11</v>
      </c>
      <c r="G4144" s="55">
        <v>1</v>
      </c>
    </row>
    <row r="4145" spans="2:7">
      <c r="B4145" s="55" t="s">
        <v>266</v>
      </c>
      <c r="C4145" s="55" t="s">
        <v>120</v>
      </c>
      <c r="D4145" s="55" t="s">
        <v>269</v>
      </c>
      <c r="E4145" s="55" t="s">
        <v>2215</v>
      </c>
      <c r="F4145" s="55">
        <v>0</v>
      </c>
      <c r="G4145" s="55">
        <v>1</v>
      </c>
    </row>
    <row r="4146" spans="2:7">
      <c r="B4146" s="55" t="s">
        <v>266</v>
      </c>
      <c r="C4146" s="55" t="s">
        <v>120</v>
      </c>
      <c r="D4146" s="55" t="s">
        <v>267</v>
      </c>
      <c r="E4146" s="55" t="s">
        <v>2216</v>
      </c>
      <c r="F4146" s="55">
        <v>2</v>
      </c>
      <c r="G4146" s="55">
        <v>3</v>
      </c>
    </row>
    <row r="4147" spans="2:7">
      <c r="B4147" s="55" t="s">
        <v>266</v>
      </c>
      <c r="C4147" s="55" t="s">
        <v>120</v>
      </c>
      <c r="D4147" s="55" t="s">
        <v>269</v>
      </c>
      <c r="E4147" s="55" t="s">
        <v>2216</v>
      </c>
      <c r="F4147" s="55">
        <v>30</v>
      </c>
      <c r="G4147" s="55">
        <v>0</v>
      </c>
    </row>
    <row r="4148" spans="2:7">
      <c r="B4148" s="55" t="s">
        <v>266</v>
      </c>
      <c r="C4148" s="55" t="s">
        <v>120</v>
      </c>
      <c r="D4148" s="55" t="s">
        <v>267</v>
      </c>
      <c r="E4148" s="55" t="s">
        <v>2217</v>
      </c>
      <c r="F4148" s="55">
        <v>13</v>
      </c>
      <c r="G4148" s="55">
        <v>14</v>
      </c>
    </row>
    <row r="4149" spans="2:7">
      <c r="B4149" s="55" t="s">
        <v>266</v>
      </c>
      <c r="C4149" s="55" t="s">
        <v>120</v>
      </c>
      <c r="D4149" s="55" t="s">
        <v>269</v>
      </c>
      <c r="E4149" s="55" t="s">
        <v>2217</v>
      </c>
      <c r="F4149" s="55">
        <v>0</v>
      </c>
      <c r="G4149" s="55">
        <v>0</v>
      </c>
    </row>
    <row r="4150" spans="2:7">
      <c r="B4150" s="55" t="s">
        <v>266</v>
      </c>
      <c r="C4150" s="55" t="s">
        <v>120</v>
      </c>
      <c r="D4150" s="55" t="s">
        <v>267</v>
      </c>
      <c r="E4150" s="55" t="s">
        <v>2218</v>
      </c>
      <c r="F4150" s="55">
        <v>0</v>
      </c>
      <c r="G4150" s="55">
        <v>2</v>
      </c>
    </row>
    <row r="4151" spans="2:7">
      <c r="B4151" s="55" t="s">
        <v>266</v>
      </c>
      <c r="C4151" s="55" t="s">
        <v>120</v>
      </c>
      <c r="D4151" s="55" t="s">
        <v>267</v>
      </c>
      <c r="E4151" s="55" t="s">
        <v>2219</v>
      </c>
      <c r="F4151" s="55">
        <v>0</v>
      </c>
      <c r="G4151" s="55">
        <v>13</v>
      </c>
    </row>
    <row r="4152" spans="2:7">
      <c r="B4152" s="55" t="s">
        <v>266</v>
      </c>
      <c r="C4152" s="55" t="s">
        <v>120</v>
      </c>
      <c r="D4152" s="55" t="s">
        <v>269</v>
      </c>
      <c r="E4152" s="55" t="s">
        <v>2219</v>
      </c>
      <c r="F4152" s="55">
        <v>9</v>
      </c>
      <c r="G4152" s="55">
        <v>0</v>
      </c>
    </row>
    <row r="4153" spans="2:7">
      <c r="B4153" s="55" t="s">
        <v>266</v>
      </c>
      <c r="C4153" s="55" t="s">
        <v>120</v>
      </c>
      <c r="D4153" s="55" t="s">
        <v>270</v>
      </c>
      <c r="E4153" s="55" t="s">
        <v>2219</v>
      </c>
      <c r="F4153" s="55">
        <v>4</v>
      </c>
      <c r="G4153" s="55">
        <v>0</v>
      </c>
    </row>
    <row r="4154" spans="2:7">
      <c r="B4154" s="55" t="s">
        <v>266</v>
      </c>
      <c r="C4154" s="55" t="s">
        <v>120</v>
      </c>
      <c r="D4154" s="55" t="s">
        <v>267</v>
      </c>
      <c r="E4154" s="55" t="s">
        <v>2220</v>
      </c>
      <c r="F4154" s="55">
        <v>0</v>
      </c>
      <c r="G4154" s="55">
        <v>0</v>
      </c>
    </row>
    <row r="4155" spans="2:7">
      <c r="B4155" s="55" t="s">
        <v>266</v>
      </c>
      <c r="C4155" s="55" t="s">
        <v>120</v>
      </c>
      <c r="D4155" s="55" t="s">
        <v>267</v>
      </c>
      <c r="E4155" s="55" t="s">
        <v>2221</v>
      </c>
      <c r="F4155" s="55">
        <v>116</v>
      </c>
      <c r="G4155" s="55">
        <v>37</v>
      </c>
    </row>
    <row r="4156" spans="2:7">
      <c r="B4156" s="55" t="s">
        <v>266</v>
      </c>
      <c r="C4156" s="55" t="s">
        <v>120</v>
      </c>
      <c r="D4156" s="55" t="s">
        <v>269</v>
      </c>
      <c r="E4156" s="55" t="s">
        <v>2221</v>
      </c>
      <c r="F4156" s="55">
        <v>211</v>
      </c>
      <c r="G4156" s="55">
        <v>3</v>
      </c>
    </row>
    <row r="4157" spans="2:7">
      <c r="B4157" s="55" t="s">
        <v>266</v>
      </c>
      <c r="C4157" s="55" t="s">
        <v>120</v>
      </c>
      <c r="D4157" s="55" t="s">
        <v>270</v>
      </c>
      <c r="E4157" s="55" t="s">
        <v>2221</v>
      </c>
      <c r="F4157" s="55">
        <v>97</v>
      </c>
      <c r="G4157" s="55">
        <v>24</v>
      </c>
    </row>
    <row r="4158" spans="2:7">
      <c r="B4158" s="55" t="s">
        <v>266</v>
      </c>
      <c r="C4158" s="55" t="s">
        <v>120</v>
      </c>
      <c r="D4158" s="55" t="s">
        <v>267</v>
      </c>
      <c r="E4158" s="55" t="s">
        <v>2222</v>
      </c>
      <c r="F4158" s="55">
        <v>17</v>
      </c>
      <c r="G4158" s="55">
        <v>0</v>
      </c>
    </row>
    <row r="4159" spans="2:7">
      <c r="B4159" s="55" t="s">
        <v>266</v>
      </c>
      <c r="C4159" s="55" t="s">
        <v>120</v>
      </c>
      <c r="D4159" s="55" t="s">
        <v>269</v>
      </c>
      <c r="E4159" s="55" t="s">
        <v>2222</v>
      </c>
      <c r="F4159" s="55">
        <v>12</v>
      </c>
      <c r="G4159" s="55">
        <v>33</v>
      </c>
    </row>
    <row r="4160" spans="2:7">
      <c r="B4160" s="55" t="s">
        <v>266</v>
      </c>
      <c r="C4160" s="55" t="s">
        <v>120</v>
      </c>
      <c r="D4160" s="55" t="s">
        <v>267</v>
      </c>
      <c r="E4160" s="55" t="s">
        <v>2223</v>
      </c>
      <c r="F4160" s="55">
        <v>103</v>
      </c>
      <c r="G4160" s="55">
        <v>54</v>
      </c>
    </row>
    <row r="4161" spans="2:7">
      <c r="B4161" s="55" t="s">
        <v>266</v>
      </c>
      <c r="C4161" s="55" t="s">
        <v>120</v>
      </c>
      <c r="D4161" s="55" t="s">
        <v>269</v>
      </c>
      <c r="E4161" s="55" t="s">
        <v>2223</v>
      </c>
      <c r="F4161" s="55">
        <v>156</v>
      </c>
      <c r="G4161" s="55">
        <v>0</v>
      </c>
    </row>
    <row r="4162" spans="2:7">
      <c r="B4162" s="55" t="s">
        <v>266</v>
      </c>
      <c r="C4162" s="55" t="s">
        <v>120</v>
      </c>
      <c r="D4162" s="55" t="s">
        <v>270</v>
      </c>
      <c r="E4162" s="55" t="s">
        <v>2223</v>
      </c>
      <c r="F4162" s="55">
        <v>0</v>
      </c>
      <c r="G4162" s="55">
        <v>0</v>
      </c>
    </row>
    <row r="4163" spans="2:7">
      <c r="B4163" s="55" t="s">
        <v>266</v>
      </c>
      <c r="C4163" s="55" t="s">
        <v>120</v>
      </c>
      <c r="D4163" s="55" t="s">
        <v>267</v>
      </c>
      <c r="E4163" s="55" t="s">
        <v>2224</v>
      </c>
      <c r="F4163" s="55">
        <v>128</v>
      </c>
      <c r="G4163" s="55">
        <v>192</v>
      </c>
    </row>
    <row r="4164" spans="2:7">
      <c r="B4164" s="55" t="s">
        <v>266</v>
      </c>
      <c r="C4164" s="55" t="s">
        <v>120</v>
      </c>
      <c r="D4164" s="55" t="s">
        <v>269</v>
      </c>
      <c r="E4164" s="55" t="s">
        <v>2224</v>
      </c>
      <c r="F4164" s="55">
        <v>45</v>
      </c>
      <c r="G4164" s="55">
        <v>350</v>
      </c>
    </row>
    <row r="4165" spans="2:7">
      <c r="B4165" s="55" t="s">
        <v>266</v>
      </c>
      <c r="C4165" s="55" t="s">
        <v>120</v>
      </c>
      <c r="D4165" s="55" t="s">
        <v>270</v>
      </c>
      <c r="E4165" s="55" t="s">
        <v>2224</v>
      </c>
      <c r="F4165" s="55">
        <v>9</v>
      </c>
      <c r="G4165" s="55">
        <v>26</v>
      </c>
    </row>
    <row r="4166" spans="2:7">
      <c r="B4166" s="55" t="s">
        <v>266</v>
      </c>
      <c r="C4166" s="55" t="s">
        <v>120</v>
      </c>
      <c r="D4166" s="55" t="s">
        <v>267</v>
      </c>
      <c r="E4166" s="55" t="s">
        <v>2225</v>
      </c>
      <c r="F4166" s="55">
        <v>257</v>
      </c>
      <c r="G4166" s="55">
        <v>19</v>
      </c>
    </row>
    <row r="4167" spans="2:7">
      <c r="B4167" s="55" t="s">
        <v>266</v>
      </c>
      <c r="C4167" s="55" t="s">
        <v>120</v>
      </c>
      <c r="D4167" s="55" t="s">
        <v>269</v>
      </c>
      <c r="E4167" s="55" t="s">
        <v>2225</v>
      </c>
      <c r="F4167" s="55">
        <v>52</v>
      </c>
      <c r="G4167" s="55">
        <v>4</v>
      </c>
    </row>
    <row r="4168" spans="2:7">
      <c r="B4168" s="55" t="s">
        <v>266</v>
      </c>
      <c r="C4168" s="55" t="s">
        <v>120</v>
      </c>
      <c r="D4168" s="55" t="s">
        <v>270</v>
      </c>
      <c r="E4168" s="55" t="s">
        <v>2225</v>
      </c>
      <c r="F4168" s="55">
        <v>4</v>
      </c>
      <c r="G4168" s="55">
        <v>0</v>
      </c>
    </row>
    <row r="4169" spans="2:7">
      <c r="B4169" s="55" t="s">
        <v>266</v>
      </c>
      <c r="C4169" s="55" t="s">
        <v>120</v>
      </c>
      <c r="D4169" s="55" t="s">
        <v>267</v>
      </c>
      <c r="E4169" s="55" t="s">
        <v>2226</v>
      </c>
      <c r="F4169" s="55">
        <v>27</v>
      </c>
      <c r="G4169" s="55">
        <v>21</v>
      </c>
    </row>
    <row r="4170" spans="2:7">
      <c r="B4170" s="55" t="s">
        <v>266</v>
      </c>
      <c r="C4170" s="55" t="s">
        <v>120</v>
      </c>
      <c r="D4170" s="55" t="s">
        <v>269</v>
      </c>
      <c r="E4170" s="55" t="s">
        <v>2226</v>
      </c>
      <c r="F4170" s="55">
        <v>39</v>
      </c>
      <c r="G4170" s="55">
        <v>55</v>
      </c>
    </row>
    <row r="4171" spans="2:7">
      <c r="B4171" s="55" t="s">
        <v>266</v>
      </c>
      <c r="C4171" s="55" t="s">
        <v>120</v>
      </c>
      <c r="D4171" s="55" t="s">
        <v>270</v>
      </c>
      <c r="E4171" s="55" t="s">
        <v>2226</v>
      </c>
      <c r="F4171" s="55">
        <v>5</v>
      </c>
      <c r="G4171" s="55">
        <v>0</v>
      </c>
    </row>
    <row r="4172" spans="2:7">
      <c r="B4172" s="55" t="s">
        <v>266</v>
      </c>
      <c r="C4172" s="55" t="s">
        <v>120</v>
      </c>
      <c r="D4172" s="55" t="s">
        <v>267</v>
      </c>
      <c r="E4172" s="55" t="s">
        <v>2227</v>
      </c>
      <c r="F4172" s="55">
        <v>854</v>
      </c>
      <c r="G4172" s="55">
        <v>875</v>
      </c>
    </row>
    <row r="4173" spans="2:7">
      <c r="B4173" s="55" t="s">
        <v>266</v>
      </c>
      <c r="C4173" s="55" t="s">
        <v>120</v>
      </c>
      <c r="D4173" s="55" t="s">
        <v>269</v>
      </c>
      <c r="E4173" s="55" t="s">
        <v>2227</v>
      </c>
      <c r="F4173" s="55">
        <v>182</v>
      </c>
      <c r="G4173" s="55">
        <v>219</v>
      </c>
    </row>
    <row r="4174" spans="2:7">
      <c r="B4174" s="55" t="s">
        <v>266</v>
      </c>
      <c r="C4174" s="55" t="s">
        <v>120</v>
      </c>
      <c r="D4174" s="55" t="s">
        <v>270</v>
      </c>
      <c r="E4174" s="55" t="s">
        <v>2227</v>
      </c>
      <c r="F4174" s="55">
        <v>159</v>
      </c>
      <c r="G4174" s="55">
        <v>123</v>
      </c>
    </row>
    <row r="4175" spans="2:7">
      <c r="B4175" s="55" t="s">
        <v>266</v>
      </c>
      <c r="C4175" s="55" t="s">
        <v>120</v>
      </c>
      <c r="D4175" s="55" t="s">
        <v>267</v>
      </c>
      <c r="E4175" s="55" t="s">
        <v>2228</v>
      </c>
      <c r="F4175" s="55">
        <v>0</v>
      </c>
      <c r="G4175" s="55">
        <v>6</v>
      </c>
    </row>
    <row r="4176" spans="2:7">
      <c r="B4176" s="55" t="s">
        <v>266</v>
      </c>
      <c r="C4176" s="55" t="s">
        <v>120</v>
      </c>
      <c r="D4176" s="55" t="s">
        <v>269</v>
      </c>
      <c r="E4176" s="55" t="s">
        <v>2228</v>
      </c>
      <c r="F4176" s="55">
        <v>0</v>
      </c>
      <c r="G4176" s="55">
        <v>0</v>
      </c>
    </row>
    <row r="4177" spans="2:7">
      <c r="B4177" s="55" t="s">
        <v>266</v>
      </c>
      <c r="C4177" s="55" t="s">
        <v>120</v>
      </c>
      <c r="D4177" s="55" t="s">
        <v>270</v>
      </c>
      <c r="E4177" s="55" t="s">
        <v>2228</v>
      </c>
      <c r="F4177" s="55">
        <v>0</v>
      </c>
      <c r="G4177" s="55">
        <v>0</v>
      </c>
    </row>
    <row r="4178" spans="2:7">
      <c r="B4178" s="55" t="s">
        <v>266</v>
      </c>
      <c r="C4178" s="55" t="s">
        <v>120</v>
      </c>
      <c r="D4178" s="55" t="s">
        <v>267</v>
      </c>
      <c r="E4178" s="55" t="s">
        <v>2229</v>
      </c>
      <c r="F4178" s="55">
        <v>22</v>
      </c>
      <c r="G4178" s="55">
        <v>10</v>
      </c>
    </row>
    <row r="4179" spans="2:7">
      <c r="B4179" s="55" t="s">
        <v>266</v>
      </c>
      <c r="C4179" s="55" t="s">
        <v>120</v>
      </c>
      <c r="D4179" s="55" t="s">
        <v>269</v>
      </c>
      <c r="E4179" s="55" t="s">
        <v>2229</v>
      </c>
      <c r="F4179" s="55">
        <v>3</v>
      </c>
      <c r="G4179" s="55">
        <v>1</v>
      </c>
    </row>
    <row r="4180" spans="2:7">
      <c r="B4180" s="55" t="s">
        <v>266</v>
      </c>
      <c r="C4180" s="55" t="s">
        <v>120</v>
      </c>
      <c r="D4180" s="55" t="s">
        <v>270</v>
      </c>
      <c r="E4180" s="55" t="s">
        <v>2229</v>
      </c>
      <c r="F4180" s="55">
        <v>0</v>
      </c>
      <c r="G4180" s="55">
        <v>0</v>
      </c>
    </row>
    <row r="4181" spans="2:7">
      <c r="B4181" s="55" t="s">
        <v>266</v>
      </c>
      <c r="C4181" s="55" t="s">
        <v>120</v>
      </c>
      <c r="D4181" s="55" t="s">
        <v>267</v>
      </c>
      <c r="E4181" s="55" t="s">
        <v>2230</v>
      </c>
      <c r="F4181" s="55">
        <v>4</v>
      </c>
      <c r="G4181" s="55">
        <v>3</v>
      </c>
    </row>
    <row r="4182" spans="2:7">
      <c r="B4182" s="55" t="s">
        <v>266</v>
      </c>
      <c r="C4182" s="55" t="s">
        <v>120</v>
      </c>
      <c r="D4182" s="55" t="s">
        <v>267</v>
      </c>
      <c r="E4182" s="55" t="s">
        <v>2231</v>
      </c>
      <c r="F4182" s="55">
        <v>127</v>
      </c>
      <c r="G4182" s="55">
        <v>215</v>
      </c>
    </row>
    <row r="4183" spans="2:7">
      <c r="B4183" s="55" t="s">
        <v>266</v>
      </c>
      <c r="C4183" s="55" t="s">
        <v>120</v>
      </c>
      <c r="D4183" s="55" t="s">
        <v>269</v>
      </c>
      <c r="E4183" s="55" t="s">
        <v>2231</v>
      </c>
      <c r="F4183" s="55">
        <v>48</v>
      </c>
      <c r="G4183" s="55">
        <v>201</v>
      </c>
    </row>
    <row r="4184" spans="2:7">
      <c r="B4184" s="55" t="s">
        <v>266</v>
      </c>
      <c r="C4184" s="55" t="s">
        <v>120</v>
      </c>
      <c r="D4184" s="55" t="s">
        <v>270</v>
      </c>
      <c r="E4184" s="55" t="s">
        <v>2231</v>
      </c>
      <c r="F4184" s="55">
        <v>1</v>
      </c>
      <c r="G4184" s="55">
        <v>0</v>
      </c>
    </row>
    <row r="4185" spans="2:7">
      <c r="B4185" s="55" t="s">
        <v>266</v>
      </c>
      <c r="C4185" s="55" t="s">
        <v>120</v>
      </c>
      <c r="D4185" s="55" t="s">
        <v>267</v>
      </c>
      <c r="E4185" s="55" t="s">
        <v>2232</v>
      </c>
      <c r="F4185" s="55">
        <v>0</v>
      </c>
      <c r="G4185" s="55">
        <v>2</v>
      </c>
    </row>
    <row r="4186" spans="2:7">
      <c r="B4186" s="55" t="s">
        <v>266</v>
      </c>
      <c r="C4186" s="55" t="s">
        <v>120</v>
      </c>
      <c r="D4186" s="55" t="s">
        <v>267</v>
      </c>
      <c r="E4186" s="55" t="s">
        <v>2233</v>
      </c>
      <c r="F4186" s="55">
        <v>11</v>
      </c>
      <c r="G4186" s="55">
        <v>14</v>
      </c>
    </row>
    <row r="4187" spans="2:7">
      <c r="B4187" s="55" t="s">
        <v>266</v>
      </c>
      <c r="C4187" s="55" t="s">
        <v>120</v>
      </c>
      <c r="D4187" s="55" t="s">
        <v>269</v>
      </c>
      <c r="E4187" s="55" t="s">
        <v>2233</v>
      </c>
      <c r="F4187" s="55">
        <v>0</v>
      </c>
      <c r="G4187" s="55">
        <v>0</v>
      </c>
    </row>
    <row r="4188" spans="2:7">
      <c r="B4188" s="55" t="s">
        <v>266</v>
      </c>
      <c r="C4188" s="55" t="s">
        <v>120</v>
      </c>
      <c r="D4188" s="55" t="s">
        <v>267</v>
      </c>
      <c r="E4188" s="55" t="s">
        <v>2234</v>
      </c>
      <c r="F4188" s="55">
        <v>61</v>
      </c>
      <c r="G4188" s="55">
        <v>44</v>
      </c>
    </row>
    <row r="4189" spans="2:7">
      <c r="B4189" s="55" t="s">
        <v>266</v>
      </c>
      <c r="C4189" s="55" t="s">
        <v>120</v>
      </c>
      <c r="D4189" s="55" t="s">
        <v>269</v>
      </c>
      <c r="E4189" s="55" t="s">
        <v>2234</v>
      </c>
      <c r="F4189" s="55">
        <v>3</v>
      </c>
      <c r="G4189" s="55">
        <v>9</v>
      </c>
    </row>
    <row r="4190" spans="2:7">
      <c r="B4190" s="55" t="s">
        <v>266</v>
      </c>
      <c r="C4190" s="55" t="s">
        <v>120</v>
      </c>
      <c r="D4190" s="55" t="s">
        <v>267</v>
      </c>
      <c r="E4190" s="55" t="s">
        <v>2235</v>
      </c>
      <c r="F4190" s="55">
        <v>24</v>
      </c>
      <c r="G4190" s="55">
        <v>19</v>
      </c>
    </row>
    <row r="4191" spans="2:7">
      <c r="B4191" s="55" t="s">
        <v>266</v>
      </c>
      <c r="C4191" s="55" t="s">
        <v>120</v>
      </c>
      <c r="D4191" s="55" t="s">
        <v>269</v>
      </c>
      <c r="E4191" s="55" t="s">
        <v>2235</v>
      </c>
      <c r="F4191" s="55">
        <v>0</v>
      </c>
      <c r="G4191" s="55">
        <v>2</v>
      </c>
    </row>
    <row r="4192" spans="2:7">
      <c r="B4192" s="55" t="s">
        <v>266</v>
      </c>
      <c r="C4192" s="55" t="s">
        <v>120</v>
      </c>
      <c r="D4192" s="55" t="s">
        <v>267</v>
      </c>
      <c r="E4192" s="55" t="s">
        <v>2236</v>
      </c>
      <c r="F4192" s="55">
        <v>468</v>
      </c>
      <c r="G4192" s="55">
        <v>450</v>
      </c>
    </row>
    <row r="4193" spans="2:7">
      <c r="B4193" s="55" t="s">
        <v>266</v>
      </c>
      <c r="C4193" s="55" t="s">
        <v>120</v>
      </c>
      <c r="D4193" s="55" t="s">
        <v>269</v>
      </c>
      <c r="E4193" s="55" t="s">
        <v>2236</v>
      </c>
      <c r="F4193" s="55">
        <v>726</v>
      </c>
      <c r="G4193" s="55">
        <v>481</v>
      </c>
    </row>
    <row r="4194" spans="2:7">
      <c r="B4194" s="55" t="s">
        <v>266</v>
      </c>
      <c r="C4194" s="55" t="s">
        <v>120</v>
      </c>
      <c r="D4194" s="55" t="s">
        <v>270</v>
      </c>
      <c r="E4194" s="55" t="s">
        <v>2236</v>
      </c>
      <c r="F4194" s="55">
        <v>96</v>
      </c>
      <c r="G4194" s="55">
        <v>58</v>
      </c>
    </row>
    <row r="4195" spans="2:7">
      <c r="B4195" s="55" t="s">
        <v>266</v>
      </c>
      <c r="C4195" s="55" t="s">
        <v>120</v>
      </c>
      <c r="D4195" s="55" t="s">
        <v>267</v>
      </c>
      <c r="E4195" s="55" t="s">
        <v>2237</v>
      </c>
      <c r="F4195" s="55">
        <v>5</v>
      </c>
      <c r="G4195" s="55">
        <v>42</v>
      </c>
    </row>
    <row r="4196" spans="2:7">
      <c r="B4196" s="55" t="s">
        <v>266</v>
      </c>
      <c r="C4196" s="55" t="s">
        <v>120</v>
      </c>
      <c r="D4196" s="55" t="s">
        <v>269</v>
      </c>
      <c r="E4196" s="55" t="s">
        <v>2237</v>
      </c>
      <c r="F4196" s="55">
        <v>0</v>
      </c>
      <c r="G4196" s="55">
        <v>336</v>
      </c>
    </row>
    <row r="4197" spans="2:7">
      <c r="B4197" s="55" t="s">
        <v>266</v>
      </c>
      <c r="C4197" s="55" t="s">
        <v>120</v>
      </c>
      <c r="D4197" s="55" t="s">
        <v>267</v>
      </c>
      <c r="E4197" s="55" t="s">
        <v>2238</v>
      </c>
      <c r="F4197" s="55">
        <v>3</v>
      </c>
      <c r="G4197" s="55">
        <v>0</v>
      </c>
    </row>
    <row r="4198" spans="2:7">
      <c r="B4198" s="55" t="s">
        <v>266</v>
      </c>
      <c r="C4198" s="55" t="s">
        <v>120</v>
      </c>
      <c r="D4198" s="55" t="s">
        <v>269</v>
      </c>
      <c r="E4198" s="55" t="s">
        <v>2238</v>
      </c>
      <c r="F4198" s="55">
        <v>0</v>
      </c>
      <c r="G4198" s="55">
        <v>0</v>
      </c>
    </row>
    <row r="4199" spans="2:7">
      <c r="B4199" s="55" t="s">
        <v>266</v>
      </c>
      <c r="C4199" s="55" t="s">
        <v>120</v>
      </c>
      <c r="D4199" s="55" t="s">
        <v>270</v>
      </c>
      <c r="E4199" s="55" t="s">
        <v>2238</v>
      </c>
      <c r="F4199" s="55">
        <v>0</v>
      </c>
      <c r="G4199" s="55">
        <v>0</v>
      </c>
    </row>
    <row r="4200" spans="2:7">
      <c r="B4200" s="55" t="s">
        <v>266</v>
      </c>
      <c r="C4200" s="55" t="s">
        <v>120</v>
      </c>
      <c r="D4200" s="55" t="s">
        <v>267</v>
      </c>
      <c r="E4200" s="55" t="s">
        <v>2239</v>
      </c>
      <c r="F4200" s="55">
        <v>16</v>
      </c>
      <c r="G4200" s="55">
        <v>64</v>
      </c>
    </row>
    <row r="4201" spans="2:7">
      <c r="B4201" s="55" t="s">
        <v>266</v>
      </c>
      <c r="C4201" s="55" t="s">
        <v>120</v>
      </c>
      <c r="D4201" s="55" t="s">
        <v>269</v>
      </c>
      <c r="E4201" s="55" t="s">
        <v>2239</v>
      </c>
      <c r="F4201" s="55">
        <v>18</v>
      </c>
      <c r="G4201" s="55">
        <v>28</v>
      </c>
    </row>
    <row r="4202" spans="2:7">
      <c r="B4202" s="55" t="s">
        <v>266</v>
      </c>
      <c r="C4202" s="55" t="s">
        <v>120</v>
      </c>
      <c r="D4202" s="55" t="s">
        <v>270</v>
      </c>
      <c r="E4202" s="55" t="s">
        <v>2239</v>
      </c>
      <c r="F4202" s="55">
        <v>0</v>
      </c>
      <c r="G4202" s="55">
        <v>1</v>
      </c>
    </row>
    <row r="4203" spans="2:7">
      <c r="B4203" s="55" t="s">
        <v>266</v>
      </c>
      <c r="C4203" s="55" t="s">
        <v>120</v>
      </c>
      <c r="D4203" s="55" t="s">
        <v>267</v>
      </c>
      <c r="E4203" s="55" t="s">
        <v>2240</v>
      </c>
      <c r="F4203" s="55">
        <v>21</v>
      </c>
      <c r="G4203" s="55">
        <v>16</v>
      </c>
    </row>
    <row r="4204" spans="2:7">
      <c r="B4204" s="55" t="s">
        <v>266</v>
      </c>
      <c r="C4204" s="55" t="s">
        <v>120</v>
      </c>
      <c r="D4204" s="55" t="s">
        <v>269</v>
      </c>
      <c r="E4204" s="55" t="s">
        <v>2240</v>
      </c>
      <c r="F4204" s="55">
        <v>1</v>
      </c>
      <c r="G4204" s="55">
        <v>0</v>
      </c>
    </row>
    <row r="4205" spans="2:7">
      <c r="B4205" s="55" t="s">
        <v>266</v>
      </c>
      <c r="C4205" s="55" t="s">
        <v>120</v>
      </c>
      <c r="D4205" s="55" t="s">
        <v>270</v>
      </c>
      <c r="E4205" s="55" t="s">
        <v>2240</v>
      </c>
      <c r="F4205" s="55">
        <v>0</v>
      </c>
      <c r="G4205" s="55">
        <v>0</v>
      </c>
    </row>
    <row r="4206" spans="2:7">
      <c r="B4206" s="55" t="s">
        <v>266</v>
      </c>
      <c r="C4206" s="55" t="s">
        <v>120</v>
      </c>
      <c r="D4206" s="55" t="s">
        <v>267</v>
      </c>
      <c r="E4206" s="55" t="s">
        <v>2241</v>
      </c>
      <c r="F4206" s="55">
        <v>17</v>
      </c>
      <c r="G4206" s="55">
        <v>11</v>
      </c>
    </row>
    <row r="4207" spans="2:7">
      <c r="B4207" s="55" t="s">
        <v>266</v>
      </c>
      <c r="C4207" s="55" t="s">
        <v>120</v>
      </c>
      <c r="D4207" s="55" t="s">
        <v>267</v>
      </c>
      <c r="E4207" s="55" t="s">
        <v>2242</v>
      </c>
      <c r="F4207" s="55">
        <v>20</v>
      </c>
      <c r="G4207" s="55">
        <v>20</v>
      </c>
    </row>
    <row r="4208" spans="2:7">
      <c r="B4208" s="55" t="s">
        <v>266</v>
      </c>
      <c r="C4208" s="55" t="s">
        <v>120</v>
      </c>
      <c r="D4208" s="55" t="s">
        <v>267</v>
      </c>
      <c r="E4208" s="55" t="s">
        <v>2243</v>
      </c>
      <c r="F4208" s="55">
        <v>13</v>
      </c>
      <c r="G4208" s="55">
        <v>9</v>
      </c>
    </row>
    <row r="4209" spans="2:7">
      <c r="B4209" s="55" t="s">
        <v>266</v>
      </c>
      <c r="C4209" s="55" t="s">
        <v>120</v>
      </c>
      <c r="D4209" s="55" t="s">
        <v>269</v>
      </c>
      <c r="E4209" s="55" t="s">
        <v>2243</v>
      </c>
      <c r="F4209" s="55">
        <v>0</v>
      </c>
      <c r="G4209" s="55">
        <v>12</v>
      </c>
    </row>
    <row r="4210" spans="2:7">
      <c r="B4210" s="55" t="s">
        <v>266</v>
      </c>
      <c r="C4210" s="55" t="s">
        <v>120</v>
      </c>
      <c r="D4210" s="55" t="s">
        <v>270</v>
      </c>
      <c r="E4210" s="55" t="s">
        <v>2243</v>
      </c>
      <c r="F4210" s="55">
        <v>4</v>
      </c>
      <c r="G4210" s="55">
        <v>0</v>
      </c>
    </row>
    <row r="4211" spans="2:7">
      <c r="B4211" s="55" t="s">
        <v>266</v>
      </c>
      <c r="C4211" s="55" t="s">
        <v>120</v>
      </c>
      <c r="D4211" s="55" t="s">
        <v>267</v>
      </c>
      <c r="E4211" s="55" t="s">
        <v>2244</v>
      </c>
      <c r="F4211" s="55">
        <v>0</v>
      </c>
      <c r="G4211" s="55">
        <v>0</v>
      </c>
    </row>
    <row r="4212" spans="2:7">
      <c r="B4212" s="55" t="s">
        <v>266</v>
      </c>
      <c r="C4212" s="55" t="s">
        <v>120</v>
      </c>
      <c r="D4212" s="55" t="s">
        <v>267</v>
      </c>
      <c r="E4212" s="55" t="s">
        <v>2245</v>
      </c>
      <c r="F4212" s="55">
        <v>0</v>
      </c>
      <c r="G4212" s="55">
        <v>0</v>
      </c>
    </row>
    <row r="4213" spans="2:7">
      <c r="B4213" s="55" t="s">
        <v>266</v>
      </c>
      <c r="C4213" s="55" t="s">
        <v>120</v>
      </c>
      <c r="D4213" s="55" t="s">
        <v>267</v>
      </c>
      <c r="E4213" s="55" t="s">
        <v>2246</v>
      </c>
      <c r="F4213" s="55">
        <v>0</v>
      </c>
      <c r="G4213" s="55">
        <v>0</v>
      </c>
    </row>
    <row r="4214" spans="2:7">
      <c r="B4214" s="55" t="s">
        <v>266</v>
      </c>
      <c r="C4214" s="55" t="s">
        <v>120</v>
      </c>
      <c r="D4214" s="55" t="s">
        <v>270</v>
      </c>
      <c r="E4214" s="55" t="s">
        <v>2246</v>
      </c>
      <c r="F4214" s="55">
        <v>0</v>
      </c>
      <c r="G4214" s="55">
        <v>0</v>
      </c>
    </row>
    <row r="4215" spans="2:7">
      <c r="B4215" s="55" t="s">
        <v>266</v>
      </c>
      <c r="C4215" s="55" t="s">
        <v>120</v>
      </c>
      <c r="D4215" s="55" t="s">
        <v>267</v>
      </c>
      <c r="E4215" s="55" t="s">
        <v>2247</v>
      </c>
      <c r="F4215" s="55">
        <v>7</v>
      </c>
      <c r="G4215" s="55">
        <v>5</v>
      </c>
    </row>
    <row r="4216" spans="2:7">
      <c r="B4216" s="55" t="s">
        <v>266</v>
      </c>
      <c r="C4216" s="55" t="s">
        <v>120</v>
      </c>
      <c r="D4216" s="55" t="s">
        <v>269</v>
      </c>
      <c r="E4216" s="55" t="s">
        <v>2247</v>
      </c>
      <c r="F4216" s="55">
        <v>24</v>
      </c>
      <c r="G4216" s="55">
        <v>16</v>
      </c>
    </row>
    <row r="4217" spans="2:7">
      <c r="B4217" s="55" t="s">
        <v>266</v>
      </c>
      <c r="C4217" s="55" t="s">
        <v>120</v>
      </c>
      <c r="D4217" s="55" t="s">
        <v>267</v>
      </c>
      <c r="E4217" s="55" t="s">
        <v>2248</v>
      </c>
      <c r="F4217" s="55">
        <v>30</v>
      </c>
      <c r="G4217" s="55">
        <v>13</v>
      </c>
    </row>
    <row r="4218" spans="2:7">
      <c r="B4218" s="55" t="s">
        <v>266</v>
      </c>
      <c r="C4218" s="55" t="s">
        <v>120</v>
      </c>
      <c r="D4218" s="55" t="s">
        <v>269</v>
      </c>
      <c r="E4218" s="55" t="s">
        <v>2248</v>
      </c>
      <c r="F4218" s="55">
        <v>3</v>
      </c>
      <c r="G4218" s="55">
        <v>8</v>
      </c>
    </row>
    <row r="4219" spans="2:7">
      <c r="B4219" s="55" t="s">
        <v>266</v>
      </c>
      <c r="C4219" s="55" t="s">
        <v>120</v>
      </c>
      <c r="D4219" s="55" t="s">
        <v>267</v>
      </c>
      <c r="E4219" s="55" t="s">
        <v>2249</v>
      </c>
      <c r="F4219" s="55">
        <v>0</v>
      </c>
      <c r="G4219" s="55">
        <v>0</v>
      </c>
    </row>
    <row r="4220" spans="2:7">
      <c r="B4220" s="55" t="s">
        <v>266</v>
      </c>
      <c r="C4220" s="55" t="s">
        <v>120</v>
      </c>
      <c r="D4220" s="55" t="s">
        <v>267</v>
      </c>
      <c r="E4220" s="55" t="s">
        <v>2250</v>
      </c>
      <c r="F4220" s="55">
        <v>9</v>
      </c>
      <c r="G4220" s="55">
        <v>9</v>
      </c>
    </row>
    <row r="4221" spans="2:7">
      <c r="B4221" s="55" t="s">
        <v>266</v>
      </c>
      <c r="C4221" s="55" t="s">
        <v>120</v>
      </c>
      <c r="D4221" s="55" t="s">
        <v>269</v>
      </c>
      <c r="E4221" s="55" t="s">
        <v>2250</v>
      </c>
      <c r="F4221" s="55">
        <v>1</v>
      </c>
      <c r="G4221" s="55">
        <v>5</v>
      </c>
    </row>
    <row r="4222" spans="2:7">
      <c r="B4222" s="55" t="s">
        <v>266</v>
      </c>
      <c r="C4222" s="55" t="s">
        <v>120</v>
      </c>
      <c r="D4222" s="55" t="s">
        <v>270</v>
      </c>
      <c r="E4222" s="55" t="s">
        <v>2250</v>
      </c>
      <c r="F4222" s="55">
        <v>5</v>
      </c>
      <c r="G4222" s="55">
        <v>2</v>
      </c>
    </row>
    <row r="4223" spans="2:7">
      <c r="B4223" s="55" t="s">
        <v>266</v>
      </c>
      <c r="C4223" s="55" t="s">
        <v>120</v>
      </c>
      <c r="D4223" s="55" t="s">
        <v>267</v>
      </c>
      <c r="E4223" s="55" t="s">
        <v>2251</v>
      </c>
      <c r="F4223" s="55">
        <v>3</v>
      </c>
      <c r="G4223" s="55">
        <v>2</v>
      </c>
    </row>
    <row r="4224" spans="2:7">
      <c r="B4224" s="55" t="s">
        <v>266</v>
      </c>
      <c r="C4224" s="55" t="s">
        <v>120</v>
      </c>
      <c r="D4224" s="55" t="s">
        <v>267</v>
      </c>
      <c r="E4224" s="55" t="s">
        <v>2252</v>
      </c>
      <c r="F4224" s="55">
        <v>0</v>
      </c>
      <c r="G4224" s="55">
        <v>7</v>
      </c>
    </row>
    <row r="4225" spans="2:7">
      <c r="B4225" s="55" t="s">
        <v>266</v>
      </c>
      <c r="C4225" s="55" t="s">
        <v>120</v>
      </c>
      <c r="D4225" s="55" t="s">
        <v>269</v>
      </c>
      <c r="E4225" s="55" t="s">
        <v>2252</v>
      </c>
      <c r="F4225" s="55">
        <v>0</v>
      </c>
      <c r="G4225" s="55">
        <v>1</v>
      </c>
    </row>
    <row r="4226" spans="2:7">
      <c r="B4226" s="55" t="s">
        <v>266</v>
      </c>
      <c r="C4226" s="55" t="s">
        <v>120</v>
      </c>
      <c r="D4226" s="55" t="s">
        <v>267</v>
      </c>
      <c r="E4226" s="55" t="s">
        <v>2253</v>
      </c>
      <c r="F4226" s="55">
        <v>0</v>
      </c>
      <c r="G4226" s="55">
        <v>0</v>
      </c>
    </row>
    <row r="4227" spans="2:7">
      <c r="B4227" s="55" t="s">
        <v>266</v>
      </c>
      <c r="C4227" s="55" t="s">
        <v>120</v>
      </c>
      <c r="D4227" s="55" t="s">
        <v>269</v>
      </c>
      <c r="E4227" s="55" t="s">
        <v>2253</v>
      </c>
      <c r="F4227" s="55">
        <v>6</v>
      </c>
      <c r="G4227" s="55">
        <v>10</v>
      </c>
    </row>
    <row r="4228" spans="2:7">
      <c r="B4228" s="55" t="s">
        <v>266</v>
      </c>
      <c r="C4228" s="55" t="s">
        <v>120</v>
      </c>
      <c r="D4228" s="55" t="s">
        <v>270</v>
      </c>
      <c r="E4228" s="55" t="s">
        <v>2253</v>
      </c>
      <c r="F4228" s="55">
        <v>0</v>
      </c>
      <c r="G4228" s="55">
        <v>2</v>
      </c>
    </row>
    <row r="4229" spans="2:7">
      <c r="B4229" s="55" t="s">
        <v>266</v>
      </c>
      <c r="C4229" s="55" t="s">
        <v>120</v>
      </c>
      <c r="D4229" s="55" t="s">
        <v>267</v>
      </c>
      <c r="E4229" s="55" t="s">
        <v>2254</v>
      </c>
      <c r="F4229" s="55">
        <v>0</v>
      </c>
      <c r="G4229" s="55">
        <v>4</v>
      </c>
    </row>
    <row r="4230" spans="2:7">
      <c r="B4230" s="55" t="s">
        <v>266</v>
      </c>
      <c r="C4230" s="55" t="s">
        <v>120</v>
      </c>
      <c r="D4230" s="55" t="s">
        <v>269</v>
      </c>
      <c r="E4230" s="55" t="s">
        <v>2254</v>
      </c>
      <c r="F4230" s="55">
        <v>0</v>
      </c>
      <c r="G4230" s="55">
        <v>0</v>
      </c>
    </row>
    <row r="4231" spans="2:7">
      <c r="B4231" s="55" t="s">
        <v>266</v>
      </c>
      <c r="C4231" s="55" t="s">
        <v>120</v>
      </c>
      <c r="D4231" s="55" t="s">
        <v>267</v>
      </c>
      <c r="E4231" s="55" t="s">
        <v>2255</v>
      </c>
      <c r="F4231" s="55">
        <v>0</v>
      </c>
      <c r="G4231" s="55">
        <v>0</v>
      </c>
    </row>
    <row r="4232" spans="2:7">
      <c r="B4232" s="55" t="s">
        <v>266</v>
      </c>
      <c r="C4232" s="55" t="s">
        <v>120</v>
      </c>
      <c r="D4232" s="55" t="s">
        <v>269</v>
      </c>
      <c r="E4232" s="55" t="s">
        <v>2255</v>
      </c>
      <c r="F4232" s="55">
        <v>0</v>
      </c>
      <c r="G4232" s="55">
        <v>0</v>
      </c>
    </row>
    <row r="4233" spans="2:7">
      <c r="B4233" s="55" t="s">
        <v>266</v>
      </c>
      <c r="C4233" s="55" t="s">
        <v>120</v>
      </c>
      <c r="D4233" s="55" t="s">
        <v>267</v>
      </c>
      <c r="E4233" s="55" t="s">
        <v>2256</v>
      </c>
      <c r="F4233" s="55">
        <v>0</v>
      </c>
      <c r="G4233" s="55">
        <v>0</v>
      </c>
    </row>
    <row r="4234" spans="2:7">
      <c r="B4234" s="55" t="s">
        <v>266</v>
      </c>
      <c r="C4234" s="55" t="s">
        <v>120</v>
      </c>
      <c r="D4234" s="55" t="s">
        <v>267</v>
      </c>
      <c r="E4234" s="55" t="s">
        <v>2257</v>
      </c>
      <c r="F4234" s="55">
        <v>446</v>
      </c>
      <c r="G4234" s="55">
        <v>236</v>
      </c>
    </row>
    <row r="4235" spans="2:7">
      <c r="B4235" s="55" t="s">
        <v>266</v>
      </c>
      <c r="C4235" s="55" t="s">
        <v>120</v>
      </c>
      <c r="D4235" s="55" t="s">
        <v>269</v>
      </c>
      <c r="E4235" s="55" t="s">
        <v>2257</v>
      </c>
      <c r="F4235" s="55">
        <v>234</v>
      </c>
      <c r="G4235" s="55">
        <v>140</v>
      </c>
    </row>
    <row r="4236" spans="2:7">
      <c r="B4236" s="55" t="s">
        <v>266</v>
      </c>
      <c r="C4236" s="55" t="s">
        <v>120</v>
      </c>
      <c r="D4236" s="55" t="s">
        <v>270</v>
      </c>
      <c r="E4236" s="55" t="s">
        <v>2257</v>
      </c>
      <c r="F4236" s="55">
        <v>2</v>
      </c>
      <c r="G4236" s="55">
        <v>4</v>
      </c>
    </row>
    <row r="4237" spans="2:7">
      <c r="B4237" s="55" t="s">
        <v>266</v>
      </c>
      <c r="C4237" s="55" t="s">
        <v>120</v>
      </c>
      <c r="D4237" s="55" t="s">
        <v>267</v>
      </c>
      <c r="E4237" s="55" t="s">
        <v>2258</v>
      </c>
      <c r="F4237" s="55">
        <v>18</v>
      </c>
      <c r="G4237" s="55">
        <v>17</v>
      </c>
    </row>
    <row r="4238" spans="2:7">
      <c r="B4238" s="55" t="s">
        <v>266</v>
      </c>
      <c r="C4238" s="55" t="s">
        <v>120</v>
      </c>
      <c r="D4238" s="55" t="s">
        <v>269</v>
      </c>
      <c r="E4238" s="55" t="s">
        <v>2258</v>
      </c>
      <c r="F4238" s="55">
        <v>42</v>
      </c>
      <c r="G4238" s="55">
        <v>3</v>
      </c>
    </row>
    <row r="4239" spans="2:7">
      <c r="B4239" s="55" t="s">
        <v>266</v>
      </c>
      <c r="C4239" s="55" t="s">
        <v>120</v>
      </c>
      <c r="D4239" s="55" t="s">
        <v>270</v>
      </c>
      <c r="E4239" s="55" t="s">
        <v>2258</v>
      </c>
      <c r="F4239" s="55">
        <v>5</v>
      </c>
      <c r="G4239" s="55">
        <v>4</v>
      </c>
    </row>
    <row r="4240" spans="2:7">
      <c r="B4240" s="55" t="s">
        <v>266</v>
      </c>
      <c r="C4240" s="55" t="s">
        <v>120</v>
      </c>
      <c r="D4240" s="55" t="s">
        <v>267</v>
      </c>
      <c r="E4240" s="55" t="s">
        <v>2259</v>
      </c>
      <c r="F4240" s="55">
        <v>3</v>
      </c>
      <c r="G4240" s="55">
        <v>8</v>
      </c>
    </row>
    <row r="4241" spans="2:7">
      <c r="B4241" s="55" t="s">
        <v>266</v>
      </c>
      <c r="C4241" s="55" t="s">
        <v>120</v>
      </c>
      <c r="D4241" s="55" t="s">
        <v>267</v>
      </c>
      <c r="E4241" s="55" t="s">
        <v>2260</v>
      </c>
      <c r="F4241" s="55">
        <v>20</v>
      </c>
      <c r="G4241" s="55">
        <v>36</v>
      </c>
    </row>
    <row r="4242" spans="2:7">
      <c r="B4242" s="55" t="s">
        <v>266</v>
      </c>
      <c r="C4242" s="55" t="s">
        <v>120</v>
      </c>
      <c r="D4242" s="55" t="s">
        <v>269</v>
      </c>
      <c r="E4242" s="55" t="s">
        <v>2260</v>
      </c>
      <c r="F4242" s="55">
        <v>0</v>
      </c>
      <c r="G4242" s="55">
        <v>1</v>
      </c>
    </row>
    <row r="4243" spans="2:7">
      <c r="B4243" s="55" t="s">
        <v>266</v>
      </c>
      <c r="C4243" s="55" t="s">
        <v>120</v>
      </c>
      <c r="D4243" s="55" t="s">
        <v>267</v>
      </c>
      <c r="E4243" s="55" t="s">
        <v>2261</v>
      </c>
      <c r="F4243" s="55">
        <v>0</v>
      </c>
      <c r="G4243" s="55">
        <v>0</v>
      </c>
    </row>
    <row r="4244" spans="2:7">
      <c r="B4244" s="55" t="s">
        <v>266</v>
      </c>
      <c r="C4244" s="55" t="s">
        <v>120</v>
      </c>
      <c r="D4244" s="55" t="s">
        <v>267</v>
      </c>
      <c r="E4244" s="55" t="s">
        <v>2262</v>
      </c>
      <c r="F4244" s="55">
        <v>0</v>
      </c>
      <c r="G4244" s="55">
        <v>3</v>
      </c>
    </row>
    <row r="4245" spans="2:7">
      <c r="B4245" s="55" t="s">
        <v>266</v>
      </c>
      <c r="C4245" s="55" t="s">
        <v>120</v>
      </c>
      <c r="D4245" s="55" t="s">
        <v>269</v>
      </c>
      <c r="E4245" s="55" t="s">
        <v>2262</v>
      </c>
      <c r="F4245" s="55">
        <v>0</v>
      </c>
      <c r="G4245" s="55">
        <v>0</v>
      </c>
    </row>
    <row r="4246" spans="2:7">
      <c r="B4246" s="55" t="s">
        <v>266</v>
      </c>
      <c r="C4246" s="55" t="s">
        <v>120</v>
      </c>
      <c r="D4246" s="55" t="s">
        <v>267</v>
      </c>
      <c r="E4246" s="55" t="s">
        <v>2263</v>
      </c>
      <c r="F4246" s="55">
        <v>2</v>
      </c>
      <c r="G4246" s="55">
        <v>0</v>
      </c>
    </row>
    <row r="4247" spans="2:7">
      <c r="B4247" s="55" t="s">
        <v>266</v>
      </c>
      <c r="C4247" s="55" t="s">
        <v>120</v>
      </c>
      <c r="D4247" s="55" t="s">
        <v>269</v>
      </c>
      <c r="E4247" s="55" t="s">
        <v>2263</v>
      </c>
      <c r="F4247" s="55">
        <v>0</v>
      </c>
      <c r="G4247" s="55">
        <v>0</v>
      </c>
    </row>
    <row r="4248" spans="2:7">
      <c r="B4248" s="55" t="s">
        <v>266</v>
      </c>
      <c r="C4248" s="55" t="s">
        <v>120</v>
      </c>
      <c r="D4248" s="55" t="s">
        <v>267</v>
      </c>
      <c r="E4248" s="55" t="s">
        <v>2264</v>
      </c>
      <c r="F4248" s="55">
        <v>10</v>
      </c>
      <c r="G4248" s="55">
        <v>9</v>
      </c>
    </row>
    <row r="4249" spans="2:7">
      <c r="B4249" s="55" t="s">
        <v>266</v>
      </c>
      <c r="C4249" s="55" t="s">
        <v>120</v>
      </c>
      <c r="D4249" s="55" t="s">
        <v>269</v>
      </c>
      <c r="E4249" s="55" t="s">
        <v>2264</v>
      </c>
      <c r="F4249" s="55">
        <v>0</v>
      </c>
      <c r="G4249" s="55">
        <v>0</v>
      </c>
    </row>
    <row r="4250" spans="2:7">
      <c r="B4250" s="55" t="s">
        <v>266</v>
      </c>
      <c r="C4250" s="55" t="s">
        <v>120</v>
      </c>
      <c r="D4250" s="55" t="s">
        <v>267</v>
      </c>
      <c r="E4250" s="55" t="s">
        <v>2265</v>
      </c>
      <c r="F4250" s="55">
        <v>3</v>
      </c>
      <c r="G4250" s="55">
        <v>8</v>
      </c>
    </row>
    <row r="4251" spans="2:7">
      <c r="B4251" s="55" t="s">
        <v>266</v>
      </c>
      <c r="C4251" s="55" t="s">
        <v>120</v>
      </c>
      <c r="D4251" s="55" t="s">
        <v>270</v>
      </c>
      <c r="E4251" s="55" t="s">
        <v>2265</v>
      </c>
      <c r="F4251" s="55">
        <v>0</v>
      </c>
      <c r="G4251" s="55">
        <v>0</v>
      </c>
    </row>
    <row r="4252" spans="2:7">
      <c r="B4252" s="55" t="s">
        <v>266</v>
      </c>
      <c r="C4252" s="55" t="s">
        <v>120</v>
      </c>
      <c r="D4252" s="55" t="s">
        <v>267</v>
      </c>
      <c r="E4252" s="55" t="s">
        <v>2266</v>
      </c>
      <c r="F4252" s="55">
        <v>34</v>
      </c>
      <c r="G4252" s="55">
        <v>30</v>
      </c>
    </row>
    <row r="4253" spans="2:7">
      <c r="B4253" s="55" t="s">
        <v>266</v>
      </c>
      <c r="C4253" s="55" t="s">
        <v>120</v>
      </c>
      <c r="D4253" s="55" t="s">
        <v>269</v>
      </c>
      <c r="E4253" s="55" t="s">
        <v>2266</v>
      </c>
      <c r="F4253" s="55">
        <v>83</v>
      </c>
      <c r="G4253" s="55">
        <v>119</v>
      </c>
    </row>
    <row r="4254" spans="2:7">
      <c r="B4254" s="55" t="s">
        <v>266</v>
      </c>
      <c r="C4254" s="55" t="s">
        <v>120</v>
      </c>
      <c r="D4254" s="55" t="s">
        <v>270</v>
      </c>
      <c r="E4254" s="55" t="s">
        <v>2266</v>
      </c>
      <c r="F4254" s="55">
        <v>0</v>
      </c>
      <c r="G4254" s="55">
        <v>0</v>
      </c>
    </row>
    <row r="4255" spans="2:7">
      <c r="B4255" s="55" t="s">
        <v>266</v>
      </c>
      <c r="C4255" s="55" t="s">
        <v>120</v>
      </c>
      <c r="D4255" s="55" t="s">
        <v>267</v>
      </c>
      <c r="E4255" s="55" t="s">
        <v>2267</v>
      </c>
      <c r="F4255" s="55">
        <v>9</v>
      </c>
      <c r="G4255" s="55">
        <v>28</v>
      </c>
    </row>
    <row r="4256" spans="2:7">
      <c r="B4256" s="55" t="s">
        <v>266</v>
      </c>
      <c r="C4256" s="55" t="s">
        <v>120</v>
      </c>
      <c r="D4256" s="55" t="s">
        <v>269</v>
      </c>
      <c r="E4256" s="55" t="s">
        <v>2267</v>
      </c>
      <c r="F4256" s="55">
        <v>1</v>
      </c>
      <c r="G4256" s="55">
        <v>4</v>
      </c>
    </row>
    <row r="4257" spans="2:7">
      <c r="B4257" s="55" t="s">
        <v>266</v>
      </c>
      <c r="C4257" s="55" t="s">
        <v>120</v>
      </c>
      <c r="D4257" s="55" t="s">
        <v>270</v>
      </c>
      <c r="E4257" s="55" t="s">
        <v>2267</v>
      </c>
      <c r="F4257" s="55">
        <v>0</v>
      </c>
      <c r="G4257" s="55">
        <v>0</v>
      </c>
    </row>
    <row r="4258" spans="2:7">
      <c r="B4258" s="55" t="s">
        <v>266</v>
      </c>
      <c r="C4258" s="55" t="s">
        <v>120</v>
      </c>
      <c r="D4258" s="55" t="s">
        <v>267</v>
      </c>
      <c r="E4258" s="55" t="s">
        <v>2268</v>
      </c>
      <c r="F4258" s="55">
        <v>6</v>
      </c>
      <c r="G4258" s="55">
        <v>3</v>
      </c>
    </row>
    <row r="4259" spans="2:7">
      <c r="B4259" s="55" t="s">
        <v>266</v>
      </c>
      <c r="C4259" s="55" t="s">
        <v>120</v>
      </c>
      <c r="D4259" s="55" t="s">
        <v>269</v>
      </c>
      <c r="E4259" s="55" t="s">
        <v>2268</v>
      </c>
      <c r="F4259" s="55">
        <v>0</v>
      </c>
      <c r="G4259" s="55">
        <v>6</v>
      </c>
    </row>
    <row r="4260" spans="2:7">
      <c r="B4260" s="55" t="s">
        <v>266</v>
      </c>
      <c r="C4260" s="55" t="s">
        <v>120</v>
      </c>
      <c r="D4260" s="55" t="s">
        <v>270</v>
      </c>
      <c r="E4260" s="55" t="s">
        <v>2268</v>
      </c>
      <c r="F4260" s="55">
        <v>0</v>
      </c>
      <c r="G4260" s="55">
        <v>0</v>
      </c>
    </row>
    <row r="4261" spans="2:7">
      <c r="B4261" s="55" t="s">
        <v>266</v>
      </c>
      <c r="C4261" s="55" t="s">
        <v>120</v>
      </c>
      <c r="D4261" s="55" t="s">
        <v>267</v>
      </c>
      <c r="E4261" s="55" t="s">
        <v>2269</v>
      </c>
      <c r="F4261" s="55">
        <v>17</v>
      </c>
      <c r="G4261" s="55">
        <v>14</v>
      </c>
    </row>
    <row r="4262" spans="2:7">
      <c r="B4262" s="55" t="s">
        <v>266</v>
      </c>
      <c r="C4262" s="55" t="s">
        <v>120</v>
      </c>
      <c r="D4262" s="55" t="s">
        <v>269</v>
      </c>
      <c r="E4262" s="55" t="s">
        <v>2269</v>
      </c>
      <c r="F4262" s="55">
        <v>0</v>
      </c>
      <c r="G4262" s="55">
        <v>0</v>
      </c>
    </row>
    <row r="4263" spans="2:7">
      <c r="B4263" s="55" t="s">
        <v>266</v>
      </c>
      <c r="C4263" s="55" t="s">
        <v>120</v>
      </c>
      <c r="D4263" s="55" t="s">
        <v>270</v>
      </c>
      <c r="E4263" s="55" t="s">
        <v>2269</v>
      </c>
      <c r="F4263" s="55">
        <v>0</v>
      </c>
      <c r="G4263" s="55">
        <v>0</v>
      </c>
    </row>
    <row r="4264" spans="2:7">
      <c r="B4264" s="55" t="s">
        <v>266</v>
      </c>
      <c r="C4264" s="55" t="s">
        <v>120</v>
      </c>
      <c r="D4264" s="55" t="s">
        <v>267</v>
      </c>
      <c r="E4264" s="55" t="s">
        <v>2270</v>
      </c>
      <c r="F4264" s="55">
        <v>3</v>
      </c>
      <c r="G4264" s="55">
        <v>0</v>
      </c>
    </row>
    <row r="4265" spans="2:7">
      <c r="B4265" s="55" t="s">
        <v>266</v>
      </c>
      <c r="C4265" s="55" t="s">
        <v>120</v>
      </c>
      <c r="D4265" s="55" t="s">
        <v>269</v>
      </c>
      <c r="E4265" s="55" t="s">
        <v>2270</v>
      </c>
      <c r="F4265" s="55">
        <v>0</v>
      </c>
      <c r="G4265" s="55">
        <v>0</v>
      </c>
    </row>
    <row r="4266" spans="2:7">
      <c r="B4266" s="55" t="s">
        <v>266</v>
      </c>
      <c r="C4266" s="55" t="s">
        <v>120</v>
      </c>
      <c r="D4266" s="55" t="s">
        <v>267</v>
      </c>
      <c r="E4266" s="55" t="s">
        <v>2271</v>
      </c>
      <c r="F4266" s="55">
        <v>0</v>
      </c>
      <c r="G4266" s="55">
        <v>0</v>
      </c>
    </row>
    <row r="4267" spans="2:7">
      <c r="B4267" s="55" t="s">
        <v>266</v>
      </c>
      <c r="C4267" s="55" t="s">
        <v>120</v>
      </c>
      <c r="D4267" s="55" t="s">
        <v>267</v>
      </c>
      <c r="E4267" s="55" t="s">
        <v>2272</v>
      </c>
      <c r="F4267" s="55">
        <v>2</v>
      </c>
      <c r="G4267" s="55">
        <v>1</v>
      </c>
    </row>
    <row r="4268" spans="2:7">
      <c r="B4268" s="55" t="s">
        <v>266</v>
      </c>
      <c r="C4268" s="55" t="s">
        <v>120</v>
      </c>
      <c r="D4268" s="55" t="s">
        <v>267</v>
      </c>
      <c r="E4268" s="55" t="s">
        <v>2273</v>
      </c>
      <c r="F4268" s="55">
        <v>6</v>
      </c>
      <c r="G4268" s="55">
        <v>0</v>
      </c>
    </row>
    <row r="4269" spans="2:7">
      <c r="B4269" s="55" t="s">
        <v>266</v>
      </c>
      <c r="C4269" s="55" t="s">
        <v>120</v>
      </c>
      <c r="D4269" s="55" t="s">
        <v>270</v>
      </c>
      <c r="E4269" s="55" t="s">
        <v>2273</v>
      </c>
      <c r="F4269" s="55">
        <v>0</v>
      </c>
      <c r="G4269" s="55">
        <v>0</v>
      </c>
    </row>
    <row r="4270" spans="2:7">
      <c r="B4270" s="55" t="s">
        <v>266</v>
      </c>
      <c r="C4270" s="55" t="s">
        <v>120</v>
      </c>
      <c r="D4270" s="55" t="s">
        <v>267</v>
      </c>
      <c r="E4270" s="55" t="s">
        <v>2274</v>
      </c>
      <c r="F4270" s="55">
        <v>0</v>
      </c>
      <c r="G4270" s="55">
        <v>0</v>
      </c>
    </row>
    <row r="4271" spans="2:7">
      <c r="B4271" s="55" t="s">
        <v>266</v>
      </c>
      <c r="C4271" s="55" t="s">
        <v>120</v>
      </c>
      <c r="D4271" s="55" t="s">
        <v>267</v>
      </c>
      <c r="E4271" s="55" t="s">
        <v>2275</v>
      </c>
      <c r="F4271" s="55">
        <v>3</v>
      </c>
      <c r="G4271" s="55">
        <v>2</v>
      </c>
    </row>
    <row r="4272" spans="2:7">
      <c r="B4272" s="55" t="s">
        <v>266</v>
      </c>
      <c r="C4272" s="55" t="s">
        <v>120</v>
      </c>
      <c r="D4272" s="55" t="s">
        <v>269</v>
      </c>
      <c r="E4272" s="55" t="s">
        <v>2275</v>
      </c>
      <c r="F4272" s="55">
        <v>0</v>
      </c>
      <c r="G4272" s="55">
        <v>0</v>
      </c>
    </row>
    <row r="4273" spans="2:7">
      <c r="B4273" s="55" t="s">
        <v>266</v>
      </c>
      <c r="C4273" s="55" t="s">
        <v>120</v>
      </c>
      <c r="D4273" s="55" t="s">
        <v>267</v>
      </c>
      <c r="E4273" s="55" t="s">
        <v>2276</v>
      </c>
      <c r="F4273" s="55">
        <v>0</v>
      </c>
      <c r="G4273" s="55">
        <v>25</v>
      </c>
    </row>
    <row r="4274" spans="2:7">
      <c r="B4274" s="55" t="s">
        <v>266</v>
      </c>
      <c r="C4274" s="55" t="s">
        <v>120</v>
      </c>
      <c r="D4274" s="55" t="s">
        <v>269</v>
      </c>
      <c r="E4274" s="55" t="s">
        <v>2276</v>
      </c>
      <c r="F4274" s="55">
        <v>0</v>
      </c>
      <c r="G4274" s="55">
        <v>0</v>
      </c>
    </row>
    <row r="4275" spans="2:7">
      <c r="B4275" s="55" t="s">
        <v>266</v>
      </c>
      <c r="C4275" s="55" t="s">
        <v>120</v>
      </c>
      <c r="D4275" s="55" t="s">
        <v>270</v>
      </c>
      <c r="E4275" s="55" t="s">
        <v>2276</v>
      </c>
      <c r="F4275" s="55">
        <v>0</v>
      </c>
      <c r="G4275" s="55">
        <v>0</v>
      </c>
    </row>
    <row r="4276" spans="2:7">
      <c r="B4276" s="55" t="s">
        <v>266</v>
      </c>
      <c r="C4276" s="55" t="s">
        <v>120</v>
      </c>
      <c r="D4276" s="55" t="s">
        <v>267</v>
      </c>
      <c r="E4276" s="55" t="s">
        <v>2277</v>
      </c>
      <c r="F4276" s="55">
        <v>0</v>
      </c>
      <c r="G4276" s="55">
        <v>0</v>
      </c>
    </row>
    <row r="4277" spans="2:7">
      <c r="B4277" s="55" t="s">
        <v>266</v>
      </c>
      <c r="C4277" s="55" t="s">
        <v>120</v>
      </c>
      <c r="D4277" s="55" t="s">
        <v>267</v>
      </c>
      <c r="E4277" s="55" t="s">
        <v>2278</v>
      </c>
      <c r="F4277" s="55">
        <v>2</v>
      </c>
      <c r="G4277" s="55">
        <v>0</v>
      </c>
    </row>
    <row r="4278" spans="2:7">
      <c r="B4278" s="55" t="s">
        <v>266</v>
      </c>
      <c r="C4278" s="55" t="s">
        <v>120</v>
      </c>
      <c r="D4278" s="55" t="s">
        <v>269</v>
      </c>
      <c r="E4278" s="55" t="s">
        <v>2278</v>
      </c>
      <c r="F4278" s="55">
        <v>28</v>
      </c>
      <c r="G4278" s="55">
        <v>36</v>
      </c>
    </row>
    <row r="4279" spans="2:7">
      <c r="B4279" s="55" t="s">
        <v>266</v>
      </c>
      <c r="C4279" s="55" t="s">
        <v>120</v>
      </c>
      <c r="D4279" s="55" t="s">
        <v>270</v>
      </c>
      <c r="E4279" s="55" t="s">
        <v>2278</v>
      </c>
      <c r="F4279" s="55">
        <v>0</v>
      </c>
      <c r="G4279" s="55">
        <v>0</v>
      </c>
    </row>
    <row r="4280" spans="2:7">
      <c r="B4280" s="55" t="s">
        <v>266</v>
      </c>
      <c r="C4280" s="55" t="s">
        <v>120</v>
      </c>
      <c r="D4280" s="55" t="s">
        <v>267</v>
      </c>
      <c r="E4280" s="55" t="s">
        <v>2279</v>
      </c>
      <c r="F4280" s="55">
        <v>118</v>
      </c>
      <c r="G4280" s="55">
        <v>97</v>
      </c>
    </row>
    <row r="4281" spans="2:7">
      <c r="B4281" s="55" t="s">
        <v>266</v>
      </c>
      <c r="C4281" s="55" t="s">
        <v>120</v>
      </c>
      <c r="D4281" s="55" t="s">
        <v>269</v>
      </c>
      <c r="E4281" s="55" t="s">
        <v>2279</v>
      </c>
      <c r="F4281" s="55">
        <v>249</v>
      </c>
      <c r="G4281" s="55">
        <v>236</v>
      </c>
    </row>
    <row r="4282" spans="2:7">
      <c r="B4282" s="55" t="s">
        <v>266</v>
      </c>
      <c r="C4282" s="55" t="s">
        <v>120</v>
      </c>
      <c r="D4282" s="55" t="s">
        <v>270</v>
      </c>
      <c r="E4282" s="55" t="s">
        <v>2279</v>
      </c>
      <c r="F4282" s="55">
        <v>2</v>
      </c>
      <c r="G4282" s="55">
        <v>0</v>
      </c>
    </row>
    <row r="4283" spans="2:7">
      <c r="B4283" s="55" t="s">
        <v>266</v>
      </c>
      <c r="C4283" s="55" t="s">
        <v>120</v>
      </c>
      <c r="D4283" s="55" t="s">
        <v>267</v>
      </c>
      <c r="E4283" s="55" t="s">
        <v>2280</v>
      </c>
      <c r="F4283" s="55">
        <v>4</v>
      </c>
      <c r="G4283" s="55">
        <v>22</v>
      </c>
    </row>
    <row r="4284" spans="2:7">
      <c r="B4284" s="55" t="s">
        <v>266</v>
      </c>
      <c r="C4284" s="55" t="s">
        <v>120</v>
      </c>
      <c r="D4284" s="55" t="s">
        <v>269</v>
      </c>
      <c r="E4284" s="55" t="s">
        <v>2280</v>
      </c>
      <c r="F4284" s="55">
        <v>0</v>
      </c>
      <c r="G4284" s="55">
        <v>0</v>
      </c>
    </row>
    <row r="4285" spans="2:7">
      <c r="B4285" s="55" t="s">
        <v>266</v>
      </c>
      <c r="C4285" s="55" t="s">
        <v>120</v>
      </c>
      <c r="D4285" s="55" t="s">
        <v>270</v>
      </c>
      <c r="E4285" s="55" t="s">
        <v>2280</v>
      </c>
      <c r="F4285" s="55">
        <v>4</v>
      </c>
      <c r="G4285" s="55">
        <v>6</v>
      </c>
    </row>
    <row r="4286" spans="2:7">
      <c r="B4286" s="55" t="s">
        <v>266</v>
      </c>
      <c r="C4286" s="55" t="s">
        <v>120</v>
      </c>
      <c r="D4286" s="55" t="s">
        <v>267</v>
      </c>
      <c r="E4286" s="55" t="s">
        <v>2281</v>
      </c>
      <c r="F4286" s="55">
        <v>155</v>
      </c>
      <c r="G4286" s="55">
        <v>180</v>
      </c>
    </row>
    <row r="4287" spans="2:7">
      <c r="B4287" s="55" t="s">
        <v>266</v>
      </c>
      <c r="C4287" s="55" t="s">
        <v>120</v>
      </c>
      <c r="D4287" s="55" t="s">
        <v>269</v>
      </c>
      <c r="E4287" s="55" t="s">
        <v>2281</v>
      </c>
      <c r="F4287" s="55">
        <v>503</v>
      </c>
      <c r="G4287" s="55">
        <v>325</v>
      </c>
    </row>
    <row r="4288" spans="2:7">
      <c r="B4288" s="55" t="s">
        <v>266</v>
      </c>
      <c r="C4288" s="55" t="s">
        <v>120</v>
      </c>
      <c r="D4288" s="55" t="s">
        <v>270</v>
      </c>
      <c r="E4288" s="55" t="s">
        <v>2281</v>
      </c>
      <c r="F4288" s="55">
        <v>1</v>
      </c>
      <c r="G4288" s="55">
        <v>3</v>
      </c>
    </row>
    <row r="4289" spans="2:7">
      <c r="B4289" s="55" t="s">
        <v>266</v>
      </c>
      <c r="C4289" s="55" t="s">
        <v>120</v>
      </c>
      <c r="D4289" s="55" t="s">
        <v>267</v>
      </c>
      <c r="E4289" s="55" t="s">
        <v>2282</v>
      </c>
      <c r="F4289" s="55">
        <v>18</v>
      </c>
      <c r="G4289" s="55">
        <v>13</v>
      </c>
    </row>
    <row r="4290" spans="2:7">
      <c r="B4290" s="55" t="s">
        <v>266</v>
      </c>
      <c r="C4290" s="55" t="s">
        <v>120</v>
      </c>
      <c r="D4290" s="55" t="s">
        <v>269</v>
      </c>
      <c r="E4290" s="55" t="s">
        <v>2282</v>
      </c>
      <c r="F4290" s="55">
        <v>51</v>
      </c>
      <c r="G4290" s="55">
        <v>16</v>
      </c>
    </row>
    <row r="4291" spans="2:7">
      <c r="B4291" s="55" t="s">
        <v>266</v>
      </c>
      <c r="C4291" s="55" t="s">
        <v>120</v>
      </c>
      <c r="D4291" s="55" t="s">
        <v>270</v>
      </c>
      <c r="E4291" s="55" t="s">
        <v>2282</v>
      </c>
      <c r="F4291" s="55">
        <v>0</v>
      </c>
      <c r="G4291" s="55">
        <v>0</v>
      </c>
    </row>
    <row r="4292" spans="2:7">
      <c r="B4292" s="55" t="s">
        <v>266</v>
      </c>
      <c r="C4292" s="55" t="s">
        <v>120</v>
      </c>
      <c r="D4292" s="55" t="s">
        <v>267</v>
      </c>
      <c r="E4292" s="55" t="s">
        <v>2283</v>
      </c>
      <c r="F4292" s="55">
        <v>0</v>
      </c>
      <c r="G4292" s="55">
        <v>0</v>
      </c>
    </row>
    <row r="4293" spans="2:7">
      <c r="B4293" s="55" t="s">
        <v>266</v>
      </c>
      <c r="C4293" s="55" t="s">
        <v>120</v>
      </c>
      <c r="D4293" s="55" t="s">
        <v>267</v>
      </c>
      <c r="E4293" s="55" t="s">
        <v>763</v>
      </c>
      <c r="F4293" s="55">
        <v>1</v>
      </c>
      <c r="G4293" s="55">
        <v>4</v>
      </c>
    </row>
    <row r="4294" spans="2:7">
      <c r="B4294" s="55" t="s">
        <v>266</v>
      </c>
      <c r="C4294" s="55" t="s">
        <v>120</v>
      </c>
      <c r="D4294" s="55" t="s">
        <v>269</v>
      </c>
      <c r="E4294" s="55" t="s">
        <v>763</v>
      </c>
      <c r="F4294" s="55">
        <v>0</v>
      </c>
      <c r="G4294" s="55">
        <v>2</v>
      </c>
    </row>
    <row r="4295" spans="2:7">
      <c r="B4295" s="55" t="s">
        <v>266</v>
      </c>
      <c r="C4295" s="55" t="s">
        <v>120</v>
      </c>
      <c r="D4295" s="55" t="s">
        <v>270</v>
      </c>
      <c r="E4295" s="55" t="s">
        <v>763</v>
      </c>
      <c r="F4295" s="55">
        <v>0</v>
      </c>
      <c r="G4295" s="55">
        <v>0</v>
      </c>
    </row>
    <row r="4296" spans="2:7">
      <c r="B4296" s="55" t="s">
        <v>266</v>
      </c>
      <c r="C4296" s="55" t="s">
        <v>120</v>
      </c>
      <c r="D4296" s="55" t="s">
        <v>267</v>
      </c>
      <c r="E4296" s="55" t="s">
        <v>2284</v>
      </c>
      <c r="F4296" s="55">
        <v>9</v>
      </c>
      <c r="G4296" s="55">
        <v>3</v>
      </c>
    </row>
    <row r="4297" spans="2:7">
      <c r="B4297" s="55" t="s">
        <v>266</v>
      </c>
      <c r="C4297" s="55" t="s">
        <v>120</v>
      </c>
      <c r="D4297" s="55" t="s">
        <v>269</v>
      </c>
      <c r="E4297" s="55" t="s">
        <v>2285</v>
      </c>
      <c r="F4297" s="55">
        <v>0</v>
      </c>
      <c r="G4297" s="55">
        <v>0</v>
      </c>
    </row>
    <row r="4298" spans="2:7">
      <c r="B4298" s="55" t="s">
        <v>266</v>
      </c>
      <c r="C4298" s="55" t="s">
        <v>120</v>
      </c>
      <c r="D4298" s="55" t="s">
        <v>270</v>
      </c>
      <c r="E4298" s="55" t="s">
        <v>2285</v>
      </c>
      <c r="F4298" s="55">
        <v>12</v>
      </c>
      <c r="G4298" s="55">
        <v>0</v>
      </c>
    </row>
    <row r="4299" spans="2:7">
      <c r="B4299" s="55" t="s">
        <v>266</v>
      </c>
      <c r="C4299" s="55" t="s">
        <v>120</v>
      </c>
      <c r="D4299" s="55" t="s">
        <v>267</v>
      </c>
      <c r="E4299" s="55" t="s">
        <v>2286</v>
      </c>
      <c r="F4299" s="55">
        <v>3</v>
      </c>
      <c r="G4299" s="55">
        <v>0</v>
      </c>
    </row>
    <row r="4300" spans="2:7">
      <c r="B4300" s="55" t="s">
        <v>266</v>
      </c>
      <c r="C4300" s="55" t="s">
        <v>120</v>
      </c>
      <c r="D4300" s="55" t="s">
        <v>267</v>
      </c>
      <c r="E4300" s="55" t="s">
        <v>2287</v>
      </c>
      <c r="F4300" s="55">
        <v>0</v>
      </c>
      <c r="G4300" s="55">
        <v>0</v>
      </c>
    </row>
    <row r="4301" spans="2:7">
      <c r="B4301" s="55" t="s">
        <v>266</v>
      </c>
      <c r="C4301" s="55" t="s">
        <v>120</v>
      </c>
      <c r="D4301" s="55" t="s">
        <v>267</v>
      </c>
      <c r="E4301" s="55" t="s">
        <v>2288</v>
      </c>
      <c r="F4301" s="55">
        <v>0</v>
      </c>
      <c r="G4301" s="55">
        <v>1</v>
      </c>
    </row>
    <row r="4302" spans="2:7">
      <c r="B4302" s="55" t="s">
        <v>266</v>
      </c>
      <c r="C4302" s="55" t="s">
        <v>120</v>
      </c>
      <c r="D4302" s="55" t="s">
        <v>267</v>
      </c>
      <c r="E4302" s="55" t="s">
        <v>2289</v>
      </c>
      <c r="F4302" s="55">
        <v>12</v>
      </c>
      <c r="G4302" s="55">
        <v>10</v>
      </c>
    </row>
    <row r="4303" spans="2:7">
      <c r="B4303" s="55" t="s">
        <v>266</v>
      </c>
      <c r="C4303" s="55" t="s">
        <v>120</v>
      </c>
      <c r="D4303" s="55" t="s">
        <v>269</v>
      </c>
      <c r="E4303" s="55" t="s">
        <v>2289</v>
      </c>
      <c r="F4303" s="55">
        <v>1</v>
      </c>
      <c r="G4303" s="55">
        <v>0</v>
      </c>
    </row>
    <row r="4304" spans="2:7">
      <c r="B4304" s="55" t="s">
        <v>266</v>
      </c>
      <c r="C4304" s="55" t="s">
        <v>120</v>
      </c>
      <c r="D4304" s="55" t="s">
        <v>267</v>
      </c>
      <c r="E4304" s="55" t="s">
        <v>2290</v>
      </c>
      <c r="F4304" s="55">
        <v>0</v>
      </c>
      <c r="G4304" s="55">
        <v>0</v>
      </c>
    </row>
    <row r="4305" spans="2:7">
      <c r="B4305" s="55" t="s">
        <v>266</v>
      </c>
      <c r="C4305" s="55" t="s">
        <v>120</v>
      </c>
      <c r="D4305" s="55" t="s">
        <v>269</v>
      </c>
      <c r="E4305" s="55" t="s">
        <v>2290</v>
      </c>
      <c r="F4305" s="55">
        <v>0</v>
      </c>
      <c r="G4305" s="55">
        <v>0</v>
      </c>
    </row>
    <row r="4306" spans="2:7">
      <c r="B4306" s="55" t="s">
        <v>266</v>
      </c>
      <c r="C4306" s="55" t="s">
        <v>120</v>
      </c>
      <c r="D4306" s="55" t="s">
        <v>267</v>
      </c>
      <c r="E4306" s="55" t="s">
        <v>2291</v>
      </c>
      <c r="F4306" s="55">
        <v>0</v>
      </c>
      <c r="G4306" s="55">
        <v>0</v>
      </c>
    </row>
    <row r="4307" spans="2:7">
      <c r="B4307" s="55" t="s">
        <v>266</v>
      </c>
      <c r="C4307" s="55" t="s">
        <v>120</v>
      </c>
      <c r="D4307" s="55" t="s">
        <v>267</v>
      </c>
      <c r="E4307" s="55" t="s">
        <v>2292</v>
      </c>
      <c r="F4307" s="55">
        <v>2</v>
      </c>
      <c r="G4307" s="55">
        <v>5</v>
      </c>
    </row>
    <row r="4308" spans="2:7">
      <c r="B4308" s="55" t="s">
        <v>266</v>
      </c>
      <c r="C4308" s="55" t="s">
        <v>120</v>
      </c>
      <c r="D4308" s="55" t="s">
        <v>269</v>
      </c>
      <c r="E4308" s="55" t="s">
        <v>2292</v>
      </c>
      <c r="F4308" s="55">
        <v>0</v>
      </c>
      <c r="G4308" s="55">
        <v>0</v>
      </c>
    </row>
    <row r="4309" spans="2:7">
      <c r="B4309" s="55" t="s">
        <v>266</v>
      </c>
      <c r="C4309" s="55" t="s">
        <v>120</v>
      </c>
      <c r="D4309" s="55" t="s">
        <v>270</v>
      </c>
      <c r="E4309" s="55" t="s">
        <v>2292</v>
      </c>
      <c r="F4309" s="55">
        <v>0</v>
      </c>
      <c r="G4309" s="55">
        <v>0</v>
      </c>
    </row>
    <row r="4310" spans="2:7">
      <c r="B4310" s="55" t="s">
        <v>266</v>
      </c>
      <c r="C4310" s="55" t="s">
        <v>120</v>
      </c>
      <c r="D4310" s="55" t="s">
        <v>267</v>
      </c>
      <c r="E4310" s="55" t="s">
        <v>767</v>
      </c>
      <c r="F4310" s="55">
        <v>230</v>
      </c>
      <c r="G4310" s="55">
        <v>199</v>
      </c>
    </row>
    <row r="4311" spans="2:7">
      <c r="B4311" s="55" t="s">
        <v>266</v>
      </c>
      <c r="C4311" s="55" t="s">
        <v>120</v>
      </c>
      <c r="D4311" s="55" t="s">
        <v>269</v>
      </c>
      <c r="E4311" s="55" t="s">
        <v>767</v>
      </c>
      <c r="F4311" s="55">
        <v>392</v>
      </c>
      <c r="G4311" s="55">
        <v>364</v>
      </c>
    </row>
    <row r="4312" spans="2:7">
      <c r="B4312" s="55" t="s">
        <v>266</v>
      </c>
      <c r="C4312" s="55" t="s">
        <v>120</v>
      </c>
      <c r="D4312" s="55" t="s">
        <v>270</v>
      </c>
      <c r="E4312" s="55" t="s">
        <v>767</v>
      </c>
      <c r="F4312" s="55">
        <v>16</v>
      </c>
      <c r="G4312" s="55">
        <v>5</v>
      </c>
    </row>
    <row r="4313" spans="2:7">
      <c r="B4313" s="55" t="s">
        <v>266</v>
      </c>
      <c r="C4313" s="55" t="s">
        <v>120</v>
      </c>
      <c r="D4313" s="55" t="s">
        <v>267</v>
      </c>
      <c r="E4313" s="55" t="s">
        <v>2293</v>
      </c>
      <c r="F4313" s="55">
        <v>31</v>
      </c>
      <c r="G4313" s="55">
        <v>39</v>
      </c>
    </row>
    <row r="4314" spans="2:7">
      <c r="B4314" s="55" t="s">
        <v>266</v>
      </c>
      <c r="C4314" s="55" t="s">
        <v>120</v>
      </c>
      <c r="D4314" s="55" t="s">
        <v>269</v>
      </c>
      <c r="E4314" s="55" t="s">
        <v>2293</v>
      </c>
      <c r="F4314" s="55">
        <v>4</v>
      </c>
      <c r="G4314" s="55">
        <v>0</v>
      </c>
    </row>
    <row r="4315" spans="2:7">
      <c r="B4315" s="55" t="s">
        <v>266</v>
      </c>
      <c r="C4315" s="55" t="s">
        <v>120</v>
      </c>
      <c r="D4315" s="55" t="s">
        <v>270</v>
      </c>
      <c r="E4315" s="55" t="s">
        <v>2293</v>
      </c>
      <c r="F4315" s="55">
        <v>3</v>
      </c>
      <c r="G4315" s="55">
        <v>0</v>
      </c>
    </row>
    <row r="4316" spans="2:7">
      <c r="B4316" s="55" t="s">
        <v>266</v>
      </c>
      <c r="C4316" s="55" t="s">
        <v>120</v>
      </c>
      <c r="D4316" s="55" t="s">
        <v>267</v>
      </c>
      <c r="E4316" s="55" t="s">
        <v>2294</v>
      </c>
      <c r="F4316" s="55">
        <v>14</v>
      </c>
      <c r="G4316" s="55">
        <v>14</v>
      </c>
    </row>
    <row r="4317" spans="2:7">
      <c r="B4317" s="55" t="s">
        <v>266</v>
      </c>
      <c r="C4317" s="55" t="s">
        <v>120</v>
      </c>
      <c r="D4317" s="55" t="s">
        <v>269</v>
      </c>
      <c r="E4317" s="55" t="s">
        <v>2294</v>
      </c>
      <c r="F4317" s="55">
        <v>0</v>
      </c>
      <c r="G4317" s="55">
        <v>0</v>
      </c>
    </row>
    <row r="4318" spans="2:7">
      <c r="B4318" s="55" t="s">
        <v>266</v>
      </c>
      <c r="C4318" s="55" t="s">
        <v>120</v>
      </c>
      <c r="D4318" s="55" t="s">
        <v>267</v>
      </c>
      <c r="E4318" s="55" t="s">
        <v>2295</v>
      </c>
      <c r="F4318" s="55">
        <v>36</v>
      </c>
      <c r="G4318" s="55">
        <v>13</v>
      </c>
    </row>
    <row r="4319" spans="2:7">
      <c r="B4319" s="55" t="s">
        <v>266</v>
      </c>
      <c r="C4319" s="55" t="s">
        <v>120</v>
      </c>
      <c r="D4319" s="55" t="s">
        <v>269</v>
      </c>
      <c r="E4319" s="55" t="s">
        <v>2295</v>
      </c>
      <c r="F4319" s="55">
        <v>16</v>
      </c>
      <c r="G4319" s="55">
        <v>0</v>
      </c>
    </row>
    <row r="4320" spans="2:7">
      <c r="B4320" s="55" t="s">
        <v>266</v>
      </c>
      <c r="C4320" s="55" t="s">
        <v>120</v>
      </c>
      <c r="D4320" s="55" t="s">
        <v>270</v>
      </c>
      <c r="E4320" s="55" t="s">
        <v>2295</v>
      </c>
      <c r="F4320" s="55">
        <v>0</v>
      </c>
      <c r="G4320" s="55">
        <v>0</v>
      </c>
    </row>
    <row r="4321" spans="2:7">
      <c r="B4321" s="55" t="s">
        <v>266</v>
      </c>
      <c r="C4321" s="55" t="s">
        <v>120</v>
      </c>
      <c r="D4321" s="55" t="s">
        <v>267</v>
      </c>
      <c r="E4321" s="55" t="s">
        <v>2296</v>
      </c>
      <c r="F4321" s="55">
        <v>31</v>
      </c>
      <c r="G4321" s="55">
        <v>6</v>
      </c>
    </row>
    <row r="4322" spans="2:7">
      <c r="B4322" s="55" t="s">
        <v>266</v>
      </c>
      <c r="C4322" s="55" t="s">
        <v>120</v>
      </c>
      <c r="D4322" s="55" t="s">
        <v>267</v>
      </c>
      <c r="E4322" s="55" t="s">
        <v>2297</v>
      </c>
      <c r="F4322" s="55">
        <v>2</v>
      </c>
      <c r="G4322" s="55">
        <v>3</v>
      </c>
    </row>
    <row r="4323" spans="2:7">
      <c r="B4323" s="55" t="s">
        <v>266</v>
      </c>
      <c r="C4323" s="55" t="s">
        <v>120</v>
      </c>
      <c r="D4323" s="55" t="s">
        <v>269</v>
      </c>
      <c r="E4323" s="55" t="s">
        <v>2297</v>
      </c>
      <c r="F4323" s="55">
        <v>0</v>
      </c>
      <c r="G4323" s="55">
        <v>0</v>
      </c>
    </row>
    <row r="4324" spans="2:7">
      <c r="B4324" s="55" t="s">
        <v>266</v>
      </c>
      <c r="C4324" s="55" t="s">
        <v>120</v>
      </c>
      <c r="D4324" s="55" t="s">
        <v>267</v>
      </c>
      <c r="E4324" s="55" t="s">
        <v>2298</v>
      </c>
      <c r="F4324" s="55">
        <v>0</v>
      </c>
      <c r="G4324" s="55">
        <v>0</v>
      </c>
    </row>
    <row r="4325" spans="2:7">
      <c r="B4325" s="55" t="s">
        <v>266</v>
      </c>
      <c r="C4325" s="55" t="s">
        <v>120</v>
      </c>
      <c r="D4325" s="55" t="s">
        <v>267</v>
      </c>
      <c r="E4325" s="55" t="s">
        <v>2299</v>
      </c>
      <c r="F4325" s="55">
        <v>0</v>
      </c>
      <c r="G4325" s="55">
        <v>3</v>
      </c>
    </row>
    <row r="4326" spans="2:7">
      <c r="B4326" s="55" t="s">
        <v>266</v>
      </c>
      <c r="C4326" s="55" t="s">
        <v>120</v>
      </c>
      <c r="D4326" s="55" t="s">
        <v>269</v>
      </c>
      <c r="E4326" s="55" t="s">
        <v>2299</v>
      </c>
      <c r="F4326" s="55">
        <v>0</v>
      </c>
      <c r="G4326" s="55">
        <v>0</v>
      </c>
    </row>
    <row r="4327" spans="2:7">
      <c r="B4327" s="55" t="s">
        <v>266</v>
      </c>
      <c r="C4327" s="55" t="s">
        <v>120</v>
      </c>
      <c r="D4327" s="55" t="s">
        <v>270</v>
      </c>
      <c r="E4327" s="55" t="s">
        <v>2299</v>
      </c>
      <c r="F4327" s="55">
        <v>0</v>
      </c>
      <c r="G4327" s="55">
        <v>0</v>
      </c>
    </row>
    <row r="4328" spans="2:7">
      <c r="B4328" s="55" t="s">
        <v>266</v>
      </c>
      <c r="C4328" s="55" t="s">
        <v>120</v>
      </c>
      <c r="D4328" s="55" t="s">
        <v>267</v>
      </c>
      <c r="E4328" s="55" t="s">
        <v>2300</v>
      </c>
      <c r="F4328" s="55">
        <v>0</v>
      </c>
      <c r="G4328" s="55">
        <v>0</v>
      </c>
    </row>
    <row r="4329" spans="2:7">
      <c r="B4329" s="55" t="s">
        <v>266</v>
      </c>
      <c r="C4329" s="55" t="s">
        <v>120</v>
      </c>
      <c r="D4329" s="55" t="s">
        <v>267</v>
      </c>
      <c r="E4329" s="55" t="s">
        <v>2301</v>
      </c>
      <c r="F4329" s="55">
        <v>0</v>
      </c>
      <c r="G4329" s="55">
        <v>0</v>
      </c>
    </row>
    <row r="4330" spans="2:7">
      <c r="B4330" s="55" t="s">
        <v>266</v>
      </c>
      <c r="C4330" s="55" t="s">
        <v>120</v>
      </c>
      <c r="D4330" s="55" t="s">
        <v>267</v>
      </c>
      <c r="E4330" s="55" t="s">
        <v>2302</v>
      </c>
      <c r="F4330" s="55">
        <v>29</v>
      </c>
      <c r="G4330" s="55">
        <v>27</v>
      </c>
    </row>
    <row r="4331" spans="2:7">
      <c r="B4331" s="55" t="s">
        <v>266</v>
      </c>
      <c r="C4331" s="55" t="s">
        <v>120</v>
      </c>
      <c r="D4331" s="55" t="s">
        <v>269</v>
      </c>
      <c r="E4331" s="55" t="s">
        <v>2302</v>
      </c>
      <c r="F4331" s="55">
        <v>263</v>
      </c>
      <c r="G4331" s="55">
        <v>339</v>
      </c>
    </row>
    <row r="4332" spans="2:7">
      <c r="B4332" s="55" t="s">
        <v>266</v>
      </c>
      <c r="C4332" s="55" t="s">
        <v>120</v>
      </c>
      <c r="D4332" s="55" t="s">
        <v>270</v>
      </c>
      <c r="E4332" s="55" t="s">
        <v>2302</v>
      </c>
      <c r="F4332" s="55">
        <v>12</v>
      </c>
      <c r="G4332" s="55">
        <v>7</v>
      </c>
    </row>
    <row r="4333" spans="2:7">
      <c r="B4333" s="55" t="s">
        <v>266</v>
      </c>
      <c r="C4333" s="55" t="s">
        <v>120</v>
      </c>
      <c r="D4333" s="55" t="s">
        <v>267</v>
      </c>
      <c r="E4333" s="55" t="s">
        <v>2303</v>
      </c>
      <c r="F4333" s="55">
        <v>0</v>
      </c>
      <c r="G4333" s="55">
        <v>3</v>
      </c>
    </row>
    <row r="4334" spans="2:7">
      <c r="B4334" s="55" t="s">
        <v>266</v>
      </c>
      <c r="C4334" s="55" t="s">
        <v>120</v>
      </c>
      <c r="D4334" s="55" t="s">
        <v>267</v>
      </c>
      <c r="E4334" s="55" t="s">
        <v>2304</v>
      </c>
      <c r="F4334" s="55">
        <v>8</v>
      </c>
      <c r="G4334" s="55">
        <v>8</v>
      </c>
    </row>
    <row r="4335" spans="2:7">
      <c r="B4335" s="55" t="s">
        <v>266</v>
      </c>
      <c r="C4335" s="55" t="s">
        <v>120</v>
      </c>
      <c r="D4335" s="55" t="s">
        <v>269</v>
      </c>
      <c r="E4335" s="55" t="s">
        <v>2304</v>
      </c>
      <c r="F4335" s="55">
        <v>8</v>
      </c>
      <c r="G4335" s="55">
        <v>39</v>
      </c>
    </row>
    <row r="4336" spans="2:7">
      <c r="B4336" s="55" t="s">
        <v>266</v>
      </c>
      <c r="C4336" s="55" t="s">
        <v>120</v>
      </c>
      <c r="D4336" s="55" t="s">
        <v>270</v>
      </c>
      <c r="E4336" s="55" t="s">
        <v>2304</v>
      </c>
      <c r="F4336" s="55">
        <v>0</v>
      </c>
      <c r="G4336" s="55">
        <v>1</v>
      </c>
    </row>
    <row r="4337" spans="2:7">
      <c r="B4337" s="55" t="s">
        <v>266</v>
      </c>
      <c r="C4337" s="55" t="s">
        <v>120</v>
      </c>
      <c r="D4337" s="55" t="s">
        <v>267</v>
      </c>
      <c r="E4337" s="55" t="s">
        <v>2305</v>
      </c>
      <c r="F4337" s="55">
        <v>3</v>
      </c>
      <c r="G4337" s="55">
        <v>4</v>
      </c>
    </row>
    <row r="4338" spans="2:7">
      <c r="B4338" s="55" t="s">
        <v>266</v>
      </c>
      <c r="C4338" s="55" t="s">
        <v>120</v>
      </c>
      <c r="D4338" s="55" t="s">
        <v>269</v>
      </c>
      <c r="E4338" s="55" t="s">
        <v>2305</v>
      </c>
      <c r="F4338" s="55">
        <v>0</v>
      </c>
      <c r="G4338" s="55">
        <v>13</v>
      </c>
    </row>
    <row r="4339" spans="2:7">
      <c r="B4339" s="55" t="s">
        <v>266</v>
      </c>
      <c r="C4339" s="55" t="s">
        <v>120</v>
      </c>
      <c r="D4339" s="55" t="s">
        <v>270</v>
      </c>
      <c r="E4339" s="55" t="s">
        <v>2305</v>
      </c>
      <c r="F4339" s="55">
        <v>0</v>
      </c>
      <c r="G4339" s="55">
        <v>0</v>
      </c>
    </row>
    <row r="4340" spans="2:7">
      <c r="B4340" s="55" t="s">
        <v>266</v>
      </c>
      <c r="C4340" s="55" t="s">
        <v>120</v>
      </c>
      <c r="D4340" s="55" t="s">
        <v>267</v>
      </c>
      <c r="E4340" s="55" t="s">
        <v>2306</v>
      </c>
      <c r="F4340" s="55">
        <v>2</v>
      </c>
      <c r="G4340" s="55">
        <v>2</v>
      </c>
    </row>
    <row r="4341" spans="2:7">
      <c r="B4341" s="55" t="s">
        <v>266</v>
      </c>
      <c r="C4341" s="55" t="s">
        <v>120</v>
      </c>
      <c r="D4341" s="55" t="s">
        <v>269</v>
      </c>
      <c r="E4341" s="55" t="s">
        <v>2306</v>
      </c>
      <c r="F4341" s="55">
        <v>0</v>
      </c>
      <c r="G4341" s="55">
        <v>0</v>
      </c>
    </row>
    <row r="4342" spans="2:7">
      <c r="B4342" s="55" t="s">
        <v>266</v>
      </c>
      <c r="C4342" s="55" t="s">
        <v>120</v>
      </c>
      <c r="D4342" s="55" t="s">
        <v>267</v>
      </c>
      <c r="E4342" s="55" t="s">
        <v>2307</v>
      </c>
      <c r="F4342" s="55">
        <v>0</v>
      </c>
      <c r="G4342" s="55">
        <v>12</v>
      </c>
    </row>
    <row r="4343" spans="2:7">
      <c r="B4343" s="55" t="s">
        <v>266</v>
      </c>
      <c r="C4343" s="55" t="s">
        <v>120</v>
      </c>
      <c r="D4343" s="55" t="s">
        <v>267</v>
      </c>
      <c r="E4343" s="55" t="s">
        <v>2308</v>
      </c>
      <c r="F4343" s="55">
        <v>0</v>
      </c>
      <c r="G4343" s="55">
        <v>0</v>
      </c>
    </row>
    <row r="4344" spans="2:7">
      <c r="B4344" s="55" t="s">
        <v>266</v>
      </c>
      <c r="C4344" s="55" t="s">
        <v>120</v>
      </c>
      <c r="D4344" s="55" t="s">
        <v>270</v>
      </c>
      <c r="E4344" s="55" t="s">
        <v>2308</v>
      </c>
      <c r="F4344" s="55">
        <v>0</v>
      </c>
      <c r="G4344" s="55">
        <v>0</v>
      </c>
    </row>
    <row r="4345" spans="2:7">
      <c r="B4345" s="55" t="s">
        <v>266</v>
      </c>
      <c r="C4345" s="55" t="s">
        <v>120</v>
      </c>
      <c r="D4345" s="55" t="s">
        <v>267</v>
      </c>
      <c r="E4345" s="55" t="s">
        <v>2309</v>
      </c>
      <c r="F4345" s="55">
        <v>6</v>
      </c>
      <c r="G4345" s="55">
        <v>3</v>
      </c>
    </row>
    <row r="4346" spans="2:7">
      <c r="B4346" s="55" t="s">
        <v>266</v>
      </c>
      <c r="C4346" s="55" t="s">
        <v>120</v>
      </c>
      <c r="D4346" s="55" t="s">
        <v>267</v>
      </c>
      <c r="E4346" s="55" t="s">
        <v>2310</v>
      </c>
      <c r="F4346" s="55">
        <v>2</v>
      </c>
      <c r="G4346" s="55">
        <v>11</v>
      </c>
    </row>
    <row r="4347" spans="2:7">
      <c r="B4347" s="55" t="s">
        <v>266</v>
      </c>
      <c r="C4347" s="55" t="s">
        <v>120</v>
      </c>
      <c r="D4347" s="55" t="s">
        <v>269</v>
      </c>
      <c r="E4347" s="55" t="s">
        <v>2310</v>
      </c>
      <c r="F4347" s="55">
        <v>0</v>
      </c>
      <c r="G4347" s="55">
        <v>0</v>
      </c>
    </row>
    <row r="4348" spans="2:7">
      <c r="B4348" s="55" t="s">
        <v>266</v>
      </c>
      <c r="C4348" s="55" t="s">
        <v>120</v>
      </c>
      <c r="D4348" s="55" t="s">
        <v>267</v>
      </c>
      <c r="E4348" s="55" t="s">
        <v>2311</v>
      </c>
      <c r="F4348" s="55">
        <v>19</v>
      </c>
      <c r="G4348" s="55">
        <v>8</v>
      </c>
    </row>
    <row r="4349" spans="2:7">
      <c r="B4349" s="55" t="s">
        <v>266</v>
      </c>
      <c r="C4349" s="55" t="s">
        <v>120</v>
      </c>
      <c r="D4349" s="55" t="s">
        <v>269</v>
      </c>
      <c r="E4349" s="55" t="s">
        <v>2311</v>
      </c>
      <c r="F4349" s="55">
        <v>0</v>
      </c>
      <c r="G4349" s="55">
        <v>0</v>
      </c>
    </row>
    <row r="4350" spans="2:7">
      <c r="B4350" s="55" t="s">
        <v>266</v>
      </c>
      <c r="C4350" s="55" t="s">
        <v>120</v>
      </c>
      <c r="D4350" s="55" t="s">
        <v>270</v>
      </c>
      <c r="E4350" s="55" t="s">
        <v>2311</v>
      </c>
      <c r="F4350" s="55">
        <v>0</v>
      </c>
      <c r="G4350" s="55">
        <v>0</v>
      </c>
    </row>
    <row r="4351" spans="2:7">
      <c r="B4351" s="55" t="s">
        <v>266</v>
      </c>
      <c r="C4351" s="55" t="s">
        <v>120</v>
      </c>
      <c r="D4351" s="55" t="s">
        <v>267</v>
      </c>
      <c r="E4351" s="55" t="s">
        <v>2312</v>
      </c>
      <c r="F4351" s="55">
        <v>3</v>
      </c>
      <c r="G4351" s="55">
        <v>0</v>
      </c>
    </row>
    <row r="4352" spans="2:7">
      <c r="B4352" s="55" t="s">
        <v>266</v>
      </c>
      <c r="C4352" s="55" t="s">
        <v>120</v>
      </c>
      <c r="D4352" s="55" t="s">
        <v>267</v>
      </c>
      <c r="E4352" s="55" t="s">
        <v>2313</v>
      </c>
      <c r="F4352" s="55">
        <v>14</v>
      </c>
      <c r="G4352" s="55">
        <v>28</v>
      </c>
    </row>
    <row r="4353" spans="2:7">
      <c r="B4353" s="55" t="s">
        <v>266</v>
      </c>
      <c r="C4353" s="55" t="s">
        <v>120</v>
      </c>
      <c r="D4353" s="55" t="s">
        <v>269</v>
      </c>
      <c r="E4353" s="55" t="s">
        <v>2313</v>
      </c>
      <c r="F4353" s="55">
        <v>141</v>
      </c>
      <c r="G4353" s="55">
        <v>222</v>
      </c>
    </row>
    <row r="4354" spans="2:7">
      <c r="B4354" s="55" t="s">
        <v>266</v>
      </c>
      <c r="C4354" s="55" t="s">
        <v>120</v>
      </c>
      <c r="D4354" s="55" t="s">
        <v>270</v>
      </c>
      <c r="E4354" s="55" t="s">
        <v>2313</v>
      </c>
      <c r="F4354" s="55">
        <v>2</v>
      </c>
      <c r="G4354" s="55">
        <v>9</v>
      </c>
    </row>
    <row r="4355" spans="2:7">
      <c r="B4355" s="55" t="s">
        <v>266</v>
      </c>
      <c r="C4355" s="55" t="s">
        <v>120</v>
      </c>
      <c r="D4355" s="55" t="s">
        <v>267</v>
      </c>
      <c r="E4355" s="55" t="s">
        <v>2314</v>
      </c>
      <c r="F4355" s="55">
        <v>6</v>
      </c>
      <c r="G4355" s="55">
        <v>6</v>
      </c>
    </row>
    <row r="4356" spans="2:7">
      <c r="B4356" s="55" t="s">
        <v>266</v>
      </c>
      <c r="C4356" s="55" t="s">
        <v>120</v>
      </c>
      <c r="D4356" s="55" t="s">
        <v>269</v>
      </c>
      <c r="E4356" s="55" t="s">
        <v>2314</v>
      </c>
      <c r="F4356" s="55">
        <v>0</v>
      </c>
      <c r="G4356" s="55">
        <v>0</v>
      </c>
    </row>
    <row r="4357" spans="2:7">
      <c r="B4357" s="55" t="s">
        <v>266</v>
      </c>
      <c r="C4357" s="55" t="s">
        <v>120</v>
      </c>
      <c r="D4357" s="55" t="s">
        <v>267</v>
      </c>
      <c r="E4357" s="55" t="s">
        <v>2315</v>
      </c>
      <c r="F4357" s="55">
        <v>0</v>
      </c>
      <c r="G4357" s="55">
        <v>0</v>
      </c>
    </row>
    <row r="4358" spans="2:7">
      <c r="B4358" s="55" t="s">
        <v>266</v>
      </c>
      <c r="C4358" s="55" t="s">
        <v>120</v>
      </c>
      <c r="D4358" s="55" t="s">
        <v>267</v>
      </c>
      <c r="E4358" s="55" t="s">
        <v>2316</v>
      </c>
      <c r="F4358" s="55">
        <v>12</v>
      </c>
      <c r="G4358" s="55">
        <v>16</v>
      </c>
    </row>
    <row r="4359" spans="2:7">
      <c r="B4359" s="55" t="s">
        <v>266</v>
      </c>
      <c r="C4359" s="55" t="s">
        <v>120</v>
      </c>
      <c r="D4359" s="55" t="s">
        <v>267</v>
      </c>
      <c r="E4359" s="55" t="s">
        <v>2317</v>
      </c>
      <c r="F4359" s="55">
        <v>0</v>
      </c>
      <c r="G4359" s="55">
        <v>0</v>
      </c>
    </row>
    <row r="4360" spans="2:7">
      <c r="B4360" s="55" t="s">
        <v>266</v>
      </c>
      <c r="C4360" s="55" t="s">
        <v>120</v>
      </c>
      <c r="D4360" s="55" t="s">
        <v>270</v>
      </c>
      <c r="E4360" s="55" t="s">
        <v>2317</v>
      </c>
      <c r="F4360" s="55">
        <v>0</v>
      </c>
      <c r="G4360" s="55">
        <v>0</v>
      </c>
    </row>
    <row r="4361" spans="2:7">
      <c r="B4361" s="55" t="s">
        <v>266</v>
      </c>
      <c r="C4361" s="55" t="s">
        <v>120</v>
      </c>
      <c r="D4361" s="55" t="s">
        <v>267</v>
      </c>
      <c r="E4361" s="55" t="s">
        <v>2318</v>
      </c>
      <c r="F4361" s="55">
        <v>0</v>
      </c>
      <c r="G4361" s="55">
        <v>0</v>
      </c>
    </row>
    <row r="4362" spans="2:7">
      <c r="B4362" s="55" t="s">
        <v>266</v>
      </c>
      <c r="C4362" s="55" t="s">
        <v>120</v>
      </c>
      <c r="D4362" s="55" t="s">
        <v>267</v>
      </c>
      <c r="E4362" s="55" t="s">
        <v>2319</v>
      </c>
      <c r="F4362" s="55">
        <v>0</v>
      </c>
      <c r="G4362" s="55">
        <v>0</v>
      </c>
    </row>
    <row r="4363" spans="2:7">
      <c r="B4363" s="55" t="s">
        <v>266</v>
      </c>
      <c r="C4363" s="55" t="s">
        <v>120</v>
      </c>
      <c r="D4363" s="55" t="s">
        <v>267</v>
      </c>
      <c r="E4363" s="55" t="s">
        <v>2320</v>
      </c>
      <c r="F4363" s="55">
        <v>18</v>
      </c>
      <c r="G4363" s="55">
        <v>50</v>
      </c>
    </row>
    <row r="4364" spans="2:7">
      <c r="B4364" s="55" t="s">
        <v>266</v>
      </c>
      <c r="C4364" s="55" t="s">
        <v>120</v>
      </c>
      <c r="D4364" s="55" t="s">
        <v>269</v>
      </c>
      <c r="E4364" s="55" t="s">
        <v>2320</v>
      </c>
      <c r="F4364" s="55">
        <v>22</v>
      </c>
      <c r="G4364" s="55">
        <v>164</v>
      </c>
    </row>
    <row r="4365" spans="2:7">
      <c r="B4365" s="55" t="s">
        <v>266</v>
      </c>
      <c r="C4365" s="55" t="s">
        <v>120</v>
      </c>
      <c r="D4365" s="55" t="s">
        <v>270</v>
      </c>
      <c r="E4365" s="55" t="s">
        <v>2320</v>
      </c>
      <c r="F4365" s="55">
        <v>0</v>
      </c>
      <c r="G4365" s="55">
        <v>0</v>
      </c>
    </row>
    <row r="4366" spans="2:7">
      <c r="B4366" s="55" t="s">
        <v>266</v>
      </c>
      <c r="C4366" s="55" t="s">
        <v>120</v>
      </c>
      <c r="D4366" s="55" t="s">
        <v>267</v>
      </c>
      <c r="E4366" s="55" t="s">
        <v>2321</v>
      </c>
      <c r="F4366" s="55">
        <v>3</v>
      </c>
      <c r="G4366" s="55">
        <v>0</v>
      </c>
    </row>
    <row r="4367" spans="2:7">
      <c r="B4367" s="55" t="s">
        <v>266</v>
      </c>
      <c r="C4367" s="55" t="s">
        <v>120</v>
      </c>
      <c r="D4367" s="55" t="s">
        <v>267</v>
      </c>
      <c r="E4367" s="55" t="s">
        <v>2322</v>
      </c>
      <c r="F4367" s="55">
        <v>0</v>
      </c>
      <c r="G4367" s="55">
        <v>0</v>
      </c>
    </row>
    <row r="4368" spans="2:7">
      <c r="B4368" s="55" t="s">
        <v>266</v>
      </c>
      <c r="C4368" s="55" t="s">
        <v>120</v>
      </c>
      <c r="D4368" s="55" t="s">
        <v>269</v>
      </c>
      <c r="E4368" s="55" t="s">
        <v>2322</v>
      </c>
      <c r="F4368" s="55">
        <v>0</v>
      </c>
      <c r="G4368" s="55">
        <v>0</v>
      </c>
    </row>
    <row r="4369" spans="2:7">
      <c r="B4369" s="55" t="s">
        <v>266</v>
      </c>
      <c r="C4369" s="55" t="s">
        <v>120</v>
      </c>
      <c r="D4369" s="55" t="s">
        <v>267</v>
      </c>
      <c r="E4369" s="55" t="s">
        <v>2323</v>
      </c>
      <c r="F4369" s="55">
        <v>79</v>
      </c>
      <c r="G4369" s="55">
        <v>56</v>
      </c>
    </row>
    <row r="4370" spans="2:7">
      <c r="B4370" s="55" t="s">
        <v>266</v>
      </c>
      <c r="C4370" s="55" t="s">
        <v>120</v>
      </c>
      <c r="D4370" s="55" t="s">
        <v>269</v>
      </c>
      <c r="E4370" s="55" t="s">
        <v>2323</v>
      </c>
      <c r="F4370" s="55">
        <v>9</v>
      </c>
      <c r="G4370" s="55">
        <v>328</v>
      </c>
    </row>
    <row r="4371" spans="2:7">
      <c r="B4371" s="55" t="s">
        <v>266</v>
      </c>
      <c r="C4371" s="55" t="s">
        <v>120</v>
      </c>
      <c r="D4371" s="55" t="s">
        <v>270</v>
      </c>
      <c r="E4371" s="55" t="s">
        <v>2323</v>
      </c>
      <c r="F4371" s="55">
        <v>25</v>
      </c>
      <c r="G4371" s="55">
        <v>3</v>
      </c>
    </row>
    <row r="4372" spans="2:7">
      <c r="B4372" s="55" t="s">
        <v>266</v>
      </c>
      <c r="C4372" s="55" t="s">
        <v>120</v>
      </c>
      <c r="D4372" s="55" t="s">
        <v>267</v>
      </c>
      <c r="E4372" s="55" t="s">
        <v>2324</v>
      </c>
      <c r="F4372" s="55">
        <v>9</v>
      </c>
      <c r="G4372" s="55">
        <v>2</v>
      </c>
    </row>
    <row r="4373" spans="2:7">
      <c r="B4373" s="55" t="s">
        <v>266</v>
      </c>
      <c r="C4373" s="55" t="s">
        <v>120</v>
      </c>
      <c r="D4373" s="55" t="s">
        <v>267</v>
      </c>
      <c r="E4373" s="55" t="s">
        <v>2325</v>
      </c>
      <c r="F4373" s="55">
        <v>9</v>
      </c>
      <c r="G4373" s="55">
        <v>8</v>
      </c>
    </row>
    <row r="4374" spans="2:7">
      <c r="B4374" s="55" t="s">
        <v>266</v>
      </c>
      <c r="C4374" s="55" t="s">
        <v>120</v>
      </c>
      <c r="D4374" s="55" t="s">
        <v>269</v>
      </c>
      <c r="E4374" s="55" t="s">
        <v>2325</v>
      </c>
      <c r="F4374" s="55">
        <v>0</v>
      </c>
      <c r="G4374" s="55">
        <v>32</v>
      </c>
    </row>
    <row r="4375" spans="2:7">
      <c r="B4375" s="55" t="s">
        <v>266</v>
      </c>
      <c r="C4375" s="55" t="s">
        <v>120</v>
      </c>
      <c r="D4375" s="55" t="s">
        <v>267</v>
      </c>
      <c r="E4375" s="55" t="s">
        <v>2326</v>
      </c>
      <c r="F4375" s="55">
        <v>31</v>
      </c>
      <c r="G4375" s="55">
        <v>34</v>
      </c>
    </row>
    <row r="4376" spans="2:7">
      <c r="B4376" s="55" t="s">
        <v>266</v>
      </c>
      <c r="C4376" s="55" t="s">
        <v>120</v>
      </c>
      <c r="D4376" s="55" t="s">
        <v>269</v>
      </c>
      <c r="E4376" s="55" t="s">
        <v>2326</v>
      </c>
      <c r="F4376" s="55">
        <v>0</v>
      </c>
      <c r="G4376" s="55">
        <v>0</v>
      </c>
    </row>
    <row r="4377" spans="2:7">
      <c r="B4377" s="55" t="s">
        <v>266</v>
      </c>
      <c r="C4377" s="55" t="s">
        <v>120</v>
      </c>
      <c r="D4377" s="55" t="s">
        <v>270</v>
      </c>
      <c r="E4377" s="55" t="s">
        <v>2326</v>
      </c>
      <c r="F4377" s="55">
        <v>3</v>
      </c>
      <c r="G4377" s="55">
        <v>2</v>
      </c>
    </row>
    <row r="4378" spans="2:7">
      <c r="B4378" s="55" t="s">
        <v>266</v>
      </c>
      <c r="C4378" s="55" t="s">
        <v>120</v>
      </c>
      <c r="D4378" s="55" t="s">
        <v>267</v>
      </c>
      <c r="E4378" s="55" t="s">
        <v>2327</v>
      </c>
      <c r="F4378" s="55">
        <v>3</v>
      </c>
      <c r="G4378" s="55">
        <v>0</v>
      </c>
    </row>
    <row r="4379" spans="2:7">
      <c r="B4379" s="55" t="s">
        <v>266</v>
      </c>
      <c r="C4379" s="55" t="s">
        <v>120</v>
      </c>
      <c r="D4379" s="55" t="s">
        <v>267</v>
      </c>
      <c r="E4379" s="55" t="s">
        <v>2328</v>
      </c>
      <c r="F4379" s="55">
        <v>13</v>
      </c>
      <c r="G4379" s="55">
        <v>0</v>
      </c>
    </row>
    <row r="4380" spans="2:7">
      <c r="B4380" s="55" t="s">
        <v>266</v>
      </c>
      <c r="C4380" s="55" t="s">
        <v>120</v>
      </c>
      <c r="D4380" s="55" t="s">
        <v>269</v>
      </c>
      <c r="E4380" s="55" t="s">
        <v>2328</v>
      </c>
      <c r="F4380" s="55">
        <v>13</v>
      </c>
      <c r="G4380" s="55">
        <v>9</v>
      </c>
    </row>
    <row r="4381" spans="2:7">
      <c r="B4381" s="55" t="s">
        <v>266</v>
      </c>
      <c r="C4381" s="55" t="s">
        <v>120</v>
      </c>
      <c r="D4381" s="55" t="s">
        <v>267</v>
      </c>
      <c r="E4381" s="55" t="s">
        <v>2329</v>
      </c>
      <c r="F4381" s="55">
        <v>8</v>
      </c>
      <c r="G4381" s="55">
        <v>5</v>
      </c>
    </row>
    <row r="4382" spans="2:7">
      <c r="B4382" s="55" t="s">
        <v>266</v>
      </c>
      <c r="C4382" s="55" t="s">
        <v>120</v>
      </c>
      <c r="D4382" s="55" t="s">
        <v>270</v>
      </c>
      <c r="E4382" s="55" t="s">
        <v>2329</v>
      </c>
      <c r="F4382" s="55">
        <v>0</v>
      </c>
      <c r="G4382" s="55">
        <v>0</v>
      </c>
    </row>
    <row r="4383" spans="2:7">
      <c r="B4383" s="55" t="s">
        <v>266</v>
      </c>
      <c r="C4383" s="55" t="s">
        <v>120</v>
      </c>
      <c r="D4383" s="55" t="s">
        <v>267</v>
      </c>
      <c r="E4383" s="55" t="s">
        <v>2330</v>
      </c>
      <c r="F4383" s="55">
        <v>7</v>
      </c>
      <c r="G4383" s="55">
        <v>18</v>
      </c>
    </row>
    <row r="4384" spans="2:7">
      <c r="B4384" s="55" t="s">
        <v>266</v>
      </c>
      <c r="C4384" s="55" t="s">
        <v>120</v>
      </c>
      <c r="D4384" s="55" t="s">
        <v>269</v>
      </c>
      <c r="E4384" s="55" t="s">
        <v>2330</v>
      </c>
      <c r="F4384" s="55">
        <v>0</v>
      </c>
      <c r="G4384" s="55">
        <v>0</v>
      </c>
    </row>
    <row r="4385" spans="2:7">
      <c r="B4385" s="55" t="s">
        <v>266</v>
      </c>
      <c r="C4385" s="55" t="s">
        <v>120</v>
      </c>
      <c r="D4385" s="55" t="s">
        <v>270</v>
      </c>
      <c r="E4385" s="55" t="s">
        <v>2330</v>
      </c>
      <c r="F4385" s="55">
        <v>0</v>
      </c>
      <c r="G4385" s="55">
        <v>0</v>
      </c>
    </row>
    <row r="4386" spans="2:7">
      <c r="B4386" s="55" t="s">
        <v>266</v>
      </c>
      <c r="C4386" s="55" t="s">
        <v>120</v>
      </c>
      <c r="D4386" s="55" t="s">
        <v>267</v>
      </c>
      <c r="E4386" s="55" t="s">
        <v>2331</v>
      </c>
      <c r="F4386" s="55">
        <v>0</v>
      </c>
      <c r="G4386" s="55">
        <v>28</v>
      </c>
    </row>
    <row r="4387" spans="2:7">
      <c r="B4387" s="55" t="s">
        <v>266</v>
      </c>
      <c r="C4387" s="55" t="s">
        <v>120</v>
      </c>
      <c r="D4387" s="55" t="s">
        <v>269</v>
      </c>
      <c r="E4387" s="55" t="s">
        <v>2331</v>
      </c>
      <c r="F4387" s="55">
        <v>0</v>
      </c>
      <c r="G4387" s="55">
        <v>0</v>
      </c>
    </row>
    <row r="4388" spans="2:7">
      <c r="B4388" s="55" t="s">
        <v>266</v>
      </c>
      <c r="C4388" s="55" t="s">
        <v>120</v>
      </c>
      <c r="D4388" s="55" t="s">
        <v>270</v>
      </c>
      <c r="E4388" s="55" t="s">
        <v>2331</v>
      </c>
      <c r="F4388" s="55">
        <v>0</v>
      </c>
      <c r="G4388" s="55">
        <v>0</v>
      </c>
    </row>
    <row r="4389" spans="2:7">
      <c r="B4389" s="55" t="s">
        <v>266</v>
      </c>
      <c r="C4389" s="55" t="s">
        <v>120</v>
      </c>
      <c r="D4389" s="55" t="s">
        <v>267</v>
      </c>
      <c r="E4389" s="55" t="s">
        <v>2332</v>
      </c>
      <c r="F4389" s="55">
        <v>1</v>
      </c>
      <c r="G4389" s="55">
        <v>15</v>
      </c>
    </row>
    <row r="4390" spans="2:7">
      <c r="B4390" s="55" t="s">
        <v>266</v>
      </c>
      <c r="C4390" s="55" t="s">
        <v>120</v>
      </c>
      <c r="D4390" s="55" t="s">
        <v>269</v>
      </c>
      <c r="E4390" s="55" t="s">
        <v>2332</v>
      </c>
      <c r="F4390" s="55">
        <v>0</v>
      </c>
      <c r="G4390" s="55">
        <v>0</v>
      </c>
    </row>
    <row r="4391" spans="2:7">
      <c r="B4391" s="55" t="s">
        <v>266</v>
      </c>
      <c r="C4391" s="55" t="s">
        <v>120</v>
      </c>
      <c r="D4391" s="55" t="s">
        <v>267</v>
      </c>
      <c r="E4391" s="55" t="s">
        <v>2333</v>
      </c>
      <c r="F4391" s="55">
        <v>0</v>
      </c>
      <c r="G4391" s="55">
        <v>0</v>
      </c>
    </row>
    <row r="4392" spans="2:7">
      <c r="B4392" s="55" t="s">
        <v>266</v>
      </c>
      <c r="C4392" s="55" t="s">
        <v>120</v>
      </c>
      <c r="D4392" s="55" t="s">
        <v>267</v>
      </c>
      <c r="E4392" s="55" t="s">
        <v>2334</v>
      </c>
      <c r="F4392" s="55">
        <v>0</v>
      </c>
      <c r="G4392" s="55">
        <v>0</v>
      </c>
    </row>
    <row r="4393" spans="2:7">
      <c r="B4393" s="55" t="s">
        <v>266</v>
      </c>
      <c r="C4393" s="55" t="s">
        <v>120</v>
      </c>
      <c r="D4393" s="55" t="s">
        <v>267</v>
      </c>
      <c r="E4393" s="55" t="s">
        <v>2335</v>
      </c>
      <c r="F4393" s="55">
        <v>0</v>
      </c>
      <c r="G4393" s="55">
        <v>0</v>
      </c>
    </row>
    <row r="4394" spans="2:7">
      <c r="B4394" s="55" t="s">
        <v>266</v>
      </c>
      <c r="C4394" s="55" t="s">
        <v>120</v>
      </c>
      <c r="D4394" s="55" t="s">
        <v>267</v>
      </c>
      <c r="E4394" s="55" t="s">
        <v>2336</v>
      </c>
      <c r="F4394" s="55">
        <v>3</v>
      </c>
      <c r="G4394" s="55">
        <v>5</v>
      </c>
    </row>
    <row r="4395" spans="2:7">
      <c r="B4395" s="55" t="s">
        <v>266</v>
      </c>
      <c r="C4395" s="55" t="s">
        <v>120</v>
      </c>
      <c r="D4395" s="55" t="s">
        <v>267</v>
      </c>
      <c r="E4395" s="55" t="s">
        <v>2337</v>
      </c>
      <c r="F4395" s="55">
        <v>2</v>
      </c>
      <c r="G4395" s="55">
        <v>5</v>
      </c>
    </row>
    <row r="4396" spans="2:7">
      <c r="B4396" s="55" t="s">
        <v>266</v>
      </c>
      <c r="C4396" s="55" t="s">
        <v>120</v>
      </c>
      <c r="D4396" s="55" t="s">
        <v>269</v>
      </c>
      <c r="E4396" s="55" t="s">
        <v>2337</v>
      </c>
      <c r="F4396" s="55">
        <v>0</v>
      </c>
      <c r="G4396" s="55">
        <v>0</v>
      </c>
    </row>
    <row r="4397" spans="2:7">
      <c r="B4397" s="55" t="s">
        <v>266</v>
      </c>
      <c r="C4397" s="55" t="s">
        <v>120</v>
      </c>
      <c r="D4397" s="55" t="s">
        <v>267</v>
      </c>
      <c r="E4397" s="55" t="s">
        <v>2338</v>
      </c>
      <c r="F4397" s="55">
        <v>17</v>
      </c>
      <c r="G4397" s="55">
        <v>8</v>
      </c>
    </row>
    <row r="4398" spans="2:7">
      <c r="B4398" s="55" t="s">
        <v>266</v>
      </c>
      <c r="C4398" s="55" t="s">
        <v>120</v>
      </c>
      <c r="D4398" s="55" t="s">
        <v>269</v>
      </c>
      <c r="E4398" s="55" t="s">
        <v>2338</v>
      </c>
      <c r="F4398" s="55">
        <v>0</v>
      </c>
      <c r="G4398" s="55">
        <v>0</v>
      </c>
    </row>
    <row r="4399" spans="2:7">
      <c r="B4399" s="55" t="s">
        <v>266</v>
      </c>
      <c r="C4399" s="55" t="s">
        <v>120</v>
      </c>
      <c r="D4399" s="55" t="s">
        <v>270</v>
      </c>
      <c r="E4399" s="55" t="s">
        <v>2338</v>
      </c>
      <c r="F4399" s="55">
        <v>0</v>
      </c>
      <c r="G4399" s="55">
        <v>0</v>
      </c>
    </row>
    <row r="4400" spans="2:7">
      <c r="B4400" s="55" t="s">
        <v>266</v>
      </c>
      <c r="C4400" s="55" t="s">
        <v>120</v>
      </c>
      <c r="D4400" s="55" t="s">
        <v>267</v>
      </c>
      <c r="E4400" s="55" t="s">
        <v>2339</v>
      </c>
      <c r="F4400" s="55">
        <v>0</v>
      </c>
      <c r="G4400" s="55">
        <v>0</v>
      </c>
    </row>
    <row r="4401" spans="2:7">
      <c r="B4401" s="55" t="s">
        <v>266</v>
      </c>
      <c r="C4401" s="55" t="s">
        <v>120</v>
      </c>
      <c r="D4401" s="55" t="s">
        <v>267</v>
      </c>
      <c r="E4401" s="55" t="s">
        <v>2340</v>
      </c>
      <c r="F4401" s="55">
        <v>0</v>
      </c>
      <c r="G4401" s="55">
        <v>0</v>
      </c>
    </row>
    <row r="4402" spans="2:7">
      <c r="B4402" s="55" t="s">
        <v>266</v>
      </c>
      <c r="C4402" s="55" t="s">
        <v>120</v>
      </c>
      <c r="D4402" s="55" t="s">
        <v>269</v>
      </c>
      <c r="E4402" s="55" t="s">
        <v>2340</v>
      </c>
      <c r="F4402" s="55">
        <v>0</v>
      </c>
      <c r="G4402" s="55">
        <v>0</v>
      </c>
    </row>
    <row r="4403" spans="2:7">
      <c r="B4403" s="55" t="s">
        <v>266</v>
      </c>
      <c r="C4403" s="55" t="s">
        <v>120</v>
      </c>
      <c r="D4403" s="55" t="s">
        <v>267</v>
      </c>
      <c r="E4403" s="55" t="s">
        <v>2341</v>
      </c>
      <c r="F4403" s="55">
        <v>31</v>
      </c>
      <c r="G4403" s="55">
        <v>41</v>
      </c>
    </row>
    <row r="4404" spans="2:7">
      <c r="B4404" s="55" t="s">
        <v>266</v>
      </c>
      <c r="C4404" s="55" t="s">
        <v>120</v>
      </c>
      <c r="D4404" s="55" t="s">
        <v>269</v>
      </c>
      <c r="E4404" s="55" t="s">
        <v>2341</v>
      </c>
      <c r="F4404" s="55">
        <v>24</v>
      </c>
      <c r="G4404" s="55">
        <v>18</v>
      </c>
    </row>
    <row r="4405" spans="2:7">
      <c r="B4405" s="55" t="s">
        <v>266</v>
      </c>
      <c r="C4405" s="55" t="s">
        <v>120</v>
      </c>
      <c r="D4405" s="55" t="s">
        <v>270</v>
      </c>
      <c r="E4405" s="55" t="s">
        <v>2341</v>
      </c>
      <c r="F4405" s="55">
        <v>0</v>
      </c>
      <c r="G4405" s="55">
        <v>2</v>
      </c>
    </row>
    <row r="4406" spans="2:7">
      <c r="B4406" s="55" t="s">
        <v>266</v>
      </c>
      <c r="C4406" s="55" t="s">
        <v>120</v>
      </c>
      <c r="D4406" s="55" t="s">
        <v>267</v>
      </c>
      <c r="E4406" s="55" t="s">
        <v>2342</v>
      </c>
      <c r="F4406" s="55">
        <v>40</v>
      </c>
      <c r="G4406" s="55">
        <v>43</v>
      </c>
    </row>
    <row r="4407" spans="2:7">
      <c r="B4407" s="55" t="s">
        <v>266</v>
      </c>
      <c r="C4407" s="55" t="s">
        <v>120</v>
      </c>
      <c r="D4407" s="55" t="s">
        <v>269</v>
      </c>
      <c r="E4407" s="55" t="s">
        <v>2342</v>
      </c>
      <c r="F4407" s="55">
        <v>33</v>
      </c>
      <c r="G4407" s="55">
        <v>253</v>
      </c>
    </row>
    <row r="4408" spans="2:7">
      <c r="B4408" s="55" t="s">
        <v>266</v>
      </c>
      <c r="C4408" s="55" t="s">
        <v>120</v>
      </c>
      <c r="D4408" s="55" t="s">
        <v>270</v>
      </c>
      <c r="E4408" s="55" t="s">
        <v>2342</v>
      </c>
      <c r="F4408" s="55">
        <v>7</v>
      </c>
      <c r="G4408" s="55">
        <v>4</v>
      </c>
    </row>
    <row r="4409" spans="2:7">
      <c r="B4409" s="55" t="s">
        <v>266</v>
      </c>
      <c r="C4409" s="55" t="s">
        <v>120</v>
      </c>
      <c r="D4409" s="55" t="s">
        <v>267</v>
      </c>
      <c r="E4409" s="55" t="s">
        <v>2343</v>
      </c>
      <c r="F4409" s="55">
        <v>65</v>
      </c>
      <c r="G4409" s="55">
        <v>111</v>
      </c>
    </row>
    <row r="4410" spans="2:7">
      <c r="B4410" s="55" t="s">
        <v>266</v>
      </c>
      <c r="C4410" s="55" t="s">
        <v>120</v>
      </c>
      <c r="D4410" s="55" t="s">
        <v>269</v>
      </c>
      <c r="E4410" s="55" t="s">
        <v>2343</v>
      </c>
      <c r="F4410" s="55">
        <v>88</v>
      </c>
      <c r="G4410" s="55">
        <v>107</v>
      </c>
    </row>
    <row r="4411" spans="2:7">
      <c r="B4411" s="55" t="s">
        <v>266</v>
      </c>
      <c r="C4411" s="55" t="s">
        <v>120</v>
      </c>
      <c r="D4411" s="55" t="s">
        <v>270</v>
      </c>
      <c r="E4411" s="55" t="s">
        <v>2343</v>
      </c>
      <c r="F4411" s="55">
        <v>4</v>
      </c>
      <c r="G4411" s="55">
        <v>7</v>
      </c>
    </row>
    <row r="4412" spans="2:7">
      <c r="B4412" s="55" t="s">
        <v>266</v>
      </c>
      <c r="C4412" s="55" t="s">
        <v>120</v>
      </c>
      <c r="D4412" s="55" t="s">
        <v>267</v>
      </c>
      <c r="E4412" s="55" t="s">
        <v>2344</v>
      </c>
      <c r="F4412" s="55">
        <v>0</v>
      </c>
      <c r="G4412" s="55">
        <v>0</v>
      </c>
    </row>
    <row r="4413" spans="2:7">
      <c r="B4413" s="55" t="s">
        <v>266</v>
      </c>
      <c r="C4413" s="55" t="s">
        <v>120</v>
      </c>
      <c r="D4413" s="55" t="s">
        <v>267</v>
      </c>
      <c r="E4413" s="55" t="s">
        <v>2345</v>
      </c>
      <c r="F4413" s="55">
        <v>3</v>
      </c>
      <c r="G4413" s="55">
        <v>7</v>
      </c>
    </row>
    <row r="4414" spans="2:7">
      <c r="B4414" s="55" t="s">
        <v>266</v>
      </c>
      <c r="C4414" s="55" t="s">
        <v>120</v>
      </c>
      <c r="D4414" s="55" t="s">
        <v>267</v>
      </c>
      <c r="E4414" s="55" t="s">
        <v>2346</v>
      </c>
      <c r="F4414" s="55">
        <v>0</v>
      </c>
      <c r="G4414" s="55">
        <v>7</v>
      </c>
    </row>
    <row r="4415" spans="2:7">
      <c r="B4415" s="55" t="s">
        <v>266</v>
      </c>
      <c r="C4415" s="55" t="s">
        <v>120</v>
      </c>
      <c r="D4415" s="55" t="s">
        <v>267</v>
      </c>
      <c r="E4415" s="55" t="s">
        <v>2347</v>
      </c>
      <c r="F4415" s="55">
        <v>0</v>
      </c>
      <c r="G4415" s="55">
        <v>6</v>
      </c>
    </row>
    <row r="4416" spans="2:7">
      <c r="B4416" s="55" t="s">
        <v>266</v>
      </c>
      <c r="C4416" s="55" t="s">
        <v>120</v>
      </c>
      <c r="D4416" s="55" t="s">
        <v>267</v>
      </c>
      <c r="E4416" s="55" t="s">
        <v>2348</v>
      </c>
      <c r="F4416" s="55">
        <v>92</v>
      </c>
      <c r="G4416" s="55">
        <v>124</v>
      </c>
    </row>
    <row r="4417" spans="2:7">
      <c r="B4417" s="55" t="s">
        <v>266</v>
      </c>
      <c r="C4417" s="55" t="s">
        <v>120</v>
      </c>
      <c r="D4417" s="55" t="s">
        <v>269</v>
      </c>
      <c r="E4417" s="55" t="s">
        <v>2348</v>
      </c>
      <c r="F4417" s="55">
        <v>411</v>
      </c>
      <c r="G4417" s="55">
        <v>642</v>
      </c>
    </row>
    <row r="4418" spans="2:7">
      <c r="B4418" s="55" t="s">
        <v>266</v>
      </c>
      <c r="C4418" s="55" t="s">
        <v>120</v>
      </c>
      <c r="D4418" s="55" t="s">
        <v>270</v>
      </c>
      <c r="E4418" s="55" t="s">
        <v>2348</v>
      </c>
      <c r="F4418" s="55">
        <v>48</v>
      </c>
      <c r="G4418" s="55">
        <v>62</v>
      </c>
    </row>
    <row r="4419" spans="2:7">
      <c r="B4419" s="55" t="s">
        <v>266</v>
      </c>
      <c r="C4419" s="55" t="s">
        <v>120</v>
      </c>
      <c r="D4419" s="55" t="s">
        <v>267</v>
      </c>
      <c r="E4419" s="55" t="s">
        <v>2349</v>
      </c>
      <c r="F4419" s="55">
        <v>12</v>
      </c>
      <c r="G4419" s="55">
        <v>8</v>
      </c>
    </row>
    <row r="4420" spans="2:7">
      <c r="B4420" s="55" t="s">
        <v>266</v>
      </c>
      <c r="C4420" s="55" t="s">
        <v>120</v>
      </c>
      <c r="D4420" s="55" t="s">
        <v>267</v>
      </c>
      <c r="E4420" s="55" t="s">
        <v>2350</v>
      </c>
      <c r="F4420" s="55">
        <v>2</v>
      </c>
      <c r="G4420" s="55">
        <v>0</v>
      </c>
    </row>
    <row r="4421" spans="2:7">
      <c r="B4421" s="55" t="s">
        <v>266</v>
      </c>
      <c r="C4421" s="55" t="s">
        <v>120</v>
      </c>
      <c r="D4421" s="55" t="s">
        <v>267</v>
      </c>
      <c r="E4421" s="55" t="s">
        <v>2351</v>
      </c>
      <c r="F4421" s="55">
        <v>5</v>
      </c>
      <c r="G4421" s="55">
        <v>3</v>
      </c>
    </row>
    <row r="4422" spans="2:7">
      <c r="B4422" s="55" t="s">
        <v>266</v>
      </c>
      <c r="C4422" s="55" t="s">
        <v>120</v>
      </c>
      <c r="D4422" s="55" t="s">
        <v>267</v>
      </c>
      <c r="E4422" s="55" t="s">
        <v>2352</v>
      </c>
      <c r="F4422" s="55">
        <v>2</v>
      </c>
      <c r="G4422" s="55">
        <v>1</v>
      </c>
    </row>
    <row r="4423" spans="2:7">
      <c r="B4423" s="55" t="s">
        <v>266</v>
      </c>
      <c r="C4423" s="55" t="s">
        <v>120</v>
      </c>
      <c r="D4423" s="55" t="s">
        <v>267</v>
      </c>
      <c r="E4423" s="55" t="s">
        <v>1452</v>
      </c>
      <c r="F4423" s="55">
        <v>1</v>
      </c>
      <c r="G4423" s="55">
        <v>0</v>
      </c>
    </row>
    <row r="4424" spans="2:7">
      <c r="B4424" s="55" t="s">
        <v>266</v>
      </c>
      <c r="C4424" s="55" t="s">
        <v>120</v>
      </c>
      <c r="D4424" s="55" t="s">
        <v>267</v>
      </c>
      <c r="E4424" s="55" t="s">
        <v>2353</v>
      </c>
      <c r="F4424" s="55">
        <v>36</v>
      </c>
      <c r="G4424" s="55">
        <v>19</v>
      </c>
    </row>
    <row r="4425" spans="2:7">
      <c r="B4425" s="55" t="s">
        <v>266</v>
      </c>
      <c r="C4425" s="55" t="s">
        <v>120</v>
      </c>
      <c r="D4425" s="55" t="s">
        <v>269</v>
      </c>
      <c r="E4425" s="55" t="s">
        <v>2353</v>
      </c>
      <c r="F4425" s="55">
        <v>1</v>
      </c>
      <c r="G4425" s="55">
        <v>0</v>
      </c>
    </row>
    <row r="4426" spans="2:7">
      <c r="B4426" s="55" t="s">
        <v>266</v>
      </c>
      <c r="C4426" s="55" t="s">
        <v>120</v>
      </c>
      <c r="D4426" s="55" t="s">
        <v>270</v>
      </c>
      <c r="E4426" s="55" t="s">
        <v>2353</v>
      </c>
      <c r="F4426" s="55">
        <v>0</v>
      </c>
      <c r="G4426" s="55">
        <v>0</v>
      </c>
    </row>
    <row r="4427" spans="2:7">
      <c r="B4427" s="55" t="s">
        <v>266</v>
      </c>
      <c r="C4427" s="55" t="s">
        <v>120</v>
      </c>
      <c r="D4427" s="55" t="s">
        <v>267</v>
      </c>
      <c r="E4427" s="55" t="s">
        <v>2354</v>
      </c>
      <c r="F4427" s="55">
        <v>17</v>
      </c>
      <c r="G4427" s="55">
        <v>11</v>
      </c>
    </row>
    <row r="4428" spans="2:7">
      <c r="B4428" s="55" t="s">
        <v>266</v>
      </c>
      <c r="C4428" s="55" t="s">
        <v>120</v>
      </c>
      <c r="D4428" s="55" t="s">
        <v>269</v>
      </c>
      <c r="E4428" s="55" t="s">
        <v>2354</v>
      </c>
      <c r="F4428" s="55">
        <v>53</v>
      </c>
      <c r="G4428" s="55">
        <v>40</v>
      </c>
    </row>
    <row r="4429" spans="2:7">
      <c r="B4429" s="55" t="s">
        <v>266</v>
      </c>
      <c r="C4429" s="55" t="s">
        <v>120</v>
      </c>
      <c r="D4429" s="55" t="s">
        <v>270</v>
      </c>
      <c r="E4429" s="55" t="s">
        <v>2354</v>
      </c>
      <c r="F4429" s="55">
        <v>4</v>
      </c>
      <c r="G4429" s="55">
        <v>10</v>
      </c>
    </row>
    <row r="4430" spans="2:7">
      <c r="B4430" s="55" t="s">
        <v>266</v>
      </c>
      <c r="C4430" s="55" t="s">
        <v>120</v>
      </c>
      <c r="D4430" s="55" t="s">
        <v>267</v>
      </c>
      <c r="E4430" s="55" t="s">
        <v>2355</v>
      </c>
      <c r="F4430" s="55">
        <v>0</v>
      </c>
      <c r="G4430" s="55">
        <v>13</v>
      </c>
    </row>
    <row r="4431" spans="2:7">
      <c r="B4431" s="55" t="s">
        <v>266</v>
      </c>
      <c r="C4431" s="55" t="s">
        <v>120</v>
      </c>
      <c r="D4431" s="55" t="s">
        <v>267</v>
      </c>
      <c r="E4431" s="55" t="s">
        <v>2356</v>
      </c>
      <c r="F4431" s="55">
        <v>27</v>
      </c>
      <c r="G4431" s="55">
        <v>12</v>
      </c>
    </row>
    <row r="4432" spans="2:7">
      <c r="B4432" s="55" t="s">
        <v>266</v>
      </c>
      <c r="C4432" s="55" t="s">
        <v>120</v>
      </c>
      <c r="D4432" s="55" t="s">
        <v>269</v>
      </c>
      <c r="E4432" s="55" t="s">
        <v>2356</v>
      </c>
      <c r="F4432" s="55">
        <v>43</v>
      </c>
      <c r="G4432" s="55">
        <v>9</v>
      </c>
    </row>
    <row r="4433" spans="2:7">
      <c r="B4433" s="55" t="s">
        <v>266</v>
      </c>
      <c r="C4433" s="55" t="s">
        <v>120</v>
      </c>
      <c r="D4433" s="55" t="s">
        <v>270</v>
      </c>
      <c r="E4433" s="55" t="s">
        <v>2356</v>
      </c>
      <c r="F4433" s="55">
        <v>0</v>
      </c>
      <c r="G4433" s="55">
        <v>4</v>
      </c>
    </row>
    <row r="4434" spans="2:7">
      <c r="B4434" s="55" t="s">
        <v>266</v>
      </c>
      <c r="C4434" s="55" t="s">
        <v>120</v>
      </c>
      <c r="D4434" s="55" t="s">
        <v>267</v>
      </c>
      <c r="E4434" s="55" t="s">
        <v>2357</v>
      </c>
      <c r="F4434" s="55">
        <v>18</v>
      </c>
      <c r="G4434" s="55">
        <v>2</v>
      </c>
    </row>
    <row r="4435" spans="2:7">
      <c r="B4435" s="55" t="s">
        <v>266</v>
      </c>
      <c r="C4435" s="55" t="s">
        <v>120</v>
      </c>
      <c r="D4435" s="55" t="s">
        <v>269</v>
      </c>
      <c r="E4435" s="55" t="s">
        <v>2357</v>
      </c>
      <c r="F4435" s="55">
        <v>49</v>
      </c>
      <c r="G4435" s="55">
        <v>0</v>
      </c>
    </row>
    <row r="4436" spans="2:7">
      <c r="B4436" s="55" t="s">
        <v>266</v>
      </c>
      <c r="C4436" s="55" t="s">
        <v>120</v>
      </c>
      <c r="D4436" s="55" t="s">
        <v>270</v>
      </c>
      <c r="E4436" s="55" t="s">
        <v>2357</v>
      </c>
      <c r="F4436" s="55">
        <v>12</v>
      </c>
      <c r="G4436" s="55">
        <v>0</v>
      </c>
    </row>
    <row r="4437" spans="2:7">
      <c r="B4437" s="55" t="s">
        <v>266</v>
      </c>
      <c r="C4437" s="55" t="s">
        <v>120</v>
      </c>
      <c r="D4437" s="55" t="s">
        <v>267</v>
      </c>
      <c r="E4437" s="55" t="s">
        <v>2358</v>
      </c>
      <c r="F4437" s="55">
        <v>0</v>
      </c>
      <c r="G4437" s="55">
        <v>12</v>
      </c>
    </row>
    <row r="4438" spans="2:7">
      <c r="B4438" s="55" t="s">
        <v>266</v>
      </c>
      <c r="C4438" s="55" t="s">
        <v>120</v>
      </c>
      <c r="D4438" s="55" t="s">
        <v>267</v>
      </c>
      <c r="E4438" s="55" t="s">
        <v>2359</v>
      </c>
      <c r="F4438" s="55">
        <v>0</v>
      </c>
      <c r="G4438" s="55">
        <v>1</v>
      </c>
    </row>
    <row r="4439" spans="2:7">
      <c r="B4439" s="55" t="s">
        <v>266</v>
      </c>
      <c r="C4439" s="55" t="s">
        <v>120</v>
      </c>
      <c r="D4439" s="55" t="s">
        <v>267</v>
      </c>
      <c r="E4439" s="55" t="s">
        <v>2360</v>
      </c>
      <c r="F4439" s="55">
        <v>4</v>
      </c>
      <c r="G4439" s="55">
        <v>0</v>
      </c>
    </row>
    <row r="4440" spans="2:7">
      <c r="B4440" s="55" t="s">
        <v>266</v>
      </c>
      <c r="C4440" s="55" t="s">
        <v>120</v>
      </c>
      <c r="D4440" s="55" t="s">
        <v>267</v>
      </c>
      <c r="E4440" s="55" t="s">
        <v>2361</v>
      </c>
      <c r="F4440" s="55">
        <v>1</v>
      </c>
      <c r="G4440" s="55">
        <v>3</v>
      </c>
    </row>
    <row r="4441" spans="2:7">
      <c r="B4441" s="55" t="s">
        <v>266</v>
      </c>
      <c r="C4441" s="55" t="s">
        <v>120</v>
      </c>
      <c r="D4441" s="55" t="s">
        <v>269</v>
      </c>
      <c r="E4441" s="55" t="s">
        <v>2361</v>
      </c>
      <c r="F4441" s="55">
        <v>0</v>
      </c>
      <c r="G4441" s="55">
        <v>0</v>
      </c>
    </row>
    <row r="4442" spans="2:7">
      <c r="B4442" s="55" t="s">
        <v>266</v>
      </c>
      <c r="C4442" s="55" t="s">
        <v>120</v>
      </c>
      <c r="D4442" s="55" t="s">
        <v>270</v>
      </c>
      <c r="E4442" s="55" t="s">
        <v>2361</v>
      </c>
      <c r="F4442" s="55">
        <v>0</v>
      </c>
      <c r="G4442" s="55">
        <v>0</v>
      </c>
    </row>
    <row r="4443" spans="2:7">
      <c r="B4443" s="55" t="s">
        <v>266</v>
      </c>
      <c r="C4443" s="55" t="s">
        <v>120</v>
      </c>
      <c r="D4443" s="55" t="s">
        <v>267</v>
      </c>
      <c r="E4443" s="55" t="s">
        <v>2362</v>
      </c>
      <c r="F4443" s="55">
        <v>0</v>
      </c>
      <c r="G4443" s="55">
        <v>0</v>
      </c>
    </row>
    <row r="4444" spans="2:7">
      <c r="B4444" s="55" t="s">
        <v>266</v>
      </c>
      <c r="C4444" s="55" t="s">
        <v>120</v>
      </c>
      <c r="D4444" s="55" t="s">
        <v>267</v>
      </c>
      <c r="E4444" s="55" t="s">
        <v>2363</v>
      </c>
      <c r="F4444" s="55">
        <v>0</v>
      </c>
      <c r="G4444" s="55">
        <v>0</v>
      </c>
    </row>
    <row r="4445" spans="2:7">
      <c r="B4445" s="55" t="s">
        <v>266</v>
      </c>
      <c r="C4445" s="55" t="s">
        <v>120</v>
      </c>
      <c r="D4445" s="55" t="s">
        <v>269</v>
      </c>
      <c r="E4445" s="55" t="s">
        <v>2363</v>
      </c>
      <c r="F4445" s="55">
        <v>0</v>
      </c>
      <c r="G4445" s="55">
        <v>0</v>
      </c>
    </row>
    <row r="4446" spans="2:7">
      <c r="B4446" s="55" t="s">
        <v>266</v>
      </c>
      <c r="C4446" s="55" t="s">
        <v>120</v>
      </c>
      <c r="D4446" s="55" t="s">
        <v>270</v>
      </c>
      <c r="E4446" s="55" t="s">
        <v>2363</v>
      </c>
      <c r="F4446" s="55">
        <v>0</v>
      </c>
      <c r="G4446" s="55">
        <v>0</v>
      </c>
    </row>
    <row r="4447" spans="2:7">
      <c r="B4447" s="55" t="s">
        <v>266</v>
      </c>
      <c r="C4447" s="55" t="s">
        <v>120</v>
      </c>
      <c r="D4447" s="55" t="s">
        <v>267</v>
      </c>
      <c r="E4447" s="55" t="s">
        <v>2364</v>
      </c>
      <c r="F4447" s="55">
        <v>12</v>
      </c>
      <c r="G4447" s="55">
        <v>4</v>
      </c>
    </row>
    <row r="4448" spans="2:7">
      <c r="B4448" s="55" t="s">
        <v>266</v>
      </c>
      <c r="C4448" s="55" t="s">
        <v>120</v>
      </c>
      <c r="D4448" s="55" t="s">
        <v>270</v>
      </c>
      <c r="E4448" s="55" t="s">
        <v>2364</v>
      </c>
      <c r="F4448" s="55">
        <v>2</v>
      </c>
      <c r="G4448" s="55">
        <v>0</v>
      </c>
    </row>
    <row r="4449" spans="2:7">
      <c r="B4449" s="55" t="s">
        <v>266</v>
      </c>
      <c r="C4449" s="55" t="s">
        <v>120</v>
      </c>
      <c r="D4449" s="55" t="s">
        <v>267</v>
      </c>
      <c r="E4449" s="55" t="s">
        <v>2365</v>
      </c>
      <c r="F4449" s="55">
        <v>2</v>
      </c>
      <c r="G4449" s="55">
        <v>0</v>
      </c>
    </row>
    <row r="4450" spans="2:7">
      <c r="B4450" s="55" t="s">
        <v>266</v>
      </c>
      <c r="C4450" s="55" t="s">
        <v>120</v>
      </c>
      <c r="D4450" s="55" t="s">
        <v>267</v>
      </c>
      <c r="E4450" s="55" t="s">
        <v>2366</v>
      </c>
      <c r="F4450" s="55">
        <v>3</v>
      </c>
      <c r="G4450" s="55">
        <v>0</v>
      </c>
    </row>
    <row r="4451" spans="2:7">
      <c r="B4451" s="55" t="s">
        <v>266</v>
      </c>
      <c r="C4451" s="55" t="s">
        <v>120</v>
      </c>
      <c r="D4451" s="55" t="s">
        <v>267</v>
      </c>
      <c r="E4451" s="55" t="s">
        <v>2367</v>
      </c>
      <c r="F4451" s="55">
        <v>0</v>
      </c>
      <c r="G4451" s="55">
        <v>1</v>
      </c>
    </row>
    <row r="4452" spans="2:7">
      <c r="B4452" s="55" t="s">
        <v>266</v>
      </c>
      <c r="C4452" s="55" t="s">
        <v>120</v>
      </c>
      <c r="D4452" s="55" t="s">
        <v>267</v>
      </c>
      <c r="E4452" s="55" t="s">
        <v>2368</v>
      </c>
      <c r="F4452" s="55">
        <v>80</v>
      </c>
      <c r="G4452" s="55">
        <v>59</v>
      </c>
    </row>
    <row r="4453" spans="2:7">
      <c r="B4453" s="55" t="s">
        <v>266</v>
      </c>
      <c r="C4453" s="55" t="s">
        <v>120</v>
      </c>
      <c r="D4453" s="55" t="s">
        <v>269</v>
      </c>
      <c r="E4453" s="55" t="s">
        <v>2368</v>
      </c>
      <c r="F4453" s="55">
        <v>156</v>
      </c>
      <c r="G4453" s="55">
        <v>1584</v>
      </c>
    </row>
    <row r="4454" spans="2:7">
      <c r="B4454" s="55" t="s">
        <v>266</v>
      </c>
      <c r="C4454" s="55" t="s">
        <v>120</v>
      </c>
      <c r="D4454" s="55" t="s">
        <v>270</v>
      </c>
      <c r="E4454" s="55" t="s">
        <v>2368</v>
      </c>
      <c r="F4454" s="55">
        <v>58</v>
      </c>
      <c r="G4454" s="55">
        <v>43</v>
      </c>
    </row>
    <row r="4455" spans="2:7">
      <c r="B4455" s="55" t="s">
        <v>266</v>
      </c>
      <c r="C4455" s="55" t="s">
        <v>120</v>
      </c>
      <c r="D4455" s="55" t="s">
        <v>267</v>
      </c>
      <c r="E4455" s="55" t="s">
        <v>2369</v>
      </c>
      <c r="F4455" s="55">
        <v>0</v>
      </c>
      <c r="G4455" s="55">
        <v>19</v>
      </c>
    </row>
    <row r="4456" spans="2:7">
      <c r="B4456" s="55" t="s">
        <v>266</v>
      </c>
      <c r="C4456" s="55" t="s">
        <v>120</v>
      </c>
      <c r="D4456" s="55" t="s">
        <v>269</v>
      </c>
      <c r="E4456" s="55" t="s">
        <v>2369</v>
      </c>
      <c r="F4456" s="55">
        <v>0</v>
      </c>
      <c r="G4456" s="55">
        <v>0</v>
      </c>
    </row>
    <row r="4457" spans="2:7">
      <c r="B4457" s="55" t="s">
        <v>266</v>
      </c>
      <c r="C4457" s="55" t="s">
        <v>120</v>
      </c>
      <c r="D4457" s="55" t="s">
        <v>267</v>
      </c>
      <c r="E4457" s="55" t="s">
        <v>2370</v>
      </c>
      <c r="F4457" s="55">
        <v>0</v>
      </c>
      <c r="G4457" s="55">
        <v>0</v>
      </c>
    </row>
    <row r="4458" spans="2:7">
      <c r="B4458" s="55" t="s">
        <v>266</v>
      </c>
      <c r="C4458" s="55" t="s">
        <v>120</v>
      </c>
      <c r="D4458" s="55" t="s">
        <v>270</v>
      </c>
      <c r="E4458" s="55" t="s">
        <v>2370</v>
      </c>
      <c r="F4458" s="55">
        <v>1</v>
      </c>
      <c r="G4458" s="55">
        <v>0</v>
      </c>
    </row>
    <row r="4459" spans="2:7">
      <c r="B4459" s="55" t="s">
        <v>266</v>
      </c>
      <c r="C4459" s="55" t="s">
        <v>120</v>
      </c>
      <c r="D4459" s="55" t="s">
        <v>267</v>
      </c>
      <c r="E4459" s="55" t="s">
        <v>2371</v>
      </c>
      <c r="F4459" s="55">
        <v>3</v>
      </c>
      <c r="G4459" s="55">
        <v>0</v>
      </c>
    </row>
    <row r="4460" spans="2:7">
      <c r="B4460" s="55" t="s">
        <v>266</v>
      </c>
      <c r="C4460" s="55" t="s">
        <v>120</v>
      </c>
      <c r="D4460" s="55" t="s">
        <v>267</v>
      </c>
      <c r="E4460" s="55" t="s">
        <v>2372</v>
      </c>
      <c r="F4460" s="55">
        <v>5</v>
      </c>
      <c r="G4460" s="55">
        <v>2</v>
      </c>
    </row>
    <row r="4461" spans="2:7">
      <c r="B4461" s="55" t="s">
        <v>266</v>
      </c>
      <c r="C4461" s="55" t="s">
        <v>120</v>
      </c>
      <c r="D4461" s="55" t="s">
        <v>267</v>
      </c>
      <c r="E4461" s="55" t="s">
        <v>2373</v>
      </c>
      <c r="F4461" s="55">
        <v>1</v>
      </c>
      <c r="G4461" s="55">
        <v>0</v>
      </c>
    </row>
    <row r="4462" spans="2:7">
      <c r="B4462" s="55" t="s">
        <v>266</v>
      </c>
      <c r="C4462" s="55" t="s">
        <v>120</v>
      </c>
      <c r="D4462" s="55" t="s">
        <v>269</v>
      </c>
      <c r="E4462" s="55" t="s">
        <v>2373</v>
      </c>
      <c r="F4462" s="55">
        <v>0</v>
      </c>
      <c r="G4462" s="55">
        <v>0</v>
      </c>
    </row>
    <row r="4463" spans="2:7">
      <c r="B4463" s="55" t="s">
        <v>266</v>
      </c>
      <c r="C4463" s="55" t="s">
        <v>120</v>
      </c>
      <c r="D4463" s="55" t="s">
        <v>270</v>
      </c>
      <c r="E4463" s="55" t="s">
        <v>2373</v>
      </c>
      <c r="F4463" s="55">
        <v>1</v>
      </c>
      <c r="G4463" s="55">
        <v>1</v>
      </c>
    </row>
    <row r="4464" spans="2:7">
      <c r="B4464" s="55" t="s">
        <v>266</v>
      </c>
      <c r="C4464" s="55" t="s">
        <v>120</v>
      </c>
      <c r="D4464" s="55" t="s">
        <v>267</v>
      </c>
      <c r="E4464" s="55" t="s">
        <v>2374</v>
      </c>
      <c r="F4464" s="55">
        <v>0</v>
      </c>
      <c r="G4464" s="55">
        <v>2</v>
      </c>
    </row>
    <row r="4465" spans="2:7">
      <c r="B4465" s="55" t="s">
        <v>266</v>
      </c>
      <c r="C4465" s="55" t="s">
        <v>120</v>
      </c>
      <c r="D4465" s="55" t="s">
        <v>270</v>
      </c>
      <c r="E4465" s="55" t="s">
        <v>2374</v>
      </c>
      <c r="F4465" s="55">
        <v>0</v>
      </c>
      <c r="G4465" s="55">
        <v>0</v>
      </c>
    </row>
    <row r="4466" spans="2:7">
      <c r="B4466" s="55" t="s">
        <v>266</v>
      </c>
      <c r="C4466" s="55" t="s">
        <v>120</v>
      </c>
      <c r="D4466" s="55" t="s">
        <v>267</v>
      </c>
      <c r="E4466" s="55" t="s">
        <v>2375</v>
      </c>
      <c r="F4466" s="55">
        <v>17</v>
      </c>
      <c r="G4466" s="55">
        <v>96</v>
      </c>
    </row>
    <row r="4467" spans="2:7">
      <c r="B4467" s="55" t="s">
        <v>266</v>
      </c>
      <c r="C4467" s="55" t="s">
        <v>120</v>
      </c>
      <c r="D4467" s="55" t="s">
        <v>269</v>
      </c>
      <c r="E4467" s="55" t="s">
        <v>2375</v>
      </c>
      <c r="F4467" s="55">
        <v>0</v>
      </c>
      <c r="G4467" s="55">
        <v>18</v>
      </c>
    </row>
    <row r="4468" spans="2:7">
      <c r="B4468" s="55" t="s">
        <v>266</v>
      </c>
      <c r="C4468" s="55" t="s">
        <v>120</v>
      </c>
      <c r="D4468" s="55" t="s">
        <v>270</v>
      </c>
      <c r="E4468" s="55" t="s">
        <v>2375</v>
      </c>
      <c r="F4468" s="55">
        <v>2</v>
      </c>
      <c r="G4468" s="55">
        <v>1</v>
      </c>
    </row>
    <row r="4469" spans="2:7">
      <c r="B4469" s="55" t="s">
        <v>266</v>
      </c>
      <c r="C4469" s="55" t="s">
        <v>120</v>
      </c>
      <c r="D4469" s="55" t="s">
        <v>267</v>
      </c>
      <c r="E4469" s="55" t="s">
        <v>2376</v>
      </c>
      <c r="F4469" s="55">
        <v>3</v>
      </c>
      <c r="G4469" s="55">
        <v>19</v>
      </c>
    </row>
    <row r="4470" spans="2:7">
      <c r="B4470" s="55" t="s">
        <v>266</v>
      </c>
      <c r="C4470" s="55" t="s">
        <v>120</v>
      </c>
      <c r="D4470" s="55" t="s">
        <v>269</v>
      </c>
      <c r="E4470" s="55" t="s">
        <v>2376</v>
      </c>
      <c r="F4470" s="55">
        <v>3</v>
      </c>
      <c r="G4470" s="55">
        <v>2</v>
      </c>
    </row>
    <row r="4471" spans="2:7">
      <c r="B4471" s="55" t="s">
        <v>266</v>
      </c>
      <c r="C4471" s="55" t="s">
        <v>120</v>
      </c>
      <c r="D4471" s="55" t="s">
        <v>270</v>
      </c>
      <c r="E4471" s="55" t="s">
        <v>2376</v>
      </c>
      <c r="F4471" s="55">
        <v>0</v>
      </c>
      <c r="G4471" s="55">
        <v>0</v>
      </c>
    </row>
    <row r="4472" spans="2:7">
      <c r="B4472" s="55" t="s">
        <v>266</v>
      </c>
      <c r="C4472" s="55" t="s">
        <v>120</v>
      </c>
      <c r="D4472" s="55" t="s">
        <v>267</v>
      </c>
      <c r="E4472" s="55" t="s">
        <v>2377</v>
      </c>
      <c r="F4472" s="55">
        <v>4</v>
      </c>
      <c r="G4472" s="55">
        <v>2</v>
      </c>
    </row>
    <row r="4473" spans="2:7">
      <c r="B4473" s="55" t="s">
        <v>266</v>
      </c>
      <c r="C4473" s="55" t="s">
        <v>120</v>
      </c>
      <c r="D4473" s="55" t="s">
        <v>270</v>
      </c>
      <c r="E4473" s="55" t="s">
        <v>2377</v>
      </c>
      <c r="F4473" s="55">
        <v>0</v>
      </c>
      <c r="G4473" s="55">
        <v>2</v>
      </c>
    </row>
    <row r="4474" spans="2:7">
      <c r="B4474" s="55" t="s">
        <v>266</v>
      </c>
      <c r="C4474" s="55" t="s">
        <v>120</v>
      </c>
      <c r="D4474" s="55" t="s">
        <v>267</v>
      </c>
      <c r="E4474" s="55" t="s">
        <v>2378</v>
      </c>
      <c r="F4474" s="55">
        <v>2</v>
      </c>
      <c r="G4474" s="55">
        <v>2</v>
      </c>
    </row>
    <row r="4475" spans="2:7">
      <c r="B4475" s="55" t="s">
        <v>266</v>
      </c>
      <c r="C4475" s="55" t="s">
        <v>120</v>
      </c>
      <c r="D4475" s="55" t="s">
        <v>269</v>
      </c>
      <c r="E4475" s="55" t="s">
        <v>2378</v>
      </c>
      <c r="F4475" s="55">
        <v>0</v>
      </c>
      <c r="G4475" s="55">
        <v>0</v>
      </c>
    </row>
    <row r="4476" spans="2:7">
      <c r="B4476" s="55" t="s">
        <v>266</v>
      </c>
      <c r="C4476" s="55" t="s">
        <v>120</v>
      </c>
      <c r="D4476" s="55" t="s">
        <v>267</v>
      </c>
      <c r="E4476" s="55" t="s">
        <v>2379</v>
      </c>
      <c r="F4476" s="55">
        <v>10</v>
      </c>
      <c r="G4476" s="55">
        <v>0</v>
      </c>
    </row>
    <row r="4477" spans="2:7">
      <c r="B4477" s="55" t="s">
        <v>266</v>
      </c>
      <c r="C4477" s="55" t="s">
        <v>120</v>
      </c>
      <c r="D4477" s="55" t="s">
        <v>267</v>
      </c>
      <c r="E4477" s="55" t="s">
        <v>2380</v>
      </c>
      <c r="F4477" s="55">
        <v>0</v>
      </c>
      <c r="G4477" s="55">
        <v>9</v>
      </c>
    </row>
    <row r="4478" spans="2:7">
      <c r="B4478" s="55" t="s">
        <v>266</v>
      </c>
      <c r="C4478" s="55" t="s">
        <v>120</v>
      </c>
      <c r="D4478" s="55" t="s">
        <v>267</v>
      </c>
      <c r="E4478" s="55" t="s">
        <v>2381</v>
      </c>
      <c r="F4478" s="55">
        <v>342</v>
      </c>
      <c r="G4478" s="55">
        <v>139</v>
      </c>
    </row>
    <row r="4479" spans="2:7">
      <c r="B4479" s="55" t="s">
        <v>266</v>
      </c>
      <c r="C4479" s="55" t="s">
        <v>120</v>
      </c>
      <c r="D4479" s="55" t="s">
        <v>269</v>
      </c>
      <c r="E4479" s="55" t="s">
        <v>2381</v>
      </c>
      <c r="F4479" s="55">
        <v>59</v>
      </c>
      <c r="G4479" s="55">
        <v>86</v>
      </c>
    </row>
    <row r="4480" spans="2:7">
      <c r="B4480" s="55" t="s">
        <v>266</v>
      </c>
      <c r="C4480" s="55" t="s">
        <v>120</v>
      </c>
      <c r="D4480" s="55" t="s">
        <v>270</v>
      </c>
      <c r="E4480" s="55" t="s">
        <v>2381</v>
      </c>
      <c r="F4480" s="55">
        <v>53</v>
      </c>
      <c r="G4480" s="55">
        <v>35</v>
      </c>
    </row>
    <row r="4481" spans="2:7">
      <c r="B4481" s="55" t="s">
        <v>266</v>
      </c>
      <c r="C4481" s="55" t="s">
        <v>120</v>
      </c>
      <c r="D4481" s="55" t="s">
        <v>267</v>
      </c>
      <c r="E4481" s="55" t="s">
        <v>2382</v>
      </c>
      <c r="F4481" s="55">
        <v>8</v>
      </c>
      <c r="G4481" s="55">
        <v>20</v>
      </c>
    </row>
    <row r="4482" spans="2:7">
      <c r="B4482" s="55" t="s">
        <v>266</v>
      </c>
      <c r="C4482" s="55" t="s">
        <v>120</v>
      </c>
      <c r="D4482" s="55" t="s">
        <v>269</v>
      </c>
      <c r="E4482" s="55" t="s">
        <v>2382</v>
      </c>
      <c r="F4482" s="55">
        <v>1</v>
      </c>
      <c r="G4482" s="55">
        <v>3</v>
      </c>
    </row>
    <row r="4483" spans="2:7">
      <c r="B4483" s="55" t="s">
        <v>266</v>
      </c>
      <c r="C4483" s="55" t="s">
        <v>120</v>
      </c>
      <c r="D4483" s="55" t="s">
        <v>270</v>
      </c>
      <c r="E4483" s="55" t="s">
        <v>2382</v>
      </c>
      <c r="F4483" s="55">
        <v>2</v>
      </c>
      <c r="G4483" s="55">
        <v>0</v>
      </c>
    </row>
    <row r="4484" spans="2:7">
      <c r="B4484" s="55" t="s">
        <v>266</v>
      </c>
      <c r="C4484" s="55" t="s">
        <v>120</v>
      </c>
      <c r="D4484" s="55" t="s">
        <v>267</v>
      </c>
      <c r="E4484" s="55" t="s">
        <v>2383</v>
      </c>
      <c r="F4484" s="55">
        <v>5</v>
      </c>
      <c r="G4484" s="55">
        <v>0</v>
      </c>
    </row>
    <row r="4485" spans="2:7">
      <c r="B4485" s="55" t="s">
        <v>266</v>
      </c>
      <c r="C4485" s="55" t="s">
        <v>120</v>
      </c>
      <c r="D4485" s="55" t="s">
        <v>267</v>
      </c>
      <c r="E4485" s="55" t="s">
        <v>2384</v>
      </c>
      <c r="F4485" s="55">
        <v>0</v>
      </c>
      <c r="G4485" s="55">
        <v>0</v>
      </c>
    </row>
    <row r="4486" spans="2:7">
      <c r="B4486" s="55" t="s">
        <v>266</v>
      </c>
      <c r="C4486" s="55" t="s">
        <v>120</v>
      </c>
      <c r="D4486" s="55" t="s">
        <v>267</v>
      </c>
      <c r="E4486" s="55" t="s">
        <v>2385</v>
      </c>
      <c r="F4486" s="55">
        <v>5</v>
      </c>
      <c r="G4486" s="55">
        <v>0</v>
      </c>
    </row>
    <row r="4487" spans="2:7">
      <c r="B4487" s="55" t="s">
        <v>266</v>
      </c>
      <c r="C4487" s="55" t="s">
        <v>120</v>
      </c>
      <c r="D4487" s="55" t="s">
        <v>267</v>
      </c>
      <c r="E4487" s="55" t="s">
        <v>2386</v>
      </c>
      <c r="F4487" s="55">
        <v>6</v>
      </c>
      <c r="G4487" s="55">
        <v>6</v>
      </c>
    </row>
    <row r="4488" spans="2:7">
      <c r="B4488" s="55" t="s">
        <v>266</v>
      </c>
      <c r="C4488" s="55" t="s">
        <v>120</v>
      </c>
      <c r="D4488" s="55" t="s">
        <v>269</v>
      </c>
      <c r="E4488" s="55" t="s">
        <v>2386</v>
      </c>
      <c r="F4488" s="55">
        <v>0</v>
      </c>
      <c r="G4488" s="55">
        <v>4</v>
      </c>
    </row>
    <row r="4489" spans="2:7">
      <c r="B4489" s="55" t="s">
        <v>266</v>
      </c>
      <c r="C4489" s="55" t="s">
        <v>120</v>
      </c>
      <c r="D4489" s="55" t="s">
        <v>270</v>
      </c>
      <c r="E4489" s="55" t="s">
        <v>2386</v>
      </c>
      <c r="F4489" s="55">
        <v>0</v>
      </c>
      <c r="G4489" s="55">
        <v>0</v>
      </c>
    </row>
    <row r="4490" spans="2:7">
      <c r="B4490" s="55" t="s">
        <v>266</v>
      </c>
      <c r="C4490" s="55" t="s">
        <v>120</v>
      </c>
      <c r="D4490" s="55" t="s">
        <v>267</v>
      </c>
      <c r="E4490" s="55" t="s">
        <v>2387</v>
      </c>
      <c r="F4490" s="55">
        <v>11</v>
      </c>
      <c r="G4490" s="55">
        <v>0</v>
      </c>
    </row>
    <row r="4491" spans="2:7">
      <c r="B4491" s="55" t="s">
        <v>266</v>
      </c>
      <c r="C4491" s="55" t="s">
        <v>120</v>
      </c>
      <c r="D4491" s="55" t="s">
        <v>269</v>
      </c>
      <c r="E4491" s="55" t="s">
        <v>2387</v>
      </c>
      <c r="F4491" s="55">
        <v>14</v>
      </c>
      <c r="G4491" s="55">
        <v>14</v>
      </c>
    </row>
    <row r="4492" spans="2:7">
      <c r="B4492" s="55" t="s">
        <v>266</v>
      </c>
      <c r="C4492" s="55" t="s">
        <v>120</v>
      </c>
      <c r="D4492" s="55" t="s">
        <v>267</v>
      </c>
      <c r="E4492" s="55" t="s">
        <v>2388</v>
      </c>
      <c r="F4492" s="55">
        <v>19</v>
      </c>
      <c r="G4492" s="55">
        <v>4</v>
      </c>
    </row>
    <row r="4493" spans="2:7">
      <c r="B4493" s="55" t="s">
        <v>266</v>
      </c>
      <c r="C4493" s="55" t="s">
        <v>120</v>
      </c>
      <c r="D4493" s="55" t="s">
        <v>269</v>
      </c>
      <c r="E4493" s="55" t="s">
        <v>2388</v>
      </c>
      <c r="F4493" s="55">
        <v>0</v>
      </c>
      <c r="G4493" s="55">
        <v>3</v>
      </c>
    </row>
    <row r="4494" spans="2:7">
      <c r="B4494" s="55" t="s">
        <v>266</v>
      </c>
      <c r="C4494" s="55" t="s">
        <v>120</v>
      </c>
      <c r="D4494" s="55" t="s">
        <v>267</v>
      </c>
      <c r="E4494" s="55" t="s">
        <v>2389</v>
      </c>
      <c r="F4494" s="55">
        <v>1</v>
      </c>
      <c r="G4494" s="55">
        <v>13</v>
      </c>
    </row>
    <row r="4495" spans="2:7">
      <c r="B4495" s="55" t="s">
        <v>266</v>
      </c>
      <c r="C4495" s="55" t="s">
        <v>120</v>
      </c>
      <c r="D4495" s="55" t="s">
        <v>269</v>
      </c>
      <c r="E4495" s="55" t="s">
        <v>2389</v>
      </c>
      <c r="F4495" s="55">
        <v>0</v>
      </c>
      <c r="G4495" s="55">
        <v>0</v>
      </c>
    </row>
    <row r="4496" spans="2:7">
      <c r="B4496" s="55" t="s">
        <v>266</v>
      </c>
      <c r="C4496" s="55" t="s">
        <v>120</v>
      </c>
      <c r="D4496" s="55" t="s">
        <v>270</v>
      </c>
      <c r="E4496" s="55" t="s">
        <v>2389</v>
      </c>
      <c r="F4496" s="55">
        <v>0</v>
      </c>
      <c r="G4496" s="55">
        <v>0</v>
      </c>
    </row>
    <row r="4497" spans="2:7">
      <c r="B4497" s="55" t="s">
        <v>266</v>
      </c>
      <c r="C4497" s="55" t="s">
        <v>120</v>
      </c>
      <c r="D4497" s="55" t="s">
        <v>267</v>
      </c>
      <c r="E4497" s="55" t="s">
        <v>2390</v>
      </c>
      <c r="F4497" s="55">
        <v>0</v>
      </c>
      <c r="G4497" s="55">
        <v>0</v>
      </c>
    </row>
    <row r="4498" spans="2:7">
      <c r="B4498" s="55" t="s">
        <v>266</v>
      </c>
      <c r="C4498" s="55" t="s">
        <v>120</v>
      </c>
      <c r="D4498" s="55" t="s">
        <v>267</v>
      </c>
      <c r="E4498" s="55" t="s">
        <v>2391</v>
      </c>
      <c r="F4498" s="55">
        <v>2</v>
      </c>
      <c r="G4498" s="55">
        <v>1</v>
      </c>
    </row>
    <row r="4499" spans="2:7">
      <c r="B4499" s="55" t="s">
        <v>266</v>
      </c>
      <c r="C4499" s="55" t="s">
        <v>120</v>
      </c>
      <c r="D4499" s="55" t="s">
        <v>269</v>
      </c>
      <c r="E4499" s="55" t="s">
        <v>2391</v>
      </c>
      <c r="F4499" s="55">
        <v>24</v>
      </c>
      <c r="G4499" s="55">
        <v>2</v>
      </c>
    </row>
    <row r="4500" spans="2:7">
      <c r="B4500" s="55" t="s">
        <v>266</v>
      </c>
      <c r="C4500" s="55" t="s">
        <v>120</v>
      </c>
      <c r="D4500" s="55" t="s">
        <v>270</v>
      </c>
      <c r="E4500" s="55" t="s">
        <v>2391</v>
      </c>
      <c r="F4500" s="55">
        <v>0</v>
      </c>
      <c r="G4500" s="55">
        <v>0</v>
      </c>
    </row>
    <row r="4501" spans="2:7">
      <c r="B4501" s="55" t="s">
        <v>266</v>
      </c>
      <c r="C4501" s="55" t="s">
        <v>120</v>
      </c>
      <c r="D4501" s="55" t="s">
        <v>267</v>
      </c>
      <c r="E4501" s="55" t="s">
        <v>2392</v>
      </c>
      <c r="F4501" s="55">
        <v>3</v>
      </c>
      <c r="G4501" s="55">
        <v>6</v>
      </c>
    </row>
    <row r="4502" spans="2:7">
      <c r="B4502" s="55" t="s">
        <v>266</v>
      </c>
      <c r="C4502" s="55" t="s">
        <v>120</v>
      </c>
      <c r="D4502" s="55" t="s">
        <v>269</v>
      </c>
      <c r="E4502" s="55" t="s">
        <v>2392</v>
      </c>
      <c r="F4502" s="55">
        <v>0</v>
      </c>
      <c r="G4502" s="55">
        <v>0</v>
      </c>
    </row>
    <row r="4503" spans="2:7">
      <c r="B4503" s="55" t="s">
        <v>266</v>
      </c>
      <c r="C4503" s="55" t="s">
        <v>120</v>
      </c>
      <c r="D4503" s="55" t="s">
        <v>270</v>
      </c>
      <c r="E4503" s="55" t="s">
        <v>2392</v>
      </c>
      <c r="F4503" s="55">
        <v>0</v>
      </c>
      <c r="G4503" s="55">
        <v>0</v>
      </c>
    </row>
    <row r="4504" spans="2:7">
      <c r="B4504" s="55" t="s">
        <v>266</v>
      </c>
      <c r="C4504" s="55" t="s">
        <v>120</v>
      </c>
      <c r="D4504" s="55" t="s">
        <v>267</v>
      </c>
      <c r="E4504" s="55" t="s">
        <v>2393</v>
      </c>
      <c r="F4504" s="55">
        <v>24</v>
      </c>
      <c r="G4504" s="55">
        <v>19</v>
      </c>
    </row>
    <row r="4505" spans="2:7">
      <c r="B4505" s="55" t="s">
        <v>266</v>
      </c>
      <c r="C4505" s="55" t="s">
        <v>120</v>
      </c>
      <c r="D4505" s="55" t="s">
        <v>269</v>
      </c>
      <c r="E4505" s="55" t="s">
        <v>2393</v>
      </c>
      <c r="F4505" s="55">
        <v>40</v>
      </c>
      <c r="G4505" s="55">
        <v>72</v>
      </c>
    </row>
    <row r="4506" spans="2:7">
      <c r="B4506" s="55" t="s">
        <v>266</v>
      </c>
      <c r="C4506" s="55" t="s">
        <v>120</v>
      </c>
      <c r="D4506" s="55" t="s">
        <v>267</v>
      </c>
      <c r="E4506" s="55" t="s">
        <v>2394</v>
      </c>
      <c r="F4506" s="55">
        <v>13</v>
      </c>
      <c r="G4506" s="55">
        <v>8</v>
      </c>
    </row>
    <row r="4507" spans="2:7">
      <c r="B4507" s="55" t="s">
        <v>266</v>
      </c>
      <c r="C4507" s="55" t="s">
        <v>120</v>
      </c>
      <c r="D4507" s="55" t="s">
        <v>267</v>
      </c>
      <c r="E4507" s="55" t="s">
        <v>2395</v>
      </c>
      <c r="F4507" s="55">
        <v>0</v>
      </c>
      <c r="G4507" s="55">
        <v>0</v>
      </c>
    </row>
    <row r="4508" spans="2:7">
      <c r="B4508" s="55" t="s">
        <v>266</v>
      </c>
      <c r="C4508" s="55" t="s">
        <v>120</v>
      </c>
      <c r="D4508" s="55" t="s">
        <v>269</v>
      </c>
      <c r="E4508" s="55" t="s">
        <v>2395</v>
      </c>
      <c r="F4508" s="55">
        <v>0</v>
      </c>
      <c r="G4508" s="55">
        <v>0</v>
      </c>
    </row>
    <row r="4509" spans="2:7">
      <c r="B4509" s="55" t="s">
        <v>266</v>
      </c>
      <c r="C4509" s="55" t="s">
        <v>120</v>
      </c>
      <c r="D4509" s="55" t="s">
        <v>267</v>
      </c>
      <c r="E4509" s="55" t="s">
        <v>2396</v>
      </c>
      <c r="F4509" s="55">
        <v>0</v>
      </c>
      <c r="G4509" s="55">
        <v>2</v>
      </c>
    </row>
    <row r="4510" spans="2:7">
      <c r="B4510" s="55" t="s">
        <v>266</v>
      </c>
      <c r="C4510" s="55" t="s">
        <v>120</v>
      </c>
      <c r="D4510" s="55" t="s">
        <v>269</v>
      </c>
      <c r="E4510" s="55" t="s">
        <v>2396</v>
      </c>
      <c r="F4510" s="55">
        <v>0</v>
      </c>
      <c r="G4510" s="55">
        <v>6</v>
      </c>
    </row>
    <row r="4511" spans="2:7">
      <c r="B4511" s="55" t="s">
        <v>266</v>
      </c>
      <c r="C4511" s="55" t="s">
        <v>120</v>
      </c>
      <c r="D4511" s="55" t="s">
        <v>267</v>
      </c>
      <c r="E4511" s="55" t="s">
        <v>2397</v>
      </c>
      <c r="F4511" s="55">
        <v>17</v>
      </c>
      <c r="G4511" s="55">
        <v>6</v>
      </c>
    </row>
    <row r="4512" spans="2:7">
      <c r="B4512" s="55" t="s">
        <v>266</v>
      </c>
      <c r="C4512" s="55" t="s">
        <v>120</v>
      </c>
      <c r="D4512" s="55" t="s">
        <v>270</v>
      </c>
      <c r="E4512" s="55" t="s">
        <v>2397</v>
      </c>
      <c r="F4512" s="55">
        <v>0</v>
      </c>
      <c r="G4512" s="55">
        <v>2</v>
      </c>
    </row>
    <row r="4513" spans="2:7">
      <c r="B4513" s="55" t="s">
        <v>266</v>
      </c>
      <c r="C4513" s="55" t="s">
        <v>120</v>
      </c>
      <c r="D4513" s="55" t="s">
        <v>267</v>
      </c>
      <c r="E4513" s="55" t="s">
        <v>2398</v>
      </c>
      <c r="F4513" s="55">
        <v>3</v>
      </c>
      <c r="G4513" s="55">
        <v>0</v>
      </c>
    </row>
    <row r="4514" spans="2:7">
      <c r="B4514" s="55" t="s">
        <v>266</v>
      </c>
      <c r="C4514" s="55" t="s">
        <v>120</v>
      </c>
      <c r="D4514" s="55" t="s">
        <v>267</v>
      </c>
      <c r="E4514" s="55" t="s">
        <v>2399</v>
      </c>
      <c r="F4514" s="55">
        <v>0</v>
      </c>
      <c r="G4514" s="55">
        <v>0</v>
      </c>
    </row>
    <row r="4515" spans="2:7">
      <c r="B4515" s="55" t="s">
        <v>266</v>
      </c>
      <c r="C4515" s="55" t="s">
        <v>120</v>
      </c>
      <c r="D4515" s="55" t="s">
        <v>269</v>
      </c>
      <c r="E4515" s="55" t="s">
        <v>2399</v>
      </c>
      <c r="F4515" s="55">
        <v>0</v>
      </c>
      <c r="G4515" s="55">
        <v>0</v>
      </c>
    </row>
    <row r="4516" spans="2:7">
      <c r="B4516" s="55" t="s">
        <v>266</v>
      </c>
      <c r="C4516" s="55" t="s">
        <v>120</v>
      </c>
      <c r="D4516" s="55" t="s">
        <v>270</v>
      </c>
      <c r="E4516" s="55" t="s">
        <v>2399</v>
      </c>
      <c r="F4516" s="55">
        <v>0</v>
      </c>
      <c r="G4516" s="55">
        <v>0</v>
      </c>
    </row>
    <row r="4517" spans="2:7">
      <c r="B4517" s="55" t="s">
        <v>266</v>
      </c>
      <c r="C4517" s="55" t="s">
        <v>120</v>
      </c>
      <c r="D4517" s="55" t="s">
        <v>267</v>
      </c>
      <c r="E4517" s="55" t="s">
        <v>2400</v>
      </c>
      <c r="F4517" s="55">
        <v>0</v>
      </c>
      <c r="G4517" s="55">
        <v>0</v>
      </c>
    </row>
    <row r="4518" spans="2:7">
      <c r="B4518" s="55" t="s">
        <v>266</v>
      </c>
      <c r="C4518" s="55" t="s">
        <v>120</v>
      </c>
      <c r="D4518" s="55" t="s">
        <v>267</v>
      </c>
      <c r="E4518" s="55" t="s">
        <v>2401</v>
      </c>
      <c r="F4518" s="55">
        <v>0</v>
      </c>
      <c r="G4518" s="55">
        <v>0</v>
      </c>
    </row>
    <row r="4519" spans="2:7">
      <c r="B4519" s="55" t="s">
        <v>266</v>
      </c>
      <c r="C4519" s="55" t="s">
        <v>120</v>
      </c>
      <c r="D4519" s="55" t="s">
        <v>267</v>
      </c>
      <c r="E4519" s="55" t="s">
        <v>2402</v>
      </c>
      <c r="F4519" s="55">
        <v>0</v>
      </c>
      <c r="G4519" s="55">
        <v>0</v>
      </c>
    </row>
    <row r="4520" spans="2:7">
      <c r="B4520" s="55" t="s">
        <v>266</v>
      </c>
      <c r="C4520" s="55" t="s">
        <v>120</v>
      </c>
      <c r="D4520" s="55" t="s">
        <v>267</v>
      </c>
      <c r="E4520" s="55" t="s">
        <v>2403</v>
      </c>
      <c r="F4520" s="55">
        <v>2</v>
      </c>
      <c r="G4520" s="55">
        <v>8</v>
      </c>
    </row>
    <row r="4521" spans="2:7">
      <c r="B4521" s="55" t="s">
        <v>266</v>
      </c>
      <c r="C4521" s="55" t="s">
        <v>120</v>
      </c>
      <c r="D4521" s="55" t="s">
        <v>269</v>
      </c>
      <c r="E4521" s="55" t="s">
        <v>2403</v>
      </c>
      <c r="F4521" s="55">
        <v>1</v>
      </c>
      <c r="G4521" s="55">
        <v>3</v>
      </c>
    </row>
    <row r="4522" spans="2:7">
      <c r="B4522" s="55" t="s">
        <v>266</v>
      </c>
      <c r="C4522" s="55" t="s">
        <v>120</v>
      </c>
      <c r="D4522" s="55" t="s">
        <v>270</v>
      </c>
      <c r="E4522" s="55" t="s">
        <v>2403</v>
      </c>
      <c r="F4522" s="55">
        <v>0</v>
      </c>
      <c r="G4522" s="55">
        <v>0</v>
      </c>
    </row>
    <row r="4523" spans="2:7">
      <c r="B4523" s="55" t="s">
        <v>266</v>
      </c>
      <c r="C4523" s="55" t="s">
        <v>120</v>
      </c>
      <c r="D4523" s="55" t="s">
        <v>267</v>
      </c>
      <c r="E4523" s="55" t="s">
        <v>2404</v>
      </c>
      <c r="F4523" s="55">
        <v>0</v>
      </c>
      <c r="G4523" s="55">
        <v>0</v>
      </c>
    </row>
    <row r="4524" spans="2:7">
      <c r="B4524" s="55" t="s">
        <v>266</v>
      </c>
      <c r="C4524" s="55" t="s">
        <v>120</v>
      </c>
      <c r="D4524" s="55" t="s">
        <v>269</v>
      </c>
      <c r="E4524" s="55" t="s">
        <v>2404</v>
      </c>
      <c r="F4524" s="55">
        <v>0</v>
      </c>
      <c r="G4524" s="55">
        <v>0</v>
      </c>
    </row>
    <row r="4525" spans="2:7">
      <c r="B4525" s="55" t="s">
        <v>266</v>
      </c>
      <c r="C4525" s="55" t="s">
        <v>120</v>
      </c>
      <c r="D4525" s="55" t="s">
        <v>267</v>
      </c>
      <c r="E4525" s="55" t="s">
        <v>2405</v>
      </c>
      <c r="F4525" s="55">
        <v>0</v>
      </c>
      <c r="G4525" s="55">
        <v>0</v>
      </c>
    </row>
    <row r="4526" spans="2:7">
      <c r="B4526" s="55" t="s">
        <v>266</v>
      </c>
      <c r="C4526" s="55" t="s">
        <v>120</v>
      </c>
      <c r="D4526" s="55" t="s">
        <v>267</v>
      </c>
      <c r="E4526" s="55" t="s">
        <v>2406</v>
      </c>
      <c r="F4526" s="55">
        <v>2</v>
      </c>
      <c r="G4526" s="55">
        <v>0</v>
      </c>
    </row>
    <row r="4527" spans="2:7">
      <c r="B4527" s="55" t="s">
        <v>266</v>
      </c>
      <c r="C4527" s="55" t="s">
        <v>120</v>
      </c>
      <c r="D4527" s="55" t="s">
        <v>269</v>
      </c>
      <c r="E4527" s="55" t="s">
        <v>2406</v>
      </c>
      <c r="F4527" s="55">
        <v>0</v>
      </c>
      <c r="G4527" s="55">
        <v>0</v>
      </c>
    </row>
    <row r="4528" spans="2:7">
      <c r="B4528" s="55" t="s">
        <v>266</v>
      </c>
      <c r="C4528" s="55" t="s">
        <v>120</v>
      </c>
      <c r="D4528" s="55" t="s">
        <v>267</v>
      </c>
      <c r="E4528" s="55" t="s">
        <v>2407</v>
      </c>
      <c r="F4528" s="55">
        <v>84</v>
      </c>
      <c r="G4528" s="55">
        <v>11</v>
      </c>
    </row>
    <row r="4529" spans="2:7">
      <c r="B4529" s="55" t="s">
        <v>266</v>
      </c>
      <c r="C4529" s="55" t="s">
        <v>120</v>
      </c>
      <c r="D4529" s="55" t="s">
        <v>269</v>
      </c>
      <c r="E4529" s="55" t="s">
        <v>2407</v>
      </c>
      <c r="F4529" s="55">
        <v>0</v>
      </c>
      <c r="G4529" s="55">
        <v>0</v>
      </c>
    </row>
    <row r="4530" spans="2:7">
      <c r="B4530" s="55" t="s">
        <v>266</v>
      </c>
      <c r="C4530" s="55" t="s">
        <v>120</v>
      </c>
      <c r="D4530" s="55" t="s">
        <v>267</v>
      </c>
      <c r="E4530" s="55" t="s">
        <v>2408</v>
      </c>
      <c r="F4530" s="55">
        <v>0</v>
      </c>
      <c r="G4530" s="55">
        <v>8</v>
      </c>
    </row>
    <row r="4531" spans="2:7">
      <c r="B4531" s="55" t="s">
        <v>266</v>
      </c>
      <c r="C4531" s="55" t="s">
        <v>120</v>
      </c>
      <c r="D4531" s="55" t="s">
        <v>267</v>
      </c>
      <c r="E4531" s="55" t="s">
        <v>2409</v>
      </c>
      <c r="F4531" s="55">
        <v>0</v>
      </c>
      <c r="G4531" s="55">
        <v>0</v>
      </c>
    </row>
    <row r="4532" spans="2:7">
      <c r="B4532" s="55" t="s">
        <v>266</v>
      </c>
      <c r="C4532" s="55" t="s">
        <v>120</v>
      </c>
      <c r="D4532" s="55" t="s">
        <v>269</v>
      </c>
      <c r="E4532" s="55" t="s">
        <v>2409</v>
      </c>
      <c r="F4532" s="55">
        <v>31</v>
      </c>
      <c r="G4532" s="55">
        <v>24</v>
      </c>
    </row>
    <row r="4533" spans="2:7">
      <c r="B4533" s="55" t="s">
        <v>266</v>
      </c>
      <c r="C4533" s="55" t="s">
        <v>120</v>
      </c>
      <c r="D4533" s="55" t="s">
        <v>270</v>
      </c>
      <c r="E4533" s="55" t="s">
        <v>2409</v>
      </c>
      <c r="F4533" s="55">
        <v>13</v>
      </c>
      <c r="G4533" s="55">
        <v>0</v>
      </c>
    </row>
    <row r="4534" spans="2:7">
      <c r="B4534" s="55" t="s">
        <v>266</v>
      </c>
      <c r="C4534" s="55" t="s">
        <v>120</v>
      </c>
      <c r="D4534" s="55" t="s">
        <v>267</v>
      </c>
      <c r="E4534" s="55" t="s">
        <v>2410</v>
      </c>
      <c r="F4534" s="55">
        <v>143</v>
      </c>
      <c r="G4534" s="55">
        <v>174</v>
      </c>
    </row>
    <row r="4535" spans="2:7">
      <c r="B4535" s="55" t="s">
        <v>266</v>
      </c>
      <c r="C4535" s="55" t="s">
        <v>120</v>
      </c>
      <c r="D4535" s="55" t="s">
        <v>269</v>
      </c>
      <c r="E4535" s="55" t="s">
        <v>2410</v>
      </c>
      <c r="F4535" s="55">
        <v>230</v>
      </c>
      <c r="G4535" s="55">
        <v>248</v>
      </c>
    </row>
    <row r="4536" spans="2:7">
      <c r="B4536" s="55" t="s">
        <v>266</v>
      </c>
      <c r="C4536" s="55" t="s">
        <v>120</v>
      </c>
      <c r="D4536" s="55" t="s">
        <v>270</v>
      </c>
      <c r="E4536" s="55" t="s">
        <v>2410</v>
      </c>
      <c r="F4536" s="55">
        <v>10</v>
      </c>
      <c r="G4536" s="55">
        <v>9</v>
      </c>
    </row>
    <row r="4537" spans="2:7">
      <c r="B4537" s="55" t="s">
        <v>266</v>
      </c>
      <c r="C4537" s="55" t="s">
        <v>120</v>
      </c>
      <c r="D4537" s="55" t="s">
        <v>267</v>
      </c>
      <c r="E4537" s="55" t="s">
        <v>2411</v>
      </c>
      <c r="F4537" s="55">
        <v>0</v>
      </c>
      <c r="G4537" s="55">
        <v>0</v>
      </c>
    </row>
    <row r="4538" spans="2:7">
      <c r="B4538" s="55" t="s">
        <v>266</v>
      </c>
      <c r="C4538" s="55" t="s">
        <v>120</v>
      </c>
      <c r="D4538" s="55" t="s">
        <v>267</v>
      </c>
      <c r="E4538" s="55" t="s">
        <v>2412</v>
      </c>
      <c r="F4538" s="55">
        <v>6</v>
      </c>
      <c r="G4538" s="55">
        <v>1</v>
      </c>
    </row>
    <row r="4539" spans="2:7">
      <c r="B4539" s="55" t="s">
        <v>266</v>
      </c>
      <c r="C4539" s="55" t="s">
        <v>120</v>
      </c>
      <c r="D4539" s="55" t="s">
        <v>269</v>
      </c>
      <c r="E4539" s="55" t="s">
        <v>2412</v>
      </c>
      <c r="F4539" s="55">
        <v>0</v>
      </c>
      <c r="G4539" s="55">
        <v>0</v>
      </c>
    </row>
    <row r="4540" spans="2:7">
      <c r="B4540" s="55" t="s">
        <v>266</v>
      </c>
      <c r="C4540" s="55" t="s">
        <v>120</v>
      </c>
      <c r="D4540" s="55" t="s">
        <v>267</v>
      </c>
      <c r="E4540" s="55" t="s">
        <v>2413</v>
      </c>
      <c r="F4540" s="55">
        <v>0</v>
      </c>
      <c r="G4540" s="55">
        <v>2</v>
      </c>
    </row>
    <row r="4541" spans="2:7">
      <c r="B4541" s="55" t="s">
        <v>266</v>
      </c>
      <c r="C4541" s="55" t="s">
        <v>120</v>
      </c>
      <c r="D4541" s="55" t="s">
        <v>269</v>
      </c>
      <c r="E4541" s="55" t="s">
        <v>2413</v>
      </c>
      <c r="F4541" s="55">
        <v>0</v>
      </c>
      <c r="G4541" s="55">
        <v>0</v>
      </c>
    </row>
    <row r="4542" spans="2:7">
      <c r="B4542" s="55" t="s">
        <v>266</v>
      </c>
      <c r="C4542" s="55" t="s">
        <v>120</v>
      </c>
      <c r="D4542" s="55" t="s">
        <v>267</v>
      </c>
      <c r="E4542" s="55" t="s">
        <v>2414</v>
      </c>
      <c r="F4542" s="55">
        <v>0</v>
      </c>
      <c r="G4542" s="55">
        <v>4</v>
      </c>
    </row>
    <row r="4543" spans="2:7">
      <c r="B4543" s="55" t="s">
        <v>266</v>
      </c>
      <c r="C4543" s="55" t="s">
        <v>120</v>
      </c>
      <c r="D4543" s="55" t="s">
        <v>269</v>
      </c>
      <c r="E4543" s="55" t="s">
        <v>2414</v>
      </c>
      <c r="F4543" s="55">
        <v>0</v>
      </c>
      <c r="G4543" s="55">
        <v>0</v>
      </c>
    </row>
    <row r="4544" spans="2:7">
      <c r="B4544" s="55" t="s">
        <v>266</v>
      </c>
      <c r="C4544" s="55" t="s">
        <v>120</v>
      </c>
      <c r="D4544" s="55" t="s">
        <v>267</v>
      </c>
      <c r="E4544" s="55" t="s">
        <v>2415</v>
      </c>
      <c r="F4544" s="55">
        <v>0</v>
      </c>
      <c r="G4544" s="55">
        <v>0</v>
      </c>
    </row>
    <row r="4545" spans="2:7">
      <c r="B4545" s="55" t="s">
        <v>266</v>
      </c>
      <c r="C4545" s="55" t="s">
        <v>120</v>
      </c>
      <c r="D4545" s="55" t="s">
        <v>269</v>
      </c>
      <c r="E4545" s="55" t="s">
        <v>2415</v>
      </c>
      <c r="F4545" s="55">
        <v>0</v>
      </c>
      <c r="G4545" s="55">
        <v>2</v>
      </c>
    </row>
    <row r="4546" spans="2:7">
      <c r="B4546" s="55" t="s">
        <v>266</v>
      </c>
      <c r="C4546" s="55" t="s">
        <v>120</v>
      </c>
      <c r="D4546" s="55" t="s">
        <v>267</v>
      </c>
      <c r="E4546" s="55" t="s">
        <v>2416</v>
      </c>
      <c r="F4546" s="55">
        <v>0</v>
      </c>
      <c r="G4546" s="55">
        <v>0</v>
      </c>
    </row>
    <row r="4547" spans="2:7">
      <c r="B4547" s="55" t="s">
        <v>266</v>
      </c>
      <c r="C4547" s="55" t="s">
        <v>120</v>
      </c>
      <c r="D4547" s="55" t="s">
        <v>269</v>
      </c>
      <c r="E4547" s="55" t="s">
        <v>2416</v>
      </c>
      <c r="F4547" s="55">
        <v>0</v>
      </c>
      <c r="G4547" s="55">
        <v>0</v>
      </c>
    </row>
    <row r="4548" spans="2:7">
      <c r="B4548" s="55" t="s">
        <v>266</v>
      </c>
      <c r="C4548" s="55" t="s">
        <v>120</v>
      </c>
      <c r="D4548" s="55" t="s">
        <v>267</v>
      </c>
      <c r="E4548" s="55" t="s">
        <v>2417</v>
      </c>
      <c r="F4548" s="55">
        <v>74</v>
      </c>
      <c r="G4548" s="55">
        <v>52</v>
      </c>
    </row>
    <row r="4549" spans="2:7">
      <c r="B4549" s="55" t="s">
        <v>266</v>
      </c>
      <c r="C4549" s="55" t="s">
        <v>120</v>
      </c>
      <c r="D4549" s="55" t="s">
        <v>269</v>
      </c>
      <c r="E4549" s="55" t="s">
        <v>2417</v>
      </c>
      <c r="F4549" s="55">
        <v>93</v>
      </c>
      <c r="G4549" s="55">
        <v>100</v>
      </c>
    </row>
    <row r="4550" spans="2:7">
      <c r="B4550" s="55" t="s">
        <v>266</v>
      </c>
      <c r="C4550" s="55" t="s">
        <v>120</v>
      </c>
      <c r="D4550" s="55" t="s">
        <v>270</v>
      </c>
      <c r="E4550" s="55" t="s">
        <v>2417</v>
      </c>
      <c r="F4550" s="55">
        <v>42</v>
      </c>
      <c r="G4550" s="55">
        <v>34</v>
      </c>
    </row>
    <row r="4551" spans="2:7">
      <c r="B4551" s="55" t="s">
        <v>266</v>
      </c>
      <c r="C4551" s="55" t="s">
        <v>120</v>
      </c>
      <c r="D4551" s="55" t="s">
        <v>267</v>
      </c>
      <c r="E4551" s="55" t="s">
        <v>2418</v>
      </c>
      <c r="F4551" s="55">
        <v>0</v>
      </c>
      <c r="G4551" s="55">
        <v>0</v>
      </c>
    </row>
    <row r="4552" spans="2:7">
      <c r="B4552" s="55" t="s">
        <v>266</v>
      </c>
      <c r="C4552" s="55" t="s">
        <v>120</v>
      </c>
      <c r="D4552" s="55" t="s">
        <v>267</v>
      </c>
      <c r="E4552" s="55" t="s">
        <v>2419</v>
      </c>
      <c r="F4552" s="55">
        <v>3</v>
      </c>
      <c r="G4552" s="55">
        <v>3</v>
      </c>
    </row>
    <row r="4553" spans="2:7">
      <c r="B4553" s="55" t="s">
        <v>266</v>
      </c>
      <c r="C4553" s="55" t="s">
        <v>120</v>
      </c>
      <c r="D4553" s="55" t="s">
        <v>269</v>
      </c>
      <c r="E4553" s="55" t="s">
        <v>2419</v>
      </c>
      <c r="F4553" s="55">
        <v>0</v>
      </c>
      <c r="G4553" s="55">
        <v>0</v>
      </c>
    </row>
    <row r="4554" spans="2:7">
      <c r="B4554" s="55" t="s">
        <v>266</v>
      </c>
      <c r="C4554" s="55" t="s">
        <v>120</v>
      </c>
      <c r="D4554" s="55" t="s">
        <v>267</v>
      </c>
      <c r="E4554" s="55" t="s">
        <v>2420</v>
      </c>
      <c r="F4554" s="55">
        <v>0</v>
      </c>
      <c r="G4554" s="55">
        <v>1</v>
      </c>
    </row>
    <row r="4555" spans="2:7">
      <c r="B4555" s="55" t="s">
        <v>266</v>
      </c>
      <c r="C4555" s="55" t="s">
        <v>120</v>
      </c>
      <c r="D4555" s="55" t="s">
        <v>267</v>
      </c>
      <c r="E4555" s="55" t="s">
        <v>2421</v>
      </c>
      <c r="F4555" s="55">
        <v>12</v>
      </c>
      <c r="G4555" s="55">
        <v>23</v>
      </c>
    </row>
    <row r="4556" spans="2:7">
      <c r="B4556" s="55" t="s">
        <v>266</v>
      </c>
      <c r="C4556" s="55" t="s">
        <v>120</v>
      </c>
      <c r="D4556" s="55" t="s">
        <v>269</v>
      </c>
      <c r="E4556" s="55" t="s">
        <v>2421</v>
      </c>
      <c r="F4556" s="55">
        <v>0</v>
      </c>
      <c r="G4556" s="55">
        <v>0</v>
      </c>
    </row>
    <row r="4557" spans="2:7">
      <c r="B4557" s="55" t="s">
        <v>266</v>
      </c>
      <c r="C4557" s="55" t="s">
        <v>120</v>
      </c>
      <c r="D4557" s="55" t="s">
        <v>267</v>
      </c>
      <c r="E4557" s="55" t="s">
        <v>2422</v>
      </c>
      <c r="F4557" s="55">
        <v>37</v>
      </c>
      <c r="G4557" s="55">
        <v>8</v>
      </c>
    </row>
    <row r="4558" spans="2:7">
      <c r="B4558" s="55" t="s">
        <v>266</v>
      </c>
      <c r="C4558" s="55" t="s">
        <v>120</v>
      </c>
      <c r="D4558" s="55" t="s">
        <v>269</v>
      </c>
      <c r="E4558" s="55" t="s">
        <v>2422</v>
      </c>
      <c r="F4558" s="55">
        <v>0</v>
      </c>
      <c r="G4558" s="55">
        <v>0</v>
      </c>
    </row>
    <row r="4559" spans="2:7">
      <c r="B4559" s="55" t="s">
        <v>266</v>
      </c>
      <c r="C4559" s="55" t="s">
        <v>120</v>
      </c>
      <c r="D4559" s="55" t="s">
        <v>270</v>
      </c>
      <c r="E4559" s="55" t="s">
        <v>2422</v>
      </c>
      <c r="F4559" s="55">
        <v>0</v>
      </c>
      <c r="G4559" s="55">
        <v>0</v>
      </c>
    </row>
    <row r="4560" spans="2:7">
      <c r="B4560" s="55" t="s">
        <v>266</v>
      </c>
      <c r="C4560" s="55" t="s">
        <v>120</v>
      </c>
      <c r="D4560" s="55" t="s">
        <v>267</v>
      </c>
      <c r="E4560" s="55" t="s">
        <v>2423</v>
      </c>
      <c r="F4560" s="55">
        <v>76</v>
      </c>
      <c r="G4560" s="55">
        <v>68</v>
      </c>
    </row>
    <row r="4561" spans="2:7">
      <c r="B4561" s="55" t="s">
        <v>266</v>
      </c>
      <c r="C4561" s="55" t="s">
        <v>120</v>
      </c>
      <c r="D4561" s="55" t="s">
        <v>269</v>
      </c>
      <c r="E4561" s="55" t="s">
        <v>2423</v>
      </c>
      <c r="F4561" s="55">
        <v>668</v>
      </c>
      <c r="G4561" s="55">
        <v>579</v>
      </c>
    </row>
    <row r="4562" spans="2:7">
      <c r="B4562" s="55" t="s">
        <v>266</v>
      </c>
      <c r="C4562" s="55" t="s">
        <v>120</v>
      </c>
      <c r="D4562" s="55" t="s">
        <v>270</v>
      </c>
      <c r="E4562" s="55" t="s">
        <v>2423</v>
      </c>
      <c r="F4562" s="55">
        <v>57</v>
      </c>
      <c r="G4562" s="55">
        <v>32</v>
      </c>
    </row>
    <row r="4563" spans="2:7">
      <c r="B4563" s="55" t="s">
        <v>266</v>
      </c>
      <c r="C4563" s="55" t="s">
        <v>120</v>
      </c>
      <c r="D4563" s="55" t="s">
        <v>267</v>
      </c>
      <c r="E4563" s="55" t="s">
        <v>2424</v>
      </c>
      <c r="F4563" s="55">
        <v>135</v>
      </c>
      <c r="G4563" s="55">
        <v>112</v>
      </c>
    </row>
    <row r="4564" spans="2:7">
      <c r="B4564" s="55" t="s">
        <v>266</v>
      </c>
      <c r="C4564" s="55" t="s">
        <v>120</v>
      </c>
      <c r="D4564" s="55" t="s">
        <v>269</v>
      </c>
      <c r="E4564" s="55" t="s">
        <v>2424</v>
      </c>
      <c r="F4564" s="55">
        <v>500</v>
      </c>
      <c r="G4564" s="55">
        <v>509</v>
      </c>
    </row>
    <row r="4565" spans="2:7">
      <c r="B4565" s="55" t="s">
        <v>266</v>
      </c>
      <c r="C4565" s="55" t="s">
        <v>120</v>
      </c>
      <c r="D4565" s="55" t="s">
        <v>270</v>
      </c>
      <c r="E4565" s="55" t="s">
        <v>2424</v>
      </c>
      <c r="F4565" s="55">
        <v>25</v>
      </c>
      <c r="G4565" s="55">
        <v>23</v>
      </c>
    </row>
    <row r="4566" spans="2:7">
      <c r="B4566" s="55" t="s">
        <v>266</v>
      </c>
      <c r="C4566" s="55" t="s">
        <v>120</v>
      </c>
      <c r="D4566" s="55" t="s">
        <v>267</v>
      </c>
      <c r="E4566" s="55" t="s">
        <v>2425</v>
      </c>
      <c r="F4566" s="55">
        <v>9</v>
      </c>
      <c r="G4566" s="55">
        <v>2</v>
      </c>
    </row>
    <row r="4567" spans="2:7">
      <c r="B4567" s="55" t="s">
        <v>266</v>
      </c>
      <c r="C4567" s="55" t="s">
        <v>120</v>
      </c>
      <c r="D4567" s="55" t="s">
        <v>269</v>
      </c>
      <c r="E4567" s="55" t="s">
        <v>2425</v>
      </c>
      <c r="F4567" s="55">
        <v>579</v>
      </c>
      <c r="G4567" s="55">
        <v>6</v>
      </c>
    </row>
    <row r="4568" spans="2:7">
      <c r="B4568" s="55" t="s">
        <v>266</v>
      </c>
      <c r="C4568" s="55" t="s">
        <v>120</v>
      </c>
      <c r="D4568" s="55" t="s">
        <v>270</v>
      </c>
      <c r="E4568" s="55" t="s">
        <v>2425</v>
      </c>
      <c r="F4568" s="55">
        <v>0</v>
      </c>
      <c r="G4568" s="55">
        <v>0</v>
      </c>
    </row>
    <row r="4569" spans="2:7">
      <c r="B4569" s="55" t="s">
        <v>266</v>
      </c>
      <c r="C4569" s="55" t="s">
        <v>120</v>
      </c>
      <c r="D4569" s="55" t="s">
        <v>267</v>
      </c>
      <c r="E4569" s="55" t="s">
        <v>2426</v>
      </c>
      <c r="F4569" s="55">
        <v>0</v>
      </c>
      <c r="G4569" s="55">
        <v>0</v>
      </c>
    </row>
    <row r="4570" spans="2:7">
      <c r="B4570" s="55" t="s">
        <v>266</v>
      </c>
      <c r="C4570" s="55" t="s">
        <v>120</v>
      </c>
      <c r="D4570" s="55" t="s">
        <v>269</v>
      </c>
      <c r="E4570" s="55" t="s">
        <v>2426</v>
      </c>
      <c r="F4570" s="55">
        <v>0</v>
      </c>
      <c r="G4570" s="55">
        <v>1</v>
      </c>
    </row>
    <row r="4571" spans="2:7">
      <c r="B4571" s="55" t="s">
        <v>266</v>
      </c>
      <c r="C4571" s="55" t="s">
        <v>120</v>
      </c>
      <c r="D4571" s="55" t="s">
        <v>267</v>
      </c>
      <c r="E4571" s="55" t="s">
        <v>2427</v>
      </c>
      <c r="F4571" s="55">
        <v>7</v>
      </c>
      <c r="G4571" s="55">
        <v>6</v>
      </c>
    </row>
    <row r="4572" spans="2:7">
      <c r="B4572" s="55" t="s">
        <v>266</v>
      </c>
      <c r="C4572" s="55" t="s">
        <v>120</v>
      </c>
      <c r="D4572" s="55" t="s">
        <v>267</v>
      </c>
      <c r="E4572" s="55" t="s">
        <v>2428</v>
      </c>
      <c r="F4572" s="55">
        <v>3</v>
      </c>
      <c r="G4572" s="55">
        <v>1</v>
      </c>
    </row>
    <row r="4573" spans="2:7">
      <c r="B4573" s="55" t="s">
        <v>266</v>
      </c>
      <c r="C4573" s="55" t="s">
        <v>120</v>
      </c>
      <c r="D4573" s="55" t="s">
        <v>269</v>
      </c>
      <c r="E4573" s="55" t="s">
        <v>2428</v>
      </c>
      <c r="F4573" s="55">
        <v>0</v>
      </c>
      <c r="G4573" s="55">
        <v>0</v>
      </c>
    </row>
    <row r="4574" spans="2:7">
      <c r="B4574" s="55" t="s">
        <v>266</v>
      </c>
      <c r="C4574" s="55" t="s">
        <v>120</v>
      </c>
      <c r="D4574" s="55" t="s">
        <v>267</v>
      </c>
      <c r="E4574" s="55" t="s">
        <v>2429</v>
      </c>
      <c r="F4574" s="55">
        <v>15</v>
      </c>
      <c r="G4574" s="55">
        <v>6</v>
      </c>
    </row>
    <row r="4575" spans="2:7">
      <c r="B4575" s="55" t="s">
        <v>266</v>
      </c>
      <c r="C4575" s="55" t="s">
        <v>120</v>
      </c>
      <c r="D4575" s="55" t="s">
        <v>267</v>
      </c>
      <c r="E4575" s="55" t="s">
        <v>2430</v>
      </c>
      <c r="F4575" s="55">
        <v>14</v>
      </c>
      <c r="G4575" s="55">
        <v>4</v>
      </c>
    </row>
    <row r="4576" spans="2:7">
      <c r="B4576" s="55" t="s">
        <v>266</v>
      </c>
      <c r="C4576" s="55" t="s">
        <v>120</v>
      </c>
      <c r="D4576" s="55" t="s">
        <v>269</v>
      </c>
      <c r="E4576" s="55" t="s">
        <v>2430</v>
      </c>
      <c r="F4576" s="55">
        <v>0</v>
      </c>
      <c r="G4576" s="55">
        <v>0</v>
      </c>
    </row>
    <row r="4577" spans="2:7">
      <c r="B4577" s="55" t="s">
        <v>266</v>
      </c>
      <c r="C4577" s="55" t="s">
        <v>120</v>
      </c>
      <c r="D4577" s="55" t="s">
        <v>270</v>
      </c>
      <c r="E4577" s="55" t="s">
        <v>2430</v>
      </c>
      <c r="F4577" s="55">
        <v>1</v>
      </c>
      <c r="G4577" s="55">
        <v>1</v>
      </c>
    </row>
    <row r="4578" spans="2:7">
      <c r="B4578" s="55" t="s">
        <v>266</v>
      </c>
      <c r="C4578" s="55" t="s">
        <v>120</v>
      </c>
      <c r="D4578" s="55" t="s">
        <v>267</v>
      </c>
      <c r="E4578" s="55" t="s">
        <v>2431</v>
      </c>
      <c r="F4578" s="55">
        <v>0</v>
      </c>
      <c r="G4578" s="55">
        <v>0</v>
      </c>
    </row>
    <row r="4579" spans="2:7">
      <c r="B4579" s="55" t="s">
        <v>266</v>
      </c>
      <c r="C4579" s="55" t="s">
        <v>120</v>
      </c>
      <c r="D4579" s="55" t="s">
        <v>267</v>
      </c>
      <c r="E4579" s="55" t="s">
        <v>2432</v>
      </c>
      <c r="F4579" s="55">
        <v>144</v>
      </c>
      <c r="G4579" s="55">
        <v>354</v>
      </c>
    </row>
    <row r="4580" spans="2:7">
      <c r="B4580" s="55" t="s">
        <v>266</v>
      </c>
      <c r="C4580" s="55" t="s">
        <v>120</v>
      </c>
      <c r="D4580" s="55" t="s">
        <v>269</v>
      </c>
      <c r="E4580" s="55" t="s">
        <v>2432</v>
      </c>
      <c r="F4580" s="55">
        <v>115</v>
      </c>
      <c r="G4580" s="55">
        <v>270</v>
      </c>
    </row>
    <row r="4581" spans="2:7">
      <c r="B4581" s="55" t="s">
        <v>266</v>
      </c>
      <c r="C4581" s="55" t="s">
        <v>120</v>
      </c>
      <c r="D4581" s="55" t="s">
        <v>270</v>
      </c>
      <c r="E4581" s="55" t="s">
        <v>2432</v>
      </c>
      <c r="F4581" s="55">
        <v>14</v>
      </c>
      <c r="G4581" s="55">
        <v>8</v>
      </c>
    </row>
    <row r="4582" spans="2:7">
      <c r="B4582" s="55" t="s">
        <v>266</v>
      </c>
      <c r="C4582" s="55" t="s">
        <v>120</v>
      </c>
      <c r="D4582" s="55" t="s">
        <v>267</v>
      </c>
      <c r="E4582" s="55" t="s">
        <v>2433</v>
      </c>
      <c r="F4582" s="55">
        <v>108</v>
      </c>
      <c r="G4582" s="55">
        <v>105</v>
      </c>
    </row>
    <row r="4583" spans="2:7">
      <c r="B4583" s="55" t="s">
        <v>266</v>
      </c>
      <c r="C4583" s="55" t="s">
        <v>120</v>
      </c>
      <c r="D4583" s="55" t="s">
        <v>269</v>
      </c>
      <c r="E4583" s="55" t="s">
        <v>2433</v>
      </c>
      <c r="F4583" s="55">
        <v>18</v>
      </c>
      <c r="G4583" s="55">
        <v>7</v>
      </c>
    </row>
    <row r="4584" spans="2:7">
      <c r="B4584" s="55" t="s">
        <v>266</v>
      </c>
      <c r="C4584" s="55" t="s">
        <v>120</v>
      </c>
      <c r="D4584" s="55" t="s">
        <v>270</v>
      </c>
      <c r="E4584" s="55" t="s">
        <v>2433</v>
      </c>
      <c r="F4584" s="55">
        <v>0</v>
      </c>
      <c r="G4584" s="55">
        <v>9</v>
      </c>
    </row>
    <row r="4585" spans="2:7">
      <c r="B4585" s="55" t="s">
        <v>266</v>
      </c>
      <c r="C4585" s="55" t="s">
        <v>120</v>
      </c>
      <c r="D4585" s="55" t="s">
        <v>267</v>
      </c>
      <c r="E4585" s="55" t="s">
        <v>2434</v>
      </c>
      <c r="F4585" s="55">
        <v>63</v>
      </c>
      <c r="G4585" s="55">
        <v>28</v>
      </c>
    </row>
    <row r="4586" spans="2:7">
      <c r="B4586" s="55" t="s">
        <v>266</v>
      </c>
      <c r="C4586" s="55" t="s">
        <v>120</v>
      </c>
      <c r="D4586" s="55" t="s">
        <v>269</v>
      </c>
      <c r="E4586" s="55" t="s">
        <v>2434</v>
      </c>
      <c r="F4586" s="55">
        <v>127</v>
      </c>
      <c r="G4586" s="55">
        <v>878</v>
      </c>
    </row>
    <row r="4587" spans="2:7">
      <c r="B4587" s="55" t="s">
        <v>266</v>
      </c>
      <c r="C4587" s="55" t="s">
        <v>120</v>
      </c>
      <c r="D4587" s="55" t="s">
        <v>270</v>
      </c>
      <c r="E4587" s="55" t="s">
        <v>2434</v>
      </c>
      <c r="F4587" s="55">
        <v>0</v>
      </c>
      <c r="G4587" s="55">
        <v>14</v>
      </c>
    </row>
    <row r="4588" spans="2:7">
      <c r="B4588" s="55" t="s">
        <v>266</v>
      </c>
      <c r="C4588" s="55" t="s">
        <v>120</v>
      </c>
      <c r="D4588" s="55" t="s">
        <v>267</v>
      </c>
      <c r="E4588" s="55" t="s">
        <v>2435</v>
      </c>
      <c r="F4588" s="55">
        <v>0</v>
      </c>
      <c r="G4588" s="55">
        <v>0</v>
      </c>
    </row>
    <row r="4589" spans="2:7">
      <c r="B4589" s="55" t="s">
        <v>266</v>
      </c>
      <c r="C4589" s="55" t="s">
        <v>120</v>
      </c>
      <c r="D4589" s="55" t="s">
        <v>267</v>
      </c>
      <c r="E4589" s="55" t="s">
        <v>2436</v>
      </c>
      <c r="F4589" s="55">
        <v>7</v>
      </c>
      <c r="G4589" s="55">
        <v>11</v>
      </c>
    </row>
    <row r="4590" spans="2:7">
      <c r="B4590" s="55" t="s">
        <v>266</v>
      </c>
      <c r="C4590" s="55" t="s">
        <v>120</v>
      </c>
      <c r="D4590" s="55" t="s">
        <v>269</v>
      </c>
      <c r="E4590" s="55" t="s">
        <v>2436</v>
      </c>
      <c r="F4590" s="55">
        <v>18</v>
      </c>
      <c r="G4590" s="55">
        <v>24</v>
      </c>
    </row>
    <row r="4591" spans="2:7">
      <c r="B4591" s="55" t="s">
        <v>266</v>
      </c>
      <c r="C4591" s="55" t="s">
        <v>120</v>
      </c>
      <c r="D4591" s="55" t="s">
        <v>270</v>
      </c>
      <c r="E4591" s="55" t="s">
        <v>2436</v>
      </c>
      <c r="F4591" s="55">
        <v>0</v>
      </c>
      <c r="G4591" s="55">
        <v>0</v>
      </c>
    </row>
    <row r="4592" spans="2:7">
      <c r="B4592" s="55" t="s">
        <v>266</v>
      </c>
      <c r="C4592" s="55" t="s">
        <v>120</v>
      </c>
      <c r="D4592" s="55" t="s">
        <v>267</v>
      </c>
      <c r="E4592" s="55" t="s">
        <v>2437</v>
      </c>
      <c r="F4592" s="55">
        <v>5</v>
      </c>
      <c r="G4592" s="55">
        <v>2</v>
      </c>
    </row>
    <row r="4593" spans="2:7">
      <c r="B4593" s="55" t="s">
        <v>266</v>
      </c>
      <c r="C4593" s="55" t="s">
        <v>120</v>
      </c>
      <c r="D4593" s="55" t="s">
        <v>270</v>
      </c>
      <c r="E4593" s="55" t="s">
        <v>2437</v>
      </c>
      <c r="F4593" s="55">
        <v>3</v>
      </c>
      <c r="G4593" s="55">
        <v>0</v>
      </c>
    </row>
    <row r="4594" spans="2:7">
      <c r="B4594" s="55" t="s">
        <v>266</v>
      </c>
      <c r="C4594" s="55" t="s">
        <v>120</v>
      </c>
      <c r="D4594" s="55" t="s">
        <v>267</v>
      </c>
      <c r="E4594" s="55" t="s">
        <v>2438</v>
      </c>
      <c r="F4594" s="55">
        <v>10</v>
      </c>
      <c r="G4594" s="55">
        <v>0</v>
      </c>
    </row>
    <row r="4595" spans="2:7">
      <c r="B4595" s="55" t="s">
        <v>266</v>
      </c>
      <c r="C4595" s="55" t="s">
        <v>120</v>
      </c>
      <c r="D4595" s="55" t="s">
        <v>267</v>
      </c>
      <c r="E4595" s="55" t="s">
        <v>2439</v>
      </c>
      <c r="F4595" s="55">
        <v>417</v>
      </c>
      <c r="G4595" s="55">
        <v>232</v>
      </c>
    </row>
    <row r="4596" spans="2:7">
      <c r="B4596" s="55" t="s">
        <v>266</v>
      </c>
      <c r="C4596" s="55" t="s">
        <v>120</v>
      </c>
      <c r="D4596" s="55" t="s">
        <v>269</v>
      </c>
      <c r="E4596" s="55" t="s">
        <v>2439</v>
      </c>
      <c r="F4596" s="55">
        <v>43</v>
      </c>
      <c r="G4596" s="55">
        <v>43</v>
      </c>
    </row>
    <row r="4597" spans="2:7">
      <c r="B4597" s="55" t="s">
        <v>266</v>
      </c>
      <c r="C4597" s="55" t="s">
        <v>120</v>
      </c>
      <c r="D4597" s="55" t="s">
        <v>270</v>
      </c>
      <c r="E4597" s="55" t="s">
        <v>2439</v>
      </c>
      <c r="F4597" s="55">
        <v>3</v>
      </c>
      <c r="G4597" s="55">
        <v>8</v>
      </c>
    </row>
    <row r="4598" spans="2:7">
      <c r="B4598" s="55" t="s">
        <v>266</v>
      </c>
      <c r="C4598" s="55" t="s">
        <v>120</v>
      </c>
      <c r="D4598" s="55" t="s">
        <v>267</v>
      </c>
      <c r="E4598" s="55" t="s">
        <v>2440</v>
      </c>
      <c r="F4598" s="55">
        <v>5</v>
      </c>
      <c r="G4598" s="55">
        <v>1</v>
      </c>
    </row>
    <row r="4599" spans="2:7">
      <c r="B4599" s="55" t="s">
        <v>266</v>
      </c>
      <c r="C4599" s="55" t="s">
        <v>120</v>
      </c>
      <c r="D4599" s="55" t="s">
        <v>267</v>
      </c>
      <c r="E4599" s="55" t="s">
        <v>2441</v>
      </c>
      <c r="F4599" s="55">
        <v>53</v>
      </c>
      <c r="G4599" s="55">
        <v>13</v>
      </c>
    </row>
    <row r="4600" spans="2:7">
      <c r="B4600" s="55" t="s">
        <v>266</v>
      </c>
      <c r="C4600" s="55" t="s">
        <v>120</v>
      </c>
      <c r="D4600" s="55" t="s">
        <v>267</v>
      </c>
      <c r="E4600" s="55" t="s">
        <v>2442</v>
      </c>
      <c r="F4600" s="55">
        <v>1264</v>
      </c>
      <c r="G4600" s="55">
        <v>1223</v>
      </c>
    </row>
    <row r="4601" spans="2:7">
      <c r="B4601" s="55" t="s">
        <v>266</v>
      </c>
      <c r="C4601" s="55" t="s">
        <v>120</v>
      </c>
      <c r="D4601" s="55" t="s">
        <v>269</v>
      </c>
      <c r="E4601" s="55" t="s">
        <v>2442</v>
      </c>
      <c r="F4601" s="55">
        <v>908</v>
      </c>
      <c r="G4601" s="55">
        <v>793</v>
      </c>
    </row>
    <row r="4602" spans="2:7">
      <c r="B4602" s="55" t="s">
        <v>266</v>
      </c>
      <c r="C4602" s="55" t="s">
        <v>120</v>
      </c>
      <c r="D4602" s="55" t="s">
        <v>270</v>
      </c>
      <c r="E4602" s="55" t="s">
        <v>2442</v>
      </c>
      <c r="F4602" s="55">
        <v>391</v>
      </c>
      <c r="G4602" s="55">
        <v>376</v>
      </c>
    </row>
    <row r="4603" spans="2:7">
      <c r="B4603" s="55" t="s">
        <v>266</v>
      </c>
      <c r="C4603" s="55" t="s">
        <v>120</v>
      </c>
      <c r="D4603" s="55" t="s">
        <v>267</v>
      </c>
      <c r="E4603" s="55" t="s">
        <v>2443</v>
      </c>
      <c r="F4603" s="55">
        <v>855</v>
      </c>
      <c r="G4603" s="55">
        <v>1008</v>
      </c>
    </row>
    <row r="4604" spans="2:7">
      <c r="B4604" s="55" t="s">
        <v>266</v>
      </c>
      <c r="C4604" s="55" t="s">
        <v>120</v>
      </c>
      <c r="D4604" s="55" t="s">
        <v>269</v>
      </c>
      <c r="E4604" s="55" t="s">
        <v>2443</v>
      </c>
      <c r="F4604" s="55">
        <v>6819</v>
      </c>
      <c r="G4604" s="55">
        <v>4075</v>
      </c>
    </row>
    <row r="4605" spans="2:7">
      <c r="B4605" s="55" t="s">
        <v>266</v>
      </c>
      <c r="C4605" s="55" t="s">
        <v>120</v>
      </c>
      <c r="D4605" s="55" t="s">
        <v>270</v>
      </c>
      <c r="E4605" s="55" t="s">
        <v>2443</v>
      </c>
      <c r="F4605" s="55">
        <v>509</v>
      </c>
      <c r="G4605" s="55">
        <v>501</v>
      </c>
    </row>
    <row r="4606" spans="2:7">
      <c r="B4606" s="55" t="s">
        <v>266</v>
      </c>
      <c r="C4606" s="55" t="s">
        <v>120</v>
      </c>
      <c r="D4606" s="55" t="s">
        <v>267</v>
      </c>
      <c r="E4606" s="55" t="s">
        <v>2444</v>
      </c>
      <c r="F4606" s="55">
        <v>140</v>
      </c>
      <c r="G4606" s="55">
        <v>138</v>
      </c>
    </row>
    <row r="4607" spans="2:7">
      <c r="B4607" s="55" t="s">
        <v>266</v>
      </c>
      <c r="C4607" s="55" t="s">
        <v>120</v>
      </c>
      <c r="D4607" s="55" t="s">
        <v>269</v>
      </c>
      <c r="E4607" s="55" t="s">
        <v>2444</v>
      </c>
      <c r="F4607" s="55">
        <v>59</v>
      </c>
      <c r="G4607" s="55">
        <v>144</v>
      </c>
    </row>
    <row r="4608" spans="2:7">
      <c r="B4608" s="55" t="s">
        <v>266</v>
      </c>
      <c r="C4608" s="55" t="s">
        <v>120</v>
      </c>
      <c r="D4608" s="55" t="s">
        <v>270</v>
      </c>
      <c r="E4608" s="55" t="s">
        <v>2444</v>
      </c>
      <c r="F4608" s="55">
        <v>3</v>
      </c>
      <c r="G4608" s="55">
        <v>8</v>
      </c>
    </row>
    <row r="4609" spans="2:7">
      <c r="B4609" s="55" t="s">
        <v>266</v>
      </c>
      <c r="C4609" s="55" t="s">
        <v>120</v>
      </c>
      <c r="D4609" s="55" t="s">
        <v>267</v>
      </c>
      <c r="E4609" s="55" t="s">
        <v>2445</v>
      </c>
      <c r="F4609" s="55">
        <v>12</v>
      </c>
      <c r="G4609" s="55">
        <v>21</v>
      </c>
    </row>
    <row r="4610" spans="2:7">
      <c r="B4610" s="55" t="s">
        <v>266</v>
      </c>
      <c r="C4610" s="55" t="s">
        <v>120</v>
      </c>
      <c r="D4610" s="55" t="s">
        <v>267</v>
      </c>
      <c r="E4610" s="55" t="s">
        <v>2446</v>
      </c>
      <c r="F4610" s="55">
        <v>0</v>
      </c>
      <c r="G4610" s="55">
        <v>2</v>
      </c>
    </row>
    <row r="4611" spans="2:7">
      <c r="B4611" s="55" t="s">
        <v>266</v>
      </c>
      <c r="C4611" s="55" t="s">
        <v>120</v>
      </c>
      <c r="D4611" s="55" t="s">
        <v>267</v>
      </c>
      <c r="E4611" s="55" t="s">
        <v>2447</v>
      </c>
      <c r="F4611" s="55">
        <v>3</v>
      </c>
      <c r="G4611" s="55">
        <v>0</v>
      </c>
    </row>
    <row r="4612" spans="2:7">
      <c r="B4612" s="55" t="s">
        <v>266</v>
      </c>
      <c r="C4612" s="55" t="s">
        <v>120</v>
      </c>
      <c r="D4612" s="55" t="s">
        <v>269</v>
      </c>
      <c r="E4612" s="55" t="s">
        <v>2447</v>
      </c>
      <c r="F4612" s="55">
        <v>0</v>
      </c>
      <c r="G4612" s="55">
        <v>0</v>
      </c>
    </row>
    <row r="4613" spans="2:7">
      <c r="B4613" s="55" t="s">
        <v>266</v>
      </c>
      <c r="C4613" s="55" t="s">
        <v>120</v>
      </c>
      <c r="D4613" s="55" t="s">
        <v>267</v>
      </c>
      <c r="E4613" s="55" t="s">
        <v>2448</v>
      </c>
      <c r="F4613" s="55">
        <v>0</v>
      </c>
      <c r="G4613" s="55">
        <v>0</v>
      </c>
    </row>
    <row r="4614" spans="2:7">
      <c r="B4614" s="55" t="s">
        <v>266</v>
      </c>
      <c r="C4614" s="55" t="s">
        <v>120</v>
      </c>
      <c r="D4614" s="55" t="s">
        <v>267</v>
      </c>
      <c r="E4614" s="55" t="s">
        <v>2449</v>
      </c>
      <c r="F4614" s="55">
        <v>0</v>
      </c>
      <c r="G4614" s="55">
        <v>0</v>
      </c>
    </row>
    <row r="4615" spans="2:7">
      <c r="B4615" s="55" t="s">
        <v>266</v>
      </c>
      <c r="C4615" s="55" t="s">
        <v>120</v>
      </c>
      <c r="D4615" s="55" t="s">
        <v>267</v>
      </c>
      <c r="E4615" s="55" t="s">
        <v>2450</v>
      </c>
      <c r="F4615" s="55">
        <v>0</v>
      </c>
      <c r="G4615" s="55">
        <v>0</v>
      </c>
    </row>
    <row r="4616" spans="2:7">
      <c r="B4616" s="55" t="s">
        <v>266</v>
      </c>
      <c r="C4616" s="55" t="s">
        <v>120</v>
      </c>
      <c r="D4616" s="55" t="s">
        <v>267</v>
      </c>
      <c r="E4616" s="55" t="s">
        <v>2451</v>
      </c>
      <c r="F4616" s="55">
        <v>913</v>
      </c>
      <c r="G4616" s="55">
        <v>742</v>
      </c>
    </row>
    <row r="4617" spans="2:7">
      <c r="B4617" s="55" t="s">
        <v>266</v>
      </c>
      <c r="C4617" s="55" t="s">
        <v>120</v>
      </c>
      <c r="D4617" s="55" t="s">
        <v>269</v>
      </c>
      <c r="E4617" s="55" t="s">
        <v>2451</v>
      </c>
      <c r="F4617" s="55">
        <v>2542</v>
      </c>
      <c r="G4617" s="55">
        <v>3878</v>
      </c>
    </row>
    <row r="4618" spans="2:7">
      <c r="B4618" s="55" t="s">
        <v>266</v>
      </c>
      <c r="C4618" s="55" t="s">
        <v>120</v>
      </c>
      <c r="D4618" s="55" t="s">
        <v>270</v>
      </c>
      <c r="E4618" s="55" t="s">
        <v>2451</v>
      </c>
      <c r="F4618" s="55">
        <v>166</v>
      </c>
      <c r="G4618" s="55">
        <v>103</v>
      </c>
    </row>
    <row r="4619" spans="2:7">
      <c r="B4619" s="55" t="s">
        <v>266</v>
      </c>
      <c r="C4619" s="55" t="s">
        <v>120</v>
      </c>
      <c r="D4619" s="55" t="s">
        <v>267</v>
      </c>
      <c r="E4619" s="55" t="s">
        <v>2452</v>
      </c>
      <c r="F4619" s="55">
        <v>0</v>
      </c>
      <c r="G4619" s="55">
        <v>0</v>
      </c>
    </row>
    <row r="4620" spans="2:7">
      <c r="B4620" s="55" t="s">
        <v>266</v>
      </c>
      <c r="C4620" s="55" t="s">
        <v>120</v>
      </c>
      <c r="D4620" s="55" t="s">
        <v>269</v>
      </c>
      <c r="E4620" s="55" t="s">
        <v>2452</v>
      </c>
      <c r="F4620" s="55">
        <v>6</v>
      </c>
      <c r="G4620" s="55">
        <v>0</v>
      </c>
    </row>
    <row r="4621" spans="2:7">
      <c r="B4621" s="55" t="s">
        <v>266</v>
      </c>
      <c r="C4621" s="55" t="s">
        <v>120</v>
      </c>
      <c r="D4621" s="55" t="s">
        <v>270</v>
      </c>
      <c r="E4621" s="55" t="s">
        <v>2452</v>
      </c>
      <c r="F4621" s="55">
        <v>0</v>
      </c>
      <c r="G4621" s="55">
        <v>0</v>
      </c>
    </row>
    <row r="4622" spans="2:7">
      <c r="B4622" s="55" t="s">
        <v>266</v>
      </c>
      <c r="C4622" s="55" t="s">
        <v>120</v>
      </c>
      <c r="D4622" s="55" t="s">
        <v>267</v>
      </c>
      <c r="E4622" s="55" t="s">
        <v>2453</v>
      </c>
      <c r="F4622" s="55">
        <v>0</v>
      </c>
      <c r="G4622" s="55">
        <v>0</v>
      </c>
    </row>
    <row r="4623" spans="2:7">
      <c r="B4623" s="55" t="s">
        <v>266</v>
      </c>
      <c r="C4623" s="55" t="s">
        <v>120</v>
      </c>
      <c r="D4623" s="55" t="s">
        <v>269</v>
      </c>
      <c r="E4623" s="55" t="s">
        <v>2453</v>
      </c>
      <c r="F4623" s="55">
        <v>3</v>
      </c>
      <c r="G4623" s="55">
        <v>2</v>
      </c>
    </row>
    <row r="4624" spans="2:7">
      <c r="B4624" s="55" t="s">
        <v>266</v>
      </c>
      <c r="C4624" s="55" t="s">
        <v>120</v>
      </c>
      <c r="D4624" s="55" t="s">
        <v>267</v>
      </c>
      <c r="E4624" s="55" t="s">
        <v>2454</v>
      </c>
      <c r="F4624" s="55">
        <v>6</v>
      </c>
      <c r="G4624" s="55">
        <v>6</v>
      </c>
    </row>
    <row r="4625" spans="2:7">
      <c r="B4625" s="55" t="s">
        <v>266</v>
      </c>
      <c r="C4625" s="55" t="s">
        <v>120</v>
      </c>
      <c r="D4625" s="55" t="s">
        <v>269</v>
      </c>
      <c r="E4625" s="55" t="s">
        <v>2454</v>
      </c>
      <c r="F4625" s="55">
        <v>65</v>
      </c>
      <c r="G4625" s="55">
        <v>25</v>
      </c>
    </row>
    <row r="4626" spans="2:7">
      <c r="B4626" s="55" t="s">
        <v>266</v>
      </c>
      <c r="C4626" s="55" t="s">
        <v>120</v>
      </c>
      <c r="D4626" s="55" t="s">
        <v>270</v>
      </c>
      <c r="E4626" s="55" t="s">
        <v>2454</v>
      </c>
      <c r="F4626" s="55">
        <v>0</v>
      </c>
      <c r="G4626" s="55">
        <v>0</v>
      </c>
    </row>
    <row r="4627" spans="2:7">
      <c r="B4627" s="55" t="s">
        <v>266</v>
      </c>
      <c r="C4627" s="55" t="s">
        <v>120</v>
      </c>
      <c r="D4627" s="55" t="s">
        <v>267</v>
      </c>
      <c r="E4627" s="55" t="s">
        <v>2455</v>
      </c>
      <c r="F4627" s="55">
        <v>1</v>
      </c>
      <c r="G4627" s="55">
        <v>0</v>
      </c>
    </row>
    <row r="4628" spans="2:7">
      <c r="B4628" s="55" t="s">
        <v>266</v>
      </c>
      <c r="C4628" s="55" t="s">
        <v>120</v>
      </c>
      <c r="D4628" s="55" t="s">
        <v>267</v>
      </c>
      <c r="E4628" s="55" t="s">
        <v>2456</v>
      </c>
      <c r="F4628" s="55">
        <v>0</v>
      </c>
      <c r="G4628" s="55">
        <v>12</v>
      </c>
    </row>
    <row r="4629" spans="2:7">
      <c r="B4629" s="55" t="s">
        <v>266</v>
      </c>
      <c r="C4629" s="55" t="s">
        <v>120</v>
      </c>
      <c r="D4629" s="55" t="s">
        <v>267</v>
      </c>
      <c r="E4629" s="55" t="s">
        <v>2457</v>
      </c>
      <c r="F4629" s="55">
        <v>124</v>
      </c>
      <c r="G4629" s="55">
        <v>64</v>
      </c>
    </row>
    <row r="4630" spans="2:7">
      <c r="B4630" s="55" t="s">
        <v>266</v>
      </c>
      <c r="C4630" s="55" t="s">
        <v>120</v>
      </c>
      <c r="D4630" s="55" t="s">
        <v>269</v>
      </c>
      <c r="E4630" s="55" t="s">
        <v>2457</v>
      </c>
      <c r="F4630" s="55">
        <v>96</v>
      </c>
      <c r="G4630" s="55">
        <v>73</v>
      </c>
    </row>
    <row r="4631" spans="2:7">
      <c r="B4631" s="55" t="s">
        <v>266</v>
      </c>
      <c r="C4631" s="55" t="s">
        <v>120</v>
      </c>
      <c r="D4631" s="55" t="s">
        <v>270</v>
      </c>
      <c r="E4631" s="55" t="s">
        <v>2457</v>
      </c>
      <c r="F4631" s="55">
        <v>0</v>
      </c>
      <c r="G4631" s="55">
        <v>10</v>
      </c>
    </row>
    <row r="4632" spans="2:7">
      <c r="B4632" s="55" t="s">
        <v>266</v>
      </c>
      <c r="C4632" s="55" t="s">
        <v>120</v>
      </c>
      <c r="D4632" s="55" t="s">
        <v>267</v>
      </c>
      <c r="E4632" s="55" t="s">
        <v>353</v>
      </c>
      <c r="F4632" s="55">
        <v>81</v>
      </c>
      <c r="G4632" s="55">
        <v>155</v>
      </c>
    </row>
    <row r="4633" spans="2:7">
      <c r="B4633" s="55" t="s">
        <v>266</v>
      </c>
      <c r="C4633" s="55" t="s">
        <v>120</v>
      </c>
      <c r="D4633" s="55" t="s">
        <v>269</v>
      </c>
      <c r="E4633" s="55" t="s">
        <v>353</v>
      </c>
      <c r="F4633" s="55">
        <v>52</v>
      </c>
      <c r="G4633" s="55">
        <v>112</v>
      </c>
    </row>
    <row r="4634" spans="2:7">
      <c r="B4634" s="55" t="s">
        <v>266</v>
      </c>
      <c r="C4634" s="55" t="s">
        <v>120</v>
      </c>
      <c r="D4634" s="55" t="s">
        <v>270</v>
      </c>
      <c r="E4634" s="55" t="s">
        <v>353</v>
      </c>
      <c r="F4634" s="55">
        <v>17</v>
      </c>
      <c r="G4634" s="55">
        <v>30</v>
      </c>
    </row>
    <row r="4635" spans="2:7">
      <c r="B4635" s="55" t="s">
        <v>266</v>
      </c>
      <c r="C4635" s="55" t="s">
        <v>120</v>
      </c>
      <c r="D4635" s="55" t="s">
        <v>267</v>
      </c>
      <c r="E4635" s="55" t="s">
        <v>2458</v>
      </c>
      <c r="F4635" s="55">
        <v>21</v>
      </c>
      <c r="G4635" s="55">
        <v>6</v>
      </c>
    </row>
    <row r="4636" spans="2:7">
      <c r="B4636" s="55" t="s">
        <v>266</v>
      </c>
      <c r="C4636" s="55" t="s">
        <v>120</v>
      </c>
      <c r="D4636" s="55" t="s">
        <v>269</v>
      </c>
      <c r="E4636" s="55" t="s">
        <v>2458</v>
      </c>
      <c r="F4636" s="55">
        <v>0</v>
      </c>
      <c r="G4636" s="55">
        <v>0</v>
      </c>
    </row>
    <row r="4637" spans="2:7">
      <c r="B4637" s="55" t="s">
        <v>266</v>
      </c>
      <c r="C4637" s="55" t="s">
        <v>120</v>
      </c>
      <c r="D4637" s="55" t="s">
        <v>267</v>
      </c>
      <c r="E4637" s="55" t="s">
        <v>2459</v>
      </c>
      <c r="F4637" s="55">
        <v>0</v>
      </c>
      <c r="G4637" s="55">
        <v>0</v>
      </c>
    </row>
    <row r="4638" spans="2:7">
      <c r="B4638" s="55" t="s">
        <v>266</v>
      </c>
      <c r="C4638" s="55" t="s">
        <v>120</v>
      </c>
      <c r="D4638" s="55" t="s">
        <v>269</v>
      </c>
      <c r="E4638" s="55" t="s">
        <v>2459</v>
      </c>
      <c r="F4638" s="55">
        <v>1</v>
      </c>
      <c r="G4638" s="55">
        <v>0</v>
      </c>
    </row>
    <row r="4639" spans="2:7">
      <c r="B4639" s="55" t="s">
        <v>266</v>
      </c>
      <c r="C4639" s="55" t="s">
        <v>120</v>
      </c>
      <c r="D4639" s="55" t="s">
        <v>267</v>
      </c>
      <c r="E4639" s="55" t="s">
        <v>2460</v>
      </c>
      <c r="F4639" s="55">
        <v>0</v>
      </c>
      <c r="G4639" s="55">
        <v>0</v>
      </c>
    </row>
    <row r="4640" spans="2:7">
      <c r="B4640" s="55" t="s">
        <v>266</v>
      </c>
      <c r="C4640" s="55" t="s">
        <v>120</v>
      </c>
      <c r="D4640" s="55" t="s">
        <v>269</v>
      </c>
      <c r="E4640" s="55" t="s">
        <v>2460</v>
      </c>
      <c r="F4640" s="55">
        <v>0</v>
      </c>
      <c r="G4640" s="55">
        <v>2</v>
      </c>
    </row>
    <row r="4641" spans="2:7">
      <c r="B4641" s="55" t="s">
        <v>266</v>
      </c>
      <c r="C4641" s="55" t="s">
        <v>120</v>
      </c>
      <c r="D4641" s="55" t="s">
        <v>270</v>
      </c>
      <c r="E4641" s="55" t="s">
        <v>2460</v>
      </c>
      <c r="F4641" s="55">
        <v>1</v>
      </c>
      <c r="G4641" s="55">
        <v>0</v>
      </c>
    </row>
    <row r="4642" spans="2:7">
      <c r="B4642" s="55" t="s">
        <v>266</v>
      </c>
      <c r="C4642" s="55" t="s">
        <v>120</v>
      </c>
      <c r="D4642" s="55" t="s">
        <v>267</v>
      </c>
      <c r="E4642" s="55" t="s">
        <v>2461</v>
      </c>
      <c r="F4642" s="55">
        <v>0</v>
      </c>
      <c r="G4642" s="55">
        <v>0</v>
      </c>
    </row>
    <row r="4643" spans="2:7">
      <c r="B4643" s="55" t="s">
        <v>266</v>
      </c>
      <c r="C4643" s="55" t="s">
        <v>120</v>
      </c>
      <c r="D4643" s="55" t="s">
        <v>269</v>
      </c>
      <c r="E4643" s="55" t="s">
        <v>2461</v>
      </c>
      <c r="F4643" s="55">
        <v>0</v>
      </c>
      <c r="G4643" s="55">
        <v>0</v>
      </c>
    </row>
    <row r="4644" spans="2:7">
      <c r="B4644" s="55" t="s">
        <v>266</v>
      </c>
      <c r="C4644" s="55" t="s">
        <v>120</v>
      </c>
      <c r="D4644" s="55" t="s">
        <v>270</v>
      </c>
      <c r="E4644" s="55" t="s">
        <v>2461</v>
      </c>
      <c r="F4644" s="55">
        <v>0</v>
      </c>
      <c r="G4644" s="55">
        <v>0</v>
      </c>
    </row>
    <row r="4645" spans="2:7">
      <c r="B4645" s="55" t="s">
        <v>266</v>
      </c>
      <c r="C4645" s="55" t="s">
        <v>120</v>
      </c>
      <c r="D4645" s="55" t="s">
        <v>267</v>
      </c>
      <c r="E4645" s="55" t="s">
        <v>2462</v>
      </c>
      <c r="F4645" s="55">
        <v>5</v>
      </c>
      <c r="G4645" s="55">
        <v>0</v>
      </c>
    </row>
    <row r="4646" spans="2:7">
      <c r="B4646" s="55" t="s">
        <v>266</v>
      </c>
      <c r="C4646" s="55" t="s">
        <v>120</v>
      </c>
      <c r="D4646" s="55" t="s">
        <v>270</v>
      </c>
      <c r="E4646" s="55" t="s">
        <v>2462</v>
      </c>
      <c r="F4646" s="55">
        <v>1</v>
      </c>
      <c r="G4646" s="55">
        <v>0</v>
      </c>
    </row>
    <row r="4647" spans="2:7">
      <c r="B4647" s="55" t="s">
        <v>266</v>
      </c>
      <c r="C4647" s="55" t="s">
        <v>120</v>
      </c>
      <c r="D4647" s="55" t="s">
        <v>267</v>
      </c>
      <c r="E4647" s="55" t="s">
        <v>2463</v>
      </c>
      <c r="F4647" s="55">
        <v>23</v>
      </c>
      <c r="G4647" s="55">
        <v>1135</v>
      </c>
    </row>
    <row r="4648" spans="2:7">
      <c r="B4648" s="55" t="s">
        <v>266</v>
      </c>
      <c r="C4648" s="55" t="s">
        <v>120</v>
      </c>
      <c r="D4648" s="55" t="s">
        <v>269</v>
      </c>
      <c r="E4648" s="55" t="s">
        <v>2463</v>
      </c>
      <c r="F4648" s="55">
        <v>9</v>
      </c>
      <c r="G4648" s="55">
        <v>0</v>
      </c>
    </row>
    <row r="4649" spans="2:7">
      <c r="B4649" s="55" t="s">
        <v>266</v>
      </c>
      <c r="C4649" s="55" t="s">
        <v>120</v>
      </c>
      <c r="D4649" s="55" t="s">
        <v>270</v>
      </c>
      <c r="E4649" s="55" t="s">
        <v>2463</v>
      </c>
      <c r="F4649" s="55">
        <v>13</v>
      </c>
      <c r="G4649" s="55">
        <v>11</v>
      </c>
    </row>
    <row r="4650" spans="2:7">
      <c r="B4650" s="55" t="s">
        <v>266</v>
      </c>
      <c r="C4650" s="55" t="s">
        <v>120</v>
      </c>
      <c r="D4650" s="55" t="s">
        <v>267</v>
      </c>
      <c r="E4650" s="55" t="s">
        <v>2464</v>
      </c>
      <c r="F4650" s="55">
        <v>0</v>
      </c>
      <c r="G4650" s="55">
        <v>0</v>
      </c>
    </row>
    <row r="4651" spans="2:7">
      <c r="B4651" s="55" t="s">
        <v>266</v>
      </c>
      <c r="C4651" s="55" t="s">
        <v>120</v>
      </c>
      <c r="D4651" s="55" t="s">
        <v>267</v>
      </c>
      <c r="E4651" s="55" t="s">
        <v>2465</v>
      </c>
      <c r="F4651" s="55">
        <v>0</v>
      </c>
      <c r="G4651" s="55">
        <v>0</v>
      </c>
    </row>
    <row r="4652" spans="2:7">
      <c r="B4652" s="55" t="s">
        <v>266</v>
      </c>
      <c r="C4652" s="55" t="s">
        <v>120</v>
      </c>
      <c r="D4652" s="55" t="s">
        <v>267</v>
      </c>
      <c r="E4652" s="55" t="s">
        <v>2466</v>
      </c>
      <c r="F4652" s="55">
        <v>0</v>
      </c>
      <c r="G4652" s="55">
        <v>0</v>
      </c>
    </row>
    <row r="4653" spans="2:7">
      <c r="B4653" s="55" t="s">
        <v>266</v>
      </c>
      <c r="C4653" s="55" t="s">
        <v>2467</v>
      </c>
      <c r="D4653" s="55" t="s">
        <v>267</v>
      </c>
      <c r="E4653" s="55" t="s">
        <v>2468</v>
      </c>
      <c r="F4653" s="55">
        <v>150</v>
      </c>
      <c r="G4653" s="55">
        <v>132</v>
      </c>
    </row>
    <row r="4654" spans="2:7">
      <c r="B4654" s="55" t="s">
        <v>266</v>
      </c>
      <c r="C4654" s="55" t="s">
        <v>2467</v>
      </c>
      <c r="D4654" s="55" t="s">
        <v>269</v>
      </c>
      <c r="E4654" s="55" t="s">
        <v>2468</v>
      </c>
      <c r="F4654" s="55">
        <v>25</v>
      </c>
      <c r="G4654" s="55">
        <v>35</v>
      </c>
    </row>
    <row r="4655" spans="2:7">
      <c r="B4655" s="55" t="s">
        <v>266</v>
      </c>
      <c r="C4655" s="55" t="s">
        <v>2467</v>
      </c>
      <c r="D4655" s="55" t="s">
        <v>270</v>
      </c>
      <c r="E4655" s="55" t="s">
        <v>2468</v>
      </c>
      <c r="F4655" s="55">
        <v>13</v>
      </c>
      <c r="G4655" s="55">
        <v>29</v>
      </c>
    </row>
    <row r="4656" spans="2:7">
      <c r="B4656" s="55" t="s">
        <v>266</v>
      </c>
      <c r="C4656" s="55" t="s">
        <v>2467</v>
      </c>
      <c r="D4656" s="55" t="s">
        <v>267</v>
      </c>
      <c r="E4656" s="55" t="s">
        <v>2469</v>
      </c>
      <c r="F4656" s="55">
        <v>6</v>
      </c>
      <c r="G4656" s="55">
        <v>0</v>
      </c>
    </row>
    <row r="4657" spans="2:7">
      <c r="B4657" s="55" t="s">
        <v>266</v>
      </c>
      <c r="C4657" s="55" t="s">
        <v>2467</v>
      </c>
      <c r="D4657" s="55" t="s">
        <v>267</v>
      </c>
      <c r="E4657" s="55" t="s">
        <v>2470</v>
      </c>
      <c r="F4657" s="55">
        <v>12</v>
      </c>
      <c r="G4657" s="55">
        <v>0</v>
      </c>
    </row>
    <row r="4658" spans="2:7">
      <c r="B4658" s="55" t="s">
        <v>266</v>
      </c>
      <c r="C4658" s="55" t="s">
        <v>2467</v>
      </c>
      <c r="D4658" s="55" t="s">
        <v>270</v>
      </c>
      <c r="E4658" s="55" t="s">
        <v>2470</v>
      </c>
      <c r="F4658" s="55">
        <v>0</v>
      </c>
      <c r="G4658" s="55">
        <v>0</v>
      </c>
    </row>
    <row r="4659" spans="2:7">
      <c r="B4659" s="55" t="s">
        <v>266</v>
      </c>
      <c r="C4659" s="55" t="s">
        <v>2467</v>
      </c>
      <c r="D4659" s="55" t="s">
        <v>267</v>
      </c>
      <c r="E4659" s="55" t="s">
        <v>2471</v>
      </c>
      <c r="F4659" s="55">
        <v>7</v>
      </c>
      <c r="G4659" s="55">
        <v>0</v>
      </c>
    </row>
    <row r="4660" spans="2:7">
      <c r="B4660" s="55" t="s">
        <v>266</v>
      </c>
      <c r="C4660" s="55" t="s">
        <v>2467</v>
      </c>
      <c r="D4660" s="55" t="s">
        <v>269</v>
      </c>
      <c r="E4660" s="55" t="s">
        <v>2471</v>
      </c>
      <c r="F4660" s="55">
        <v>0</v>
      </c>
      <c r="G4660" s="55">
        <v>0</v>
      </c>
    </row>
    <row r="4661" spans="2:7">
      <c r="B4661" s="55" t="s">
        <v>266</v>
      </c>
      <c r="C4661" s="55" t="s">
        <v>2467</v>
      </c>
      <c r="D4661" s="55" t="s">
        <v>270</v>
      </c>
      <c r="E4661" s="55" t="s">
        <v>2471</v>
      </c>
      <c r="F4661" s="55">
        <v>0</v>
      </c>
      <c r="G4661" s="55">
        <v>0</v>
      </c>
    </row>
    <row r="4662" spans="2:7">
      <c r="B4662" s="55" t="s">
        <v>266</v>
      </c>
      <c r="C4662" s="55" t="s">
        <v>2467</v>
      </c>
      <c r="D4662" s="55" t="s">
        <v>267</v>
      </c>
      <c r="E4662" s="55" t="s">
        <v>2472</v>
      </c>
      <c r="F4662" s="55">
        <v>1</v>
      </c>
      <c r="G4662" s="55">
        <v>3</v>
      </c>
    </row>
    <row r="4663" spans="2:7">
      <c r="B4663" s="55" t="s">
        <v>266</v>
      </c>
      <c r="C4663" s="55" t="s">
        <v>2467</v>
      </c>
      <c r="D4663" s="55" t="s">
        <v>267</v>
      </c>
      <c r="E4663" s="55" t="s">
        <v>2473</v>
      </c>
      <c r="F4663" s="55">
        <v>31</v>
      </c>
      <c r="G4663" s="55">
        <v>58</v>
      </c>
    </row>
    <row r="4664" spans="2:7">
      <c r="B4664" s="55" t="s">
        <v>266</v>
      </c>
      <c r="C4664" s="55" t="s">
        <v>2467</v>
      </c>
      <c r="D4664" s="55" t="s">
        <v>269</v>
      </c>
      <c r="E4664" s="55" t="s">
        <v>2473</v>
      </c>
      <c r="F4664" s="55">
        <v>28</v>
      </c>
      <c r="G4664" s="55">
        <v>24</v>
      </c>
    </row>
    <row r="4665" spans="2:7">
      <c r="B4665" s="55" t="s">
        <v>266</v>
      </c>
      <c r="C4665" s="55" t="s">
        <v>2467</v>
      </c>
      <c r="D4665" s="55" t="s">
        <v>270</v>
      </c>
      <c r="E4665" s="55" t="s">
        <v>2473</v>
      </c>
      <c r="F4665" s="55">
        <v>3</v>
      </c>
      <c r="G4665" s="55">
        <v>3</v>
      </c>
    </row>
    <row r="4666" spans="2:7">
      <c r="B4666" s="55" t="s">
        <v>266</v>
      </c>
      <c r="C4666" s="55" t="s">
        <v>2467</v>
      </c>
      <c r="D4666" s="55" t="s">
        <v>267</v>
      </c>
      <c r="E4666" s="55" t="s">
        <v>2474</v>
      </c>
      <c r="F4666" s="55">
        <v>1</v>
      </c>
      <c r="G4666" s="55">
        <v>0</v>
      </c>
    </row>
    <row r="4667" spans="2:7">
      <c r="B4667" s="55" t="s">
        <v>266</v>
      </c>
      <c r="C4667" s="55" t="s">
        <v>2467</v>
      </c>
      <c r="D4667" s="55" t="s">
        <v>270</v>
      </c>
      <c r="E4667" s="55" t="s">
        <v>2474</v>
      </c>
      <c r="F4667" s="55">
        <v>0</v>
      </c>
      <c r="G4667" s="55">
        <v>0</v>
      </c>
    </row>
    <row r="4668" spans="2:7">
      <c r="B4668" s="55" t="s">
        <v>266</v>
      </c>
      <c r="C4668" s="55" t="s">
        <v>2467</v>
      </c>
      <c r="D4668" s="55" t="s">
        <v>267</v>
      </c>
      <c r="E4668" s="55" t="s">
        <v>2475</v>
      </c>
      <c r="F4668" s="55">
        <v>12</v>
      </c>
      <c r="G4668" s="55">
        <v>6</v>
      </c>
    </row>
    <row r="4669" spans="2:7">
      <c r="B4669" s="55" t="s">
        <v>266</v>
      </c>
      <c r="C4669" s="55" t="s">
        <v>2467</v>
      </c>
      <c r="D4669" s="55" t="s">
        <v>269</v>
      </c>
      <c r="E4669" s="55" t="s">
        <v>2475</v>
      </c>
      <c r="F4669" s="55">
        <v>0</v>
      </c>
      <c r="G4669" s="55">
        <v>0</v>
      </c>
    </row>
    <row r="4670" spans="2:7">
      <c r="B4670" s="55" t="s">
        <v>266</v>
      </c>
      <c r="C4670" s="55" t="s">
        <v>2467</v>
      </c>
      <c r="D4670" s="55" t="s">
        <v>267</v>
      </c>
      <c r="E4670" s="55" t="s">
        <v>2476</v>
      </c>
      <c r="F4670" s="55">
        <v>1963</v>
      </c>
      <c r="G4670" s="55">
        <v>1392</v>
      </c>
    </row>
    <row r="4671" spans="2:7">
      <c r="B4671" s="55" t="s">
        <v>266</v>
      </c>
      <c r="C4671" s="55" t="s">
        <v>2467</v>
      </c>
      <c r="D4671" s="55" t="s">
        <v>269</v>
      </c>
      <c r="E4671" s="55" t="s">
        <v>2476</v>
      </c>
      <c r="F4671" s="55">
        <v>250</v>
      </c>
      <c r="G4671" s="55">
        <v>282</v>
      </c>
    </row>
    <row r="4672" spans="2:7">
      <c r="B4672" s="55" t="s">
        <v>266</v>
      </c>
      <c r="C4672" s="55" t="s">
        <v>2467</v>
      </c>
      <c r="D4672" s="55" t="s">
        <v>270</v>
      </c>
      <c r="E4672" s="55" t="s">
        <v>2476</v>
      </c>
      <c r="F4672" s="55">
        <v>160</v>
      </c>
      <c r="G4672" s="55">
        <v>188</v>
      </c>
    </row>
    <row r="4673" spans="2:7">
      <c r="B4673" s="55" t="s">
        <v>266</v>
      </c>
      <c r="C4673" s="55" t="s">
        <v>2467</v>
      </c>
      <c r="D4673" s="55" t="s">
        <v>267</v>
      </c>
      <c r="E4673" s="55" t="s">
        <v>2477</v>
      </c>
      <c r="F4673" s="55">
        <v>0</v>
      </c>
      <c r="G4673" s="55">
        <v>8</v>
      </c>
    </row>
    <row r="4674" spans="2:7">
      <c r="B4674" s="55" t="s">
        <v>266</v>
      </c>
      <c r="C4674" s="55" t="s">
        <v>2467</v>
      </c>
      <c r="D4674" s="55" t="s">
        <v>269</v>
      </c>
      <c r="E4674" s="55" t="s">
        <v>2477</v>
      </c>
      <c r="F4674" s="55">
        <v>24</v>
      </c>
      <c r="G4674" s="55">
        <v>14</v>
      </c>
    </row>
    <row r="4675" spans="2:7">
      <c r="B4675" s="55" t="s">
        <v>266</v>
      </c>
      <c r="C4675" s="55" t="s">
        <v>2467</v>
      </c>
      <c r="D4675" s="55" t="s">
        <v>267</v>
      </c>
      <c r="E4675" s="55" t="s">
        <v>2478</v>
      </c>
      <c r="F4675" s="55">
        <v>0</v>
      </c>
      <c r="G4675" s="55">
        <v>0</v>
      </c>
    </row>
    <row r="4676" spans="2:7">
      <c r="B4676" s="55" t="s">
        <v>266</v>
      </c>
      <c r="C4676" s="55" t="s">
        <v>2467</v>
      </c>
      <c r="D4676" s="55" t="s">
        <v>269</v>
      </c>
      <c r="E4676" s="55" t="s">
        <v>2478</v>
      </c>
      <c r="F4676" s="55">
        <v>0</v>
      </c>
      <c r="G4676" s="55">
        <v>0</v>
      </c>
    </row>
    <row r="4677" spans="2:7">
      <c r="B4677" s="55" t="s">
        <v>266</v>
      </c>
      <c r="C4677" s="55" t="s">
        <v>2467</v>
      </c>
      <c r="D4677" s="55" t="s">
        <v>267</v>
      </c>
      <c r="E4677" s="55" t="s">
        <v>2479</v>
      </c>
      <c r="F4677" s="55">
        <v>10</v>
      </c>
      <c r="G4677" s="55">
        <v>0</v>
      </c>
    </row>
    <row r="4678" spans="2:7">
      <c r="B4678" s="55" t="s">
        <v>266</v>
      </c>
      <c r="C4678" s="55" t="s">
        <v>2467</v>
      </c>
      <c r="D4678" s="55" t="s">
        <v>267</v>
      </c>
      <c r="E4678" s="55" t="s">
        <v>2480</v>
      </c>
      <c r="F4678" s="55">
        <v>0</v>
      </c>
      <c r="G4678" s="55">
        <v>0</v>
      </c>
    </row>
    <row r="4679" spans="2:7">
      <c r="B4679" s="55" t="s">
        <v>266</v>
      </c>
      <c r="C4679" s="55" t="s">
        <v>2467</v>
      </c>
      <c r="D4679" s="55" t="s">
        <v>270</v>
      </c>
      <c r="E4679" s="55" t="s">
        <v>2480</v>
      </c>
      <c r="F4679" s="55">
        <v>0</v>
      </c>
      <c r="G4679" s="55">
        <v>0</v>
      </c>
    </row>
    <row r="4680" spans="2:7">
      <c r="B4680" s="55" t="s">
        <v>266</v>
      </c>
      <c r="C4680" s="55" t="s">
        <v>2467</v>
      </c>
      <c r="D4680" s="55" t="s">
        <v>267</v>
      </c>
      <c r="E4680" s="55" t="s">
        <v>2481</v>
      </c>
      <c r="F4680" s="55">
        <v>242</v>
      </c>
      <c r="G4680" s="55">
        <v>218</v>
      </c>
    </row>
    <row r="4681" spans="2:7">
      <c r="B4681" s="55" t="s">
        <v>266</v>
      </c>
      <c r="C4681" s="55" t="s">
        <v>2467</v>
      </c>
      <c r="D4681" s="55" t="s">
        <v>269</v>
      </c>
      <c r="E4681" s="55" t="s">
        <v>2481</v>
      </c>
      <c r="F4681" s="55">
        <v>9</v>
      </c>
      <c r="G4681" s="55">
        <v>6</v>
      </c>
    </row>
    <row r="4682" spans="2:7">
      <c r="B4682" s="55" t="s">
        <v>266</v>
      </c>
      <c r="C4682" s="55" t="s">
        <v>2467</v>
      </c>
      <c r="D4682" s="55" t="s">
        <v>270</v>
      </c>
      <c r="E4682" s="55" t="s">
        <v>2481</v>
      </c>
      <c r="F4682" s="55">
        <v>0</v>
      </c>
      <c r="G4682" s="55">
        <v>4</v>
      </c>
    </row>
    <row r="4683" spans="2:7">
      <c r="B4683" s="55" t="s">
        <v>266</v>
      </c>
      <c r="C4683" s="55" t="s">
        <v>2467</v>
      </c>
      <c r="D4683" s="55" t="s">
        <v>267</v>
      </c>
      <c r="E4683" s="55" t="s">
        <v>2482</v>
      </c>
      <c r="F4683" s="55">
        <v>5604</v>
      </c>
      <c r="G4683" s="55">
        <v>5490</v>
      </c>
    </row>
    <row r="4684" spans="2:7">
      <c r="B4684" s="55" t="s">
        <v>266</v>
      </c>
      <c r="C4684" s="55" t="s">
        <v>2467</v>
      </c>
      <c r="D4684" s="55" t="s">
        <v>269</v>
      </c>
      <c r="E4684" s="55" t="s">
        <v>2482</v>
      </c>
      <c r="F4684" s="55">
        <v>885</v>
      </c>
      <c r="G4684" s="55">
        <v>952</v>
      </c>
    </row>
    <row r="4685" spans="2:7">
      <c r="B4685" s="55" t="s">
        <v>266</v>
      </c>
      <c r="C4685" s="55" t="s">
        <v>2467</v>
      </c>
      <c r="D4685" s="55" t="s">
        <v>270</v>
      </c>
      <c r="E4685" s="55" t="s">
        <v>2482</v>
      </c>
      <c r="F4685" s="55">
        <v>770</v>
      </c>
      <c r="G4685" s="55">
        <v>900</v>
      </c>
    </row>
    <row r="4686" spans="2:7">
      <c r="B4686" s="55" t="s">
        <v>266</v>
      </c>
      <c r="C4686" s="55" t="s">
        <v>2467</v>
      </c>
      <c r="D4686" s="55" t="s">
        <v>270</v>
      </c>
      <c r="E4686" s="55" t="s">
        <v>2483</v>
      </c>
      <c r="F4686" s="55">
        <v>0</v>
      </c>
      <c r="G4686" s="55">
        <v>0</v>
      </c>
    </row>
    <row r="4687" spans="2:7">
      <c r="B4687" s="55" t="s">
        <v>266</v>
      </c>
      <c r="C4687" s="55" t="s">
        <v>2467</v>
      </c>
      <c r="D4687" s="55" t="s">
        <v>267</v>
      </c>
      <c r="E4687" s="55" t="s">
        <v>2484</v>
      </c>
      <c r="F4687" s="55">
        <v>85</v>
      </c>
      <c r="G4687" s="55">
        <v>51</v>
      </c>
    </row>
    <row r="4688" spans="2:7">
      <c r="B4688" s="55" t="s">
        <v>266</v>
      </c>
      <c r="C4688" s="55" t="s">
        <v>2467</v>
      </c>
      <c r="D4688" s="55" t="s">
        <v>269</v>
      </c>
      <c r="E4688" s="55" t="s">
        <v>2484</v>
      </c>
      <c r="F4688" s="55">
        <v>1</v>
      </c>
      <c r="G4688" s="55">
        <v>0</v>
      </c>
    </row>
    <row r="4689" spans="2:7">
      <c r="B4689" s="55" t="s">
        <v>266</v>
      </c>
      <c r="C4689" s="55" t="s">
        <v>2467</v>
      </c>
      <c r="D4689" s="55" t="s">
        <v>267</v>
      </c>
      <c r="E4689" s="55" t="s">
        <v>2485</v>
      </c>
      <c r="F4689" s="55">
        <v>0</v>
      </c>
      <c r="G4689" s="55">
        <v>0</v>
      </c>
    </row>
    <row r="4690" spans="2:7">
      <c r="B4690" s="55" t="s">
        <v>266</v>
      </c>
      <c r="C4690" s="55" t="s">
        <v>2467</v>
      </c>
      <c r="D4690" s="55" t="s">
        <v>267</v>
      </c>
      <c r="E4690" s="55" t="s">
        <v>2486</v>
      </c>
      <c r="F4690" s="55">
        <v>0</v>
      </c>
      <c r="G4690" s="55">
        <v>50</v>
      </c>
    </row>
    <row r="4691" spans="2:7">
      <c r="B4691" s="55" t="s">
        <v>266</v>
      </c>
      <c r="C4691" s="55" t="s">
        <v>2467</v>
      </c>
      <c r="D4691" s="55" t="s">
        <v>269</v>
      </c>
      <c r="E4691" s="55" t="s">
        <v>2486</v>
      </c>
      <c r="F4691" s="55">
        <v>0</v>
      </c>
      <c r="G4691" s="55">
        <v>0</v>
      </c>
    </row>
    <row r="4692" spans="2:7">
      <c r="B4692" s="55" t="s">
        <v>266</v>
      </c>
      <c r="C4692" s="55" t="s">
        <v>2467</v>
      </c>
      <c r="D4692" s="55" t="s">
        <v>270</v>
      </c>
      <c r="E4692" s="55" t="s">
        <v>2486</v>
      </c>
      <c r="F4692" s="55">
        <v>0</v>
      </c>
      <c r="G4692" s="55">
        <v>0</v>
      </c>
    </row>
    <row r="4693" spans="2:7">
      <c r="B4693" s="55" t="s">
        <v>266</v>
      </c>
      <c r="C4693" s="55" t="s">
        <v>2467</v>
      </c>
      <c r="D4693" s="55" t="s">
        <v>267</v>
      </c>
      <c r="E4693" s="55" t="s">
        <v>2487</v>
      </c>
      <c r="F4693" s="55">
        <v>89</v>
      </c>
      <c r="G4693" s="55">
        <v>117</v>
      </c>
    </row>
    <row r="4694" spans="2:7">
      <c r="B4694" s="55" t="s">
        <v>266</v>
      </c>
      <c r="C4694" s="55" t="s">
        <v>2467</v>
      </c>
      <c r="D4694" s="55" t="s">
        <v>269</v>
      </c>
      <c r="E4694" s="55" t="s">
        <v>2487</v>
      </c>
      <c r="F4694" s="55">
        <v>16</v>
      </c>
      <c r="G4694" s="55">
        <v>35</v>
      </c>
    </row>
    <row r="4695" spans="2:7">
      <c r="B4695" s="55" t="s">
        <v>266</v>
      </c>
      <c r="C4695" s="55" t="s">
        <v>2467</v>
      </c>
      <c r="D4695" s="55" t="s">
        <v>270</v>
      </c>
      <c r="E4695" s="55" t="s">
        <v>2487</v>
      </c>
      <c r="F4695" s="55">
        <v>3</v>
      </c>
      <c r="G4695" s="55">
        <v>4</v>
      </c>
    </row>
    <row r="4696" spans="2:7">
      <c r="B4696" s="55" t="s">
        <v>266</v>
      </c>
      <c r="C4696" s="55" t="s">
        <v>2467</v>
      </c>
      <c r="D4696" s="55" t="s">
        <v>267</v>
      </c>
      <c r="E4696" s="55" t="s">
        <v>2488</v>
      </c>
      <c r="F4696" s="55">
        <v>0</v>
      </c>
      <c r="G4696" s="55">
        <v>20</v>
      </c>
    </row>
    <row r="4697" spans="2:7">
      <c r="B4697" s="55" t="s">
        <v>266</v>
      </c>
      <c r="C4697" s="55" t="s">
        <v>2467</v>
      </c>
      <c r="D4697" s="55" t="s">
        <v>267</v>
      </c>
      <c r="E4697" s="55" t="s">
        <v>2489</v>
      </c>
      <c r="F4697" s="55">
        <v>0</v>
      </c>
      <c r="G4697" s="55">
        <v>2</v>
      </c>
    </row>
    <row r="4698" spans="2:7">
      <c r="B4698" s="55" t="s">
        <v>266</v>
      </c>
      <c r="C4698" s="55" t="s">
        <v>2467</v>
      </c>
      <c r="D4698" s="55" t="s">
        <v>267</v>
      </c>
      <c r="E4698" s="55" t="s">
        <v>2490</v>
      </c>
      <c r="F4698" s="55">
        <v>6</v>
      </c>
      <c r="G4698" s="55">
        <v>8</v>
      </c>
    </row>
    <row r="4699" spans="2:7">
      <c r="B4699" s="55" t="s">
        <v>266</v>
      </c>
      <c r="C4699" s="55" t="s">
        <v>2467</v>
      </c>
      <c r="D4699" s="55" t="s">
        <v>269</v>
      </c>
      <c r="E4699" s="55" t="s">
        <v>2490</v>
      </c>
      <c r="F4699" s="55">
        <v>6</v>
      </c>
      <c r="G4699" s="55">
        <v>4</v>
      </c>
    </row>
    <row r="4700" spans="2:7">
      <c r="B4700" s="55" t="s">
        <v>266</v>
      </c>
      <c r="C4700" s="55" t="s">
        <v>2467</v>
      </c>
      <c r="D4700" s="55" t="s">
        <v>270</v>
      </c>
      <c r="E4700" s="55" t="s">
        <v>2490</v>
      </c>
      <c r="F4700" s="55">
        <v>0</v>
      </c>
      <c r="G4700" s="55">
        <v>0</v>
      </c>
    </row>
    <row r="4701" spans="2:7">
      <c r="B4701" s="55" t="s">
        <v>266</v>
      </c>
      <c r="C4701" s="55" t="s">
        <v>2467</v>
      </c>
      <c r="D4701" s="55" t="s">
        <v>267</v>
      </c>
      <c r="E4701" s="55" t="s">
        <v>2491</v>
      </c>
      <c r="F4701" s="55">
        <v>173</v>
      </c>
      <c r="G4701" s="55">
        <v>108</v>
      </c>
    </row>
    <row r="4702" spans="2:7">
      <c r="B4702" s="55" t="s">
        <v>266</v>
      </c>
      <c r="C4702" s="55" t="s">
        <v>2467</v>
      </c>
      <c r="D4702" s="55" t="s">
        <v>269</v>
      </c>
      <c r="E4702" s="55" t="s">
        <v>2491</v>
      </c>
      <c r="F4702" s="55">
        <v>6</v>
      </c>
      <c r="G4702" s="55">
        <v>0</v>
      </c>
    </row>
    <row r="4703" spans="2:7">
      <c r="B4703" s="55" t="s">
        <v>266</v>
      </c>
      <c r="C4703" s="55" t="s">
        <v>2467</v>
      </c>
      <c r="D4703" s="55" t="s">
        <v>270</v>
      </c>
      <c r="E4703" s="55" t="s">
        <v>2491</v>
      </c>
      <c r="F4703" s="55">
        <v>0</v>
      </c>
      <c r="G4703" s="55">
        <v>0</v>
      </c>
    </row>
    <row r="4704" spans="2:7">
      <c r="B4704" s="55" t="s">
        <v>266</v>
      </c>
      <c r="C4704" s="55" t="s">
        <v>2467</v>
      </c>
      <c r="D4704" s="55" t="s">
        <v>267</v>
      </c>
      <c r="E4704" s="55" t="s">
        <v>2492</v>
      </c>
      <c r="F4704" s="55">
        <v>22</v>
      </c>
      <c r="G4704" s="55">
        <v>9</v>
      </c>
    </row>
    <row r="4705" spans="2:7">
      <c r="B4705" s="55" t="s">
        <v>266</v>
      </c>
      <c r="C4705" s="55" t="s">
        <v>2467</v>
      </c>
      <c r="D4705" s="55" t="s">
        <v>269</v>
      </c>
      <c r="E4705" s="55" t="s">
        <v>2492</v>
      </c>
      <c r="F4705" s="55">
        <v>0</v>
      </c>
      <c r="G4705" s="55">
        <v>0</v>
      </c>
    </row>
    <row r="4706" spans="2:7">
      <c r="B4706" s="55" t="s">
        <v>266</v>
      </c>
      <c r="C4706" s="55" t="s">
        <v>2467</v>
      </c>
      <c r="D4706" s="55" t="s">
        <v>267</v>
      </c>
      <c r="E4706" s="55" t="s">
        <v>2493</v>
      </c>
      <c r="F4706" s="55">
        <v>0</v>
      </c>
      <c r="G4706" s="55">
        <v>0</v>
      </c>
    </row>
    <row r="4707" spans="2:7">
      <c r="B4707" s="55" t="s">
        <v>266</v>
      </c>
      <c r="C4707" s="55" t="s">
        <v>2467</v>
      </c>
      <c r="D4707" s="55" t="s">
        <v>269</v>
      </c>
      <c r="E4707" s="55" t="s">
        <v>2493</v>
      </c>
      <c r="F4707" s="55">
        <v>1</v>
      </c>
      <c r="G4707" s="55">
        <v>0</v>
      </c>
    </row>
    <row r="4708" spans="2:7">
      <c r="B4708" s="55" t="s">
        <v>266</v>
      </c>
      <c r="C4708" s="55" t="s">
        <v>2467</v>
      </c>
      <c r="D4708" s="55" t="s">
        <v>267</v>
      </c>
      <c r="E4708" s="55" t="s">
        <v>2494</v>
      </c>
      <c r="F4708" s="55">
        <v>134</v>
      </c>
      <c r="G4708" s="55">
        <v>113</v>
      </c>
    </row>
    <row r="4709" spans="2:7">
      <c r="B4709" s="55" t="s">
        <v>266</v>
      </c>
      <c r="C4709" s="55" t="s">
        <v>2467</v>
      </c>
      <c r="D4709" s="55" t="s">
        <v>269</v>
      </c>
      <c r="E4709" s="55" t="s">
        <v>2494</v>
      </c>
      <c r="F4709" s="55">
        <v>4</v>
      </c>
      <c r="G4709" s="55">
        <v>1</v>
      </c>
    </row>
    <row r="4710" spans="2:7">
      <c r="B4710" s="55" t="s">
        <v>266</v>
      </c>
      <c r="C4710" s="55" t="s">
        <v>2467</v>
      </c>
      <c r="D4710" s="55" t="s">
        <v>270</v>
      </c>
      <c r="E4710" s="55" t="s">
        <v>2494</v>
      </c>
      <c r="F4710" s="55">
        <v>1</v>
      </c>
      <c r="G4710" s="55">
        <v>1</v>
      </c>
    </row>
    <row r="4711" spans="2:7">
      <c r="B4711" s="55" t="s">
        <v>266</v>
      </c>
      <c r="C4711" s="55" t="s">
        <v>2467</v>
      </c>
      <c r="D4711" s="55" t="s">
        <v>267</v>
      </c>
      <c r="E4711" s="55" t="s">
        <v>2495</v>
      </c>
      <c r="F4711" s="55">
        <v>1</v>
      </c>
      <c r="G4711" s="55">
        <v>3</v>
      </c>
    </row>
    <row r="4712" spans="2:7">
      <c r="B4712" s="55" t="s">
        <v>266</v>
      </c>
      <c r="C4712" s="55" t="s">
        <v>2467</v>
      </c>
      <c r="D4712" s="55" t="s">
        <v>269</v>
      </c>
      <c r="E4712" s="55" t="s">
        <v>2495</v>
      </c>
      <c r="F4712" s="55">
        <v>14</v>
      </c>
      <c r="G4712" s="55">
        <v>15</v>
      </c>
    </row>
    <row r="4713" spans="2:7">
      <c r="B4713" s="55" t="s">
        <v>266</v>
      </c>
      <c r="C4713" s="55" t="s">
        <v>2467</v>
      </c>
      <c r="D4713" s="55" t="s">
        <v>267</v>
      </c>
      <c r="E4713" s="55" t="s">
        <v>2496</v>
      </c>
      <c r="F4713" s="55">
        <v>106</v>
      </c>
      <c r="G4713" s="55">
        <v>94</v>
      </c>
    </row>
    <row r="4714" spans="2:7">
      <c r="B4714" s="55" t="s">
        <v>266</v>
      </c>
      <c r="C4714" s="55" t="s">
        <v>2467</v>
      </c>
      <c r="D4714" s="55" t="s">
        <v>269</v>
      </c>
      <c r="E4714" s="55" t="s">
        <v>2496</v>
      </c>
      <c r="F4714" s="55">
        <v>92</v>
      </c>
      <c r="G4714" s="55">
        <v>42</v>
      </c>
    </row>
    <row r="4715" spans="2:7">
      <c r="B4715" s="55" t="s">
        <v>266</v>
      </c>
      <c r="C4715" s="55" t="s">
        <v>2467</v>
      </c>
      <c r="D4715" s="55" t="s">
        <v>270</v>
      </c>
      <c r="E4715" s="55" t="s">
        <v>2496</v>
      </c>
      <c r="F4715" s="55">
        <v>5</v>
      </c>
      <c r="G4715" s="55">
        <v>6</v>
      </c>
    </row>
    <row r="4716" spans="2:7">
      <c r="B4716" s="55" t="s">
        <v>266</v>
      </c>
      <c r="C4716" s="55" t="s">
        <v>2467</v>
      </c>
      <c r="D4716" s="55" t="s">
        <v>267</v>
      </c>
      <c r="E4716" s="55" t="s">
        <v>2497</v>
      </c>
      <c r="F4716" s="55">
        <v>33</v>
      </c>
      <c r="G4716" s="55">
        <v>26</v>
      </c>
    </row>
    <row r="4717" spans="2:7">
      <c r="B4717" s="55" t="s">
        <v>266</v>
      </c>
      <c r="C4717" s="55" t="s">
        <v>2467</v>
      </c>
      <c r="D4717" s="55" t="s">
        <v>269</v>
      </c>
      <c r="E4717" s="55" t="s">
        <v>2497</v>
      </c>
      <c r="F4717" s="55">
        <v>22</v>
      </c>
      <c r="G4717" s="55">
        <v>8</v>
      </c>
    </row>
    <row r="4718" spans="2:7">
      <c r="B4718" s="55" t="s">
        <v>266</v>
      </c>
      <c r="C4718" s="55" t="s">
        <v>2467</v>
      </c>
      <c r="D4718" s="55" t="s">
        <v>270</v>
      </c>
      <c r="E4718" s="55" t="s">
        <v>2497</v>
      </c>
      <c r="F4718" s="55">
        <v>0</v>
      </c>
      <c r="G4718" s="55">
        <v>10</v>
      </c>
    </row>
    <row r="4719" spans="2:7">
      <c r="B4719" s="55" t="s">
        <v>266</v>
      </c>
      <c r="C4719" s="55" t="s">
        <v>2467</v>
      </c>
      <c r="D4719" s="55" t="s">
        <v>267</v>
      </c>
      <c r="E4719" s="55" t="s">
        <v>2498</v>
      </c>
      <c r="F4719" s="55">
        <v>0</v>
      </c>
      <c r="G4719" s="55">
        <v>6</v>
      </c>
    </row>
    <row r="4720" spans="2:7">
      <c r="B4720" s="55" t="s">
        <v>266</v>
      </c>
      <c r="C4720" s="55" t="s">
        <v>2467</v>
      </c>
      <c r="D4720" s="55" t="s">
        <v>267</v>
      </c>
      <c r="E4720" s="55" t="s">
        <v>2499</v>
      </c>
      <c r="F4720" s="55">
        <v>193</v>
      </c>
      <c r="G4720" s="55">
        <v>256</v>
      </c>
    </row>
    <row r="4721" spans="2:7">
      <c r="B4721" s="55" t="s">
        <v>266</v>
      </c>
      <c r="C4721" s="55" t="s">
        <v>2467</v>
      </c>
      <c r="D4721" s="55" t="s">
        <v>269</v>
      </c>
      <c r="E4721" s="55" t="s">
        <v>2499</v>
      </c>
      <c r="F4721" s="55">
        <v>31</v>
      </c>
      <c r="G4721" s="55">
        <v>26</v>
      </c>
    </row>
    <row r="4722" spans="2:7">
      <c r="B4722" s="55" t="s">
        <v>266</v>
      </c>
      <c r="C4722" s="55" t="s">
        <v>2467</v>
      </c>
      <c r="D4722" s="55" t="s">
        <v>270</v>
      </c>
      <c r="E4722" s="55" t="s">
        <v>2499</v>
      </c>
      <c r="F4722" s="55">
        <v>34</v>
      </c>
      <c r="G4722" s="55">
        <v>39</v>
      </c>
    </row>
    <row r="4723" spans="2:7">
      <c r="B4723" s="55" t="s">
        <v>266</v>
      </c>
      <c r="C4723" s="55" t="s">
        <v>2467</v>
      </c>
      <c r="D4723" s="55" t="s">
        <v>267</v>
      </c>
      <c r="E4723" s="55" t="s">
        <v>2500</v>
      </c>
      <c r="F4723" s="55">
        <v>0</v>
      </c>
      <c r="G4723" s="55">
        <v>0</v>
      </c>
    </row>
    <row r="4724" spans="2:7">
      <c r="B4724" s="55" t="s">
        <v>266</v>
      </c>
      <c r="C4724" s="55" t="s">
        <v>2467</v>
      </c>
      <c r="D4724" s="55" t="s">
        <v>270</v>
      </c>
      <c r="E4724" s="55" t="s">
        <v>2500</v>
      </c>
      <c r="F4724" s="55">
        <v>6</v>
      </c>
      <c r="G4724" s="55">
        <v>0</v>
      </c>
    </row>
    <row r="4725" spans="2:7">
      <c r="B4725" s="55" t="s">
        <v>266</v>
      </c>
      <c r="C4725" s="55" t="s">
        <v>2467</v>
      </c>
      <c r="D4725" s="55" t="s">
        <v>267</v>
      </c>
      <c r="E4725" s="55" t="s">
        <v>2501</v>
      </c>
      <c r="F4725" s="55">
        <v>0</v>
      </c>
      <c r="G4725" s="55">
        <v>3</v>
      </c>
    </row>
    <row r="4726" spans="2:7">
      <c r="B4726" s="55" t="s">
        <v>266</v>
      </c>
      <c r="C4726" s="55" t="s">
        <v>2467</v>
      </c>
      <c r="D4726" s="55" t="s">
        <v>269</v>
      </c>
      <c r="E4726" s="55" t="s">
        <v>2501</v>
      </c>
      <c r="F4726" s="55">
        <v>0</v>
      </c>
      <c r="G4726" s="55">
        <v>0</v>
      </c>
    </row>
    <row r="4727" spans="2:7">
      <c r="B4727" s="55" t="s">
        <v>266</v>
      </c>
      <c r="C4727" s="55" t="s">
        <v>2467</v>
      </c>
      <c r="D4727" s="55" t="s">
        <v>267</v>
      </c>
      <c r="E4727" s="55" t="s">
        <v>2502</v>
      </c>
      <c r="F4727" s="55">
        <v>0</v>
      </c>
      <c r="G4727" s="55">
        <v>0</v>
      </c>
    </row>
    <row r="4728" spans="2:7">
      <c r="B4728" s="55" t="s">
        <v>266</v>
      </c>
      <c r="C4728" s="55" t="s">
        <v>2467</v>
      </c>
      <c r="D4728" s="55" t="s">
        <v>269</v>
      </c>
      <c r="E4728" s="55" t="s">
        <v>2502</v>
      </c>
      <c r="F4728" s="55">
        <v>0</v>
      </c>
      <c r="G4728" s="55">
        <v>0</v>
      </c>
    </row>
    <row r="4729" spans="2:7">
      <c r="B4729" s="55" t="s">
        <v>266</v>
      </c>
      <c r="C4729" s="55" t="s">
        <v>2467</v>
      </c>
      <c r="D4729" s="55" t="s">
        <v>267</v>
      </c>
      <c r="E4729" s="55" t="s">
        <v>2503</v>
      </c>
      <c r="F4729" s="55">
        <v>25</v>
      </c>
      <c r="G4729" s="55">
        <v>4</v>
      </c>
    </row>
    <row r="4730" spans="2:7">
      <c r="B4730" s="55" t="s">
        <v>266</v>
      </c>
      <c r="C4730" s="55" t="s">
        <v>2467</v>
      </c>
      <c r="D4730" s="55" t="s">
        <v>267</v>
      </c>
      <c r="E4730" s="55" t="s">
        <v>2504</v>
      </c>
      <c r="F4730" s="55">
        <v>0</v>
      </c>
      <c r="G4730" s="55">
        <v>0</v>
      </c>
    </row>
    <row r="4731" spans="2:7">
      <c r="B4731" s="55" t="s">
        <v>266</v>
      </c>
      <c r="C4731" s="55" t="s">
        <v>2467</v>
      </c>
      <c r="D4731" s="55" t="s">
        <v>269</v>
      </c>
      <c r="E4731" s="55" t="s">
        <v>2504</v>
      </c>
      <c r="F4731" s="55">
        <v>0</v>
      </c>
      <c r="G4731" s="55">
        <v>2</v>
      </c>
    </row>
    <row r="4732" spans="2:7">
      <c r="B4732" s="55" t="s">
        <v>266</v>
      </c>
      <c r="C4732" s="55" t="s">
        <v>2467</v>
      </c>
      <c r="D4732" s="55" t="s">
        <v>267</v>
      </c>
      <c r="E4732" s="55" t="s">
        <v>2505</v>
      </c>
      <c r="F4732" s="55">
        <v>0</v>
      </c>
      <c r="G4732" s="55">
        <v>8</v>
      </c>
    </row>
    <row r="4733" spans="2:7">
      <c r="B4733" s="55" t="s">
        <v>266</v>
      </c>
      <c r="C4733" s="55" t="s">
        <v>2467</v>
      </c>
      <c r="D4733" s="55" t="s">
        <v>269</v>
      </c>
      <c r="E4733" s="55" t="s">
        <v>2505</v>
      </c>
      <c r="F4733" s="55">
        <v>0</v>
      </c>
      <c r="G4733" s="55">
        <v>1</v>
      </c>
    </row>
    <row r="4734" spans="2:7">
      <c r="B4734" s="55" t="s">
        <v>266</v>
      </c>
      <c r="C4734" s="55" t="s">
        <v>2467</v>
      </c>
      <c r="D4734" s="55" t="s">
        <v>269</v>
      </c>
      <c r="E4734" s="55" t="s">
        <v>2506</v>
      </c>
      <c r="F4734" s="55">
        <v>0</v>
      </c>
      <c r="G4734" s="55">
        <v>0</v>
      </c>
    </row>
    <row r="4735" spans="2:7">
      <c r="B4735" s="55" t="s">
        <v>266</v>
      </c>
      <c r="C4735" s="55" t="s">
        <v>2467</v>
      </c>
      <c r="D4735" s="55" t="s">
        <v>270</v>
      </c>
      <c r="E4735" s="55" t="s">
        <v>2506</v>
      </c>
      <c r="F4735" s="55">
        <v>0</v>
      </c>
      <c r="G4735" s="55">
        <v>0</v>
      </c>
    </row>
    <row r="4736" spans="2:7">
      <c r="B4736" s="55" t="s">
        <v>266</v>
      </c>
      <c r="C4736" s="55" t="s">
        <v>2467</v>
      </c>
      <c r="D4736" s="55" t="s">
        <v>267</v>
      </c>
      <c r="E4736" s="55" t="s">
        <v>2507</v>
      </c>
      <c r="F4736" s="55">
        <v>27</v>
      </c>
      <c r="G4736" s="55">
        <v>0</v>
      </c>
    </row>
    <row r="4737" spans="2:7">
      <c r="B4737" s="55" t="s">
        <v>266</v>
      </c>
      <c r="C4737" s="55" t="s">
        <v>2467</v>
      </c>
      <c r="D4737" s="55" t="s">
        <v>269</v>
      </c>
      <c r="E4737" s="55" t="s">
        <v>2507</v>
      </c>
      <c r="F4737" s="55">
        <v>0</v>
      </c>
      <c r="G4737" s="55">
        <v>0</v>
      </c>
    </row>
    <row r="4738" spans="2:7">
      <c r="B4738" s="55" t="s">
        <v>266</v>
      </c>
      <c r="C4738" s="55" t="s">
        <v>2467</v>
      </c>
      <c r="D4738" s="55" t="s">
        <v>267</v>
      </c>
      <c r="E4738" s="55" t="s">
        <v>2508</v>
      </c>
      <c r="F4738" s="55">
        <v>2</v>
      </c>
      <c r="G4738" s="55">
        <v>3</v>
      </c>
    </row>
    <row r="4739" spans="2:7">
      <c r="B4739" s="55" t="s">
        <v>266</v>
      </c>
      <c r="C4739" s="55" t="s">
        <v>2467</v>
      </c>
      <c r="D4739" s="55" t="s">
        <v>269</v>
      </c>
      <c r="E4739" s="55" t="s">
        <v>2508</v>
      </c>
      <c r="F4739" s="55">
        <v>22</v>
      </c>
      <c r="G4739" s="55">
        <v>10</v>
      </c>
    </row>
    <row r="4740" spans="2:7">
      <c r="B4740" s="55" t="s">
        <v>266</v>
      </c>
      <c r="C4740" s="55" t="s">
        <v>2467</v>
      </c>
      <c r="D4740" s="55" t="s">
        <v>270</v>
      </c>
      <c r="E4740" s="55" t="s">
        <v>2508</v>
      </c>
      <c r="F4740" s="55">
        <v>0</v>
      </c>
      <c r="G4740" s="55">
        <v>0</v>
      </c>
    </row>
    <row r="4741" spans="2:7">
      <c r="B4741" s="55" t="s">
        <v>266</v>
      </c>
      <c r="C4741" s="55" t="s">
        <v>2467</v>
      </c>
      <c r="D4741" s="55" t="s">
        <v>267</v>
      </c>
      <c r="E4741" s="55" t="s">
        <v>2509</v>
      </c>
      <c r="F4741" s="55">
        <v>0</v>
      </c>
      <c r="G4741" s="55">
        <v>12</v>
      </c>
    </row>
    <row r="4742" spans="2:7">
      <c r="B4742" s="55" t="s">
        <v>266</v>
      </c>
      <c r="C4742" s="55" t="s">
        <v>2467</v>
      </c>
      <c r="D4742" s="55" t="s">
        <v>269</v>
      </c>
      <c r="E4742" s="55" t="s">
        <v>2509</v>
      </c>
      <c r="F4742" s="55">
        <v>0</v>
      </c>
      <c r="G4742" s="55">
        <v>0</v>
      </c>
    </row>
    <row r="4743" spans="2:7">
      <c r="B4743" s="55" t="s">
        <v>266</v>
      </c>
      <c r="C4743" s="55" t="s">
        <v>2467</v>
      </c>
      <c r="D4743" s="55" t="s">
        <v>267</v>
      </c>
      <c r="E4743" s="55" t="s">
        <v>2510</v>
      </c>
      <c r="F4743" s="55">
        <v>6</v>
      </c>
      <c r="G4743" s="55">
        <v>0</v>
      </c>
    </row>
    <row r="4744" spans="2:7">
      <c r="B4744" s="55" t="s">
        <v>266</v>
      </c>
      <c r="C4744" s="55" t="s">
        <v>2467</v>
      </c>
      <c r="D4744" s="55" t="s">
        <v>269</v>
      </c>
      <c r="E4744" s="55" t="s">
        <v>2510</v>
      </c>
      <c r="F4744" s="55">
        <v>0</v>
      </c>
      <c r="G4744" s="55">
        <v>0</v>
      </c>
    </row>
    <row r="4745" spans="2:7">
      <c r="B4745" s="55" t="s">
        <v>266</v>
      </c>
      <c r="C4745" s="55" t="s">
        <v>2467</v>
      </c>
      <c r="D4745" s="55" t="s">
        <v>270</v>
      </c>
      <c r="E4745" s="55" t="s">
        <v>2510</v>
      </c>
      <c r="F4745" s="55">
        <v>0</v>
      </c>
      <c r="G4745" s="55">
        <v>0</v>
      </c>
    </row>
    <row r="4746" spans="2:7">
      <c r="B4746" s="55" t="s">
        <v>266</v>
      </c>
      <c r="C4746" s="55" t="s">
        <v>2467</v>
      </c>
      <c r="D4746" s="55" t="s">
        <v>267</v>
      </c>
      <c r="E4746" s="55" t="s">
        <v>2511</v>
      </c>
      <c r="F4746" s="55">
        <v>7</v>
      </c>
      <c r="G4746" s="55">
        <v>31</v>
      </c>
    </row>
    <row r="4747" spans="2:7">
      <c r="B4747" s="55" t="s">
        <v>266</v>
      </c>
      <c r="C4747" s="55" t="s">
        <v>2467</v>
      </c>
      <c r="D4747" s="55" t="s">
        <v>269</v>
      </c>
      <c r="E4747" s="55" t="s">
        <v>2511</v>
      </c>
      <c r="F4747" s="55">
        <v>0</v>
      </c>
      <c r="G4747" s="55">
        <v>1</v>
      </c>
    </row>
    <row r="4748" spans="2:7">
      <c r="B4748" s="55" t="s">
        <v>266</v>
      </c>
      <c r="C4748" s="55" t="s">
        <v>2467</v>
      </c>
      <c r="D4748" s="55" t="s">
        <v>270</v>
      </c>
      <c r="E4748" s="55" t="s">
        <v>2511</v>
      </c>
      <c r="F4748" s="55">
        <v>0</v>
      </c>
      <c r="G4748" s="55">
        <v>0</v>
      </c>
    </row>
    <row r="4749" spans="2:7">
      <c r="B4749" s="55" t="s">
        <v>266</v>
      </c>
      <c r="C4749" s="55" t="s">
        <v>2467</v>
      </c>
      <c r="D4749" s="55" t="s">
        <v>267</v>
      </c>
      <c r="E4749" s="55" t="s">
        <v>2512</v>
      </c>
      <c r="F4749" s="55">
        <v>2</v>
      </c>
      <c r="G4749" s="55">
        <v>5</v>
      </c>
    </row>
    <row r="4750" spans="2:7">
      <c r="B4750" s="55" t="s">
        <v>266</v>
      </c>
      <c r="C4750" s="55" t="s">
        <v>2467</v>
      </c>
      <c r="D4750" s="55" t="s">
        <v>269</v>
      </c>
      <c r="E4750" s="55" t="s">
        <v>2512</v>
      </c>
      <c r="F4750" s="55">
        <v>7</v>
      </c>
      <c r="G4750" s="55">
        <v>1</v>
      </c>
    </row>
    <row r="4751" spans="2:7">
      <c r="B4751" s="55" t="s">
        <v>266</v>
      </c>
      <c r="C4751" s="55" t="s">
        <v>2467</v>
      </c>
      <c r="D4751" s="55" t="s">
        <v>267</v>
      </c>
      <c r="E4751" s="55" t="s">
        <v>2513</v>
      </c>
      <c r="F4751" s="55">
        <v>0</v>
      </c>
      <c r="G4751" s="55">
        <v>0</v>
      </c>
    </row>
    <row r="4752" spans="2:7">
      <c r="B4752" s="55" t="s">
        <v>266</v>
      </c>
      <c r="C4752" s="55" t="s">
        <v>2467</v>
      </c>
      <c r="D4752" s="55" t="s">
        <v>267</v>
      </c>
      <c r="E4752" s="55" t="s">
        <v>2514</v>
      </c>
      <c r="F4752" s="55">
        <v>0</v>
      </c>
      <c r="G4752" s="55">
        <v>0</v>
      </c>
    </row>
    <row r="4753" spans="2:7">
      <c r="B4753" s="55" t="s">
        <v>266</v>
      </c>
      <c r="C4753" s="55" t="s">
        <v>2467</v>
      </c>
      <c r="D4753" s="55" t="s">
        <v>269</v>
      </c>
      <c r="E4753" s="55" t="s">
        <v>2514</v>
      </c>
      <c r="F4753" s="55">
        <v>14</v>
      </c>
      <c r="G4753" s="55">
        <v>21</v>
      </c>
    </row>
    <row r="4754" spans="2:7">
      <c r="B4754" s="55" t="s">
        <v>266</v>
      </c>
      <c r="C4754" s="55" t="s">
        <v>2467</v>
      </c>
      <c r="D4754" s="55" t="s">
        <v>270</v>
      </c>
      <c r="E4754" s="55" t="s">
        <v>2514</v>
      </c>
      <c r="F4754" s="55">
        <v>0</v>
      </c>
      <c r="G4754" s="55">
        <v>0</v>
      </c>
    </row>
    <row r="4755" spans="2:7">
      <c r="B4755" s="55" t="s">
        <v>266</v>
      </c>
      <c r="C4755" s="55" t="s">
        <v>2467</v>
      </c>
      <c r="D4755" s="55" t="s">
        <v>267</v>
      </c>
      <c r="E4755" s="55" t="s">
        <v>2515</v>
      </c>
      <c r="F4755" s="55">
        <v>0</v>
      </c>
      <c r="G4755" s="55">
        <v>0</v>
      </c>
    </row>
    <row r="4756" spans="2:7">
      <c r="B4756" s="55" t="s">
        <v>266</v>
      </c>
      <c r="C4756" s="55" t="s">
        <v>2467</v>
      </c>
      <c r="D4756" s="55" t="s">
        <v>267</v>
      </c>
      <c r="E4756" s="55" t="s">
        <v>2516</v>
      </c>
      <c r="F4756" s="55">
        <v>15</v>
      </c>
      <c r="G4756" s="55">
        <v>54</v>
      </c>
    </row>
    <row r="4757" spans="2:7">
      <c r="B4757" s="55" t="s">
        <v>266</v>
      </c>
      <c r="C4757" s="55" t="s">
        <v>2467</v>
      </c>
      <c r="D4757" s="55" t="s">
        <v>269</v>
      </c>
      <c r="E4757" s="55" t="s">
        <v>2516</v>
      </c>
      <c r="F4757" s="55">
        <v>0</v>
      </c>
      <c r="G4757" s="55">
        <v>0</v>
      </c>
    </row>
    <row r="4758" spans="2:7">
      <c r="B4758" s="55" t="s">
        <v>266</v>
      </c>
      <c r="C4758" s="55" t="s">
        <v>2467</v>
      </c>
      <c r="D4758" s="55" t="s">
        <v>267</v>
      </c>
      <c r="E4758" s="55" t="s">
        <v>2517</v>
      </c>
      <c r="F4758" s="55">
        <v>94</v>
      </c>
      <c r="G4758" s="55">
        <v>95</v>
      </c>
    </row>
    <row r="4759" spans="2:7">
      <c r="B4759" s="55" t="s">
        <v>266</v>
      </c>
      <c r="C4759" s="55" t="s">
        <v>2467</v>
      </c>
      <c r="D4759" s="55" t="s">
        <v>270</v>
      </c>
      <c r="E4759" s="55" t="s">
        <v>2517</v>
      </c>
      <c r="F4759" s="55">
        <v>0</v>
      </c>
      <c r="G4759" s="55">
        <v>0</v>
      </c>
    </row>
    <row r="4760" spans="2:7">
      <c r="B4760" s="55" t="s">
        <v>266</v>
      </c>
      <c r="C4760" s="55" t="s">
        <v>2467</v>
      </c>
      <c r="D4760" s="55" t="s">
        <v>267</v>
      </c>
      <c r="E4760" s="55" t="s">
        <v>2518</v>
      </c>
      <c r="F4760" s="55">
        <v>0</v>
      </c>
      <c r="G4760" s="55">
        <v>0</v>
      </c>
    </row>
    <row r="4761" spans="2:7">
      <c r="B4761" s="55" t="s">
        <v>266</v>
      </c>
      <c r="C4761" s="55" t="s">
        <v>2467</v>
      </c>
      <c r="D4761" s="55" t="s">
        <v>269</v>
      </c>
      <c r="E4761" s="55" t="s">
        <v>2518</v>
      </c>
      <c r="F4761" s="55">
        <v>0</v>
      </c>
      <c r="G4761" s="55">
        <v>0</v>
      </c>
    </row>
    <row r="4762" spans="2:7">
      <c r="B4762" s="55" t="s">
        <v>266</v>
      </c>
      <c r="C4762" s="55" t="s">
        <v>2467</v>
      </c>
      <c r="D4762" s="55" t="s">
        <v>270</v>
      </c>
      <c r="E4762" s="55" t="s">
        <v>2518</v>
      </c>
      <c r="F4762" s="55">
        <v>4</v>
      </c>
      <c r="G4762" s="55">
        <v>0</v>
      </c>
    </row>
    <row r="4763" spans="2:7">
      <c r="B4763" s="55" t="s">
        <v>266</v>
      </c>
      <c r="C4763" s="55" t="s">
        <v>2467</v>
      </c>
      <c r="D4763" s="55" t="s">
        <v>267</v>
      </c>
      <c r="E4763" s="55" t="s">
        <v>2519</v>
      </c>
      <c r="F4763" s="55">
        <v>15</v>
      </c>
      <c r="G4763" s="55">
        <v>12</v>
      </c>
    </row>
    <row r="4764" spans="2:7">
      <c r="B4764" s="55" t="s">
        <v>266</v>
      </c>
      <c r="C4764" s="55" t="s">
        <v>2467</v>
      </c>
      <c r="D4764" s="55" t="s">
        <v>269</v>
      </c>
      <c r="E4764" s="55" t="s">
        <v>2519</v>
      </c>
      <c r="F4764" s="55">
        <v>2</v>
      </c>
      <c r="G4764" s="55">
        <v>1</v>
      </c>
    </row>
    <row r="4765" spans="2:7">
      <c r="B4765" s="55" t="s">
        <v>266</v>
      </c>
      <c r="C4765" s="55" t="s">
        <v>2467</v>
      </c>
      <c r="D4765" s="55" t="s">
        <v>267</v>
      </c>
      <c r="E4765" s="55" t="s">
        <v>2520</v>
      </c>
      <c r="F4765" s="55">
        <v>4</v>
      </c>
      <c r="G4765" s="55">
        <v>10</v>
      </c>
    </row>
    <row r="4766" spans="2:7">
      <c r="B4766" s="55" t="s">
        <v>266</v>
      </c>
      <c r="C4766" s="55" t="s">
        <v>2467</v>
      </c>
      <c r="D4766" s="55" t="s">
        <v>269</v>
      </c>
      <c r="E4766" s="55" t="s">
        <v>2520</v>
      </c>
      <c r="F4766" s="55">
        <v>0</v>
      </c>
      <c r="G4766" s="55">
        <v>1</v>
      </c>
    </row>
    <row r="4767" spans="2:7">
      <c r="B4767" s="55" t="s">
        <v>266</v>
      </c>
      <c r="C4767" s="55" t="s">
        <v>2467</v>
      </c>
      <c r="D4767" s="55" t="s">
        <v>270</v>
      </c>
      <c r="E4767" s="55" t="s">
        <v>2520</v>
      </c>
      <c r="F4767" s="55">
        <v>0</v>
      </c>
      <c r="G4767" s="55">
        <v>0</v>
      </c>
    </row>
    <row r="4768" spans="2:7">
      <c r="B4768" s="55" t="s">
        <v>266</v>
      </c>
      <c r="C4768" s="55" t="s">
        <v>2467</v>
      </c>
      <c r="D4768" s="55" t="s">
        <v>267</v>
      </c>
      <c r="E4768" s="55" t="s">
        <v>2521</v>
      </c>
      <c r="F4768" s="55">
        <v>1</v>
      </c>
      <c r="G4768" s="55">
        <v>1</v>
      </c>
    </row>
    <row r="4769" spans="2:7">
      <c r="B4769" s="55" t="s">
        <v>266</v>
      </c>
      <c r="C4769" s="55" t="s">
        <v>2467</v>
      </c>
      <c r="D4769" s="55" t="s">
        <v>269</v>
      </c>
      <c r="E4769" s="55" t="s">
        <v>2521</v>
      </c>
      <c r="F4769" s="55">
        <v>10</v>
      </c>
      <c r="G4769" s="55">
        <v>8</v>
      </c>
    </row>
    <row r="4770" spans="2:7">
      <c r="B4770" s="55" t="s">
        <v>266</v>
      </c>
      <c r="C4770" s="55" t="s">
        <v>2467</v>
      </c>
      <c r="D4770" s="55" t="s">
        <v>270</v>
      </c>
      <c r="E4770" s="55" t="s">
        <v>2521</v>
      </c>
      <c r="F4770" s="55">
        <v>0</v>
      </c>
      <c r="G4770" s="55">
        <v>0</v>
      </c>
    </row>
    <row r="4771" spans="2:7">
      <c r="B4771" s="55" t="s">
        <v>266</v>
      </c>
      <c r="C4771" s="55" t="s">
        <v>2467</v>
      </c>
      <c r="D4771" s="55" t="s">
        <v>267</v>
      </c>
      <c r="E4771" s="55" t="s">
        <v>2522</v>
      </c>
      <c r="F4771" s="55">
        <v>0</v>
      </c>
      <c r="G4771" s="55">
        <v>0</v>
      </c>
    </row>
    <row r="4772" spans="2:7">
      <c r="B4772" s="55" t="s">
        <v>266</v>
      </c>
      <c r="C4772" s="55" t="s">
        <v>2467</v>
      </c>
      <c r="D4772" s="55" t="s">
        <v>267</v>
      </c>
      <c r="E4772" s="55" t="s">
        <v>2523</v>
      </c>
      <c r="F4772" s="55">
        <v>0</v>
      </c>
      <c r="G4772" s="55">
        <v>0</v>
      </c>
    </row>
    <row r="4773" spans="2:7">
      <c r="B4773" s="55" t="s">
        <v>266</v>
      </c>
      <c r="C4773" s="55" t="s">
        <v>2467</v>
      </c>
      <c r="D4773" s="55" t="s">
        <v>267</v>
      </c>
      <c r="E4773" s="55" t="s">
        <v>2524</v>
      </c>
      <c r="F4773" s="55">
        <v>23</v>
      </c>
      <c r="G4773" s="55">
        <v>18</v>
      </c>
    </row>
    <row r="4774" spans="2:7">
      <c r="B4774" s="55" t="s">
        <v>266</v>
      </c>
      <c r="C4774" s="55" t="s">
        <v>2467</v>
      </c>
      <c r="D4774" s="55" t="s">
        <v>269</v>
      </c>
      <c r="E4774" s="55" t="s">
        <v>2524</v>
      </c>
      <c r="F4774" s="55">
        <v>0</v>
      </c>
      <c r="G4774" s="55">
        <v>0</v>
      </c>
    </row>
    <row r="4775" spans="2:7">
      <c r="B4775" s="55" t="s">
        <v>266</v>
      </c>
      <c r="C4775" s="55" t="s">
        <v>2467</v>
      </c>
      <c r="D4775" s="55" t="s">
        <v>270</v>
      </c>
      <c r="E4775" s="55" t="s">
        <v>2524</v>
      </c>
      <c r="F4775" s="55">
        <v>0</v>
      </c>
      <c r="G4775" s="55">
        <v>1</v>
      </c>
    </row>
    <row r="4776" spans="2:7">
      <c r="B4776" s="55" t="s">
        <v>266</v>
      </c>
      <c r="C4776" s="55" t="s">
        <v>2467</v>
      </c>
      <c r="D4776" s="55" t="s">
        <v>267</v>
      </c>
      <c r="E4776" s="55" t="s">
        <v>2525</v>
      </c>
      <c r="F4776" s="55">
        <v>0</v>
      </c>
      <c r="G4776" s="55">
        <v>0</v>
      </c>
    </row>
    <row r="4777" spans="2:7">
      <c r="B4777" s="55" t="s">
        <v>266</v>
      </c>
      <c r="C4777" s="55" t="s">
        <v>2467</v>
      </c>
      <c r="D4777" s="55" t="s">
        <v>267</v>
      </c>
      <c r="E4777" s="55" t="s">
        <v>2526</v>
      </c>
      <c r="F4777" s="55">
        <v>50</v>
      </c>
      <c r="G4777" s="55">
        <v>28</v>
      </c>
    </row>
    <row r="4778" spans="2:7">
      <c r="B4778" s="55" t="s">
        <v>266</v>
      </c>
      <c r="C4778" s="55" t="s">
        <v>2467</v>
      </c>
      <c r="D4778" s="55" t="s">
        <v>267</v>
      </c>
      <c r="E4778" s="55" t="s">
        <v>2527</v>
      </c>
      <c r="F4778" s="55">
        <v>2</v>
      </c>
      <c r="G4778" s="55">
        <v>26</v>
      </c>
    </row>
    <row r="4779" spans="2:7">
      <c r="B4779" s="55" t="s">
        <v>266</v>
      </c>
      <c r="C4779" s="55" t="s">
        <v>2467</v>
      </c>
      <c r="D4779" s="55" t="s">
        <v>269</v>
      </c>
      <c r="E4779" s="55" t="s">
        <v>2527</v>
      </c>
      <c r="F4779" s="55">
        <v>2</v>
      </c>
      <c r="G4779" s="55">
        <v>2</v>
      </c>
    </row>
    <row r="4780" spans="2:7">
      <c r="B4780" s="55" t="s">
        <v>266</v>
      </c>
      <c r="C4780" s="55" t="s">
        <v>2467</v>
      </c>
      <c r="D4780" s="55" t="s">
        <v>270</v>
      </c>
      <c r="E4780" s="55" t="s">
        <v>2527</v>
      </c>
      <c r="F4780" s="55">
        <v>0</v>
      </c>
      <c r="G4780" s="55">
        <v>0</v>
      </c>
    </row>
    <row r="4781" spans="2:7">
      <c r="B4781" s="55" t="s">
        <v>266</v>
      </c>
      <c r="C4781" s="55" t="s">
        <v>2467</v>
      </c>
      <c r="D4781" s="55" t="s">
        <v>267</v>
      </c>
      <c r="E4781" s="55" t="s">
        <v>2528</v>
      </c>
      <c r="F4781" s="55">
        <v>26</v>
      </c>
      <c r="G4781" s="55">
        <v>24</v>
      </c>
    </row>
    <row r="4782" spans="2:7">
      <c r="B4782" s="55" t="s">
        <v>266</v>
      </c>
      <c r="C4782" s="55" t="s">
        <v>2467</v>
      </c>
      <c r="D4782" s="55" t="s">
        <v>269</v>
      </c>
      <c r="E4782" s="55" t="s">
        <v>2528</v>
      </c>
      <c r="F4782" s="55">
        <v>0</v>
      </c>
      <c r="G4782" s="55">
        <v>0</v>
      </c>
    </row>
    <row r="4783" spans="2:7">
      <c r="B4783" s="55" t="s">
        <v>266</v>
      </c>
      <c r="C4783" s="55" t="s">
        <v>2467</v>
      </c>
      <c r="D4783" s="55" t="s">
        <v>267</v>
      </c>
      <c r="E4783" s="55" t="s">
        <v>2529</v>
      </c>
      <c r="F4783" s="55">
        <v>236</v>
      </c>
      <c r="G4783" s="55">
        <v>213</v>
      </c>
    </row>
    <row r="4784" spans="2:7">
      <c r="B4784" s="55" t="s">
        <v>266</v>
      </c>
      <c r="C4784" s="55" t="s">
        <v>2467</v>
      </c>
      <c r="D4784" s="55" t="s">
        <v>269</v>
      </c>
      <c r="E4784" s="55" t="s">
        <v>2529</v>
      </c>
      <c r="F4784" s="55">
        <v>71</v>
      </c>
      <c r="G4784" s="55">
        <v>70</v>
      </c>
    </row>
    <row r="4785" spans="2:7">
      <c r="B4785" s="55" t="s">
        <v>266</v>
      </c>
      <c r="C4785" s="55" t="s">
        <v>2467</v>
      </c>
      <c r="D4785" s="55" t="s">
        <v>270</v>
      </c>
      <c r="E4785" s="55" t="s">
        <v>2529</v>
      </c>
      <c r="F4785" s="55">
        <v>25</v>
      </c>
      <c r="G4785" s="55">
        <v>37</v>
      </c>
    </row>
    <row r="4786" spans="2:7">
      <c r="B4786" s="55" t="s">
        <v>266</v>
      </c>
      <c r="C4786" s="55" t="s">
        <v>2467</v>
      </c>
      <c r="D4786" s="55" t="s">
        <v>267</v>
      </c>
      <c r="E4786" s="55" t="s">
        <v>2530</v>
      </c>
      <c r="F4786" s="55">
        <v>0</v>
      </c>
      <c r="G4786" s="55">
        <v>0</v>
      </c>
    </row>
    <row r="4787" spans="2:7">
      <c r="B4787" s="55" t="s">
        <v>266</v>
      </c>
      <c r="C4787" s="55" t="s">
        <v>2467</v>
      </c>
      <c r="D4787" s="55" t="s">
        <v>267</v>
      </c>
      <c r="E4787" s="55" t="s">
        <v>2531</v>
      </c>
      <c r="F4787" s="55">
        <v>11</v>
      </c>
      <c r="G4787" s="55">
        <v>0</v>
      </c>
    </row>
    <row r="4788" spans="2:7">
      <c r="B4788" s="55" t="s">
        <v>266</v>
      </c>
      <c r="C4788" s="55" t="s">
        <v>2467</v>
      </c>
      <c r="D4788" s="55" t="s">
        <v>269</v>
      </c>
      <c r="E4788" s="55" t="s">
        <v>2531</v>
      </c>
      <c r="F4788" s="55">
        <v>3</v>
      </c>
      <c r="G4788" s="55">
        <v>0</v>
      </c>
    </row>
    <row r="4789" spans="2:7">
      <c r="B4789" s="55" t="s">
        <v>266</v>
      </c>
      <c r="C4789" s="55" t="s">
        <v>2467</v>
      </c>
      <c r="D4789" s="55" t="s">
        <v>270</v>
      </c>
      <c r="E4789" s="55" t="s">
        <v>2531</v>
      </c>
      <c r="F4789" s="55">
        <v>0</v>
      </c>
      <c r="G4789" s="55">
        <v>0</v>
      </c>
    </row>
    <row r="4790" spans="2:7">
      <c r="B4790" s="55" t="s">
        <v>266</v>
      </c>
      <c r="C4790" s="55" t="s">
        <v>2467</v>
      </c>
      <c r="D4790" s="55" t="s">
        <v>267</v>
      </c>
      <c r="E4790" s="55" t="s">
        <v>2532</v>
      </c>
      <c r="F4790" s="55">
        <v>232</v>
      </c>
      <c r="G4790" s="55">
        <v>198</v>
      </c>
    </row>
    <row r="4791" spans="2:7">
      <c r="B4791" s="55" t="s">
        <v>266</v>
      </c>
      <c r="C4791" s="55" t="s">
        <v>2467</v>
      </c>
      <c r="D4791" s="55" t="s">
        <v>269</v>
      </c>
      <c r="E4791" s="55" t="s">
        <v>2532</v>
      </c>
      <c r="F4791" s="55">
        <v>36</v>
      </c>
      <c r="G4791" s="55">
        <v>33</v>
      </c>
    </row>
    <row r="4792" spans="2:7">
      <c r="B4792" s="55" t="s">
        <v>266</v>
      </c>
      <c r="C4792" s="55" t="s">
        <v>2467</v>
      </c>
      <c r="D4792" s="55" t="s">
        <v>270</v>
      </c>
      <c r="E4792" s="55" t="s">
        <v>2532</v>
      </c>
      <c r="F4792" s="55">
        <v>1</v>
      </c>
      <c r="G4792" s="55">
        <v>5</v>
      </c>
    </row>
    <row r="4793" spans="2:7">
      <c r="B4793" s="55" t="s">
        <v>266</v>
      </c>
      <c r="C4793" s="55" t="s">
        <v>2467</v>
      </c>
      <c r="D4793" s="55" t="s">
        <v>267</v>
      </c>
      <c r="E4793" s="55" t="s">
        <v>2533</v>
      </c>
      <c r="F4793" s="55">
        <v>0</v>
      </c>
      <c r="G4793" s="55">
        <v>0</v>
      </c>
    </row>
    <row r="4794" spans="2:7">
      <c r="B4794" s="55" t="s">
        <v>266</v>
      </c>
      <c r="C4794" s="55" t="s">
        <v>2467</v>
      </c>
      <c r="D4794" s="55" t="s">
        <v>270</v>
      </c>
      <c r="E4794" s="55" t="s">
        <v>2533</v>
      </c>
      <c r="F4794" s="55">
        <v>6</v>
      </c>
      <c r="G4794" s="55">
        <v>0</v>
      </c>
    </row>
    <row r="4795" spans="2:7">
      <c r="B4795" s="55" t="s">
        <v>266</v>
      </c>
      <c r="C4795" s="55" t="s">
        <v>2467</v>
      </c>
      <c r="D4795" s="55" t="s">
        <v>267</v>
      </c>
      <c r="E4795" s="55" t="s">
        <v>2534</v>
      </c>
      <c r="F4795" s="55">
        <v>6</v>
      </c>
      <c r="G4795" s="55">
        <v>0</v>
      </c>
    </row>
    <row r="4796" spans="2:7">
      <c r="B4796" s="55" t="s">
        <v>266</v>
      </c>
      <c r="C4796" s="55" t="s">
        <v>2467</v>
      </c>
      <c r="D4796" s="55" t="s">
        <v>270</v>
      </c>
      <c r="E4796" s="55" t="s">
        <v>2534</v>
      </c>
      <c r="F4796" s="55">
        <v>0</v>
      </c>
      <c r="G4796" s="55">
        <v>0</v>
      </c>
    </row>
    <row r="4797" spans="2:7">
      <c r="B4797" s="55" t="s">
        <v>266</v>
      </c>
      <c r="C4797" s="55" t="s">
        <v>2467</v>
      </c>
      <c r="D4797" s="55" t="s">
        <v>267</v>
      </c>
      <c r="E4797" s="55" t="s">
        <v>2535</v>
      </c>
      <c r="F4797" s="55">
        <v>0</v>
      </c>
      <c r="G4797" s="55">
        <v>6</v>
      </c>
    </row>
    <row r="4798" spans="2:7">
      <c r="B4798" s="55" t="s">
        <v>266</v>
      </c>
      <c r="C4798" s="55" t="s">
        <v>2467</v>
      </c>
      <c r="D4798" s="55" t="s">
        <v>269</v>
      </c>
      <c r="E4798" s="55" t="s">
        <v>2535</v>
      </c>
      <c r="F4798" s="55">
        <v>0</v>
      </c>
      <c r="G4798" s="55">
        <v>0</v>
      </c>
    </row>
    <row r="4799" spans="2:7">
      <c r="B4799" s="55" t="s">
        <v>266</v>
      </c>
      <c r="C4799" s="55" t="s">
        <v>2467</v>
      </c>
      <c r="D4799" s="55" t="s">
        <v>270</v>
      </c>
      <c r="E4799" s="55" t="s">
        <v>2535</v>
      </c>
      <c r="F4799" s="55">
        <v>0</v>
      </c>
      <c r="G4799" s="55">
        <v>0</v>
      </c>
    </row>
    <row r="4800" spans="2:7">
      <c r="B4800" s="55" t="s">
        <v>266</v>
      </c>
      <c r="C4800" s="55" t="s">
        <v>2467</v>
      </c>
      <c r="D4800" s="55" t="s">
        <v>267</v>
      </c>
      <c r="E4800" s="55" t="s">
        <v>2536</v>
      </c>
      <c r="F4800" s="55">
        <v>120</v>
      </c>
      <c r="G4800" s="55">
        <v>89</v>
      </c>
    </row>
    <row r="4801" spans="2:7">
      <c r="B4801" s="55" t="s">
        <v>266</v>
      </c>
      <c r="C4801" s="55" t="s">
        <v>2467</v>
      </c>
      <c r="D4801" s="55" t="s">
        <v>269</v>
      </c>
      <c r="E4801" s="55" t="s">
        <v>2536</v>
      </c>
      <c r="F4801" s="55">
        <v>1</v>
      </c>
      <c r="G4801" s="55">
        <v>3</v>
      </c>
    </row>
    <row r="4802" spans="2:7">
      <c r="B4802" s="55" t="s">
        <v>266</v>
      </c>
      <c r="C4802" s="55" t="s">
        <v>2467</v>
      </c>
      <c r="D4802" s="55" t="s">
        <v>270</v>
      </c>
      <c r="E4802" s="55" t="s">
        <v>2536</v>
      </c>
      <c r="F4802" s="55">
        <v>0</v>
      </c>
      <c r="G4802" s="55">
        <v>2</v>
      </c>
    </row>
    <row r="4803" spans="2:7">
      <c r="B4803" s="55" t="s">
        <v>266</v>
      </c>
      <c r="C4803" s="55" t="s">
        <v>2467</v>
      </c>
      <c r="D4803" s="55" t="s">
        <v>267</v>
      </c>
      <c r="E4803" s="55" t="s">
        <v>2537</v>
      </c>
      <c r="F4803" s="55">
        <v>15</v>
      </c>
      <c r="G4803" s="55">
        <v>24</v>
      </c>
    </row>
    <row r="4804" spans="2:7">
      <c r="B4804" s="55" t="s">
        <v>266</v>
      </c>
      <c r="C4804" s="55" t="s">
        <v>2467</v>
      </c>
      <c r="D4804" s="55" t="s">
        <v>270</v>
      </c>
      <c r="E4804" s="55" t="s">
        <v>2537</v>
      </c>
      <c r="F4804" s="55">
        <v>0</v>
      </c>
      <c r="G4804" s="55">
        <v>0</v>
      </c>
    </row>
    <row r="4805" spans="2:7">
      <c r="B4805" s="55" t="s">
        <v>266</v>
      </c>
      <c r="C4805" s="55" t="s">
        <v>2467</v>
      </c>
      <c r="D4805" s="55" t="s">
        <v>267</v>
      </c>
      <c r="E4805" s="55" t="s">
        <v>2538</v>
      </c>
      <c r="F4805" s="55">
        <v>2</v>
      </c>
      <c r="G4805" s="55">
        <v>0</v>
      </c>
    </row>
    <row r="4806" spans="2:7">
      <c r="B4806" s="55" t="s">
        <v>266</v>
      </c>
      <c r="C4806" s="55" t="s">
        <v>2467</v>
      </c>
      <c r="D4806" s="55" t="s">
        <v>269</v>
      </c>
      <c r="E4806" s="55" t="s">
        <v>2538</v>
      </c>
      <c r="F4806" s="55">
        <v>0</v>
      </c>
      <c r="G4806" s="55">
        <v>18</v>
      </c>
    </row>
    <row r="4807" spans="2:7">
      <c r="B4807" s="55" t="s">
        <v>266</v>
      </c>
      <c r="C4807" s="55" t="s">
        <v>2467</v>
      </c>
      <c r="D4807" s="55" t="s">
        <v>270</v>
      </c>
      <c r="E4807" s="55" t="s">
        <v>2538</v>
      </c>
      <c r="F4807" s="55">
        <v>0</v>
      </c>
      <c r="G4807" s="55">
        <v>0</v>
      </c>
    </row>
    <row r="4808" spans="2:7">
      <c r="B4808" s="55" t="s">
        <v>266</v>
      </c>
      <c r="C4808" s="55" t="s">
        <v>2467</v>
      </c>
      <c r="D4808" s="55" t="s">
        <v>267</v>
      </c>
      <c r="E4808" s="55" t="s">
        <v>2539</v>
      </c>
      <c r="F4808" s="55">
        <v>23</v>
      </c>
      <c r="G4808" s="55">
        <v>15</v>
      </c>
    </row>
    <row r="4809" spans="2:7">
      <c r="B4809" s="55" t="s">
        <v>266</v>
      </c>
      <c r="C4809" s="55" t="s">
        <v>2467</v>
      </c>
      <c r="D4809" s="55" t="s">
        <v>267</v>
      </c>
      <c r="E4809" s="55" t="s">
        <v>2540</v>
      </c>
      <c r="F4809" s="55">
        <v>0</v>
      </c>
      <c r="G4809" s="55">
        <v>6</v>
      </c>
    </row>
    <row r="4810" spans="2:7">
      <c r="B4810" s="55" t="s">
        <v>266</v>
      </c>
      <c r="C4810" s="55" t="s">
        <v>2467</v>
      </c>
      <c r="D4810" s="55" t="s">
        <v>267</v>
      </c>
      <c r="E4810" s="55" t="s">
        <v>2541</v>
      </c>
      <c r="F4810" s="55">
        <v>0</v>
      </c>
      <c r="G4810" s="55">
        <v>0</v>
      </c>
    </row>
    <row r="4811" spans="2:7">
      <c r="B4811" s="55" t="s">
        <v>266</v>
      </c>
      <c r="C4811" s="55" t="s">
        <v>2467</v>
      </c>
      <c r="D4811" s="55" t="s">
        <v>270</v>
      </c>
      <c r="E4811" s="55" t="s">
        <v>2541</v>
      </c>
      <c r="F4811" s="55">
        <v>0</v>
      </c>
      <c r="G4811" s="55">
        <v>0</v>
      </c>
    </row>
    <row r="4812" spans="2:7">
      <c r="B4812" s="55" t="s">
        <v>266</v>
      </c>
      <c r="C4812" s="55" t="s">
        <v>2467</v>
      </c>
      <c r="D4812" s="55" t="s">
        <v>267</v>
      </c>
      <c r="E4812" s="55" t="s">
        <v>2542</v>
      </c>
      <c r="F4812" s="55">
        <v>0</v>
      </c>
      <c r="G4812" s="55">
        <v>0</v>
      </c>
    </row>
    <row r="4813" spans="2:7">
      <c r="B4813" s="55" t="s">
        <v>266</v>
      </c>
      <c r="C4813" s="55" t="s">
        <v>2467</v>
      </c>
      <c r="D4813" s="55" t="s">
        <v>267</v>
      </c>
      <c r="E4813" s="55" t="s">
        <v>2543</v>
      </c>
      <c r="F4813" s="55">
        <v>0</v>
      </c>
      <c r="G4813" s="55">
        <v>8</v>
      </c>
    </row>
    <row r="4814" spans="2:7">
      <c r="B4814" s="55" t="s">
        <v>266</v>
      </c>
      <c r="C4814" s="55" t="s">
        <v>2467</v>
      </c>
      <c r="D4814" s="55" t="s">
        <v>269</v>
      </c>
      <c r="E4814" s="55" t="s">
        <v>2543</v>
      </c>
      <c r="F4814" s="55">
        <v>0</v>
      </c>
      <c r="G4814" s="55">
        <v>0</v>
      </c>
    </row>
    <row r="4815" spans="2:7">
      <c r="B4815" s="55" t="s">
        <v>266</v>
      </c>
      <c r="C4815" s="55" t="s">
        <v>2467</v>
      </c>
      <c r="D4815" s="55" t="s">
        <v>267</v>
      </c>
      <c r="E4815" s="55" t="s">
        <v>2544</v>
      </c>
      <c r="F4815" s="55">
        <v>3</v>
      </c>
      <c r="G4815" s="55">
        <v>1</v>
      </c>
    </row>
    <row r="4816" spans="2:7">
      <c r="B4816" s="55" t="s">
        <v>266</v>
      </c>
      <c r="C4816" s="55" t="s">
        <v>2467</v>
      </c>
      <c r="D4816" s="55" t="s">
        <v>269</v>
      </c>
      <c r="E4816" s="55" t="s">
        <v>2544</v>
      </c>
      <c r="F4816" s="55">
        <v>0</v>
      </c>
      <c r="G4816" s="55">
        <v>0</v>
      </c>
    </row>
    <row r="4817" spans="2:7">
      <c r="B4817" s="55" t="s">
        <v>266</v>
      </c>
      <c r="C4817" s="55" t="s">
        <v>2467</v>
      </c>
      <c r="D4817" s="55" t="s">
        <v>270</v>
      </c>
      <c r="E4817" s="55" t="s">
        <v>2544</v>
      </c>
      <c r="F4817" s="55">
        <v>2</v>
      </c>
      <c r="G4817" s="55">
        <v>4</v>
      </c>
    </row>
    <row r="4818" spans="2:7">
      <c r="B4818" s="55" t="s">
        <v>266</v>
      </c>
      <c r="C4818" s="55" t="s">
        <v>2467</v>
      </c>
      <c r="D4818" s="55" t="s">
        <v>267</v>
      </c>
      <c r="E4818" s="55" t="s">
        <v>2545</v>
      </c>
      <c r="F4818" s="55">
        <v>6</v>
      </c>
      <c r="G4818" s="55">
        <v>8</v>
      </c>
    </row>
    <row r="4819" spans="2:7">
      <c r="B4819" s="55" t="s">
        <v>266</v>
      </c>
      <c r="C4819" s="55" t="s">
        <v>2467</v>
      </c>
      <c r="D4819" s="55" t="s">
        <v>269</v>
      </c>
      <c r="E4819" s="55" t="s">
        <v>2545</v>
      </c>
      <c r="F4819" s="55">
        <v>2</v>
      </c>
      <c r="G4819" s="55">
        <v>0</v>
      </c>
    </row>
    <row r="4820" spans="2:7">
      <c r="B4820" s="55" t="s">
        <v>266</v>
      </c>
      <c r="C4820" s="55" t="s">
        <v>2467</v>
      </c>
      <c r="D4820" s="55" t="s">
        <v>267</v>
      </c>
      <c r="E4820" s="55" t="s">
        <v>2546</v>
      </c>
      <c r="F4820" s="55">
        <v>22</v>
      </c>
      <c r="G4820" s="55">
        <v>2</v>
      </c>
    </row>
    <row r="4821" spans="2:7">
      <c r="B4821" s="55" t="s">
        <v>266</v>
      </c>
      <c r="C4821" s="55" t="s">
        <v>2467</v>
      </c>
      <c r="D4821" s="55" t="s">
        <v>269</v>
      </c>
      <c r="E4821" s="55" t="s">
        <v>2546</v>
      </c>
      <c r="F4821" s="55">
        <v>3</v>
      </c>
      <c r="G4821" s="55">
        <v>0</v>
      </c>
    </row>
    <row r="4822" spans="2:7">
      <c r="B4822" s="55" t="s">
        <v>266</v>
      </c>
      <c r="C4822" s="55" t="s">
        <v>2467</v>
      </c>
      <c r="D4822" s="55" t="s">
        <v>270</v>
      </c>
      <c r="E4822" s="55" t="s">
        <v>2546</v>
      </c>
      <c r="F4822" s="55">
        <v>2</v>
      </c>
      <c r="G4822" s="55">
        <v>0</v>
      </c>
    </row>
    <row r="4823" spans="2:7">
      <c r="B4823" s="55" t="s">
        <v>266</v>
      </c>
      <c r="C4823" s="55" t="s">
        <v>2467</v>
      </c>
      <c r="D4823" s="55" t="s">
        <v>267</v>
      </c>
      <c r="E4823" s="55" t="s">
        <v>2547</v>
      </c>
      <c r="F4823" s="55">
        <v>0</v>
      </c>
      <c r="G4823" s="55">
        <v>0</v>
      </c>
    </row>
    <row r="4824" spans="2:7">
      <c r="B4824" s="55" t="s">
        <v>266</v>
      </c>
      <c r="C4824" s="55" t="s">
        <v>2467</v>
      </c>
      <c r="D4824" s="55" t="s">
        <v>269</v>
      </c>
      <c r="E4824" s="55" t="s">
        <v>2547</v>
      </c>
      <c r="F4824" s="55">
        <v>0</v>
      </c>
      <c r="G4824" s="55">
        <v>5</v>
      </c>
    </row>
    <row r="4825" spans="2:7">
      <c r="B4825" s="55" t="s">
        <v>266</v>
      </c>
      <c r="C4825" s="55" t="s">
        <v>2467</v>
      </c>
      <c r="D4825" s="55" t="s">
        <v>267</v>
      </c>
      <c r="E4825" s="55" t="s">
        <v>2548</v>
      </c>
      <c r="F4825" s="55">
        <v>15</v>
      </c>
      <c r="G4825" s="55">
        <v>15</v>
      </c>
    </row>
    <row r="4826" spans="2:7">
      <c r="B4826" s="55" t="s">
        <v>266</v>
      </c>
      <c r="C4826" s="55" t="s">
        <v>2467</v>
      </c>
      <c r="D4826" s="55" t="s">
        <v>269</v>
      </c>
      <c r="E4826" s="55" t="s">
        <v>2548</v>
      </c>
      <c r="F4826" s="55">
        <v>0</v>
      </c>
      <c r="G4826" s="55">
        <v>16</v>
      </c>
    </row>
    <row r="4827" spans="2:7">
      <c r="B4827" s="55" t="s">
        <v>266</v>
      </c>
      <c r="C4827" s="55" t="s">
        <v>2467</v>
      </c>
      <c r="D4827" s="55" t="s">
        <v>270</v>
      </c>
      <c r="E4827" s="55" t="s">
        <v>2548</v>
      </c>
      <c r="F4827" s="55">
        <v>29</v>
      </c>
      <c r="G4827" s="55">
        <v>22</v>
      </c>
    </row>
    <row r="4828" spans="2:7">
      <c r="B4828" s="55" t="s">
        <v>266</v>
      </c>
      <c r="C4828" s="55" t="s">
        <v>2467</v>
      </c>
      <c r="D4828" s="55" t="s">
        <v>267</v>
      </c>
      <c r="E4828" s="55" t="s">
        <v>2549</v>
      </c>
      <c r="F4828" s="55">
        <v>10</v>
      </c>
      <c r="G4828" s="55">
        <v>1</v>
      </c>
    </row>
    <row r="4829" spans="2:7">
      <c r="B4829" s="55" t="s">
        <v>266</v>
      </c>
      <c r="C4829" s="55" t="s">
        <v>2467</v>
      </c>
      <c r="D4829" s="55" t="s">
        <v>269</v>
      </c>
      <c r="E4829" s="55" t="s">
        <v>2549</v>
      </c>
      <c r="F4829" s="55">
        <v>0</v>
      </c>
      <c r="G4829" s="55">
        <v>0</v>
      </c>
    </row>
    <row r="4830" spans="2:7">
      <c r="B4830" s="55" t="s">
        <v>266</v>
      </c>
      <c r="C4830" s="55" t="s">
        <v>2467</v>
      </c>
      <c r="D4830" s="55" t="s">
        <v>270</v>
      </c>
      <c r="E4830" s="55" t="s">
        <v>2549</v>
      </c>
      <c r="F4830" s="55">
        <v>2</v>
      </c>
      <c r="G4830" s="55">
        <v>3</v>
      </c>
    </row>
    <row r="4831" spans="2:7">
      <c r="B4831" s="55" t="s">
        <v>266</v>
      </c>
      <c r="C4831" s="55" t="s">
        <v>2467</v>
      </c>
      <c r="D4831" s="55" t="s">
        <v>267</v>
      </c>
      <c r="E4831" s="55" t="s">
        <v>2550</v>
      </c>
      <c r="F4831" s="55">
        <v>72</v>
      </c>
      <c r="G4831" s="55">
        <v>12</v>
      </c>
    </row>
    <row r="4832" spans="2:7">
      <c r="B4832" s="55" t="s">
        <v>266</v>
      </c>
      <c r="C4832" s="55" t="s">
        <v>2467</v>
      </c>
      <c r="D4832" s="55" t="s">
        <v>269</v>
      </c>
      <c r="E4832" s="55" t="s">
        <v>2550</v>
      </c>
      <c r="F4832" s="55">
        <v>14</v>
      </c>
      <c r="G4832" s="55">
        <v>30</v>
      </c>
    </row>
    <row r="4833" spans="2:7">
      <c r="B4833" s="55" t="s">
        <v>266</v>
      </c>
      <c r="C4833" s="55" t="s">
        <v>2467</v>
      </c>
      <c r="D4833" s="55" t="s">
        <v>270</v>
      </c>
      <c r="E4833" s="55" t="s">
        <v>2550</v>
      </c>
      <c r="F4833" s="55">
        <v>0</v>
      </c>
      <c r="G4833" s="55">
        <v>2</v>
      </c>
    </row>
    <row r="4834" spans="2:7">
      <c r="B4834" s="55" t="s">
        <v>266</v>
      </c>
      <c r="C4834" s="55" t="s">
        <v>2467</v>
      </c>
      <c r="D4834" s="55" t="s">
        <v>267</v>
      </c>
      <c r="E4834" s="55" t="s">
        <v>2551</v>
      </c>
      <c r="F4834" s="55">
        <v>60</v>
      </c>
      <c r="G4834" s="55">
        <v>59</v>
      </c>
    </row>
    <row r="4835" spans="2:7">
      <c r="B4835" s="55" t="s">
        <v>266</v>
      </c>
      <c r="C4835" s="55" t="s">
        <v>2467</v>
      </c>
      <c r="D4835" s="55" t="s">
        <v>269</v>
      </c>
      <c r="E4835" s="55" t="s">
        <v>2551</v>
      </c>
      <c r="F4835" s="55">
        <v>33</v>
      </c>
      <c r="G4835" s="55">
        <v>40</v>
      </c>
    </row>
    <row r="4836" spans="2:7">
      <c r="B4836" s="55" t="s">
        <v>266</v>
      </c>
      <c r="C4836" s="55" t="s">
        <v>2467</v>
      </c>
      <c r="D4836" s="55" t="s">
        <v>270</v>
      </c>
      <c r="E4836" s="55" t="s">
        <v>2551</v>
      </c>
      <c r="F4836" s="55">
        <v>9</v>
      </c>
      <c r="G4836" s="55">
        <v>16</v>
      </c>
    </row>
    <row r="4837" spans="2:7">
      <c r="B4837" s="55" t="s">
        <v>266</v>
      </c>
      <c r="C4837" s="55" t="s">
        <v>2467</v>
      </c>
      <c r="D4837" s="55" t="s">
        <v>267</v>
      </c>
      <c r="E4837" s="55" t="s">
        <v>2552</v>
      </c>
      <c r="F4837" s="55">
        <v>61</v>
      </c>
      <c r="G4837" s="55">
        <v>92</v>
      </c>
    </row>
    <row r="4838" spans="2:7">
      <c r="B4838" s="55" t="s">
        <v>266</v>
      </c>
      <c r="C4838" s="55" t="s">
        <v>2467</v>
      </c>
      <c r="D4838" s="55" t="s">
        <v>269</v>
      </c>
      <c r="E4838" s="55" t="s">
        <v>2552</v>
      </c>
      <c r="F4838" s="55">
        <v>93</v>
      </c>
      <c r="G4838" s="55">
        <v>58</v>
      </c>
    </row>
    <row r="4839" spans="2:7">
      <c r="B4839" s="55" t="s">
        <v>266</v>
      </c>
      <c r="C4839" s="55" t="s">
        <v>2467</v>
      </c>
      <c r="D4839" s="55" t="s">
        <v>270</v>
      </c>
      <c r="E4839" s="55" t="s">
        <v>2552</v>
      </c>
      <c r="F4839" s="55">
        <v>10</v>
      </c>
      <c r="G4839" s="55">
        <v>12</v>
      </c>
    </row>
    <row r="4840" spans="2:7">
      <c r="B4840" s="55" t="s">
        <v>266</v>
      </c>
      <c r="C4840" s="55" t="s">
        <v>2467</v>
      </c>
      <c r="D4840" s="55" t="s">
        <v>267</v>
      </c>
      <c r="E4840" s="55" t="s">
        <v>2553</v>
      </c>
      <c r="F4840" s="55">
        <v>12</v>
      </c>
      <c r="G4840" s="55">
        <v>0</v>
      </c>
    </row>
    <row r="4841" spans="2:7">
      <c r="B4841" s="55" t="s">
        <v>266</v>
      </c>
      <c r="C4841" s="55" t="s">
        <v>2467</v>
      </c>
      <c r="D4841" s="55" t="s">
        <v>267</v>
      </c>
      <c r="E4841" s="55" t="s">
        <v>2554</v>
      </c>
      <c r="F4841" s="55">
        <v>4</v>
      </c>
      <c r="G4841" s="55">
        <v>0</v>
      </c>
    </row>
    <row r="4842" spans="2:7">
      <c r="B4842" s="55" t="s">
        <v>266</v>
      </c>
      <c r="C4842" s="55" t="s">
        <v>2467</v>
      </c>
      <c r="D4842" s="55" t="s">
        <v>267</v>
      </c>
      <c r="E4842" s="55" t="s">
        <v>2555</v>
      </c>
      <c r="F4842" s="55">
        <v>19</v>
      </c>
      <c r="G4842" s="55">
        <v>24</v>
      </c>
    </row>
    <row r="4843" spans="2:7">
      <c r="B4843" s="55" t="s">
        <v>266</v>
      </c>
      <c r="C4843" s="55" t="s">
        <v>2467</v>
      </c>
      <c r="D4843" s="55" t="s">
        <v>269</v>
      </c>
      <c r="E4843" s="55" t="s">
        <v>2555</v>
      </c>
      <c r="F4843" s="55">
        <v>6</v>
      </c>
      <c r="G4843" s="55">
        <v>7</v>
      </c>
    </row>
    <row r="4844" spans="2:7">
      <c r="B4844" s="55" t="s">
        <v>266</v>
      </c>
      <c r="C4844" s="55" t="s">
        <v>2467</v>
      </c>
      <c r="D4844" s="55" t="s">
        <v>270</v>
      </c>
      <c r="E4844" s="55" t="s">
        <v>2555</v>
      </c>
      <c r="F4844" s="55">
        <v>3</v>
      </c>
      <c r="G4844" s="55">
        <v>4</v>
      </c>
    </row>
    <row r="4845" spans="2:7">
      <c r="B4845" s="55" t="s">
        <v>266</v>
      </c>
      <c r="C4845" s="55" t="s">
        <v>2467</v>
      </c>
      <c r="D4845" s="55" t="s">
        <v>270</v>
      </c>
      <c r="E4845" s="55" t="s">
        <v>2556</v>
      </c>
      <c r="F4845" s="55">
        <v>0</v>
      </c>
      <c r="G4845" s="55">
        <v>0</v>
      </c>
    </row>
    <row r="4846" spans="2:7">
      <c r="B4846" s="55" t="s">
        <v>266</v>
      </c>
      <c r="C4846" s="55" t="s">
        <v>2467</v>
      </c>
      <c r="D4846" s="55" t="s">
        <v>267</v>
      </c>
      <c r="E4846" s="55" t="s">
        <v>2557</v>
      </c>
      <c r="F4846" s="55">
        <v>12</v>
      </c>
      <c r="G4846" s="55">
        <v>0</v>
      </c>
    </row>
    <row r="4847" spans="2:7">
      <c r="B4847" s="55" t="s">
        <v>266</v>
      </c>
      <c r="C4847" s="55" t="s">
        <v>2467</v>
      </c>
      <c r="D4847" s="55" t="s">
        <v>267</v>
      </c>
      <c r="E4847" s="55" t="s">
        <v>2558</v>
      </c>
      <c r="F4847" s="55">
        <v>0</v>
      </c>
      <c r="G4847" s="55">
        <v>0</v>
      </c>
    </row>
    <row r="4848" spans="2:7">
      <c r="B4848" s="55" t="s">
        <v>266</v>
      </c>
      <c r="C4848" s="55" t="s">
        <v>2467</v>
      </c>
      <c r="D4848" s="55" t="s">
        <v>267</v>
      </c>
      <c r="E4848" s="55" t="s">
        <v>2559</v>
      </c>
      <c r="F4848" s="55">
        <v>40</v>
      </c>
      <c r="G4848" s="55">
        <v>40</v>
      </c>
    </row>
    <row r="4849" spans="2:7">
      <c r="B4849" s="55" t="s">
        <v>266</v>
      </c>
      <c r="C4849" s="55" t="s">
        <v>2467</v>
      </c>
      <c r="D4849" s="55" t="s">
        <v>269</v>
      </c>
      <c r="E4849" s="55" t="s">
        <v>2559</v>
      </c>
      <c r="F4849" s="55">
        <v>3</v>
      </c>
      <c r="G4849" s="55">
        <v>3</v>
      </c>
    </row>
    <row r="4850" spans="2:7">
      <c r="B4850" s="55" t="s">
        <v>266</v>
      </c>
      <c r="C4850" s="55" t="s">
        <v>2467</v>
      </c>
      <c r="D4850" s="55" t="s">
        <v>270</v>
      </c>
      <c r="E4850" s="55" t="s">
        <v>2559</v>
      </c>
      <c r="F4850" s="55">
        <v>0</v>
      </c>
      <c r="G4850" s="55">
        <v>0</v>
      </c>
    </row>
    <row r="4851" spans="2:7">
      <c r="B4851" s="55" t="s">
        <v>266</v>
      </c>
      <c r="C4851" s="55" t="s">
        <v>2467</v>
      </c>
      <c r="D4851" s="55" t="s">
        <v>267</v>
      </c>
      <c r="E4851" s="55" t="s">
        <v>996</v>
      </c>
      <c r="F4851" s="55">
        <v>11</v>
      </c>
      <c r="G4851" s="55">
        <v>14</v>
      </c>
    </row>
    <row r="4852" spans="2:7">
      <c r="B4852" s="55" t="s">
        <v>266</v>
      </c>
      <c r="C4852" s="55" t="s">
        <v>2467</v>
      </c>
      <c r="D4852" s="55" t="s">
        <v>269</v>
      </c>
      <c r="E4852" s="55" t="s">
        <v>996</v>
      </c>
      <c r="F4852" s="55">
        <v>39</v>
      </c>
      <c r="G4852" s="55">
        <v>31</v>
      </c>
    </row>
    <row r="4853" spans="2:7">
      <c r="B4853" s="55" t="s">
        <v>266</v>
      </c>
      <c r="C4853" s="55" t="s">
        <v>2467</v>
      </c>
      <c r="D4853" s="55" t="s">
        <v>270</v>
      </c>
      <c r="E4853" s="55" t="s">
        <v>996</v>
      </c>
      <c r="F4853" s="55">
        <v>19</v>
      </c>
      <c r="G4853" s="55">
        <v>37</v>
      </c>
    </row>
    <row r="4854" spans="2:7">
      <c r="B4854" s="55" t="s">
        <v>266</v>
      </c>
      <c r="C4854" s="55" t="s">
        <v>2467</v>
      </c>
      <c r="D4854" s="55" t="s">
        <v>267</v>
      </c>
      <c r="E4854" s="55" t="s">
        <v>2560</v>
      </c>
      <c r="F4854" s="55">
        <v>3</v>
      </c>
      <c r="G4854" s="55">
        <v>0</v>
      </c>
    </row>
    <row r="4855" spans="2:7">
      <c r="B4855" s="55" t="s">
        <v>266</v>
      </c>
      <c r="C4855" s="55" t="s">
        <v>2467</v>
      </c>
      <c r="D4855" s="55" t="s">
        <v>269</v>
      </c>
      <c r="E4855" s="55" t="s">
        <v>2560</v>
      </c>
      <c r="F4855" s="55">
        <v>0</v>
      </c>
      <c r="G4855" s="55">
        <v>1</v>
      </c>
    </row>
    <row r="4856" spans="2:7">
      <c r="B4856" s="55" t="s">
        <v>266</v>
      </c>
      <c r="C4856" s="55" t="s">
        <v>2467</v>
      </c>
      <c r="D4856" s="55" t="s">
        <v>267</v>
      </c>
      <c r="E4856" s="55" t="s">
        <v>2561</v>
      </c>
      <c r="F4856" s="55">
        <v>61</v>
      </c>
      <c r="G4856" s="55">
        <v>15</v>
      </c>
    </row>
    <row r="4857" spans="2:7">
      <c r="B4857" s="55" t="s">
        <v>266</v>
      </c>
      <c r="C4857" s="55" t="s">
        <v>2467</v>
      </c>
      <c r="D4857" s="55" t="s">
        <v>269</v>
      </c>
      <c r="E4857" s="55" t="s">
        <v>2561</v>
      </c>
      <c r="F4857" s="55">
        <v>2</v>
      </c>
      <c r="G4857" s="55">
        <v>6</v>
      </c>
    </row>
    <row r="4858" spans="2:7">
      <c r="B4858" s="55" t="s">
        <v>266</v>
      </c>
      <c r="C4858" s="55" t="s">
        <v>2467</v>
      </c>
      <c r="D4858" s="55" t="s">
        <v>270</v>
      </c>
      <c r="E4858" s="55" t="s">
        <v>2561</v>
      </c>
      <c r="F4858" s="55">
        <v>0</v>
      </c>
      <c r="G4858" s="55">
        <v>0</v>
      </c>
    </row>
    <row r="4859" spans="2:7">
      <c r="B4859" s="55" t="s">
        <v>266</v>
      </c>
      <c r="C4859" s="55" t="s">
        <v>2467</v>
      </c>
      <c r="D4859" s="55" t="s">
        <v>267</v>
      </c>
      <c r="E4859" s="55" t="s">
        <v>2562</v>
      </c>
      <c r="F4859" s="55">
        <v>50</v>
      </c>
      <c r="G4859" s="55">
        <v>50</v>
      </c>
    </row>
    <row r="4860" spans="2:7">
      <c r="B4860" s="55" t="s">
        <v>266</v>
      </c>
      <c r="C4860" s="55" t="s">
        <v>2467</v>
      </c>
      <c r="D4860" s="55" t="s">
        <v>267</v>
      </c>
      <c r="E4860" s="55" t="s">
        <v>2563</v>
      </c>
      <c r="F4860" s="55">
        <v>78</v>
      </c>
      <c r="G4860" s="55">
        <v>86</v>
      </c>
    </row>
    <row r="4861" spans="2:7">
      <c r="B4861" s="55" t="s">
        <v>266</v>
      </c>
      <c r="C4861" s="55" t="s">
        <v>2467</v>
      </c>
      <c r="D4861" s="55" t="s">
        <v>269</v>
      </c>
      <c r="E4861" s="55" t="s">
        <v>2563</v>
      </c>
      <c r="F4861" s="55">
        <v>16</v>
      </c>
      <c r="G4861" s="55">
        <v>10</v>
      </c>
    </row>
    <row r="4862" spans="2:7">
      <c r="B4862" s="55" t="s">
        <v>266</v>
      </c>
      <c r="C4862" s="55" t="s">
        <v>2467</v>
      </c>
      <c r="D4862" s="55" t="s">
        <v>270</v>
      </c>
      <c r="E4862" s="55" t="s">
        <v>2563</v>
      </c>
      <c r="F4862" s="55">
        <v>31</v>
      </c>
      <c r="G4862" s="55">
        <v>31</v>
      </c>
    </row>
    <row r="4863" spans="2:7">
      <c r="B4863" s="55" t="s">
        <v>266</v>
      </c>
      <c r="C4863" s="55" t="s">
        <v>2467</v>
      </c>
      <c r="D4863" s="55" t="s">
        <v>267</v>
      </c>
      <c r="E4863" s="55" t="s">
        <v>2564</v>
      </c>
      <c r="F4863" s="55">
        <v>10</v>
      </c>
      <c r="G4863" s="55">
        <v>6</v>
      </c>
    </row>
    <row r="4864" spans="2:7">
      <c r="B4864" s="55" t="s">
        <v>266</v>
      </c>
      <c r="C4864" s="55" t="s">
        <v>2467</v>
      </c>
      <c r="D4864" s="55" t="s">
        <v>269</v>
      </c>
      <c r="E4864" s="55" t="s">
        <v>2564</v>
      </c>
      <c r="F4864" s="55">
        <v>2</v>
      </c>
      <c r="G4864" s="55">
        <v>1</v>
      </c>
    </row>
    <row r="4865" spans="2:7">
      <c r="B4865" s="55" t="s">
        <v>266</v>
      </c>
      <c r="C4865" s="55" t="s">
        <v>2467</v>
      </c>
      <c r="D4865" s="55" t="s">
        <v>270</v>
      </c>
      <c r="E4865" s="55" t="s">
        <v>2564</v>
      </c>
      <c r="F4865" s="55">
        <v>0</v>
      </c>
      <c r="G4865" s="55">
        <v>0</v>
      </c>
    </row>
    <row r="4866" spans="2:7">
      <c r="B4866" s="55" t="s">
        <v>266</v>
      </c>
      <c r="C4866" s="55" t="s">
        <v>2467</v>
      </c>
      <c r="D4866" s="55" t="s">
        <v>267</v>
      </c>
      <c r="E4866" s="55" t="s">
        <v>2565</v>
      </c>
      <c r="F4866" s="55">
        <v>0</v>
      </c>
      <c r="G4866" s="55">
        <v>0</v>
      </c>
    </row>
    <row r="4867" spans="2:7">
      <c r="B4867" s="55" t="s">
        <v>266</v>
      </c>
      <c r="C4867" s="55" t="s">
        <v>2467</v>
      </c>
      <c r="D4867" s="55" t="s">
        <v>267</v>
      </c>
      <c r="E4867" s="55" t="s">
        <v>2566</v>
      </c>
      <c r="F4867" s="55">
        <v>30</v>
      </c>
      <c r="G4867" s="55">
        <v>42</v>
      </c>
    </row>
    <row r="4868" spans="2:7">
      <c r="B4868" s="55" t="s">
        <v>266</v>
      </c>
      <c r="C4868" s="55" t="s">
        <v>2467</v>
      </c>
      <c r="D4868" s="55" t="s">
        <v>269</v>
      </c>
      <c r="E4868" s="55" t="s">
        <v>2566</v>
      </c>
      <c r="F4868" s="55">
        <v>0</v>
      </c>
      <c r="G4868" s="55">
        <v>0</v>
      </c>
    </row>
    <row r="4869" spans="2:7">
      <c r="B4869" s="55" t="s">
        <v>266</v>
      </c>
      <c r="C4869" s="55" t="s">
        <v>2467</v>
      </c>
      <c r="D4869" s="55" t="s">
        <v>270</v>
      </c>
      <c r="E4869" s="55" t="s">
        <v>2566</v>
      </c>
      <c r="F4869" s="55">
        <v>0</v>
      </c>
      <c r="G4869" s="55">
        <v>0</v>
      </c>
    </row>
    <row r="4870" spans="2:7">
      <c r="B4870" s="55" t="s">
        <v>266</v>
      </c>
      <c r="C4870" s="55" t="s">
        <v>2467</v>
      </c>
      <c r="D4870" s="55" t="s">
        <v>267</v>
      </c>
      <c r="E4870" s="55" t="s">
        <v>2567</v>
      </c>
      <c r="F4870" s="55">
        <v>33</v>
      </c>
      <c r="G4870" s="55">
        <v>18</v>
      </c>
    </row>
    <row r="4871" spans="2:7">
      <c r="B4871" s="55" t="s">
        <v>266</v>
      </c>
      <c r="C4871" s="55" t="s">
        <v>2467</v>
      </c>
      <c r="D4871" s="55" t="s">
        <v>269</v>
      </c>
      <c r="E4871" s="55" t="s">
        <v>2567</v>
      </c>
      <c r="F4871" s="55">
        <v>9</v>
      </c>
      <c r="G4871" s="55">
        <v>13</v>
      </c>
    </row>
    <row r="4872" spans="2:7">
      <c r="B4872" s="55" t="s">
        <v>266</v>
      </c>
      <c r="C4872" s="55" t="s">
        <v>2467</v>
      </c>
      <c r="D4872" s="55" t="s">
        <v>270</v>
      </c>
      <c r="E4872" s="55" t="s">
        <v>2567</v>
      </c>
      <c r="F4872" s="55">
        <v>22</v>
      </c>
      <c r="G4872" s="55">
        <v>28</v>
      </c>
    </row>
    <row r="4873" spans="2:7">
      <c r="B4873" s="55" t="s">
        <v>266</v>
      </c>
      <c r="C4873" s="55" t="s">
        <v>2467</v>
      </c>
      <c r="D4873" s="55" t="s">
        <v>267</v>
      </c>
      <c r="E4873" s="55" t="s">
        <v>2568</v>
      </c>
      <c r="F4873" s="55">
        <v>6</v>
      </c>
      <c r="G4873" s="55">
        <v>1</v>
      </c>
    </row>
    <row r="4874" spans="2:7">
      <c r="B4874" s="55" t="s">
        <v>266</v>
      </c>
      <c r="C4874" s="55" t="s">
        <v>2467</v>
      </c>
      <c r="D4874" s="55" t="s">
        <v>269</v>
      </c>
      <c r="E4874" s="55" t="s">
        <v>2568</v>
      </c>
      <c r="F4874" s="55">
        <v>6</v>
      </c>
      <c r="G4874" s="55">
        <v>0</v>
      </c>
    </row>
    <row r="4875" spans="2:7">
      <c r="B4875" s="55" t="s">
        <v>266</v>
      </c>
      <c r="C4875" s="55" t="s">
        <v>2467</v>
      </c>
      <c r="D4875" s="55" t="s">
        <v>267</v>
      </c>
      <c r="E4875" s="55" t="s">
        <v>2569</v>
      </c>
      <c r="F4875" s="55">
        <v>3</v>
      </c>
      <c r="G4875" s="55">
        <v>25</v>
      </c>
    </row>
    <row r="4876" spans="2:7">
      <c r="B4876" s="55" t="s">
        <v>266</v>
      </c>
      <c r="C4876" s="55" t="s">
        <v>2467</v>
      </c>
      <c r="D4876" s="55" t="s">
        <v>269</v>
      </c>
      <c r="E4876" s="55" t="s">
        <v>2569</v>
      </c>
      <c r="F4876" s="55">
        <v>0</v>
      </c>
      <c r="G4876" s="55">
        <v>0</v>
      </c>
    </row>
    <row r="4877" spans="2:7">
      <c r="B4877" s="55" t="s">
        <v>266</v>
      </c>
      <c r="C4877" s="55" t="s">
        <v>2467</v>
      </c>
      <c r="D4877" s="55" t="s">
        <v>270</v>
      </c>
      <c r="E4877" s="55" t="s">
        <v>2569</v>
      </c>
      <c r="F4877" s="55">
        <v>0</v>
      </c>
      <c r="G4877" s="55">
        <v>0</v>
      </c>
    </row>
    <row r="4878" spans="2:7">
      <c r="B4878" s="55" t="s">
        <v>266</v>
      </c>
      <c r="C4878" s="55" t="s">
        <v>2467</v>
      </c>
      <c r="D4878" s="55" t="s">
        <v>267</v>
      </c>
      <c r="E4878" s="55" t="s">
        <v>2570</v>
      </c>
      <c r="F4878" s="55">
        <v>2</v>
      </c>
      <c r="G4878" s="55">
        <v>0</v>
      </c>
    </row>
    <row r="4879" spans="2:7">
      <c r="B4879" s="55" t="s">
        <v>266</v>
      </c>
      <c r="C4879" s="55" t="s">
        <v>2467</v>
      </c>
      <c r="D4879" s="55" t="s">
        <v>269</v>
      </c>
      <c r="E4879" s="55" t="s">
        <v>2570</v>
      </c>
      <c r="F4879" s="55">
        <v>12</v>
      </c>
      <c r="G4879" s="55">
        <v>0</v>
      </c>
    </row>
    <row r="4880" spans="2:7">
      <c r="B4880" s="55" t="s">
        <v>266</v>
      </c>
      <c r="C4880" s="55" t="s">
        <v>2467</v>
      </c>
      <c r="D4880" s="55" t="s">
        <v>267</v>
      </c>
      <c r="E4880" s="55" t="s">
        <v>2571</v>
      </c>
      <c r="F4880" s="55">
        <v>74</v>
      </c>
      <c r="G4880" s="55">
        <v>45</v>
      </c>
    </row>
    <row r="4881" spans="2:7">
      <c r="B4881" s="55" t="s">
        <v>266</v>
      </c>
      <c r="C4881" s="55" t="s">
        <v>2467</v>
      </c>
      <c r="D4881" s="55" t="s">
        <v>269</v>
      </c>
      <c r="E4881" s="55" t="s">
        <v>2571</v>
      </c>
      <c r="F4881" s="55">
        <v>39</v>
      </c>
      <c r="G4881" s="55">
        <v>44</v>
      </c>
    </row>
    <row r="4882" spans="2:7">
      <c r="B4882" s="55" t="s">
        <v>266</v>
      </c>
      <c r="C4882" s="55" t="s">
        <v>2467</v>
      </c>
      <c r="D4882" s="55" t="s">
        <v>270</v>
      </c>
      <c r="E4882" s="55" t="s">
        <v>2571</v>
      </c>
      <c r="F4882" s="55">
        <v>63</v>
      </c>
      <c r="G4882" s="55">
        <v>54</v>
      </c>
    </row>
    <row r="4883" spans="2:7">
      <c r="B4883" s="55" t="s">
        <v>266</v>
      </c>
      <c r="C4883" s="55" t="s">
        <v>2467</v>
      </c>
      <c r="D4883" s="55" t="s">
        <v>267</v>
      </c>
      <c r="E4883" s="55" t="s">
        <v>2572</v>
      </c>
      <c r="F4883" s="55">
        <v>20</v>
      </c>
      <c r="G4883" s="55">
        <v>5</v>
      </c>
    </row>
    <row r="4884" spans="2:7">
      <c r="B4884" s="55" t="s">
        <v>266</v>
      </c>
      <c r="C4884" s="55" t="s">
        <v>2467</v>
      </c>
      <c r="D4884" s="55" t="s">
        <v>270</v>
      </c>
      <c r="E4884" s="55" t="s">
        <v>2572</v>
      </c>
      <c r="F4884" s="55">
        <v>0</v>
      </c>
      <c r="G4884" s="55">
        <v>0</v>
      </c>
    </row>
    <row r="4885" spans="2:7">
      <c r="B4885" s="55" t="s">
        <v>266</v>
      </c>
      <c r="C4885" s="55" t="s">
        <v>2467</v>
      </c>
      <c r="D4885" s="55" t="s">
        <v>267</v>
      </c>
      <c r="E4885" s="55" t="s">
        <v>2573</v>
      </c>
      <c r="F4885" s="55">
        <v>2</v>
      </c>
      <c r="G4885" s="55">
        <v>0</v>
      </c>
    </row>
    <row r="4886" spans="2:7">
      <c r="B4886" s="55" t="s">
        <v>266</v>
      </c>
      <c r="C4886" s="55" t="s">
        <v>2467</v>
      </c>
      <c r="D4886" s="55" t="s">
        <v>267</v>
      </c>
      <c r="E4886" s="55" t="s">
        <v>2574</v>
      </c>
      <c r="F4886" s="55">
        <v>6</v>
      </c>
      <c r="G4886" s="55">
        <v>0</v>
      </c>
    </row>
    <row r="4887" spans="2:7">
      <c r="B4887" s="55" t="s">
        <v>266</v>
      </c>
      <c r="C4887" s="55" t="s">
        <v>2467</v>
      </c>
      <c r="D4887" s="55" t="s">
        <v>269</v>
      </c>
      <c r="E4887" s="55" t="s">
        <v>2574</v>
      </c>
      <c r="F4887" s="55">
        <v>0</v>
      </c>
      <c r="G4887" s="55">
        <v>0</v>
      </c>
    </row>
    <row r="4888" spans="2:7">
      <c r="B4888" s="55" t="s">
        <v>266</v>
      </c>
      <c r="C4888" s="55" t="s">
        <v>2467</v>
      </c>
      <c r="D4888" s="55" t="s">
        <v>267</v>
      </c>
      <c r="E4888" s="55" t="s">
        <v>2575</v>
      </c>
      <c r="F4888" s="55">
        <v>7</v>
      </c>
      <c r="G4888" s="55">
        <v>21</v>
      </c>
    </row>
    <row r="4889" spans="2:7">
      <c r="B4889" s="55" t="s">
        <v>266</v>
      </c>
      <c r="C4889" s="55" t="s">
        <v>2467</v>
      </c>
      <c r="D4889" s="55" t="s">
        <v>267</v>
      </c>
      <c r="E4889" s="55" t="s">
        <v>2576</v>
      </c>
      <c r="F4889" s="55">
        <v>12</v>
      </c>
      <c r="G4889" s="55">
        <v>9</v>
      </c>
    </row>
    <row r="4890" spans="2:7">
      <c r="B4890" s="55" t="s">
        <v>266</v>
      </c>
      <c r="C4890" s="55" t="s">
        <v>2467</v>
      </c>
      <c r="D4890" s="55" t="s">
        <v>269</v>
      </c>
      <c r="E4890" s="55" t="s">
        <v>2576</v>
      </c>
      <c r="F4890" s="55">
        <v>1</v>
      </c>
      <c r="G4890" s="55">
        <v>0</v>
      </c>
    </row>
    <row r="4891" spans="2:7">
      <c r="B4891" s="55" t="s">
        <v>266</v>
      </c>
      <c r="C4891" s="55" t="s">
        <v>2467</v>
      </c>
      <c r="D4891" s="55" t="s">
        <v>270</v>
      </c>
      <c r="E4891" s="55" t="s">
        <v>2576</v>
      </c>
      <c r="F4891" s="55">
        <v>0</v>
      </c>
      <c r="G4891" s="55">
        <v>3</v>
      </c>
    </row>
    <row r="4892" spans="2:7">
      <c r="B4892" s="55" t="s">
        <v>266</v>
      </c>
      <c r="C4892" s="55" t="s">
        <v>2467</v>
      </c>
      <c r="D4892" s="55" t="s">
        <v>267</v>
      </c>
      <c r="E4892" s="55" t="s">
        <v>2577</v>
      </c>
      <c r="F4892" s="55">
        <v>0</v>
      </c>
      <c r="G4892" s="55">
        <v>12</v>
      </c>
    </row>
    <row r="4893" spans="2:7">
      <c r="B4893" s="55" t="s">
        <v>266</v>
      </c>
      <c r="C4893" s="55" t="s">
        <v>2467</v>
      </c>
      <c r="D4893" s="55" t="s">
        <v>269</v>
      </c>
      <c r="E4893" s="55" t="s">
        <v>2577</v>
      </c>
      <c r="F4893" s="55">
        <v>0</v>
      </c>
      <c r="G4893" s="55">
        <v>1</v>
      </c>
    </row>
    <row r="4894" spans="2:7">
      <c r="B4894" s="55" t="s">
        <v>266</v>
      </c>
      <c r="C4894" s="55" t="s">
        <v>2467</v>
      </c>
      <c r="D4894" s="55" t="s">
        <v>270</v>
      </c>
      <c r="E4894" s="55" t="s">
        <v>2577</v>
      </c>
      <c r="F4894" s="55">
        <v>0</v>
      </c>
      <c r="G4894" s="55">
        <v>3</v>
      </c>
    </row>
    <row r="4895" spans="2:7">
      <c r="B4895" s="55" t="s">
        <v>266</v>
      </c>
      <c r="C4895" s="55" t="s">
        <v>2467</v>
      </c>
      <c r="D4895" s="55" t="s">
        <v>267</v>
      </c>
      <c r="E4895" s="55" t="s">
        <v>2578</v>
      </c>
      <c r="F4895" s="55">
        <v>0</v>
      </c>
      <c r="G4895" s="55">
        <v>0</v>
      </c>
    </row>
    <row r="4896" spans="2:7">
      <c r="B4896" s="55" t="s">
        <v>266</v>
      </c>
      <c r="C4896" s="55" t="s">
        <v>2467</v>
      </c>
      <c r="D4896" s="55" t="s">
        <v>269</v>
      </c>
      <c r="E4896" s="55" t="s">
        <v>2578</v>
      </c>
      <c r="F4896" s="55">
        <v>0</v>
      </c>
      <c r="G4896" s="55">
        <v>0</v>
      </c>
    </row>
    <row r="4897" spans="2:7">
      <c r="B4897" s="55" t="s">
        <v>266</v>
      </c>
      <c r="C4897" s="55" t="s">
        <v>2467</v>
      </c>
      <c r="D4897" s="55" t="s">
        <v>267</v>
      </c>
      <c r="E4897" s="55" t="s">
        <v>2579</v>
      </c>
      <c r="F4897" s="55">
        <v>0</v>
      </c>
      <c r="G4897" s="55">
        <v>22</v>
      </c>
    </row>
    <row r="4898" spans="2:7">
      <c r="B4898" s="55" t="s">
        <v>266</v>
      </c>
      <c r="C4898" s="55" t="s">
        <v>2467</v>
      </c>
      <c r="D4898" s="55" t="s">
        <v>269</v>
      </c>
      <c r="E4898" s="55" t="s">
        <v>2579</v>
      </c>
      <c r="F4898" s="55">
        <v>0</v>
      </c>
      <c r="G4898" s="55">
        <v>1</v>
      </c>
    </row>
    <row r="4899" spans="2:7">
      <c r="B4899" s="55" t="s">
        <v>266</v>
      </c>
      <c r="C4899" s="55" t="s">
        <v>2467</v>
      </c>
      <c r="D4899" s="55" t="s">
        <v>270</v>
      </c>
      <c r="E4899" s="55" t="s">
        <v>2579</v>
      </c>
      <c r="F4899" s="55">
        <v>0</v>
      </c>
      <c r="G4899" s="55">
        <v>0</v>
      </c>
    </row>
    <row r="4900" spans="2:7">
      <c r="B4900" s="55" t="s">
        <v>266</v>
      </c>
      <c r="C4900" s="55" t="s">
        <v>2467</v>
      </c>
      <c r="D4900" s="55" t="s">
        <v>267</v>
      </c>
      <c r="E4900" s="55" t="s">
        <v>2580</v>
      </c>
      <c r="F4900" s="55">
        <v>21</v>
      </c>
      <c r="G4900" s="55">
        <v>53</v>
      </c>
    </row>
    <row r="4901" spans="2:7">
      <c r="B4901" s="55" t="s">
        <v>266</v>
      </c>
      <c r="C4901" s="55" t="s">
        <v>2467</v>
      </c>
      <c r="D4901" s="55" t="s">
        <v>269</v>
      </c>
      <c r="E4901" s="55" t="s">
        <v>2580</v>
      </c>
      <c r="F4901" s="55">
        <v>7</v>
      </c>
      <c r="G4901" s="55">
        <v>5</v>
      </c>
    </row>
    <row r="4902" spans="2:7">
      <c r="B4902" s="55" t="s">
        <v>266</v>
      </c>
      <c r="C4902" s="55" t="s">
        <v>2467</v>
      </c>
      <c r="D4902" s="55" t="s">
        <v>270</v>
      </c>
      <c r="E4902" s="55" t="s">
        <v>2580</v>
      </c>
      <c r="F4902" s="55">
        <v>0</v>
      </c>
      <c r="G4902" s="55">
        <v>0</v>
      </c>
    </row>
    <row r="4903" spans="2:7">
      <c r="B4903" s="55" t="s">
        <v>266</v>
      </c>
      <c r="C4903" s="55" t="s">
        <v>2467</v>
      </c>
      <c r="D4903" s="55" t="s">
        <v>267</v>
      </c>
      <c r="E4903" s="55" t="s">
        <v>2581</v>
      </c>
      <c r="F4903" s="55">
        <v>0</v>
      </c>
      <c r="G4903" s="55">
        <v>0</v>
      </c>
    </row>
    <row r="4904" spans="2:7">
      <c r="B4904" s="55" t="s">
        <v>266</v>
      </c>
      <c r="C4904" s="55" t="s">
        <v>2467</v>
      </c>
      <c r="D4904" s="55" t="s">
        <v>267</v>
      </c>
      <c r="E4904" s="55" t="s">
        <v>2582</v>
      </c>
      <c r="F4904" s="55">
        <v>12</v>
      </c>
      <c r="G4904" s="55">
        <v>22</v>
      </c>
    </row>
    <row r="4905" spans="2:7">
      <c r="B4905" s="55" t="s">
        <v>266</v>
      </c>
      <c r="C4905" s="55" t="s">
        <v>2467</v>
      </c>
      <c r="D4905" s="55" t="s">
        <v>269</v>
      </c>
      <c r="E4905" s="55" t="s">
        <v>2582</v>
      </c>
      <c r="F4905" s="55">
        <v>0</v>
      </c>
      <c r="G4905" s="55">
        <v>1</v>
      </c>
    </row>
    <row r="4906" spans="2:7">
      <c r="B4906" s="55" t="s">
        <v>266</v>
      </c>
      <c r="C4906" s="55" t="s">
        <v>2467</v>
      </c>
      <c r="D4906" s="55" t="s">
        <v>270</v>
      </c>
      <c r="E4906" s="55" t="s">
        <v>2582</v>
      </c>
      <c r="F4906" s="55">
        <v>0</v>
      </c>
      <c r="G4906" s="55">
        <v>0</v>
      </c>
    </row>
    <row r="4907" spans="2:7">
      <c r="B4907" s="55" t="s">
        <v>266</v>
      </c>
      <c r="C4907" s="55" t="s">
        <v>2467</v>
      </c>
      <c r="D4907" s="55" t="s">
        <v>267</v>
      </c>
      <c r="E4907" s="55" t="s">
        <v>2583</v>
      </c>
      <c r="F4907" s="55">
        <v>193</v>
      </c>
      <c r="G4907" s="55">
        <v>163</v>
      </c>
    </row>
    <row r="4908" spans="2:7">
      <c r="B4908" s="55" t="s">
        <v>266</v>
      </c>
      <c r="C4908" s="55" t="s">
        <v>2467</v>
      </c>
      <c r="D4908" s="55" t="s">
        <v>269</v>
      </c>
      <c r="E4908" s="55" t="s">
        <v>2583</v>
      </c>
      <c r="F4908" s="55">
        <v>3</v>
      </c>
      <c r="G4908" s="55">
        <v>0</v>
      </c>
    </row>
    <row r="4909" spans="2:7">
      <c r="B4909" s="55" t="s">
        <v>266</v>
      </c>
      <c r="C4909" s="55" t="s">
        <v>2467</v>
      </c>
      <c r="D4909" s="55" t="s">
        <v>270</v>
      </c>
      <c r="E4909" s="55" t="s">
        <v>2583</v>
      </c>
      <c r="F4909" s="55">
        <v>1</v>
      </c>
      <c r="G4909" s="55">
        <v>0</v>
      </c>
    </row>
    <row r="4910" spans="2:7">
      <c r="B4910" s="55" t="s">
        <v>266</v>
      </c>
      <c r="C4910" s="55" t="s">
        <v>2467</v>
      </c>
      <c r="D4910" s="55" t="s">
        <v>267</v>
      </c>
      <c r="E4910" s="55" t="s">
        <v>2584</v>
      </c>
      <c r="F4910" s="55">
        <v>0</v>
      </c>
      <c r="G4910" s="55">
        <v>4</v>
      </c>
    </row>
    <row r="4911" spans="2:7">
      <c r="B4911" s="55" t="s">
        <v>266</v>
      </c>
      <c r="C4911" s="55" t="s">
        <v>2467</v>
      </c>
      <c r="D4911" s="55" t="s">
        <v>267</v>
      </c>
      <c r="E4911" s="55" t="s">
        <v>2585</v>
      </c>
      <c r="F4911" s="55">
        <v>14</v>
      </c>
      <c r="G4911" s="55">
        <v>22</v>
      </c>
    </row>
    <row r="4912" spans="2:7">
      <c r="B4912" s="55" t="s">
        <v>266</v>
      </c>
      <c r="C4912" s="55" t="s">
        <v>2467</v>
      </c>
      <c r="D4912" s="55" t="s">
        <v>267</v>
      </c>
      <c r="E4912" s="55" t="s">
        <v>2586</v>
      </c>
      <c r="F4912" s="55">
        <v>1</v>
      </c>
      <c r="G4912" s="55">
        <v>7</v>
      </c>
    </row>
    <row r="4913" spans="2:7">
      <c r="B4913" s="55" t="s">
        <v>266</v>
      </c>
      <c r="C4913" s="55" t="s">
        <v>2467</v>
      </c>
      <c r="D4913" s="55" t="s">
        <v>269</v>
      </c>
      <c r="E4913" s="55" t="s">
        <v>2586</v>
      </c>
      <c r="F4913" s="55">
        <v>1</v>
      </c>
      <c r="G4913" s="55">
        <v>0</v>
      </c>
    </row>
    <row r="4914" spans="2:7">
      <c r="B4914" s="55" t="s">
        <v>266</v>
      </c>
      <c r="C4914" s="55" t="s">
        <v>2467</v>
      </c>
      <c r="D4914" s="55" t="s">
        <v>267</v>
      </c>
      <c r="E4914" s="55" t="s">
        <v>2587</v>
      </c>
      <c r="F4914" s="55">
        <v>0</v>
      </c>
      <c r="G4914" s="55">
        <v>4</v>
      </c>
    </row>
    <row r="4915" spans="2:7">
      <c r="B4915" s="55" t="s">
        <v>266</v>
      </c>
      <c r="C4915" s="55" t="s">
        <v>2467</v>
      </c>
      <c r="D4915" s="55" t="s">
        <v>267</v>
      </c>
      <c r="E4915" s="55" t="s">
        <v>2588</v>
      </c>
      <c r="F4915" s="55">
        <v>0</v>
      </c>
      <c r="G4915" s="55">
        <v>0</v>
      </c>
    </row>
    <row r="4916" spans="2:7">
      <c r="B4916" s="55" t="s">
        <v>266</v>
      </c>
      <c r="C4916" s="55" t="s">
        <v>2467</v>
      </c>
      <c r="D4916" s="55" t="s">
        <v>269</v>
      </c>
      <c r="E4916" s="55" t="s">
        <v>2588</v>
      </c>
      <c r="F4916" s="55">
        <v>17</v>
      </c>
      <c r="G4916" s="55">
        <v>0</v>
      </c>
    </row>
    <row r="4917" spans="2:7">
      <c r="B4917" s="55" t="s">
        <v>266</v>
      </c>
      <c r="C4917" s="55" t="s">
        <v>2467</v>
      </c>
      <c r="D4917" s="55" t="s">
        <v>270</v>
      </c>
      <c r="E4917" s="55" t="s">
        <v>2588</v>
      </c>
      <c r="F4917" s="55">
        <v>0</v>
      </c>
      <c r="G4917" s="55">
        <v>2</v>
      </c>
    </row>
    <row r="4918" spans="2:7">
      <c r="B4918" s="55" t="s">
        <v>266</v>
      </c>
      <c r="C4918" s="55" t="s">
        <v>2467</v>
      </c>
      <c r="D4918" s="55" t="s">
        <v>267</v>
      </c>
      <c r="E4918" s="55" t="s">
        <v>2589</v>
      </c>
      <c r="F4918" s="55">
        <v>82</v>
      </c>
      <c r="G4918" s="55">
        <v>81</v>
      </c>
    </row>
    <row r="4919" spans="2:7">
      <c r="B4919" s="55" t="s">
        <v>266</v>
      </c>
      <c r="C4919" s="55" t="s">
        <v>2467</v>
      </c>
      <c r="D4919" s="55" t="s">
        <v>269</v>
      </c>
      <c r="E4919" s="55" t="s">
        <v>2589</v>
      </c>
      <c r="F4919" s="55">
        <v>67</v>
      </c>
      <c r="G4919" s="55">
        <v>73</v>
      </c>
    </row>
    <row r="4920" spans="2:7">
      <c r="B4920" s="55" t="s">
        <v>266</v>
      </c>
      <c r="C4920" s="55" t="s">
        <v>2467</v>
      </c>
      <c r="D4920" s="55" t="s">
        <v>270</v>
      </c>
      <c r="E4920" s="55" t="s">
        <v>2589</v>
      </c>
      <c r="F4920" s="55">
        <v>12</v>
      </c>
      <c r="G4920" s="55">
        <v>7</v>
      </c>
    </row>
    <row r="4921" spans="2:7">
      <c r="B4921" s="55" t="s">
        <v>266</v>
      </c>
      <c r="C4921" s="55" t="s">
        <v>2467</v>
      </c>
      <c r="D4921" s="55" t="s">
        <v>267</v>
      </c>
      <c r="E4921" s="55" t="s">
        <v>2590</v>
      </c>
      <c r="F4921" s="55">
        <v>0</v>
      </c>
      <c r="G4921" s="55">
        <v>0</v>
      </c>
    </row>
    <row r="4922" spans="2:7">
      <c r="B4922" s="55" t="s">
        <v>266</v>
      </c>
      <c r="C4922" s="55" t="s">
        <v>2467</v>
      </c>
      <c r="D4922" s="55" t="s">
        <v>267</v>
      </c>
      <c r="E4922" s="55" t="s">
        <v>2591</v>
      </c>
      <c r="F4922" s="55">
        <v>0</v>
      </c>
      <c r="G4922" s="55">
        <v>0</v>
      </c>
    </row>
    <row r="4923" spans="2:7">
      <c r="B4923" s="55" t="s">
        <v>266</v>
      </c>
      <c r="C4923" s="55" t="s">
        <v>2467</v>
      </c>
      <c r="D4923" s="55" t="s">
        <v>267</v>
      </c>
      <c r="E4923" s="55" t="s">
        <v>2592</v>
      </c>
      <c r="F4923" s="55">
        <v>58</v>
      </c>
      <c r="G4923" s="55">
        <v>138</v>
      </c>
    </row>
    <row r="4924" spans="2:7">
      <c r="B4924" s="55" t="s">
        <v>266</v>
      </c>
      <c r="C4924" s="55" t="s">
        <v>2467</v>
      </c>
      <c r="D4924" s="55" t="s">
        <v>269</v>
      </c>
      <c r="E4924" s="55" t="s">
        <v>2592</v>
      </c>
      <c r="F4924" s="55">
        <v>4</v>
      </c>
      <c r="G4924" s="55">
        <v>3</v>
      </c>
    </row>
    <row r="4925" spans="2:7">
      <c r="B4925" s="55" t="s">
        <v>266</v>
      </c>
      <c r="C4925" s="55" t="s">
        <v>2467</v>
      </c>
      <c r="D4925" s="55" t="s">
        <v>270</v>
      </c>
      <c r="E4925" s="55" t="s">
        <v>2592</v>
      </c>
      <c r="F4925" s="55">
        <v>1</v>
      </c>
      <c r="G4925" s="55">
        <v>1</v>
      </c>
    </row>
    <row r="4926" spans="2:7">
      <c r="B4926" s="55" t="s">
        <v>266</v>
      </c>
      <c r="C4926" s="55" t="s">
        <v>2467</v>
      </c>
      <c r="D4926" s="55" t="s">
        <v>267</v>
      </c>
      <c r="E4926" s="55" t="s">
        <v>2593</v>
      </c>
      <c r="F4926" s="55">
        <v>85</v>
      </c>
      <c r="G4926" s="55">
        <v>96</v>
      </c>
    </row>
    <row r="4927" spans="2:7">
      <c r="B4927" s="55" t="s">
        <v>266</v>
      </c>
      <c r="C4927" s="55" t="s">
        <v>2467</v>
      </c>
      <c r="D4927" s="55" t="s">
        <v>269</v>
      </c>
      <c r="E4927" s="55" t="s">
        <v>2593</v>
      </c>
      <c r="F4927" s="55">
        <v>3</v>
      </c>
      <c r="G4927" s="55">
        <v>2</v>
      </c>
    </row>
    <row r="4928" spans="2:7">
      <c r="B4928" s="55" t="s">
        <v>266</v>
      </c>
      <c r="C4928" s="55" t="s">
        <v>2467</v>
      </c>
      <c r="D4928" s="55" t="s">
        <v>270</v>
      </c>
      <c r="E4928" s="55" t="s">
        <v>2593</v>
      </c>
      <c r="F4928" s="55">
        <v>1</v>
      </c>
      <c r="G4928" s="55">
        <v>9</v>
      </c>
    </row>
    <row r="4929" spans="2:7">
      <c r="B4929" s="55" t="s">
        <v>266</v>
      </c>
      <c r="C4929" s="55" t="s">
        <v>2467</v>
      </c>
      <c r="D4929" s="55" t="s">
        <v>267</v>
      </c>
      <c r="E4929" s="55" t="s">
        <v>2594</v>
      </c>
      <c r="F4929" s="55">
        <v>6</v>
      </c>
      <c r="G4929" s="55">
        <v>0</v>
      </c>
    </row>
    <row r="4930" spans="2:7">
      <c r="B4930" s="55" t="s">
        <v>266</v>
      </c>
      <c r="C4930" s="55" t="s">
        <v>2467</v>
      </c>
      <c r="D4930" s="55" t="s">
        <v>267</v>
      </c>
      <c r="E4930" s="55" t="s">
        <v>2595</v>
      </c>
      <c r="F4930" s="55">
        <v>0</v>
      </c>
      <c r="G4930" s="55">
        <v>0</v>
      </c>
    </row>
    <row r="4931" spans="2:7">
      <c r="B4931" s="55" t="s">
        <v>266</v>
      </c>
      <c r="C4931" s="55" t="s">
        <v>2467</v>
      </c>
      <c r="D4931" s="55" t="s">
        <v>267</v>
      </c>
      <c r="E4931" s="55" t="s">
        <v>2596</v>
      </c>
      <c r="F4931" s="55">
        <v>1</v>
      </c>
      <c r="G4931" s="55">
        <v>3</v>
      </c>
    </row>
    <row r="4932" spans="2:7">
      <c r="B4932" s="55" t="s">
        <v>266</v>
      </c>
      <c r="C4932" s="55" t="s">
        <v>2467</v>
      </c>
      <c r="D4932" s="55" t="s">
        <v>269</v>
      </c>
      <c r="E4932" s="55" t="s">
        <v>2596</v>
      </c>
      <c r="F4932" s="55">
        <v>9</v>
      </c>
      <c r="G4932" s="55">
        <v>1</v>
      </c>
    </row>
    <row r="4933" spans="2:7">
      <c r="B4933" s="55" t="s">
        <v>266</v>
      </c>
      <c r="C4933" s="55" t="s">
        <v>2467</v>
      </c>
      <c r="D4933" s="55" t="s">
        <v>270</v>
      </c>
      <c r="E4933" s="55" t="s">
        <v>2596</v>
      </c>
      <c r="F4933" s="55">
        <v>0</v>
      </c>
      <c r="G4933" s="55">
        <v>4</v>
      </c>
    </row>
    <row r="4934" spans="2:7">
      <c r="B4934" s="55" t="s">
        <v>266</v>
      </c>
      <c r="C4934" s="55" t="s">
        <v>2597</v>
      </c>
      <c r="D4934" s="55" t="s">
        <v>267</v>
      </c>
      <c r="E4934" s="55" t="s">
        <v>273</v>
      </c>
      <c r="F4934" s="55">
        <v>0</v>
      </c>
      <c r="G4934" s="55">
        <v>0</v>
      </c>
    </row>
    <row r="4935" spans="2:7">
      <c r="B4935" s="55" t="s">
        <v>266</v>
      </c>
      <c r="C4935" s="55" t="s">
        <v>2597</v>
      </c>
      <c r="D4935" s="55" t="s">
        <v>267</v>
      </c>
      <c r="E4935" s="55" t="s">
        <v>2598</v>
      </c>
      <c r="F4935" s="55">
        <v>0</v>
      </c>
      <c r="G4935" s="55">
        <v>0</v>
      </c>
    </row>
    <row r="4936" spans="2:7">
      <c r="B4936" s="55" t="s">
        <v>266</v>
      </c>
      <c r="C4936" s="55" t="s">
        <v>2597</v>
      </c>
      <c r="D4936" s="55" t="s">
        <v>267</v>
      </c>
      <c r="E4936" s="55" t="s">
        <v>2599</v>
      </c>
      <c r="F4936" s="55">
        <v>0</v>
      </c>
      <c r="G4936" s="55">
        <v>0</v>
      </c>
    </row>
    <row r="4937" spans="2:7">
      <c r="B4937" s="55" t="s">
        <v>266</v>
      </c>
      <c r="C4937" s="55" t="s">
        <v>2597</v>
      </c>
      <c r="D4937" s="55" t="s">
        <v>269</v>
      </c>
      <c r="E4937" s="55" t="s">
        <v>2599</v>
      </c>
      <c r="F4937" s="55">
        <v>0</v>
      </c>
      <c r="G4937" s="55">
        <v>0</v>
      </c>
    </row>
    <row r="4938" spans="2:7">
      <c r="B4938" s="55" t="s">
        <v>266</v>
      </c>
      <c r="C4938" s="55" t="s">
        <v>2597</v>
      </c>
      <c r="D4938" s="55" t="s">
        <v>267</v>
      </c>
      <c r="E4938" s="55" t="s">
        <v>2600</v>
      </c>
      <c r="F4938" s="55">
        <v>10</v>
      </c>
      <c r="G4938" s="55">
        <v>15</v>
      </c>
    </row>
    <row r="4939" spans="2:7">
      <c r="B4939" s="55" t="s">
        <v>266</v>
      </c>
      <c r="C4939" s="55" t="s">
        <v>2597</v>
      </c>
      <c r="D4939" s="55" t="s">
        <v>267</v>
      </c>
      <c r="E4939" s="55" t="s">
        <v>2601</v>
      </c>
      <c r="F4939" s="55">
        <v>0</v>
      </c>
      <c r="G4939" s="55">
        <v>0</v>
      </c>
    </row>
    <row r="4940" spans="2:7">
      <c r="B4940" s="55" t="s">
        <v>266</v>
      </c>
      <c r="C4940" s="55" t="s">
        <v>2597</v>
      </c>
      <c r="D4940" s="55" t="s">
        <v>267</v>
      </c>
      <c r="E4940" s="55" t="s">
        <v>2602</v>
      </c>
      <c r="F4940" s="55">
        <v>0</v>
      </c>
      <c r="G4940" s="55">
        <v>6</v>
      </c>
    </row>
    <row r="4941" spans="2:7">
      <c r="B4941" s="55" t="s">
        <v>266</v>
      </c>
      <c r="C4941" s="55" t="s">
        <v>2597</v>
      </c>
      <c r="D4941" s="55" t="s">
        <v>269</v>
      </c>
      <c r="E4941" s="55" t="s">
        <v>2602</v>
      </c>
      <c r="F4941" s="55">
        <v>0</v>
      </c>
      <c r="G4941" s="55">
        <v>0</v>
      </c>
    </row>
    <row r="4942" spans="2:7">
      <c r="B4942" s="55" t="s">
        <v>266</v>
      </c>
      <c r="C4942" s="55" t="s">
        <v>2597</v>
      </c>
      <c r="D4942" s="55" t="s">
        <v>267</v>
      </c>
      <c r="E4942" s="55" t="s">
        <v>2603</v>
      </c>
      <c r="F4942" s="55">
        <v>0</v>
      </c>
      <c r="G4942" s="55">
        <v>0</v>
      </c>
    </row>
    <row r="4943" spans="2:7">
      <c r="B4943" s="55" t="s">
        <v>266</v>
      </c>
      <c r="C4943" s="55" t="s">
        <v>2597</v>
      </c>
      <c r="D4943" s="55" t="s">
        <v>267</v>
      </c>
      <c r="E4943" s="55" t="s">
        <v>2604</v>
      </c>
      <c r="F4943" s="55">
        <v>2</v>
      </c>
      <c r="G4943" s="55">
        <v>0</v>
      </c>
    </row>
    <row r="4944" spans="2:7">
      <c r="B4944" s="55" t="s">
        <v>266</v>
      </c>
      <c r="C4944" s="55" t="s">
        <v>2597</v>
      </c>
      <c r="D4944" s="55" t="s">
        <v>269</v>
      </c>
      <c r="E4944" s="55" t="s">
        <v>2604</v>
      </c>
      <c r="F4944" s="55">
        <v>0</v>
      </c>
      <c r="G4944" s="55">
        <v>0</v>
      </c>
    </row>
    <row r="4945" spans="2:7">
      <c r="B4945" s="55" t="s">
        <v>266</v>
      </c>
      <c r="C4945" s="55" t="s">
        <v>2597</v>
      </c>
      <c r="D4945" s="55" t="s">
        <v>270</v>
      </c>
      <c r="E4945" s="55" t="s">
        <v>2604</v>
      </c>
      <c r="F4945" s="55">
        <v>0</v>
      </c>
      <c r="G4945" s="55">
        <v>0</v>
      </c>
    </row>
    <row r="4946" spans="2:7">
      <c r="B4946" s="55" t="s">
        <v>266</v>
      </c>
      <c r="C4946" s="55" t="s">
        <v>2597</v>
      </c>
      <c r="D4946" s="55" t="s">
        <v>267</v>
      </c>
      <c r="E4946" s="55" t="s">
        <v>2605</v>
      </c>
      <c r="F4946" s="55">
        <v>0</v>
      </c>
      <c r="G4946" s="55">
        <v>1</v>
      </c>
    </row>
    <row r="4947" spans="2:7">
      <c r="B4947" s="55" t="s">
        <v>266</v>
      </c>
      <c r="C4947" s="55" t="s">
        <v>2597</v>
      </c>
      <c r="D4947" s="55" t="s">
        <v>267</v>
      </c>
      <c r="E4947" s="55" t="s">
        <v>2606</v>
      </c>
      <c r="F4947" s="55">
        <v>0</v>
      </c>
      <c r="G4947" s="55">
        <v>0</v>
      </c>
    </row>
    <row r="4948" spans="2:7">
      <c r="B4948" s="55" t="s">
        <v>266</v>
      </c>
      <c r="C4948" s="55" t="s">
        <v>2597</v>
      </c>
      <c r="D4948" s="55" t="s">
        <v>267</v>
      </c>
      <c r="E4948" s="55" t="s">
        <v>2607</v>
      </c>
      <c r="F4948" s="55">
        <v>4</v>
      </c>
      <c r="G4948" s="55">
        <v>0</v>
      </c>
    </row>
    <row r="4949" spans="2:7">
      <c r="B4949" s="55" t="s">
        <v>266</v>
      </c>
      <c r="C4949" s="55" t="s">
        <v>2597</v>
      </c>
      <c r="D4949" s="55" t="s">
        <v>267</v>
      </c>
      <c r="E4949" s="55" t="s">
        <v>2608</v>
      </c>
      <c r="F4949" s="55">
        <v>12</v>
      </c>
      <c r="G4949" s="55">
        <v>0</v>
      </c>
    </row>
    <row r="4950" spans="2:7">
      <c r="B4950" s="55" t="s">
        <v>266</v>
      </c>
      <c r="C4950" s="55" t="s">
        <v>2597</v>
      </c>
      <c r="D4950" s="55" t="s">
        <v>267</v>
      </c>
      <c r="E4950" s="55" t="s">
        <v>2609</v>
      </c>
      <c r="F4950" s="55">
        <v>0</v>
      </c>
      <c r="G4950" s="55">
        <v>0</v>
      </c>
    </row>
    <row r="4951" spans="2:7">
      <c r="B4951" s="55" t="s">
        <v>266</v>
      </c>
      <c r="C4951" s="55" t="s">
        <v>2597</v>
      </c>
      <c r="D4951" s="55" t="s">
        <v>267</v>
      </c>
      <c r="E4951" s="55" t="s">
        <v>2610</v>
      </c>
      <c r="F4951" s="55">
        <v>6</v>
      </c>
      <c r="G4951" s="55">
        <v>0</v>
      </c>
    </row>
    <row r="4952" spans="2:7">
      <c r="B4952" s="55" t="s">
        <v>266</v>
      </c>
      <c r="C4952" s="55" t="s">
        <v>2597</v>
      </c>
      <c r="D4952" s="55" t="s">
        <v>267</v>
      </c>
      <c r="E4952" s="55" t="s">
        <v>2611</v>
      </c>
      <c r="F4952" s="55">
        <v>0</v>
      </c>
      <c r="G4952" s="55">
        <v>4</v>
      </c>
    </row>
    <row r="4953" spans="2:7">
      <c r="B4953" s="55" t="s">
        <v>266</v>
      </c>
      <c r="C4953" s="55" t="s">
        <v>2597</v>
      </c>
      <c r="D4953" s="55" t="s">
        <v>267</v>
      </c>
      <c r="E4953" s="55" t="s">
        <v>2612</v>
      </c>
      <c r="F4953" s="55">
        <v>0</v>
      </c>
      <c r="G4953" s="55">
        <v>2</v>
      </c>
    </row>
    <row r="4954" spans="2:7">
      <c r="B4954" s="55" t="s">
        <v>266</v>
      </c>
      <c r="C4954" s="55" t="s">
        <v>2597</v>
      </c>
      <c r="D4954" s="55" t="s">
        <v>267</v>
      </c>
      <c r="E4954" s="55" t="s">
        <v>2613</v>
      </c>
      <c r="F4954" s="55">
        <v>46</v>
      </c>
      <c r="G4954" s="55">
        <v>89</v>
      </c>
    </row>
    <row r="4955" spans="2:7">
      <c r="B4955" s="55" t="s">
        <v>266</v>
      </c>
      <c r="C4955" s="55" t="s">
        <v>2597</v>
      </c>
      <c r="D4955" s="55" t="s">
        <v>269</v>
      </c>
      <c r="E4955" s="55" t="s">
        <v>2613</v>
      </c>
      <c r="F4955" s="55">
        <v>30</v>
      </c>
      <c r="G4955" s="55">
        <v>35</v>
      </c>
    </row>
    <row r="4956" spans="2:7">
      <c r="B4956" s="55" t="s">
        <v>266</v>
      </c>
      <c r="C4956" s="55" t="s">
        <v>2597</v>
      </c>
      <c r="D4956" s="55" t="s">
        <v>270</v>
      </c>
      <c r="E4956" s="55" t="s">
        <v>2613</v>
      </c>
      <c r="F4956" s="55">
        <v>6</v>
      </c>
      <c r="G4956" s="55">
        <v>2</v>
      </c>
    </row>
    <row r="4957" spans="2:7">
      <c r="B4957" s="55" t="s">
        <v>266</v>
      </c>
      <c r="C4957" s="55" t="s">
        <v>2597</v>
      </c>
      <c r="D4957" s="55" t="s">
        <v>267</v>
      </c>
      <c r="E4957" s="55" t="s">
        <v>2482</v>
      </c>
      <c r="F4957" s="55">
        <v>6</v>
      </c>
      <c r="G4957" s="55">
        <v>5</v>
      </c>
    </row>
    <row r="4958" spans="2:7">
      <c r="B4958" s="55" t="s">
        <v>266</v>
      </c>
      <c r="C4958" s="55" t="s">
        <v>2597</v>
      </c>
      <c r="D4958" s="55" t="s">
        <v>269</v>
      </c>
      <c r="E4958" s="55" t="s">
        <v>2482</v>
      </c>
      <c r="F4958" s="55">
        <v>4</v>
      </c>
      <c r="G4958" s="55">
        <v>0</v>
      </c>
    </row>
    <row r="4959" spans="2:7">
      <c r="B4959" s="55" t="s">
        <v>266</v>
      </c>
      <c r="C4959" s="55" t="s">
        <v>2597</v>
      </c>
      <c r="D4959" s="55" t="s">
        <v>270</v>
      </c>
      <c r="E4959" s="55" t="s">
        <v>2482</v>
      </c>
      <c r="F4959" s="55">
        <v>0</v>
      </c>
      <c r="G4959" s="55">
        <v>0</v>
      </c>
    </row>
    <row r="4960" spans="2:7">
      <c r="B4960" s="55" t="s">
        <v>266</v>
      </c>
      <c r="C4960" s="55" t="s">
        <v>2597</v>
      </c>
      <c r="D4960" s="55" t="s">
        <v>267</v>
      </c>
      <c r="E4960" s="55" t="s">
        <v>2614</v>
      </c>
      <c r="F4960" s="55">
        <v>1</v>
      </c>
      <c r="G4960" s="55">
        <v>1</v>
      </c>
    </row>
    <row r="4961" spans="2:7">
      <c r="B4961" s="55" t="s">
        <v>266</v>
      </c>
      <c r="C4961" s="55" t="s">
        <v>2597</v>
      </c>
      <c r="D4961" s="55" t="s">
        <v>267</v>
      </c>
      <c r="E4961" s="55" t="s">
        <v>2615</v>
      </c>
      <c r="F4961" s="55">
        <v>0</v>
      </c>
      <c r="G4961" s="55">
        <v>0</v>
      </c>
    </row>
    <row r="4962" spans="2:7">
      <c r="B4962" s="55" t="s">
        <v>266</v>
      </c>
      <c r="C4962" s="55" t="s">
        <v>2597</v>
      </c>
      <c r="D4962" s="55" t="s">
        <v>267</v>
      </c>
      <c r="E4962" s="55" t="s">
        <v>2616</v>
      </c>
      <c r="F4962" s="55">
        <v>8</v>
      </c>
      <c r="G4962" s="55">
        <v>6</v>
      </c>
    </row>
    <row r="4963" spans="2:7">
      <c r="B4963" s="55" t="s">
        <v>266</v>
      </c>
      <c r="C4963" s="55" t="s">
        <v>2597</v>
      </c>
      <c r="D4963" s="55" t="s">
        <v>269</v>
      </c>
      <c r="E4963" s="55" t="s">
        <v>2616</v>
      </c>
      <c r="F4963" s="55">
        <v>6</v>
      </c>
      <c r="G4963" s="55">
        <v>0</v>
      </c>
    </row>
    <row r="4964" spans="2:7">
      <c r="B4964" s="55" t="s">
        <v>266</v>
      </c>
      <c r="C4964" s="55" t="s">
        <v>2597</v>
      </c>
      <c r="D4964" s="55" t="s">
        <v>270</v>
      </c>
      <c r="E4964" s="55" t="s">
        <v>2616</v>
      </c>
      <c r="F4964" s="55">
        <v>0</v>
      </c>
      <c r="G4964" s="55">
        <v>0</v>
      </c>
    </row>
    <row r="4965" spans="2:7">
      <c r="B4965" s="55" t="s">
        <v>266</v>
      </c>
      <c r="C4965" s="55" t="s">
        <v>2597</v>
      </c>
      <c r="D4965" s="55" t="s">
        <v>267</v>
      </c>
      <c r="E4965" s="55" t="s">
        <v>2617</v>
      </c>
      <c r="F4965" s="55">
        <v>5</v>
      </c>
      <c r="G4965" s="55">
        <v>0</v>
      </c>
    </row>
    <row r="4966" spans="2:7">
      <c r="B4966" s="55" t="s">
        <v>266</v>
      </c>
      <c r="C4966" s="55" t="s">
        <v>2597</v>
      </c>
      <c r="D4966" s="55" t="s">
        <v>269</v>
      </c>
      <c r="E4966" s="55" t="s">
        <v>2617</v>
      </c>
      <c r="F4966" s="55">
        <v>0</v>
      </c>
      <c r="G4966" s="55">
        <v>0</v>
      </c>
    </row>
    <row r="4967" spans="2:7">
      <c r="B4967" s="55" t="s">
        <v>266</v>
      </c>
      <c r="C4967" s="55" t="s">
        <v>2597</v>
      </c>
      <c r="D4967" s="55" t="s">
        <v>267</v>
      </c>
      <c r="E4967" s="55" t="s">
        <v>2618</v>
      </c>
      <c r="F4967" s="55">
        <v>5</v>
      </c>
      <c r="G4967" s="55">
        <v>8</v>
      </c>
    </row>
    <row r="4968" spans="2:7">
      <c r="B4968" s="55" t="s">
        <v>266</v>
      </c>
      <c r="C4968" s="55" t="s">
        <v>2597</v>
      </c>
      <c r="D4968" s="55" t="s">
        <v>267</v>
      </c>
      <c r="E4968" s="55" t="s">
        <v>2619</v>
      </c>
      <c r="F4968" s="55">
        <v>0</v>
      </c>
      <c r="G4968" s="55">
        <v>0</v>
      </c>
    </row>
    <row r="4969" spans="2:7">
      <c r="B4969" s="55" t="s">
        <v>266</v>
      </c>
      <c r="C4969" s="55" t="s">
        <v>2597</v>
      </c>
      <c r="D4969" s="55" t="s">
        <v>267</v>
      </c>
      <c r="E4969" s="55" t="s">
        <v>2620</v>
      </c>
      <c r="F4969" s="55">
        <v>0</v>
      </c>
      <c r="G4969" s="55">
        <v>0</v>
      </c>
    </row>
    <row r="4970" spans="2:7">
      <c r="B4970" s="55" t="s">
        <v>266</v>
      </c>
      <c r="C4970" s="55" t="s">
        <v>2597</v>
      </c>
      <c r="D4970" s="55" t="s">
        <v>267</v>
      </c>
      <c r="E4970" s="55" t="s">
        <v>2621</v>
      </c>
      <c r="F4970" s="55">
        <v>90</v>
      </c>
      <c r="G4970" s="55">
        <v>103</v>
      </c>
    </row>
    <row r="4971" spans="2:7">
      <c r="B4971" s="55" t="s">
        <v>266</v>
      </c>
      <c r="C4971" s="55" t="s">
        <v>2597</v>
      </c>
      <c r="D4971" s="55" t="s">
        <v>269</v>
      </c>
      <c r="E4971" s="55" t="s">
        <v>2621</v>
      </c>
      <c r="F4971" s="55">
        <v>41</v>
      </c>
      <c r="G4971" s="55">
        <v>80</v>
      </c>
    </row>
    <row r="4972" spans="2:7">
      <c r="B4972" s="55" t="s">
        <v>266</v>
      </c>
      <c r="C4972" s="55" t="s">
        <v>2597</v>
      </c>
      <c r="D4972" s="55" t="s">
        <v>270</v>
      </c>
      <c r="E4972" s="55" t="s">
        <v>2621</v>
      </c>
      <c r="F4972" s="55">
        <v>54</v>
      </c>
      <c r="G4972" s="55">
        <v>50</v>
      </c>
    </row>
    <row r="4973" spans="2:7">
      <c r="B4973" s="55" t="s">
        <v>266</v>
      </c>
      <c r="C4973" s="55" t="s">
        <v>2597</v>
      </c>
      <c r="D4973" s="55" t="s">
        <v>267</v>
      </c>
      <c r="E4973" s="55" t="s">
        <v>2622</v>
      </c>
      <c r="F4973" s="55">
        <v>0</v>
      </c>
      <c r="G4973" s="55">
        <v>0</v>
      </c>
    </row>
    <row r="4974" spans="2:7">
      <c r="B4974" s="55" t="s">
        <v>266</v>
      </c>
      <c r="C4974" s="55" t="s">
        <v>2597</v>
      </c>
      <c r="D4974" s="55" t="s">
        <v>269</v>
      </c>
      <c r="E4974" s="55" t="s">
        <v>2623</v>
      </c>
      <c r="F4974" s="55">
        <v>0</v>
      </c>
      <c r="G4974" s="55">
        <v>0</v>
      </c>
    </row>
    <row r="4975" spans="2:7">
      <c r="B4975" s="55" t="s">
        <v>266</v>
      </c>
      <c r="C4975" s="55" t="s">
        <v>2597</v>
      </c>
      <c r="D4975" s="55" t="s">
        <v>270</v>
      </c>
      <c r="E4975" s="55" t="s">
        <v>2623</v>
      </c>
      <c r="F4975" s="55">
        <v>0</v>
      </c>
      <c r="G4975" s="55">
        <v>2</v>
      </c>
    </row>
    <row r="4976" spans="2:7">
      <c r="B4976" s="55" t="s">
        <v>266</v>
      </c>
      <c r="C4976" s="55" t="s">
        <v>2597</v>
      </c>
      <c r="D4976" s="55" t="s">
        <v>269</v>
      </c>
      <c r="E4976" s="55" t="s">
        <v>2624</v>
      </c>
      <c r="F4976" s="55">
        <v>0</v>
      </c>
      <c r="G4976" s="55">
        <v>0</v>
      </c>
    </row>
    <row r="4977" spans="2:7">
      <c r="B4977" s="55" t="s">
        <v>266</v>
      </c>
      <c r="C4977" s="55" t="s">
        <v>2597</v>
      </c>
      <c r="D4977" s="55" t="s">
        <v>270</v>
      </c>
      <c r="E4977" s="55" t="s">
        <v>2625</v>
      </c>
      <c r="F4977" s="55">
        <v>0</v>
      </c>
      <c r="G4977" s="55">
        <v>0</v>
      </c>
    </row>
    <row r="4978" spans="2:7">
      <c r="B4978" s="55" t="s">
        <v>266</v>
      </c>
      <c r="C4978" s="55" t="s">
        <v>2597</v>
      </c>
      <c r="D4978" s="55" t="s">
        <v>267</v>
      </c>
      <c r="E4978" s="55" t="s">
        <v>2626</v>
      </c>
      <c r="F4978" s="55">
        <v>51</v>
      </c>
      <c r="G4978" s="55">
        <v>45</v>
      </c>
    </row>
    <row r="4979" spans="2:7">
      <c r="B4979" s="55" t="s">
        <v>266</v>
      </c>
      <c r="C4979" s="55" t="s">
        <v>2597</v>
      </c>
      <c r="D4979" s="55" t="s">
        <v>269</v>
      </c>
      <c r="E4979" s="55" t="s">
        <v>2626</v>
      </c>
      <c r="F4979" s="55">
        <v>36</v>
      </c>
      <c r="G4979" s="55">
        <v>0</v>
      </c>
    </row>
    <row r="4980" spans="2:7">
      <c r="B4980" s="55" t="s">
        <v>266</v>
      </c>
      <c r="C4980" s="55" t="s">
        <v>2597</v>
      </c>
      <c r="D4980" s="55" t="s">
        <v>270</v>
      </c>
      <c r="E4980" s="55" t="s">
        <v>2626</v>
      </c>
      <c r="F4980" s="55">
        <v>0</v>
      </c>
      <c r="G4980" s="55">
        <v>12</v>
      </c>
    </row>
    <row r="4981" spans="2:7">
      <c r="B4981" s="55" t="s">
        <v>266</v>
      </c>
      <c r="C4981" s="55" t="s">
        <v>2597</v>
      </c>
      <c r="D4981" s="55" t="s">
        <v>267</v>
      </c>
      <c r="E4981" s="55" t="s">
        <v>2627</v>
      </c>
      <c r="F4981" s="55">
        <v>12</v>
      </c>
      <c r="G4981" s="55">
        <v>0</v>
      </c>
    </row>
    <row r="4982" spans="2:7">
      <c r="B4982" s="55" t="s">
        <v>266</v>
      </c>
      <c r="C4982" s="55" t="s">
        <v>2597</v>
      </c>
      <c r="D4982" s="55" t="s">
        <v>269</v>
      </c>
      <c r="E4982" s="55" t="s">
        <v>2627</v>
      </c>
      <c r="F4982" s="55">
        <v>0</v>
      </c>
      <c r="G4982" s="55">
        <v>4</v>
      </c>
    </row>
    <row r="4983" spans="2:7">
      <c r="B4983" s="55" t="s">
        <v>266</v>
      </c>
      <c r="C4983" s="55" t="s">
        <v>2597</v>
      </c>
      <c r="D4983" s="55" t="s">
        <v>270</v>
      </c>
      <c r="E4983" s="55" t="s">
        <v>2627</v>
      </c>
      <c r="F4983" s="55">
        <v>0</v>
      </c>
      <c r="G4983" s="55">
        <v>0</v>
      </c>
    </row>
    <row r="4984" spans="2:7">
      <c r="B4984" s="55" t="s">
        <v>266</v>
      </c>
      <c r="C4984" s="55" t="s">
        <v>2597</v>
      </c>
      <c r="D4984" s="55" t="s">
        <v>267</v>
      </c>
      <c r="E4984" s="55" t="s">
        <v>2628</v>
      </c>
      <c r="F4984" s="55">
        <v>2</v>
      </c>
      <c r="G4984" s="55">
        <v>2</v>
      </c>
    </row>
    <row r="4985" spans="2:7">
      <c r="B4985" s="55" t="s">
        <v>266</v>
      </c>
      <c r="C4985" s="55" t="s">
        <v>2597</v>
      </c>
      <c r="D4985" s="55" t="s">
        <v>269</v>
      </c>
      <c r="E4985" s="55" t="s">
        <v>2628</v>
      </c>
      <c r="F4985" s="55">
        <v>0</v>
      </c>
      <c r="G4985" s="55">
        <v>0</v>
      </c>
    </row>
    <row r="4986" spans="2:7">
      <c r="B4986" s="55" t="s">
        <v>266</v>
      </c>
      <c r="C4986" s="55" t="s">
        <v>2597</v>
      </c>
      <c r="D4986" s="55" t="s">
        <v>267</v>
      </c>
      <c r="E4986" s="55" t="s">
        <v>2629</v>
      </c>
      <c r="F4986" s="55">
        <v>551</v>
      </c>
      <c r="G4986" s="55">
        <v>423</v>
      </c>
    </row>
    <row r="4987" spans="2:7">
      <c r="B4987" s="55" t="s">
        <v>266</v>
      </c>
      <c r="C4987" s="55" t="s">
        <v>2597</v>
      </c>
      <c r="D4987" s="55" t="s">
        <v>269</v>
      </c>
      <c r="E4987" s="55" t="s">
        <v>2629</v>
      </c>
      <c r="F4987" s="55">
        <v>662</v>
      </c>
      <c r="G4987" s="55">
        <v>496</v>
      </c>
    </row>
    <row r="4988" spans="2:7">
      <c r="B4988" s="55" t="s">
        <v>266</v>
      </c>
      <c r="C4988" s="55" t="s">
        <v>2597</v>
      </c>
      <c r="D4988" s="55" t="s">
        <v>270</v>
      </c>
      <c r="E4988" s="55" t="s">
        <v>2629</v>
      </c>
      <c r="F4988" s="55">
        <v>152</v>
      </c>
      <c r="G4988" s="55">
        <v>92</v>
      </c>
    </row>
    <row r="4989" spans="2:7">
      <c r="B4989" s="55" t="s">
        <v>266</v>
      </c>
      <c r="C4989" s="55" t="s">
        <v>2597</v>
      </c>
      <c r="D4989" s="55" t="s">
        <v>267</v>
      </c>
      <c r="E4989" s="55" t="s">
        <v>2630</v>
      </c>
      <c r="F4989" s="55">
        <v>131</v>
      </c>
      <c r="G4989" s="55">
        <v>45</v>
      </c>
    </row>
    <row r="4990" spans="2:7">
      <c r="B4990" s="55" t="s">
        <v>266</v>
      </c>
      <c r="C4990" s="55" t="s">
        <v>2597</v>
      </c>
      <c r="D4990" s="55" t="s">
        <v>269</v>
      </c>
      <c r="E4990" s="55" t="s">
        <v>2630</v>
      </c>
      <c r="F4990" s="55">
        <v>60</v>
      </c>
      <c r="G4990" s="55">
        <v>6</v>
      </c>
    </row>
    <row r="4991" spans="2:7">
      <c r="B4991" s="55" t="s">
        <v>266</v>
      </c>
      <c r="C4991" s="55" t="s">
        <v>2597</v>
      </c>
      <c r="D4991" s="55" t="s">
        <v>270</v>
      </c>
      <c r="E4991" s="55" t="s">
        <v>2630</v>
      </c>
      <c r="F4991" s="55">
        <v>4</v>
      </c>
      <c r="G4991" s="55">
        <v>3</v>
      </c>
    </row>
    <row r="4992" spans="2:7">
      <c r="B4992" s="55" t="s">
        <v>266</v>
      </c>
      <c r="C4992" s="55" t="s">
        <v>2597</v>
      </c>
      <c r="D4992" s="55" t="s">
        <v>267</v>
      </c>
      <c r="E4992" s="55" t="s">
        <v>2631</v>
      </c>
      <c r="F4992" s="55">
        <v>0</v>
      </c>
      <c r="G4992" s="55">
        <v>0</v>
      </c>
    </row>
    <row r="4993" spans="2:7">
      <c r="B4993" s="55" t="s">
        <v>266</v>
      </c>
      <c r="C4993" s="55" t="s">
        <v>2597</v>
      </c>
      <c r="D4993" s="55" t="s">
        <v>267</v>
      </c>
      <c r="E4993" s="55" t="s">
        <v>2632</v>
      </c>
      <c r="F4993" s="55">
        <v>0</v>
      </c>
      <c r="G4993" s="55">
        <v>1</v>
      </c>
    </row>
    <row r="4994" spans="2:7">
      <c r="B4994" s="55" t="s">
        <v>266</v>
      </c>
      <c r="C4994" s="55" t="s">
        <v>2597</v>
      </c>
      <c r="D4994" s="55" t="s">
        <v>270</v>
      </c>
      <c r="E4994" s="55" t="s">
        <v>2632</v>
      </c>
      <c r="F4994" s="55">
        <v>6</v>
      </c>
      <c r="G4994" s="55">
        <v>0</v>
      </c>
    </row>
    <row r="4995" spans="2:7">
      <c r="B4995" s="55" t="s">
        <v>266</v>
      </c>
      <c r="C4995" s="55" t="s">
        <v>2597</v>
      </c>
      <c r="D4995" s="55" t="s">
        <v>267</v>
      </c>
      <c r="E4995" s="55" t="s">
        <v>516</v>
      </c>
      <c r="F4995" s="55">
        <v>2</v>
      </c>
      <c r="G4995" s="55">
        <v>0</v>
      </c>
    </row>
    <row r="4996" spans="2:7">
      <c r="B4996" s="55" t="s">
        <v>266</v>
      </c>
      <c r="C4996" s="55" t="s">
        <v>2597</v>
      </c>
      <c r="D4996" s="55" t="s">
        <v>267</v>
      </c>
      <c r="E4996" s="55" t="s">
        <v>2633</v>
      </c>
      <c r="F4996" s="55">
        <v>0</v>
      </c>
      <c r="G4996" s="55">
        <v>0</v>
      </c>
    </row>
    <row r="4997" spans="2:7">
      <c r="B4997" s="55" t="s">
        <v>266</v>
      </c>
      <c r="C4997" s="55" t="s">
        <v>2597</v>
      </c>
      <c r="D4997" s="55" t="s">
        <v>267</v>
      </c>
      <c r="E4997" s="55" t="s">
        <v>2634</v>
      </c>
      <c r="F4997" s="55">
        <v>5</v>
      </c>
      <c r="G4997" s="55">
        <v>5</v>
      </c>
    </row>
    <row r="4998" spans="2:7">
      <c r="B4998" s="55" t="s">
        <v>266</v>
      </c>
      <c r="C4998" s="55" t="s">
        <v>2597</v>
      </c>
      <c r="D4998" s="55" t="s">
        <v>269</v>
      </c>
      <c r="E4998" s="55" t="s">
        <v>2634</v>
      </c>
      <c r="F4998" s="55">
        <v>12</v>
      </c>
      <c r="G4998" s="55">
        <v>0</v>
      </c>
    </row>
    <row r="4999" spans="2:7">
      <c r="B4999" s="55" t="s">
        <v>266</v>
      </c>
      <c r="C4999" s="55" t="s">
        <v>2597</v>
      </c>
      <c r="D4999" s="55" t="s">
        <v>270</v>
      </c>
      <c r="E4999" s="55" t="s">
        <v>2634</v>
      </c>
      <c r="F4999" s="55">
        <v>1</v>
      </c>
      <c r="G4999" s="55">
        <v>1</v>
      </c>
    </row>
    <row r="5000" spans="2:7">
      <c r="B5000" s="55" t="s">
        <v>266</v>
      </c>
      <c r="C5000" s="55" t="s">
        <v>2597</v>
      </c>
      <c r="D5000" s="55" t="s">
        <v>267</v>
      </c>
      <c r="E5000" s="55" t="s">
        <v>2635</v>
      </c>
      <c r="F5000" s="55">
        <v>15</v>
      </c>
      <c r="G5000" s="55">
        <v>3</v>
      </c>
    </row>
    <row r="5001" spans="2:7">
      <c r="B5001" s="55" t="s">
        <v>266</v>
      </c>
      <c r="C5001" s="55" t="s">
        <v>2597</v>
      </c>
      <c r="D5001" s="55" t="s">
        <v>269</v>
      </c>
      <c r="E5001" s="55" t="s">
        <v>2635</v>
      </c>
      <c r="F5001" s="55">
        <v>6</v>
      </c>
      <c r="G5001" s="55">
        <v>0</v>
      </c>
    </row>
    <row r="5002" spans="2:7">
      <c r="B5002" s="55" t="s">
        <v>266</v>
      </c>
      <c r="C5002" s="55" t="s">
        <v>2597</v>
      </c>
      <c r="D5002" s="55" t="s">
        <v>267</v>
      </c>
      <c r="E5002" s="55" t="s">
        <v>2636</v>
      </c>
      <c r="F5002" s="55">
        <v>6</v>
      </c>
      <c r="G5002" s="55">
        <v>0</v>
      </c>
    </row>
    <row r="5003" spans="2:7">
      <c r="B5003" s="55" t="s">
        <v>266</v>
      </c>
      <c r="C5003" s="55" t="s">
        <v>2597</v>
      </c>
      <c r="D5003" s="55" t="s">
        <v>269</v>
      </c>
      <c r="E5003" s="55" t="s">
        <v>2636</v>
      </c>
      <c r="F5003" s="55">
        <v>0</v>
      </c>
      <c r="G5003" s="55">
        <v>0</v>
      </c>
    </row>
    <row r="5004" spans="2:7">
      <c r="B5004" s="55" t="s">
        <v>266</v>
      </c>
      <c r="C5004" s="55" t="s">
        <v>2597</v>
      </c>
      <c r="D5004" s="55" t="s">
        <v>267</v>
      </c>
      <c r="E5004" s="55" t="s">
        <v>2637</v>
      </c>
      <c r="F5004" s="55">
        <v>3</v>
      </c>
      <c r="G5004" s="55">
        <v>0</v>
      </c>
    </row>
    <row r="5005" spans="2:7">
      <c r="B5005" s="55" t="s">
        <v>266</v>
      </c>
      <c r="C5005" s="55" t="s">
        <v>2597</v>
      </c>
      <c r="D5005" s="55" t="s">
        <v>267</v>
      </c>
      <c r="E5005" s="55" t="s">
        <v>2638</v>
      </c>
      <c r="F5005" s="55">
        <v>0</v>
      </c>
      <c r="G5005" s="55">
        <v>0</v>
      </c>
    </row>
    <row r="5006" spans="2:7">
      <c r="B5006" s="55" t="s">
        <v>266</v>
      </c>
      <c r="C5006" s="55" t="s">
        <v>2597</v>
      </c>
      <c r="D5006" s="55" t="s">
        <v>269</v>
      </c>
      <c r="E5006" s="55" t="s">
        <v>2639</v>
      </c>
      <c r="F5006" s="55">
        <v>0</v>
      </c>
      <c r="G5006" s="55">
        <v>4</v>
      </c>
    </row>
    <row r="5007" spans="2:7">
      <c r="B5007" s="55" t="s">
        <v>266</v>
      </c>
      <c r="C5007" s="55" t="s">
        <v>2597</v>
      </c>
      <c r="D5007" s="55" t="s">
        <v>270</v>
      </c>
      <c r="E5007" s="55" t="s">
        <v>2639</v>
      </c>
      <c r="F5007" s="55">
        <v>0</v>
      </c>
      <c r="G5007" s="55">
        <v>0</v>
      </c>
    </row>
    <row r="5008" spans="2:7">
      <c r="B5008" s="55" t="s">
        <v>266</v>
      </c>
      <c r="C5008" s="55" t="s">
        <v>2597</v>
      </c>
      <c r="D5008" s="55" t="s">
        <v>270</v>
      </c>
      <c r="E5008" s="55" t="s">
        <v>2640</v>
      </c>
      <c r="F5008" s="55">
        <v>0</v>
      </c>
      <c r="G5008" s="55">
        <v>0</v>
      </c>
    </row>
    <row r="5009" spans="2:7">
      <c r="B5009" s="55" t="s">
        <v>266</v>
      </c>
      <c r="C5009" s="55" t="s">
        <v>2597</v>
      </c>
      <c r="D5009" s="55" t="s">
        <v>267</v>
      </c>
      <c r="E5009" s="55" t="s">
        <v>2641</v>
      </c>
      <c r="F5009" s="55">
        <v>2</v>
      </c>
      <c r="G5009" s="55">
        <v>1</v>
      </c>
    </row>
    <row r="5010" spans="2:7">
      <c r="B5010" s="55" t="s">
        <v>266</v>
      </c>
      <c r="C5010" s="55" t="s">
        <v>2597</v>
      </c>
      <c r="D5010" s="55" t="s">
        <v>270</v>
      </c>
      <c r="E5010" s="55" t="s">
        <v>2642</v>
      </c>
      <c r="F5010" s="55">
        <v>0</v>
      </c>
      <c r="G5010" s="55">
        <v>0</v>
      </c>
    </row>
    <row r="5011" spans="2:7">
      <c r="B5011" s="55" t="s">
        <v>266</v>
      </c>
      <c r="C5011" s="55" t="s">
        <v>2597</v>
      </c>
      <c r="D5011" s="55" t="s">
        <v>267</v>
      </c>
      <c r="E5011" s="55" t="s">
        <v>2643</v>
      </c>
      <c r="F5011" s="55">
        <v>27</v>
      </c>
      <c r="G5011" s="55">
        <v>29</v>
      </c>
    </row>
    <row r="5012" spans="2:7">
      <c r="B5012" s="55" t="s">
        <v>266</v>
      </c>
      <c r="C5012" s="55" t="s">
        <v>2597</v>
      </c>
      <c r="D5012" s="55" t="s">
        <v>269</v>
      </c>
      <c r="E5012" s="55" t="s">
        <v>2643</v>
      </c>
      <c r="F5012" s="55">
        <v>40</v>
      </c>
      <c r="G5012" s="55">
        <v>16</v>
      </c>
    </row>
    <row r="5013" spans="2:7">
      <c r="B5013" s="55" t="s">
        <v>266</v>
      </c>
      <c r="C5013" s="55" t="s">
        <v>2597</v>
      </c>
      <c r="D5013" s="55" t="s">
        <v>270</v>
      </c>
      <c r="E5013" s="55" t="s">
        <v>2643</v>
      </c>
      <c r="F5013" s="55">
        <v>3</v>
      </c>
      <c r="G5013" s="55">
        <v>3</v>
      </c>
    </row>
    <row r="5014" spans="2:7">
      <c r="B5014" s="55" t="s">
        <v>266</v>
      </c>
      <c r="C5014" s="55" t="s">
        <v>2597</v>
      </c>
      <c r="D5014" s="55" t="s">
        <v>270</v>
      </c>
      <c r="E5014" s="55" t="s">
        <v>2644</v>
      </c>
      <c r="F5014" s="55">
        <v>0</v>
      </c>
      <c r="G5014" s="55">
        <v>0</v>
      </c>
    </row>
    <row r="5015" spans="2:7">
      <c r="B5015" s="55" t="s">
        <v>266</v>
      </c>
      <c r="C5015" s="55" t="s">
        <v>2597</v>
      </c>
      <c r="D5015" s="55" t="s">
        <v>267</v>
      </c>
      <c r="E5015" s="55" t="s">
        <v>2645</v>
      </c>
      <c r="F5015" s="55">
        <v>2</v>
      </c>
      <c r="G5015" s="55">
        <v>0</v>
      </c>
    </row>
    <row r="5016" spans="2:7">
      <c r="B5016" s="55" t="s">
        <v>266</v>
      </c>
      <c r="C5016" s="55" t="s">
        <v>2597</v>
      </c>
      <c r="D5016" s="55" t="s">
        <v>267</v>
      </c>
      <c r="E5016" s="55" t="s">
        <v>2646</v>
      </c>
      <c r="F5016" s="55">
        <v>49</v>
      </c>
      <c r="G5016" s="55">
        <v>43</v>
      </c>
    </row>
    <row r="5017" spans="2:7">
      <c r="B5017" s="55" t="s">
        <v>266</v>
      </c>
      <c r="C5017" s="55" t="s">
        <v>2597</v>
      </c>
      <c r="D5017" s="55" t="s">
        <v>269</v>
      </c>
      <c r="E5017" s="55" t="s">
        <v>2646</v>
      </c>
      <c r="F5017" s="55">
        <v>24</v>
      </c>
      <c r="G5017" s="55">
        <v>43</v>
      </c>
    </row>
    <row r="5018" spans="2:7">
      <c r="B5018" s="55" t="s">
        <v>266</v>
      </c>
      <c r="C5018" s="55" t="s">
        <v>2597</v>
      </c>
      <c r="D5018" s="55" t="s">
        <v>270</v>
      </c>
      <c r="E5018" s="55" t="s">
        <v>2646</v>
      </c>
      <c r="F5018" s="55">
        <v>18</v>
      </c>
      <c r="G5018" s="55">
        <v>20</v>
      </c>
    </row>
    <row r="5019" spans="2:7">
      <c r="B5019" s="55" t="s">
        <v>266</v>
      </c>
      <c r="C5019" s="55" t="s">
        <v>2597</v>
      </c>
      <c r="D5019" s="55" t="s">
        <v>267</v>
      </c>
      <c r="E5019" s="55" t="s">
        <v>2647</v>
      </c>
      <c r="F5019" s="55">
        <v>0</v>
      </c>
      <c r="G5019" s="55">
        <v>0</v>
      </c>
    </row>
    <row r="5020" spans="2:7">
      <c r="B5020" s="55" t="s">
        <v>266</v>
      </c>
      <c r="C5020" s="55" t="s">
        <v>2597</v>
      </c>
      <c r="D5020" s="55" t="s">
        <v>270</v>
      </c>
      <c r="E5020" s="55" t="s">
        <v>2647</v>
      </c>
      <c r="F5020" s="55">
        <v>0</v>
      </c>
      <c r="G5020" s="55">
        <v>0</v>
      </c>
    </row>
    <row r="5021" spans="2:7">
      <c r="B5021" s="55" t="s">
        <v>266</v>
      </c>
      <c r="C5021" s="55" t="s">
        <v>2597</v>
      </c>
      <c r="D5021" s="55" t="s">
        <v>267</v>
      </c>
      <c r="E5021" s="55" t="s">
        <v>2648</v>
      </c>
      <c r="F5021" s="55">
        <v>0</v>
      </c>
      <c r="G5021" s="55">
        <v>0</v>
      </c>
    </row>
    <row r="5022" spans="2:7">
      <c r="B5022" s="55" t="s">
        <v>266</v>
      </c>
      <c r="C5022" s="55" t="s">
        <v>2597</v>
      </c>
      <c r="D5022" s="55" t="s">
        <v>267</v>
      </c>
      <c r="E5022" s="55" t="s">
        <v>2649</v>
      </c>
      <c r="F5022" s="55">
        <v>0</v>
      </c>
      <c r="G5022" s="55">
        <v>4</v>
      </c>
    </row>
    <row r="5023" spans="2:7">
      <c r="B5023" s="55" t="s">
        <v>266</v>
      </c>
      <c r="C5023" s="55" t="s">
        <v>2597</v>
      </c>
      <c r="D5023" s="55" t="s">
        <v>267</v>
      </c>
      <c r="E5023" s="55" t="s">
        <v>2650</v>
      </c>
      <c r="F5023" s="55">
        <v>105</v>
      </c>
      <c r="G5023" s="55">
        <v>12</v>
      </c>
    </row>
    <row r="5024" spans="2:7">
      <c r="B5024" s="55" t="s">
        <v>266</v>
      </c>
      <c r="C5024" s="55" t="s">
        <v>2597</v>
      </c>
      <c r="D5024" s="55" t="s">
        <v>269</v>
      </c>
      <c r="E5024" s="55" t="s">
        <v>2650</v>
      </c>
      <c r="F5024" s="55">
        <v>60</v>
      </c>
      <c r="G5024" s="55">
        <v>24</v>
      </c>
    </row>
    <row r="5025" spans="2:7">
      <c r="B5025" s="55" t="s">
        <v>266</v>
      </c>
      <c r="C5025" s="55" t="s">
        <v>2597</v>
      </c>
      <c r="D5025" s="55" t="s">
        <v>270</v>
      </c>
      <c r="E5025" s="55" t="s">
        <v>2650</v>
      </c>
      <c r="F5025" s="55">
        <v>0</v>
      </c>
      <c r="G5025" s="55">
        <v>2</v>
      </c>
    </row>
    <row r="5026" spans="2:7">
      <c r="B5026" s="55" t="s">
        <v>266</v>
      </c>
      <c r="C5026" s="55" t="s">
        <v>2597</v>
      </c>
      <c r="D5026" s="55" t="s">
        <v>267</v>
      </c>
      <c r="E5026" s="55" t="s">
        <v>2651</v>
      </c>
      <c r="F5026" s="55">
        <v>3</v>
      </c>
      <c r="G5026" s="55">
        <v>9</v>
      </c>
    </row>
    <row r="5027" spans="2:7">
      <c r="B5027" s="55" t="s">
        <v>266</v>
      </c>
      <c r="C5027" s="55" t="s">
        <v>2597</v>
      </c>
      <c r="D5027" s="55" t="s">
        <v>269</v>
      </c>
      <c r="E5027" s="55" t="s">
        <v>2651</v>
      </c>
      <c r="F5027" s="55">
        <v>20</v>
      </c>
      <c r="G5027" s="55">
        <v>14</v>
      </c>
    </row>
    <row r="5028" spans="2:7">
      <c r="B5028" s="55" t="s">
        <v>266</v>
      </c>
      <c r="C5028" s="55" t="s">
        <v>2597</v>
      </c>
      <c r="D5028" s="55" t="s">
        <v>270</v>
      </c>
      <c r="E5028" s="55" t="s">
        <v>2651</v>
      </c>
      <c r="F5028" s="55">
        <v>0</v>
      </c>
      <c r="G5028" s="55">
        <v>1</v>
      </c>
    </row>
    <row r="5029" spans="2:7">
      <c r="B5029" s="55" t="s">
        <v>266</v>
      </c>
      <c r="C5029" s="55" t="s">
        <v>2597</v>
      </c>
      <c r="D5029" s="55" t="s">
        <v>267</v>
      </c>
      <c r="E5029" s="55" t="s">
        <v>2652</v>
      </c>
      <c r="F5029" s="55">
        <v>0</v>
      </c>
      <c r="G5029" s="55">
        <v>0</v>
      </c>
    </row>
    <row r="5030" spans="2:7">
      <c r="B5030" s="55" t="s">
        <v>266</v>
      </c>
      <c r="C5030" s="55" t="s">
        <v>2597</v>
      </c>
      <c r="D5030" s="55" t="s">
        <v>269</v>
      </c>
      <c r="E5030" s="55" t="s">
        <v>2652</v>
      </c>
      <c r="F5030" s="55">
        <v>0</v>
      </c>
      <c r="G5030" s="55">
        <v>0</v>
      </c>
    </row>
    <row r="5031" spans="2:7">
      <c r="B5031" s="55" t="s">
        <v>266</v>
      </c>
      <c r="C5031" s="55" t="s">
        <v>2597</v>
      </c>
      <c r="D5031" s="55" t="s">
        <v>267</v>
      </c>
      <c r="E5031" s="55" t="s">
        <v>2653</v>
      </c>
      <c r="F5031" s="55">
        <v>0</v>
      </c>
      <c r="G5031" s="55">
        <v>0</v>
      </c>
    </row>
    <row r="5032" spans="2:7">
      <c r="B5032" s="55" t="s">
        <v>266</v>
      </c>
      <c r="C5032" s="55" t="s">
        <v>2597</v>
      </c>
      <c r="D5032" s="55" t="s">
        <v>267</v>
      </c>
      <c r="E5032" s="55" t="s">
        <v>2654</v>
      </c>
      <c r="F5032" s="55">
        <v>0</v>
      </c>
      <c r="G5032" s="55">
        <v>0</v>
      </c>
    </row>
    <row r="5033" spans="2:7">
      <c r="B5033" s="55" t="s">
        <v>266</v>
      </c>
      <c r="C5033" s="55" t="s">
        <v>2597</v>
      </c>
      <c r="D5033" s="55" t="s">
        <v>267</v>
      </c>
      <c r="E5033" s="55" t="s">
        <v>2655</v>
      </c>
      <c r="F5033" s="55">
        <v>2</v>
      </c>
      <c r="G5033" s="55">
        <v>5</v>
      </c>
    </row>
    <row r="5034" spans="2:7">
      <c r="B5034" s="55" t="s">
        <v>266</v>
      </c>
      <c r="C5034" s="55" t="s">
        <v>2597</v>
      </c>
      <c r="D5034" s="55" t="s">
        <v>267</v>
      </c>
      <c r="E5034" s="55" t="s">
        <v>2656</v>
      </c>
      <c r="F5034" s="55">
        <v>905</v>
      </c>
      <c r="G5034" s="55">
        <v>715</v>
      </c>
    </row>
    <row r="5035" spans="2:7">
      <c r="B5035" s="55" t="s">
        <v>266</v>
      </c>
      <c r="C5035" s="55" t="s">
        <v>2597</v>
      </c>
      <c r="D5035" s="55" t="s">
        <v>269</v>
      </c>
      <c r="E5035" s="55" t="s">
        <v>2656</v>
      </c>
      <c r="F5035" s="55">
        <v>1409</v>
      </c>
      <c r="G5035" s="55">
        <v>1129</v>
      </c>
    </row>
    <row r="5036" spans="2:7">
      <c r="B5036" s="55" t="s">
        <v>266</v>
      </c>
      <c r="C5036" s="55" t="s">
        <v>2597</v>
      </c>
      <c r="D5036" s="55" t="s">
        <v>270</v>
      </c>
      <c r="E5036" s="55" t="s">
        <v>2656</v>
      </c>
      <c r="F5036" s="55">
        <v>595</v>
      </c>
      <c r="G5036" s="55">
        <v>548</v>
      </c>
    </row>
    <row r="5037" spans="2:7">
      <c r="B5037" s="55" t="s">
        <v>266</v>
      </c>
      <c r="C5037" s="55" t="s">
        <v>2597</v>
      </c>
      <c r="D5037" s="55" t="s">
        <v>267</v>
      </c>
      <c r="E5037" s="55" t="s">
        <v>2657</v>
      </c>
      <c r="F5037" s="55">
        <v>0</v>
      </c>
      <c r="G5037" s="55">
        <v>0</v>
      </c>
    </row>
    <row r="5038" spans="2:7">
      <c r="B5038" s="55" t="s">
        <v>266</v>
      </c>
      <c r="C5038" s="55" t="s">
        <v>2597</v>
      </c>
      <c r="D5038" s="55" t="s">
        <v>267</v>
      </c>
      <c r="E5038" s="55" t="s">
        <v>2658</v>
      </c>
      <c r="F5038" s="55">
        <v>30</v>
      </c>
      <c r="G5038" s="55">
        <v>0</v>
      </c>
    </row>
    <row r="5039" spans="2:7">
      <c r="B5039" s="55" t="s">
        <v>266</v>
      </c>
      <c r="C5039" s="55" t="s">
        <v>2597</v>
      </c>
      <c r="D5039" s="55" t="s">
        <v>269</v>
      </c>
      <c r="E5039" s="55" t="s">
        <v>2658</v>
      </c>
      <c r="F5039" s="55">
        <v>0</v>
      </c>
      <c r="G5039" s="55">
        <v>0</v>
      </c>
    </row>
    <row r="5040" spans="2:7">
      <c r="B5040" s="55" t="s">
        <v>266</v>
      </c>
      <c r="C5040" s="55" t="s">
        <v>2597</v>
      </c>
      <c r="D5040" s="55" t="s">
        <v>267</v>
      </c>
      <c r="E5040" s="55" t="s">
        <v>2659</v>
      </c>
      <c r="F5040" s="55">
        <v>7</v>
      </c>
      <c r="G5040" s="55">
        <v>24</v>
      </c>
    </row>
    <row r="5041" spans="2:7">
      <c r="B5041" s="55" t="s">
        <v>266</v>
      </c>
      <c r="C5041" s="55" t="s">
        <v>2597</v>
      </c>
      <c r="D5041" s="55" t="s">
        <v>267</v>
      </c>
      <c r="E5041" s="55" t="s">
        <v>2660</v>
      </c>
      <c r="F5041" s="55">
        <v>0</v>
      </c>
      <c r="G5041" s="55">
        <v>0</v>
      </c>
    </row>
    <row r="5042" spans="2:7">
      <c r="B5042" s="55" t="s">
        <v>266</v>
      </c>
      <c r="C5042" s="55" t="s">
        <v>2597</v>
      </c>
      <c r="D5042" s="55" t="s">
        <v>267</v>
      </c>
      <c r="E5042" s="55" t="s">
        <v>2661</v>
      </c>
      <c r="F5042" s="55">
        <v>0</v>
      </c>
      <c r="G5042" s="55">
        <v>0</v>
      </c>
    </row>
    <row r="5043" spans="2:7">
      <c r="B5043" s="55" t="s">
        <v>266</v>
      </c>
      <c r="C5043" s="55" t="s">
        <v>2597</v>
      </c>
      <c r="D5043" s="55" t="s">
        <v>269</v>
      </c>
      <c r="E5043" s="55" t="s">
        <v>2661</v>
      </c>
      <c r="F5043" s="55">
        <v>4</v>
      </c>
      <c r="G5043" s="55">
        <v>0</v>
      </c>
    </row>
    <row r="5044" spans="2:7">
      <c r="B5044" s="55" t="s">
        <v>266</v>
      </c>
      <c r="C5044" s="55" t="s">
        <v>2597</v>
      </c>
      <c r="D5044" s="55" t="s">
        <v>267</v>
      </c>
      <c r="E5044" s="55" t="s">
        <v>2662</v>
      </c>
      <c r="F5044" s="55">
        <v>2</v>
      </c>
      <c r="G5044" s="55">
        <v>0</v>
      </c>
    </row>
    <row r="5045" spans="2:7">
      <c r="B5045" s="55" t="s">
        <v>266</v>
      </c>
      <c r="C5045" s="55" t="s">
        <v>2597</v>
      </c>
      <c r="D5045" s="55" t="s">
        <v>269</v>
      </c>
      <c r="E5045" s="55" t="s">
        <v>2662</v>
      </c>
      <c r="F5045" s="55">
        <v>5</v>
      </c>
      <c r="G5045" s="55">
        <v>2</v>
      </c>
    </row>
    <row r="5046" spans="2:7">
      <c r="B5046" s="55" t="s">
        <v>266</v>
      </c>
      <c r="C5046" s="55" t="s">
        <v>2597</v>
      </c>
      <c r="D5046" s="55" t="s">
        <v>270</v>
      </c>
      <c r="E5046" s="55" t="s">
        <v>2662</v>
      </c>
      <c r="F5046" s="55">
        <v>0</v>
      </c>
      <c r="G5046" s="55">
        <v>0</v>
      </c>
    </row>
    <row r="5047" spans="2:7">
      <c r="B5047" s="55" t="s">
        <v>266</v>
      </c>
      <c r="C5047" s="55" t="s">
        <v>2597</v>
      </c>
      <c r="D5047" s="55" t="s">
        <v>267</v>
      </c>
      <c r="E5047" s="55" t="s">
        <v>2663</v>
      </c>
      <c r="F5047" s="55">
        <v>8</v>
      </c>
      <c r="G5047" s="55">
        <v>0</v>
      </c>
    </row>
    <row r="5048" spans="2:7">
      <c r="B5048" s="55" t="s">
        <v>266</v>
      </c>
      <c r="C5048" s="55" t="s">
        <v>2597</v>
      </c>
      <c r="D5048" s="55" t="s">
        <v>269</v>
      </c>
      <c r="E5048" s="55" t="s">
        <v>2663</v>
      </c>
      <c r="F5048" s="55">
        <v>4</v>
      </c>
      <c r="G5048" s="55">
        <v>0</v>
      </c>
    </row>
    <row r="5049" spans="2:7">
      <c r="B5049" s="55" t="s">
        <v>266</v>
      </c>
      <c r="C5049" s="55" t="s">
        <v>2597</v>
      </c>
      <c r="D5049" s="55" t="s">
        <v>267</v>
      </c>
      <c r="E5049" s="55" t="s">
        <v>2664</v>
      </c>
      <c r="F5049" s="55">
        <v>0</v>
      </c>
      <c r="G5049" s="55">
        <v>0</v>
      </c>
    </row>
    <row r="5050" spans="2:7">
      <c r="B5050" s="55" t="s">
        <v>266</v>
      </c>
      <c r="C5050" s="55" t="s">
        <v>2597</v>
      </c>
      <c r="D5050" s="55" t="s">
        <v>267</v>
      </c>
      <c r="E5050" s="55" t="s">
        <v>2665</v>
      </c>
      <c r="F5050" s="55">
        <v>3</v>
      </c>
      <c r="G5050" s="55">
        <v>9</v>
      </c>
    </row>
    <row r="5051" spans="2:7">
      <c r="B5051" s="55" t="s">
        <v>266</v>
      </c>
      <c r="C5051" s="55" t="s">
        <v>2597</v>
      </c>
      <c r="D5051" s="55" t="s">
        <v>269</v>
      </c>
      <c r="E5051" s="55" t="s">
        <v>2665</v>
      </c>
      <c r="F5051" s="55">
        <v>6</v>
      </c>
      <c r="G5051" s="55">
        <v>0</v>
      </c>
    </row>
    <row r="5052" spans="2:7">
      <c r="B5052" s="55" t="s">
        <v>266</v>
      </c>
      <c r="C5052" s="55" t="s">
        <v>2597</v>
      </c>
      <c r="D5052" s="55" t="s">
        <v>267</v>
      </c>
      <c r="E5052" s="55" t="s">
        <v>2666</v>
      </c>
      <c r="F5052" s="55">
        <v>3</v>
      </c>
      <c r="G5052" s="55">
        <v>26</v>
      </c>
    </row>
    <row r="5053" spans="2:7">
      <c r="B5053" s="55" t="s">
        <v>266</v>
      </c>
      <c r="C5053" s="55" t="s">
        <v>2597</v>
      </c>
      <c r="D5053" s="55" t="s">
        <v>269</v>
      </c>
      <c r="E5053" s="55" t="s">
        <v>2666</v>
      </c>
      <c r="F5053" s="55">
        <v>12</v>
      </c>
      <c r="G5053" s="55">
        <v>14</v>
      </c>
    </row>
    <row r="5054" spans="2:7">
      <c r="B5054" s="55" t="s">
        <v>266</v>
      </c>
      <c r="C5054" s="55" t="s">
        <v>2597</v>
      </c>
      <c r="D5054" s="55" t="s">
        <v>270</v>
      </c>
      <c r="E5054" s="55" t="s">
        <v>2666</v>
      </c>
      <c r="F5054" s="55">
        <v>0</v>
      </c>
      <c r="G5054" s="55">
        <v>0</v>
      </c>
    </row>
    <row r="5055" spans="2:7">
      <c r="B5055" s="55" t="s">
        <v>266</v>
      </c>
      <c r="C5055" s="55" t="s">
        <v>2597</v>
      </c>
      <c r="D5055" s="55" t="s">
        <v>267</v>
      </c>
      <c r="E5055" s="55" t="s">
        <v>2667</v>
      </c>
      <c r="F5055" s="55">
        <v>11</v>
      </c>
      <c r="G5055" s="55">
        <v>5</v>
      </c>
    </row>
    <row r="5056" spans="2:7">
      <c r="B5056" s="55" t="s">
        <v>266</v>
      </c>
      <c r="C5056" s="55" t="s">
        <v>2597</v>
      </c>
      <c r="D5056" s="55" t="s">
        <v>269</v>
      </c>
      <c r="E5056" s="55" t="s">
        <v>2668</v>
      </c>
      <c r="F5056" s="55">
        <v>6</v>
      </c>
      <c r="G5056" s="55">
        <v>16</v>
      </c>
    </row>
    <row r="5057" spans="2:7">
      <c r="B5057" s="55" t="s">
        <v>266</v>
      </c>
      <c r="C5057" s="55" t="s">
        <v>2597</v>
      </c>
      <c r="D5057" s="55" t="s">
        <v>267</v>
      </c>
      <c r="E5057" s="55" t="s">
        <v>2669</v>
      </c>
      <c r="F5057" s="55">
        <v>4</v>
      </c>
      <c r="G5057" s="55">
        <v>0</v>
      </c>
    </row>
    <row r="5058" spans="2:7">
      <c r="B5058" s="55" t="s">
        <v>266</v>
      </c>
      <c r="C5058" s="55" t="s">
        <v>2597</v>
      </c>
      <c r="D5058" s="55" t="s">
        <v>267</v>
      </c>
      <c r="E5058" s="55" t="s">
        <v>2670</v>
      </c>
      <c r="F5058" s="55">
        <v>0</v>
      </c>
      <c r="G5058" s="55">
        <v>0</v>
      </c>
    </row>
    <row r="5059" spans="2:7">
      <c r="B5059" s="55" t="s">
        <v>266</v>
      </c>
      <c r="C5059" s="55" t="s">
        <v>2597</v>
      </c>
      <c r="D5059" s="55" t="s">
        <v>269</v>
      </c>
      <c r="E5059" s="55" t="s">
        <v>2670</v>
      </c>
      <c r="F5059" s="55">
        <v>6</v>
      </c>
      <c r="G5059" s="55">
        <v>0</v>
      </c>
    </row>
    <row r="5060" spans="2:7">
      <c r="B5060" s="55" t="s">
        <v>266</v>
      </c>
      <c r="C5060" s="55" t="s">
        <v>2597</v>
      </c>
      <c r="D5060" s="55" t="s">
        <v>270</v>
      </c>
      <c r="E5060" s="55" t="s">
        <v>2670</v>
      </c>
      <c r="F5060" s="55">
        <v>0</v>
      </c>
      <c r="G5060" s="55">
        <v>0</v>
      </c>
    </row>
    <row r="5061" spans="2:7">
      <c r="B5061" s="55" t="s">
        <v>266</v>
      </c>
      <c r="C5061" s="55" t="s">
        <v>2597</v>
      </c>
      <c r="D5061" s="55" t="s">
        <v>267</v>
      </c>
      <c r="E5061" s="55" t="s">
        <v>2671</v>
      </c>
      <c r="F5061" s="55">
        <v>0</v>
      </c>
      <c r="G5061" s="55">
        <v>0</v>
      </c>
    </row>
    <row r="5062" spans="2:7">
      <c r="B5062" s="55" t="s">
        <v>266</v>
      </c>
      <c r="C5062" s="55" t="s">
        <v>2597</v>
      </c>
      <c r="D5062" s="55" t="s">
        <v>267</v>
      </c>
      <c r="E5062" s="55" t="s">
        <v>2672</v>
      </c>
      <c r="F5062" s="55">
        <v>1</v>
      </c>
      <c r="G5062" s="55">
        <v>0</v>
      </c>
    </row>
    <row r="5063" spans="2:7">
      <c r="B5063" s="55" t="s">
        <v>266</v>
      </c>
      <c r="C5063" s="55" t="s">
        <v>2597</v>
      </c>
      <c r="D5063" s="55" t="s">
        <v>270</v>
      </c>
      <c r="E5063" s="55" t="s">
        <v>2672</v>
      </c>
      <c r="F5063" s="55">
        <v>0</v>
      </c>
      <c r="G5063" s="55">
        <v>2</v>
      </c>
    </row>
    <row r="5064" spans="2:7">
      <c r="B5064" s="55" t="s">
        <v>266</v>
      </c>
      <c r="C5064" s="55" t="s">
        <v>2597</v>
      </c>
      <c r="D5064" s="55" t="s">
        <v>267</v>
      </c>
      <c r="E5064" s="55" t="s">
        <v>2673</v>
      </c>
      <c r="F5064" s="55">
        <v>36</v>
      </c>
      <c r="G5064" s="55">
        <v>60</v>
      </c>
    </row>
    <row r="5065" spans="2:7">
      <c r="B5065" s="55" t="s">
        <v>266</v>
      </c>
      <c r="C5065" s="55" t="s">
        <v>2597</v>
      </c>
      <c r="D5065" s="55" t="s">
        <v>269</v>
      </c>
      <c r="E5065" s="55" t="s">
        <v>2673</v>
      </c>
      <c r="F5065" s="55">
        <v>4</v>
      </c>
      <c r="G5065" s="55">
        <v>51</v>
      </c>
    </row>
    <row r="5066" spans="2:7">
      <c r="B5066" s="55" t="s">
        <v>266</v>
      </c>
      <c r="C5066" s="55" t="s">
        <v>2597</v>
      </c>
      <c r="D5066" s="55" t="s">
        <v>270</v>
      </c>
      <c r="E5066" s="55" t="s">
        <v>2673</v>
      </c>
      <c r="F5066" s="55">
        <v>6</v>
      </c>
      <c r="G5066" s="55">
        <v>0</v>
      </c>
    </row>
    <row r="5067" spans="2:7">
      <c r="B5067" s="55" t="s">
        <v>266</v>
      </c>
      <c r="C5067" s="55" t="s">
        <v>2597</v>
      </c>
      <c r="D5067" s="55" t="s">
        <v>267</v>
      </c>
      <c r="E5067" s="55" t="s">
        <v>965</v>
      </c>
      <c r="F5067" s="55">
        <v>3</v>
      </c>
      <c r="G5067" s="55">
        <v>0</v>
      </c>
    </row>
    <row r="5068" spans="2:7">
      <c r="B5068" s="55" t="s">
        <v>266</v>
      </c>
      <c r="C5068" s="55" t="s">
        <v>2597</v>
      </c>
      <c r="D5068" s="55" t="s">
        <v>270</v>
      </c>
      <c r="E5068" s="55" t="s">
        <v>965</v>
      </c>
      <c r="F5068" s="55">
        <v>0</v>
      </c>
      <c r="G5068" s="55">
        <v>0</v>
      </c>
    </row>
    <row r="5069" spans="2:7">
      <c r="B5069" s="55" t="s">
        <v>266</v>
      </c>
      <c r="C5069" s="55" t="s">
        <v>2597</v>
      </c>
      <c r="D5069" s="55" t="s">
        <v>267</v>
      </c>
      <c r="E5069" s="55" t="s">
        <v>2674</v>
      </c>
      <c r="F5069" s="55">
        <v>0</v>
      </c>
      <c r="G5069" s="55">
        <v>0</v>
      </c>
    </row>
    <row r="5070" spans="2:7">
      <c r="B5070" s="55" t="s">
        <v>266</v>
      </c>
      <c r="C5070" s="55" t="s">
        <v>2597</v>
      </c>
      <c r="D5070" s="55" t="s">
        <v>267</v>
      </c>
      <c r="E5070" s="55" t="s">
        <v>2675</v>
      </c>
      <c r="F5070" s="55">
        <v>0</v>
      </c>
      <c r="G5070" s="55">
        <v>6</v>
      </c>
    </row>
    <row r="5071" spans="2:7">
      <c r="B5071" s="55" t="s">
        <v>266</v>
      </c>
      <c r="C5071" s="55" t="s">
        <v>2597</v>
      </c>
      <c r="D5071" s="55" t="s">
        <v>269</v>
      </c>
      <c r="E5071" s="55" t="s">
        <v>2675</v>
      </c>
      <c r="F5071" s="55">
        <v>0</v>
      </c>
      <c r="G5071" s="55">
        <v>0</v>
      </c>
    </row>
    <row r="5072" spans="2:7">
      <c r="B5072" s="55" t="s">
        <v>266</v>
      </c>
      <c r="C5072" s="55" t="s">
        <v>2597</v>
      </c>
      <c r="D5072" s="55" t="s">
        <v>267</v>
      </c>
      <c r="E5072" s="55" t="s">
        <v>2676</v>
      </c>
      <c r="F5072" s="55">
        <v>3</v>
      </c>
      <c r="G5072" s="55">
        <v>0</v>
      </c>
    </row>
    <row r="5073" spans="2:7">
      <c r="B5073" s="55" t="s">
        <v>266</v>
      </c>
      <c r="C5073" s="55" t="s">
        <v>2597</v>
      </c>
      <c r="D5073" s="55" t="s">
        <v>269</v>
      </c>
      <c r="E5073" s="55" t="s">
        <v>2676</v>
      </c>
      <c r="F5073" s="55">
        <v>0</v>
      </c>
      <c r="G5073" s="55">
        <v>0</v>
      </c>
    </row>
    <row r="5074" spans="2:7">
      <c r="B5074" s="55" t="s">
        <v>266</v>
      </c>
      <c r="C5074" s="55" t="s">
        <v>2597</v>
      </c>
      <c r="D5074" s="55" t="s">
        <v>267</v>
      </c>
      <c r="E5074" s="55" t="s">
        <v>966</v>
      </c>
      <c r="F5074" s="55">
        <v>1</v>
      </c>
      <c r="G5074" s="55">
        <v>0</v>
      </c>
    </row>
    <row r="5075" spans="2:7">
      <c r="B5075" s="55" t="s">
        <v>266</v>
      </c>
      <c r="C5075" s="55" t="s">
        <v>2597</v>
      </c>
      <c r="D5075" s="55" t="s">
        <v>267</v>
      </c>
      <c r="E5075" s="55" t="s">
        <v>2677</v>
      </c>
      <c r="F5075" s="55">
        <v>0</v>
      </c>
      <c r="G5075" s="55">
        <v>5</v>
      </c>
    </row>
    <row r="5076" spans="2:7">
      <c r="B5076" s="55" t="s">
        <v>266</v>
      </c>
      <c r="C5076" s="55" t="s">
        <v>2597</v>
      </c>
      <c r="D5076" s="55" t="s">
        <v>267</v>
      </c>
      <c r="E5076" s="55" t="s">
        <v>2678</v>
      </c>
      <c r="F5076" s="55">
        <v>145</v>
      </c>
      <c r="G5076" s="55">
        <v>112</v>
      </c>
    </row>
    <row r="5077" spans="2:7">
      <c r="B5077" s="55" t="s">
        <v>266</v>
      </c>
      <c r="C5077" s="55" t="s">
        <v>2597</v>
      </c>
      <c r="D5077" s="55" t="s">
        <v>269</v>
      </c>
      <c r="E5077" s="55" t="s">
        <v>2678</v>
      </c>
      <c r="F5077" s="55">
        <v>142</v>
      </c>
      <c r="G5077" s="55">
        <v>205</v>
      </c>
    </row>
    <row r="5078" spans="2:7">
      <c r="B5078" s="55" t="s">
        <v>266</v>
      </c>
      <c r="C5078" s="55" t="s">
        <v>2597</v>
      </c>
      <c r="D5078" s="55" t="s">
        <v>270</v>
      </c>
      <c r="E5078" s="55" t="s">
        <v>2678</v>
      </c>
      <c r="F5078" s="55">
        <v>25</v>
      </c>
      <c r="G5078" s="55">
        <v>28</v>
      </c>
    </row>
    <row r="5079" spans="2:7">
      <c r="B5079" s="55" t="s">
        <v>266</v>
      </c>
      <c r="C5079" s="55" t="s">
        <v>2597</v>
      </c>
      <c r="D5079" s="55" t="s">
        <v>267</v>
      </c>
      <c r="E5079" s="55" t="s">
        <v>2679</v>
      </c>
      <c r="F5079" s="55">
        <v>0</v>
      </c>
      <c r="G5079" s="55">
        <v>0</v>
      </c>
    </row>
    <row r="5080" spans="2:7">
      <c r="B5080" s="55" t="s">
        <v>266</v>
      </c>
      <c r="C5080" s="55" t="s">
        <v>2597</v>
      </c>
      <c r="D5080" s="55" t="s">
        <v>269</v>
      </c>
      <c r="E5080" s="55" t="s">
        <v>2679</v>
      </c>
      <c r="F5080" s="55">
        <v>18</v>
      </c>
      <c r="G5080" s="55">
        <v>24</v>
      </c>
    </row>
    <row r="5081" spans="2:7">
      <c r="B5081" s="55" t="s">
        <v>266</v>
      </c>
      <c r="C5081" s="55" t="s">
        <v>2597</v>
      </c>
      <c r="D5081" s="55" t="s">
        <v>270</v>
      </c>
      <c r="E5081" s="55" t="s">
        <v>2679</v>
      </c>
      <c r="F5081" s="55">
        <v>0</v>
      </c>
      <c r="G5081" s="55">
        <v>0</v>
      </c>
    </row>
    <row r="5082" spans="2:7">
      <c r="B5082" s="55" t="s">
        <v>266</v>
      </c>
      <c r="C5082" s="55" t="s">
        <v>2597</v>
      </c>
      <c r="D5082" s="55" t="s">
        <v>267</v>
      </c>
      <c r="E5082" s="55" t="s">
        <v>2680</v>
      </c>
      <c r="F5082" s="55">
        <v>0</v>
      </c>
      <c r="G5082" s="55">
        <v>0</v>
      </c>
    </row>
    <row r="5083" spans="2:7">
      <c r="B5083" s="55" t="s">
        <v>266</v>
      </c>
      <c r="C5083" s="55" t="s">
        <v>2597</v>
      </c>
      <c r="D5083" s="55" t="s">
        <v>267</v>
      </c>
      <c r="E5083" s="55" t="s">
        <v>2681</v>
      </c>
      <c r="F5083" s="55">
        <v>10</v>
      </c>
      <c r="G5083" s="55">
        <v>1</v>
      </c>
    </row>
    <row r="5084" spans="2:7">
      <c r="B5084" s="55" t="s">
        <v>266</v>
      </c>
      <c r="C5084" s="55" t="s">
        <v>2597</v>
      </c>
      <c r="D5084" s="55" t="s">
        <v>269</v>
      </c>
      <c r="E5084" s="55" t="s">
        <v>2681</v>
      </c>
      <c r="F5084" s="55">
        <v>0</v>
      </c>
      <c r="G5084" s="55">
        <v>0</v>
      </c>
    </row>
    <row r="5085" spans="2:7">
      <c r="B5085" s="55" t="s">
        <v>266</v>
      </c>
      <c r="C5085" s="55" t="s">
        <v>2597</v>
      </c>
      <c r="D5085" s="55" t="s">
        <v>270</v>
      </c>
      <c r="E5085" s="55" t="s">
        <v>2681</v>
      </c>
      <c r="F5085" s="55">
        <v>2</v>
      </c>
      <c r="G5085" s="55">
        <v>0</v>
      </c>
    </row>
    <row r="5086" spans="2:7">
      <c r="B5086" s="55" t="s">
        <v>266</v>
      </c>
      <c r="C5086" s="55" t="s">
        <v>2597</v>
      </c>
      <c r="D5086" s="55" t="s">
        <v>267</v>
      </c>
      <c r="E5086" s="55" t="s">
        <v>2682</v>
      </c>
      <c r="F5086" s="55">
        <v>0</v>
      </c>
      <c r="G5086" s="55">
        <v>0</v>
      </c>
    </row>
    <row r="5087" spans="2:7">
      <c r="B5087" s="55" t="s">
        <v>266</v>
      </c>
      <c r="C5087" s="55" t="s">
        <v>2597</v>
      </c>
      <c r="D5087" s="55" t="s">
        <v>267</v>
      </c>
      <c r="E5087" s="55" t="s">
        <v>2683</v>
      </c>
      <c r="F5087" s="55">
        <v>0</v>
      </c>
      <c r="G5087" s="55">
        <v>14</v>
      </c>
    </row>
    <row r="5088" spans="2:7">
      <c r="B5088" s="55" t="s">
        <v>266</v>
      </c>
      <c r="C5088" s="55" t="s">
        <v>2597</v>
      </c>
      <c r="D5088" s="55" t="s">
        <v>270</v>
      </c>
      <c r="E5088" s="55" t="s">
        <v>2683</v>
      </c>
      <c r="F5088" s="55">
        <v>0</v>
      </c>
      <c r="G5088" s="55">
        <v>0</v>
      </c>
    </row>
    <row r="5089" spans="2:7">
      <c r="B5089" s="55" t="s">
        <v>266</v>
      </c>
      <c r="C5089" s="55" t="s">
        <v>2597</v>
      </c>
      <c r="D5089" s="55" t="s">
        <v>267</v>
      </c>
      <c r="E5089" s="55" t="s">
        <v>2684</v>
      </c>
      <c r="F5089" s="55">
        <v>1</v>
      </c>
      <c r="G5089" s="55">
        <v>6</v>
      </c>
    </row>
    <row r="5090" spans="2:7">
      <c r="B5090" s="55" t="s">
        <v>266</v>
      </c>
      <c r="C5090" s="55" t="s">
        <v>2597</v>
      </c>
      <c r="D5090" s="55" t="s">
        <v>270</v>
      </c>
      <c r="E5090" s="55" t="s">
        <v>2684</v>
      </c>
      <c r="F5090" s="55">
        <v>4</v>
      </c>
      <c r="G5090" s="55">
        <v>0</v>
      </c>
    </row>
    <row r="5091" spans="2:7">
      <c r="B5091" s="55" t="s">
        <v>266</v>
      </c>
      <c r="C5091" s="55" t="s">
        <v>2597</v>
      </c>
      <c r="D5091" s="55" t="s">
        <v>267</v>
      </c>
      <c r="E5091" s="55" t="s">
        <v>329</v>
      </c>
      <c r="F5091" s="55">
        <v>0</v>
      </c>
      <c r="G5091" s="55">
        <v>3</v>
      </c>
    </row>
    <row r="5092" spans="2:7">
      <c r="B5092" s="55" t="s">
        <v>266</v>
      </c>
      <c r="C5092" s="55" t="s">
        <v>2597</v>
      </c>
      <c r="D5092" s="55" t="s">
        <v>267</v>
      </c>
      <c r="E5092" s="55" t="s">
        <v>2685</v>
      </c>
      <c r="F5092" s="55">
        <v>0</v>
      </c>
      <c r="G5092" s="55">
        <v>2</v>
      </c>
    </row>
    <row r="5093" spans="2:7">
      <c r="B5093" s="55" t="s">
        <v>266</v>
      </c>
      <c r="C5093" s="55" t="s">
        <v>2597</v>
      </c>
      <c r="D5093" s="55" t="s">
        <v>267</v>
      </c>
      <c r="E5093" s="55" t="s">
        <v>2686</v>
      </c>
      <c r="F5093" s="55">
        <v>6</v>
      </c>
      <c r="G5093" s="55">
        <v>0</v>
      </c>
    </row>
    <row r="5094" spans="2:7">
      <c r="B5094" s="55" t="s">
        <v>266</v>
      </c>
      <c r="C5094" s="55" t="s">
        <v>2597</v>
      </c>
      <c r="D5094" s="55" t="s">
        <v>267</v>
      </c>
      <c r="E5094" s="55" t="s">
        <v>2687</v>
      </c>
      <c r="F5094" s="55">
        <v>0</v>
      </c>
      <c r="G5094" s="55">
        <v>4</v>
      </c>
    </row>
    <row r="5095" spans="2:7">
      <c r="B5095" s="55" t="s">
        <v>266</v>
      </c>
      <c r="C5095" s="55" t="s">
        <v>2597</v>
      </c>
      <c r="D5095" s="55" t="s">
        <v>269</v>
      </c>
      <c r="E5095" s="55" t="s">
        <v>2687</v>
      </c>
      <c r="F5095" s="55">
        <v>0</v>
      </c>
      <c r="G5095" s="55">
        <v>4</v>
      </c>
    </row>
    <row r="5096" spans="2:7">
      <c r="B5096" s="55" t="s">
        <v>266</v>
      </c>
      <c r="C5096" s="55" t="s">
        <v>2597</v>
      </c>
      <c r="D5096" s="55" t="s">
        <v>267</v>
      </c>
      <c r="E5096" s="55" t="s">
        <v>2688</v>
      </c>
      <c r="F5096" s="55">
        <v>6</v>
      </c>
      <c r="G5096" s="55">
        <v>5</v>
      </c>
    </row>
    <row r="5097" spans="2:7">
      <c r="B5097" s="55" t="s">
        <v>266</v>
      </c>
      <c r="C5097" s="55" t="s">
        <v>2597</v>
      </c>
      <c r="D5097" s="55" t="s">
        <v>269</v>
      </c>
      <c r="E5097" s="55" t="s">
        <v>2688</v>
      </c>
      <c r="F5097" s="55">
        <v>10</v>
      </c>
      <c r="G5097" s="55">
        <v>12</v>
      </c>
    </row>
    <row r="5098" spans="2:7">
      <c r="B5098" s="55" t="s">
        <v>266</v>
      </c>
      <c r="C5098" s="55" t="s">
        <v>2597</v>
      </c>
      <c r="D5098" s="55" t="s">
        <v>270</v>
      </c>
      <c r="E5098" s="55" t="s">
        <v>2688</v>
      </c>
      <c r="F5098" s="55">
        <v>2</v>
      </c>
      <c r="G5098" s="55">
        <v>2</v>
      </c>
    </row>
    <row r="5099" spans="2:7">
      <c r="B5099" s="55" t="s">
        <v>266</v>
      </c>
      <c r="C5099" s="55" t="s">
        <v>2597</v>
      </c>
      <c r="D5099" s="55" t="s">
        <v>270</v>
      </c>
      <c r="E5099" s="55" t="s">
        <v>2689</v>
      </c>
      <c r="F5099" s="55">
        <v>2</v>
      </c>
      <c r="G5099" s="55">
        <v>0</v>
      </c>
    </row>
    <row r="5100" spans="2:7">
      <c r="B5100" s="55" t="s">
        <v>266</v>
      </c>
      <c r="C5100" s="55" t="s">
        <v>2597</v>
      </c>
      <c r="D5100" s="55" t="s">
        <v>267</v>
      </c>
      <c r="E5100" s="55" t="s">
        <v>2690</v>
      </c>
      <c r="F5100" s="55">
        <v>14</v>
      </c>
      <c r="G5100" s="55">
        <v>37</v>
      </c>
    </row>
    <row r="5101" spans="2:7">
      <c r="B5101" s="55" t="s">
        <v>266</v>
      </c>
      <c r="C5101" s="55" t="s">
        <v>2597</v>
      </c>
      <c r="D5101" s="55" t="s">
        <v>269</v>
      </c>
      <c r="E5101" s="55" t="s">
        <v>2690</v>
      </c>
      <c r="F5101" s="55">
        <v>99</v>
      </c>
      <c r="G5101" s="55">
        <v>30</v>
      </c>
    </row>
    <row r="5102" spans="2:7">
      <c r="B5102" s="55" t="s">
        <v>266</v>
      </c>
      <c r="C5102" s="55" t="s">
        <v>2597</v>
      </c>
      <c r="D5102" s="55" t="s">
        <v>270</v>
      </c>
      <c r="E5102" s="55" t="s">
        <v>2690</v>
      </c>
      <c r="F5102" s="55">
        <v>0</v>
      </c>
      <c r="G5102" s="55">
        <v>7</v>
      </c>
    </row>
    <row r="5103" spans="2:7">
      <c r="B5103" s="55" t="s">
        <v>266</v>
      </c>
      <c r="C5103" s="55" t="s">
        <v>2597</v>
      </c>
      <c r="D5103" s="55" t="s">
        <v>267</v>
      </c>
      <c r="E5103" s="55" t="s">
        <v>2239</v>
      </c>
      <c r="F5103" s="55">
        <v>0</v>
      </c>
      <c r="G5103" s="55">
        <v>0</v>
      </c>
    </row>
    <row r="5104" spans="2:7">
      <c r="B5104" s="55" t="s">
        <v>266</v>
      </c>
      <c r="C5104" s="55" t="s">
        <v>2597</v>
      </c>
      <c r="D5104" s="55" t="s">
        <v>269</v>
      </c>
      <c r="E5104" s="55" t="s">
        <v>2239</v>
      </c>
      <c r="F5104" s="55">
        <v>8</v>
      </c>
      <c r="G5104" s="55">
        <v>0</v>
      </c>
    </row>
    <row r="5105" spans="2:7">
      <c r="B5105" s="55" t="s">
        <v>266</v>
      </c>
      <c r="C5105" s="55" t="s">
        <v>2597</v>
      </c>
      <c r="D5105" s="55" t="s">
        <v>270</v>
      </c>
      <c r="E5105" s="55" t="s">
        <v>2239</v>
      </c>
      <c r="F5105" s="55">
        <v>5</v>
      </c>
      <c r="G5105" s="55">
        <v>0</v>
      </c>
    </row>
    <row r="5106" spans="2:7">
      <c r="B5106" s="55" t="s">
        <v>266</v>
      </c>
      <c r="C5106" s="55" t="s">
        <v>2597</v>
      </c>
      <c r="D5106" s="55" t="s">
        <v>267</v>
      </c>
      <c r="E5106" s="55" t="s">
        <v>2691</v>
      </c>
      <c r="F5106" s="55">
        <v>64</v>
      </c>
      <c r="G5106" s="55">
        <v>43</v>
      </c>
    </row>
    <row r="5107" spans="2:7">
      <c r="B5107" s="55" t="s">
        <v>266</v>
      </c>
      <c r="C5107" s="55" t="s">
        <v>2597</v>
      </c>
      <c r="D5107" s="55" t="s">
        <v>270</v>
      </c>
      <c r="E5107" s="55" t="s">
        <v>2691</v>
      </c>
      <c r="F5107" s="55">
        <v>0</v>
      </c>
      <c r="G5107" s="55">
        <v>0</v>
      </c>
    </row>
    <row r="5108" spans="2:7">
      <c r="B5108" s="55" t="s">
        <v>266</v>
      </c>
      <c r="C5108" s="55" t="s">
        <v>2597</v>
      </c>
      <c r="D5108" s="55" t="s">
        <v>267</v>
      </c>
      <c r="E5108" s="55" t="s">
        <v>2692</v>
      </c>
      <c r="F5108" s="55">
        <v>0</v>
      </c>
      <c r="G5108" s="55">
        <v>1</v>
      </c>
    </row>
    <row r="5109" spans="2:7">
      <c r="B5109" s="55" t="s">
        <v>266</v>
      </c>
      <c r="C5109" s="55" t="s">
        <v>2597</v>
      </c>
      <c r="D5109" s="55" t="s">
        <v>267</v>
      </c>
      <c r="E5109" s="55" t="s">
        <v>740</v>
      </c>
      <c r="F5109" s="55">
        <v>0</v>
      </c>
      <c r="G5109" s="55">
        <v>24</v>
      </c>
    </row>
    <row r="5110" spans="2:7">
      <c r="B5110" s="55" t="s">
        <v>266</v>
      </c>
      <c r="C5110" s="55" t="s">
        <v>2597</v>
      </c>
      <c r="D5110" s="55" t="s">
        <v>269</v>
      </c>
      <c r="E5110" s="55" t="s">
        <v>740</v>
      </c>
      <c r="F5110" s="55">
        <v>0</v>
      </c>
      <c r="G5110" s="55">
        <v>0</v>
      </c>
    </row>
    <row r="5111" spans="2:7">
      <c r="B5111" s="55" t="s">
        <v>266</v>
      </c>
      <c r="C5111" s="55" t="s">
        <v>2597</v>
      </c>
      <c r="D5111" s="55" t="s">
        <v>270</v>
      </c>
      <c r="E5111" s="55" t="s">
        <v>740</v>
      </c>
      <c r="F5111" s="55">
        <v>0</v>
      </c>
      <c r="G5111" s="55">
        <v>0</v>
      </c>
    </row>
    <row r="5112" spans="2:7">
      <c r="B5112" s="55" t="s">
        <v>266</v>
      </c>
      <c r="C5112" s="55" t="s">
        <v>2597</v>
      </c>
      <c r="D5112" s="55" t="s">
        <v>267</v>
      </c>
      <c r="E5112" s="55" t="s">
        <v>2693</v>
      </c>
      <c r="F5112" s="55">
        <v>0</v>
      </c>
      <c r="G5112" s="55">
        <v>7</v>
      </c>
    </row>
    <row r="5113" spans="2:7">
      <c r="B5113" s="55" t="s">
        <v>266</v>
      </c>
      <c r="C5113" s="55" t="s">
        <v>2597</v>
      </c>
      <c r="D5113" s="55" t="s">
        <v>267</v>
      </c>
      <c r="E5113" s="55" t="s">
        <v>2694</v>
      </c>
      <c r="F5113" s="55">
        <v>8</v>
      </c>
      <c r="G5113" s="55">
        <v>14</v>
      </c>
    </row>
    <row r="5114" spans="2:7">
      <c r="B5114" s="55" t="s">
        <v>266</v>
      </c>
      <c r="C5114" s="55" t="s">
        <v>2597</v>
      </c>
      <c r="D5114" s="55" t="s">
        <v>269</v>
      </c>
      <c r="E5114" s="55" t="s">
        <v>2694</v>
      </c>
      <c r="F5114" s="55">
        <v>0</v>
      </c>
      <c r="G5114" s="55">
        <v>0</v>
      </c>
    </row>
    <row r="5115" spans="2:7">
      <c r="B5115" s="55" t="s">
        <v>266</v>
      </c>
      <c r="C5115" s="55" t="s">
        <v>2597</v>
      </c>
      <c r="D5115" s="55" t="s">
        <v>270</v>
      </c>
      <c r="E5115" s="55" t="s">
        <v>2695</v>
      </c>
      <c r="F5115" s="55">
        <v>0</v>
      </c>
      <c r="G5115" s="55">
        <v>0</v>
      </c>
    </row>
    <row r="5116" spans="2:7">
      <c r="B5116" s="55" t="s">
        <v>266</v>
      </c>
      <c r="C5116" s="55" t="s">
        <v>2597</v>
      </c>
      <c r="D5116" s="55" t="s">
        <v>267</v>
      </c>
      <c r="E5116" s="55" t="s">
        <v>2696</v>
      </c>
      <c r="F5116" s="55">
        <v>15</v>
      </c>
      <c r="G5116" s="55">
        <v>0</v>
      </c>
    </row>
    <row r="5117" spans="2:7">
      <c r="B5117" s="55" t="s">
        <v>266</v>
      </c>
      <c r="C5117" s="55" t="s">
        <v>2597</v>
      </c>
      <c r="D5117" s="55" t="s">
        <v>269</v>
      </c>
      <c r="E5117" s="55" t="s">
        <v>2696</v>
      </c>
      <c r="F5117" s="55">
        <v>0</v>
      </c>
      <c r="G5117" s="55">
        <v>0</v>
      </c>
    </row>
    <row r="5118" spans="2:7">
      <c r="B5118" s="55" t="s">
        <v>266</v>
      </c>
      <c r="C5118" s="55" t="s">
        <v>2597</v>
      </c>
      <c r="D5118" s="55" t="s">
        <v>267</v>
      </c>
      <c r="E5118" s="55" t="s">
        <v>2697</v>
      </c>
      <c r="F5118" s="55">
        <v>0</v>
      </c>
      <c r="G5118" s="55">
        <v>0</v>
      </c>
    </row>
    <row r="5119" spans="2:7">
      <c r="B5119" s="55" t="s">
        <v>266</v>
      </c>
      <c r="C5119" s="55" t="s">
        <v>2597</v>
      </c>
      <c r="D5119" s="55" t="s">
        <v>267</v>
      </c>
      <c r="E5119" s="55" t="s">
        <v>2698</v>
      </c>
      <c r="F5119" s="55">
        <v>0</v>
      </c>
      <c r="G5119" s="55">
        <v>2</v>
      </c>
    </row>
    <row r="5120" spans="2:7">
      <c r="B5120" s="55" t="s">
        <v>266</v>
      </c>
      <c r="C5120" s="55" t="s">
        <v>2597</v>
      </c>
      <c r="D5120" s="55" t="s">
        <v>267</v>
      </c>
      <c r="E5120" s="55" t="s">
        <v>767</v>
      </c>
      <c r="F5120" s="55">
        <v>12</v>
      </c>
      <c r="G5120" s="55">
        <v>12</v>
      </c>
    </row>
    <row r="5121" spans="2:7">
      <c r="B5121" s="55" t="s">
        <v>266</v>
      </c>
      <c r="C5121" s="55" t="s">
        <v>2597</v>
      </c>
      <c r="D5121" s="55" t="s">
        <v>269</v>
      </c>
      <c r="E5121" s="55" t="s">
        <v>767</v>
      </c>
      <c r="F5121" s="55">
        <v>90</v>
      </c>
      <c r="G5121" s="55">
        <v>0</v>
      </c>
    </row>
    <row r="5122" spans="2:7">
      <c r="B5122" s="55" t="s">
        <v>266</v>
      </c>
      <c r="C5122" s="55" t="s">
        <v>2597</v>
      </c>
      <c r="D5122" s="55" t="s">
        <v>267</v>
      </c>
      <c r="E5122" s="55" t="s">
        <v>1444</v>
      </c>
      <c r="F5122" s="55">
        <v>65</v>
      </c>
      <c r="G5122" s="55">
        <v>57</v>
      </c>
    </row>
    <row r="5123" spans="2:7">
      <c r="B5123" s="55" t="s">
        <v>266</v>
      </c>
      <c r="C5123" s="55" t="s">
        <v>2597</v>
      </c>
      <c r="D5123" s="55" t="s">
        <v>269</v>
      </c>
      <c r="E5123" s="55" t="s">
        <v>1444</v>
      </c>
      <c r="F5123" s="55">
        <v>27</v>
      </c>
      <c r="G5123" s="55">
        <v>18</v>
      </c>
    </row>
    <row r="5124" spans="2:7">
      <c r="B5124" s="55" t="s">
        <v>266</v>
      </c>
      <c r="C5124" s="55" t="s">
        <v>2597</v>
      </c>
      <c r="D5124" s="55" t="s">
        <v>270</v>
      </c>
      <c r="E5124" s="55" t="s">
        <v>1444</v>
      </c>
      <c r="F5124" s="55">
        <v>1</v>
      </c>
      <c r="G5124" s="55">
        <v>2</v>
      </c>
    </row>
    <row r="5125" spans="2:7">
      <c r="B5125" s="55" t="s">
        <v>266</v>
      </c>
      <c r="C5125" s="55" t="s">
        <v>2597</v>
      </c>
      <c r="D5125" s="55" t="s">
        <v>267</v>
      </c>
      <c r="E5125" s="55" t="s">
        <v>2699</v>
      </c>
      <c r="F5125" s="55">
        <v>0</v>
      </c>
      <c r="G5125" s="55">
        <v>0</v>
      </c>
    </row>
    <row r="5126" spans="2:7">
      <c r="B5126" s="55" t="s">
        <v>266</v>
      </c>
      <c r="C5126" s="55" t="s">
        <v>2597</v>
      </c>
      <c r="D5126" s="55" t="s">
        <v>267</v>
      </c>
      <c r="E5126" s="55" t="s">
        <v>1446</v>
      </c>
      <c r="F5126" s="55">
        <v>134</v>
      </c>
      <c r="G5126" s="55">
        <v>71</v>
      </c>
    </row>
    <row r="5127" spans="2:7">
      <c r="B5127" s="55" t="s">
        <v>266</v>
      </c>
      <c r="C5127" s="55" t="s">
        <v>2597</v>
      </c>
      <c r="D5127" s="55" t="s">
        <v>269</v>
      </c>
      <c r="E5127" s="55" t="s">
        <v>1446</v>
      </c>
      <c r="F5127" s="55">
        <v>8</v>
      </c>
      <c r="G5127" s="55">
        <v>0</v>
      </c>
    </row>
    <row r="5128" spans="2:7">
      <c r="B5128" s="55" t="s">
        <v>266</v>
      </c>
      <c r="C5128" s="55" t="s">
        <v>2597</v>
      </c>
      <c r="D5128" s="55" t="s">
        <v>270</v>
      </c>
      <c r="E5128" s="55" t="s">
        <v>1446</v>
      </c>
      <c r="F5128" s="55">
        <v>0</v>
      </c>
      <c r="G5128" s="55">
        <v>1</v>
      </c>
    </row>
    <row r="5129" spans="2:7">
      <c r="B5129" s="55" t="s">
        <v>266</v>
      </c>
      <c r="C5129" s="55" t="s">
        <v>2597</v>
      </c>
      <c r="D5129" s="55" t="s">
        <v>267</v>
      </c>
      <c r="E5129" s="55" t="s">
        <v>2328</v>
      </c>
      <c r="F5129" s="55">
        <v>0</v>
      </c>
      <c r="G5129" s="55">
        <v>0</v>
      </c>
    </row>
    <row r="5130" spans="2:7">
      <c r="B5130" s="55" t="s">
        <v>266</v>
      </c>
      <c r="C5130" s="55" t="s">
        <v>2597</v>
      </c>
      <c r="D5130" s="55" t="s">
        <v>267</v>
      </c>
      <c r="E5130" s="55" t="s">
        <v>2700</v>
      </c>
      <c r="F5130" s="55">
        <v>0</v>
      </c>
      <c r="G5130" s="55">
        <v>0</v>
      </c>
    </row>
    <row r="5131" spans="2:7">
      <c r="B5131" s="55" t="s">
        <v>266</v>
      </c>
      <c r="C5131" s="55" t="s">
        <v>2597</v>
      </c>
      <c r="D5131" s="55" t="s">
        <v>270</v>
      </c>
      <c r="E5131" s="55" t="s">
        <v>2700</v>
      </c>
      <c r="F5131" s="55">
        <v>0</v>
      </c>
      <c r="G5131" s="55">
        <v>0</v>
      </c>
    </row>
    <row r="5132" spans="2:7">
      <c r="B5132" s="55" t="s">
        <v>266</v>
      </c>
      <c r="C5132" s="55" t="s">
        <v>2597</v>
      </c>
      <c r="D5132" s="55" t="s">
        <v>267</v>
      </c>
      <c r="E5132" s="55" t="s">
        <v>2701</v>
      </c>
      <c r="F5132" s="55">
        <v>24</v>
      </c>
      <c r="G5132" s="55">
        <v>6</v>
      </c>
    </row>
    <row r="5133" spans="2:7">
      <c r="B5133" s="55" t="s">
        <v>266</v>
      </c>
      <c r="C5133" s="55" t="s">
        <v>2597</v>
      </c>
      <c r="D5133" s="55" t="s">
        <v>269</v>
      </c>
      <c r="E5133" s="55" t="s">
        <v>2701</v>
      </c>
      <c r="F5133" s="55">
        <v>0</v>
      </c>
      <c r="G5133" s="55">
        <v>0</v>
      </c>
    </row>
    <row r="5134" spans="2:7">
      <c r="B5134" s="55" t="s">
        <v>266</v>
      </c>
      <c r="C5134" s="55" t="s">
        <v>2597</v>
      </c>
      <c r="D5134" s="55" t="s">
        <v>267</v>
      </c>
      <c r="E5134" s="55" t="s">
        <v>2702</v>
      </c>
      <c r="F5134" s="55">
        <v>16</v>
      </c>
      <c r="G5134" s="55">
        <v>8</v>
      </c>
    </row>
    <row r="5135" spans="2:7">
      <c r="B5135" s="55" t="s">
        <v>266</v>
      </c>
      <c r="C5135" s="55" t="s">
        <v>2597</v>
      </c>
      <c r="D5135" s="55" t="s">
        <v>267</v>
      </c>
      <c r="E5135" s="55" t="s">
        <v>2703</v>
      </c>
      <c r="F5135" s="55">
        <v>23</v>
      </c>
      <c r="G5135" s="55">
        <v>19</v>
      </c>
    </row>
    <row r="5136" spans="2:7">
      <c r="B5136" s="55" t="s">
        <v>266</v>
      </c>
      <c r="C5136" s="55" t="s">
        <v>2597</v>
      </c>
      <c r="D5136" s="55" t="s">
        <v>269</v>
      </c>
      <c r="E5136" s="55" t="s">
        <v>2703</v>
      </c>
      <c r="F5136" s="55">
        <v>4</v>
      </c>
      <c r="G5136" s="55">
        <v>0</v>
      </c>
    </row>
    <row r="5137" spans="2:7">
      <c r="B5137" s="55" t="s">
        <v>266</v>
      </c>
      <c r="C5137" s="55" t="s">
        <v>2597</v>
      </c>
      <c r="D5137" s="55" t="s">
        <v>270</v>
      </c>
      <c r="E5137" s="55" t="s">
        <v>2703</v>
      </c>
      <c r="F5137" s="55">
        <v>0</v>
      </c>
      <c r="G5137" s="55">
        <v>0</v>
      </c>
    </row>
    <row r="5138" spans="2:7">
      <c r="B5138" s="55" t="s">
        <v>266</v>
      </c>
      <c r="C5138" s="55" t="s">
        <v>2597</v>
      </c>
      <c r="D5138" s="55" t="s">
        <v>267</v>
      </c>
      <c r="E5138" s="55" t="s">
        <v>2704</v>
      </c>
      <c r="F5138" s="55">
        <v>33</v>
      </c>
      <c r="G5138" s="55">
        <v>18</v>
      </c>
    </row>
    <row r="5139" spans="2:7">
      <c r="B5139" s="55" t="s">
        <v>266</v>
      </c>
      <c r="C5139" s="55" t="s">
        <v>2597</v>
      </c>
      <c r="D5139" s="55" t="s">
        <v>269</v>
      </c>
      <c r="E5139" s="55" t="s">
        <v>2704</v>
      </c>
      <c r="F5139" s="55">
        <v>0</v>
      </c>
      <c r="G5139" s="55">
        <v>0</v>
      </c>
    </row>
    <row r="5140" spans="2:7">
      <c r="B5140" s="55" t="s">
        <v>266</v>
      </c>
      <c r="C5140" s="55" t="s">
        <v>2597</v>
      </c>
      <c r="D5140" s="55" t="s">
        <v>270</v>
      </c>
      <c r="E5140" s="55" t="s">
        <v>2704</v>
      </c>
      <c r="F5140" s="55">
        <v>0</v>
      </c>
      <c r="G5140" s="55">
        <v>1</v>
      </c>
    </row>
    <row r="5141" spans="2:7">
      <c r="B5141" s="55" t="s">
        <v>266</v>
      </c>
      <c r="C5141" s="55" t="s">
        <v>2597</v>
      </c>
      <c r="D5141" s="55" t="s">
        <v>267</v>
      </c>
      <c r="E5141" s="55" t="s">
        <v>2705</v>
      </c>
      <c r="F5141" s="55">
        <v>0</v>
      </c>
      <c r="G5141" s="55">
        <v>0</v>
      </c>
    </row>
    <row r="5142" spans="2:7">
      <c r="B5142" s="55" t="s">
        <v>266</v>
      </c>
      <c r="C5142" s="55" t="s">
        <v>2597</v>
      </c>
      <c r="D5142" s="55" t="s">
        <v>267</v>
      </c>
      <c r="E5142" s="55" t="s">
        <v>2706</v>
      </c>
      <c r="F5142" s="55">
        <v>0</v>
      </c>
      <c r="G5142" s="55">
        <v>0</v>
      </c>
    </row>
    <row r="5143" spans="2:7">
      <c r="B5143" s="55" t="s">
        <v>266</v>
      </c>
      <c r="C5143" s="55" t="s">
        <v>2597</v>
      </c>
      <c r="D5143" s="55" t="s">
        <v>267</v>
      </c>
      <c r="E5143" s="55" t="s">
        <v>2707</v>
      </c>
      <c r="F5143" s="55">
        <v>6</v>
      </c>
      <c r="G5143" s="55">
        <v>0</v>
      </c>
    </row>
    <row r="5144" spans="2:7">
      <c r="B5144" s="55" t="s">
        <v>266</v>
      </c>
      <c r="C5144" s="55" t="s">
        <v>2597</v>
      </c>
      <c r="D5144" s="55" t="s">
        <v>267</v>
      </c>
      <c r="E5144" s="55" t="s">
        <v>2708</v>
      </c>
      <c r="F5144" s="55">
        <v>53</v>
      </c>
      <c r="G5144" s="55">
        <v>31</v>
      </c>
    </row>
    <row r="5145" spans="2:7">
      <c r="B5145" s="55" t="s">
        <v>266</v>
      </c>
      <c r="C5145" s="55" t="s">
        <v>2597</v>
      </c>
      <c r="D5145" s="55" t="s">
        <v>269</v>
      </c>
      <c r="E5145" s="55" t="s">
        <v>2708</v>
      </c>
      <c r="F5145" s="55">
        <v>4</v>
      </c>
      <c r="G5145" s="55">
        <v>6</v>
      </c>
    </row>
    <row r="5146" spans="2:7">
      <c r="B5146" s="55" t="s">
        <v>266</v>
      </c>
      <c r="C5146" s="55" t="s">
        <v>2597</v>
      </c>
      <c r="D5146" s="55" t="s">
        <v>270</v>
      </c>
      <c r="E5146" s="55" t="s">
        <v>2708</v>
      </c>
      <c r="F5146" s="55">
        <v>6</v>
      </c>
      <c r="G5146" s="55">
        <v>6</v>
      </c>
    </row>
    <row r="5147" spans="2:7">
      <c r="B5147" s="55" t="s">
        <v>266</v>
      </c>
      <c r="C5147" s="55" t="s">
        <v>2597</v>
      </c>
      <c r="D5147" s="55" t="s">
        <v>267</v>
      </c>
      <c r="E5147" s="55" t="s">
        <v>2709</v>
      </c>
      <c r="F5147" s="55">
        <v>3</v>
      </c>
      <c r="G5147" s="55">
        <v>0</v>
      </c>
    </row>
    <row r="5148" spans="2:7">
      <c r="B5148" s="55" t="s">
        <v>266</v>
      </c>
      <c r="C5148" s="55" t="s">
        <v>2597</v>
      </c>
      <c r="D5148" s="55" t="s">
        <v>267</v>
      </c>
      <c r="E5148" s="55" t="s">
        <v>2710</v>
      </c>
      <c r="F5148" s="55">
        <v>2</v>
      </c>
      <c r="G5148" s="55">
        <v>0</v>
      </c>
    </row>
    <row r="5149" spans="2:7">
      <c r="B5149" s="55" t="s">
        <v>266</v>
      </c>
      <c r="C5149" s="55" t="s">
        <v>2597</v>
      </c>
      <c r="D5149" s="55" t="s">
        <v>267</v>
      </c>
      <c r="E5149" s="55" t="s">
        <v>2711</v>
      </c>
      <c r="F5149" s="55">
        <v>0</v>
      </c>
      <c r="G5149" s="55">
        <v>0</v>
      </c>
    </row>
    <row r="5150" spans="2:7">
      <c r="B5150" s="55" t="s">
        <v>266</v>
      </c>
      <c r="C5150" s="55" t="s">
        <v>2597</v>
      </c>
      <c r="D5150" s="55" t="s">
        <v>267</v>
      </c>
      <c r="E5150" s="55" t="s">
        <v>2712</v>
      </c>
      <c r="F5150" s="55">
        <v>16</v>
      </c>
      <c r="G5150" s="55">
        <v>15</v>
      </c>
    </row>
    <row r="5151" spans="2:7">
      <c r="B5151" s="55" t="s">
        <v>266</v>
      </c>
      <c r="C5151" s="55" t="s">
        <v>2597</v>
      </c>
      <c r="D5151" s="55" t="s">
        <v>269</v>
      </c>
      <c r="E5151" s="55" t="s">
        <v>2712</v>
      </c>
      <c r="F5151" s="55">
        <v>6</v>
      </c>
      <c r="G5151" s="55">
        <v>0</v>
      </c>
    </row>
    <row r="5152" spans="2:7">
      <c r="B5152" s="55" t="s">
        <v>266</v>
      </c>
      <c r="C5152" s="55" t="s">
        <v>2597</v>
      </c>
      <c r="D5152" s="55" t="s">
        <v>270</v>
      </c>
      <c r="E5152" s="55" t="s">
        <v>2712</v>
      </c>
      <c r="F5152" s="55">
        <v>0</v>
      </c>
      <c r="G5152" s="55">
        <v>0</v>
      </c>
    </row>
    <row r="5153" spans="2:7">
      <c r="B5153" s="55" t="s">
        <v>266</v>
      </c>
      <c r="C5153" s="55" t="s">
        <v>2597</v>
      </c>
      <c r="D5153" s="55" t="s">
        <v>267</v>
      </c>
      <c r="E5153" s="55" t="s">
        <v>2713</v>
      </c>
      <c r="F5153" s="55">
        <v>94</v>
      </c>
      <c r="G5153" s="55">
        <v>52</v>
      </c>
    </row>
    <row r="5154" spans="2:7">
      <c r="B5154" s="55" t="s">
        <v>266</v>
      </c>
      <c r="C5154" s="55" t="s">
        <v>2597</v>
      </c>
      <c r="D5154" s="55" t="s">
        <v>269</v>
      </c>
      <c r="E5154" s="55" t="s">
        <v>2713</v>
      </c>
      <c r="F5154" s="55">
        <v>27</v>
      </c>
      <c r="G5154" s="55">
        <v>6</v>
      </c>
    </row>
    <row r="5155" spans="2:7">
      <c r="B5155" s="55" t="s">
        <v>266</v>
      </c>
      <c r="C5155" s="55" t="s">
        <v>2597</v>
      </c>
      <c r="D5155" s="55" t="s">
        <v>270</v>
      </c>
      <c r="E5155" s="55" t="s">
        <v>2713</v>
      </c>
      <c r="F5155" s="55">
        <v>3</v>
      </c>
      <c r="G5155" s="55">
        <v>8</v>
      </c>
    </row>
    <row r="5156" spans="2:7">
      <c r="B5156" s="55" t="s">
        <v>266</v>
      </c>
      <c r="C5156" s="55" t="s">
        <v>2597</v>
      </c>
      <c r="D5156" s="55" t="s">
        <v>267</v>
      </c>
      <c r="E5156" s="55" t="s">
        <v>2714</v>
      </c>
      <c r="F5156" s="55">
        <v>16</v>
      </c>
      <c r="G5156" s="55">
        <v>0</v>
      </c>
    </row>
    <row r="5157" spans="2:7">
      <c r="B5157" s="55" t="s">
        <v>266</v>
      </c>
      <c r="C5157" s="55" t="s">
        <v>2597</v>
      </c>
      <c r="D5157" s="55" t="s">
        <v>270</v>
      </c>
      <c r="E5157" s="55" t="s">
        <v>2714</v>
      </c>
      <c r="F5157" s="55">
        <v>12</v>
      </c>
      <c r="G5157" s="55">
        <v>0</v>
      </c>
    </row>
    <row r="5158" spans="2:7">
      <c r="B5158" s="55" t="s">
        <v>266</v>
      </c>
      <c r="C5158" s="55" t="s">
        <v>2597</v>
      </c>
      <c r="D5158" s="55" t="s">
        <v>267</v>
      </c>
      <c r="E5158" s="55" t="s">
        <v>2715</v>
      </c>
      <c r="F5158" s="55">
        <v>0</v>
      </c>
      <c r="G5158" s="55">
        <v>0</v>
      </c>
    </row>
    <row r="5159" spans="2:7">
      <c r="B5159" s="55" t="s">
        <v>266</v>
      </c>
      <c r="C5159" s="55" t="s">
        <v>2597</v>
      </c>
      <c r="D5159" s="55" t="s">
        <v>267</v>
      </c>
      <c r="E5159" s="55" t="s">
        <v>813</v>
      </c>
      <c r="F5159" s="55">
        <v>0</v>
      </c>
      <c r="G5159" s="55">
        <v>0</v>
      </c>
    </row>
    <row r="5160" spans="2:7">
      <c r="B5160" s="55" t="s">
        <v>266</v>
      </c>
      <c r="C5160" s="55" t="s">
        <v>2597</v>
      </c>
      <c r="D5160" s="55" t="s">
        <v>269</v>
      </c>
      <c r="E5160" s="55" t="s">
        <v>813</v>
      </c>
      <c r="F5160" s="55">
        <v>0</v>
      </c>
      <c r="G5160" s="55">
        <v>0</v>
      </c>
    </row>
    <row r="5161" spans="2:7">
      <c r="B5161" s="55" t="s">
        <v>266</v>
      </c>
      <c r="C5161" s="55" t="s">
        <v>2597</v>
      </c>
      <c r="D5161" s="55" t="s">
        <v>267</v>
      </c>
      <c r="E5161" s="55" t="s">
        <v>2716</v>
      </c>
      <c r="F5161" s="55">
        <v>9</v>
      </c>
      <c r="G5161" s="55">
        <v>3</v>
      </c>
    </row>
    <row r="5162" spans="2:7">
      <c r="B5162" s="55" t="s">
        <v>266</v>
      </c>
      <c r="C5162" s="55" t="s">
        <v>2597</v>
      </c>
      <c r="D5162" s="55" t="s">
        <v>267</v>
      </c>
      <c r="E5162" s="55" t="s">
        <v>2717</v>
      </c>
      <c r="F5162" s="55">
        <v>0</v>
      </c>
      <c r="G5162" s="55">
        <v>0</v>
      </c>
    </row>
    <row r="5163" spans="2:7">
      <c r="B5163" s="55" t="s">
        <v>266</v>
      </c>
      <c r="C5163" s="55" t="s">
        <v>2597</v>
      </c>
      <c r="D5163" s="55" t="s">
        <v>267</v>
      </c>
      <c r="E5163" s="55" t="s">
        <v>2718</v>
      </c>
      <c r="F5163" s="55">
        <v>7</v>
      </c>
      <c r="G5163" s="55">
        <v>2</v>
      </c>
    </row>
    <row r="5164" spans="2:7">
      <c r="B5164" s="55" t="s">
        <v>266</v>
      </c>
      <c r="C5164" s="55" t="s">
        <v>2597</v>
      </c>
      <c r="D5164" s="55" t="s">
        <v>267</v>
      </c>
      <c r="E5164" s="55" t="s">
        <v>2719</v>
      </c>
      <c r="F5164" s="55">
        <v>13</v>
      </c>
      <c r="G5164" s="55">
        <v>0</v>
      </c>
    </row>
    <row r="5165" spans="2:7">
      <c r="B5165" s="55" t="s">
        <v>266</v>
      </c>
      <c r="C5165" s="55" t="s">
        <v>2597</v>
      </c>
      <c r="D5165" s="55" t="s">
        <v>270</v>
      </c>
      <c r="E5165" s="55" t="s">
        <v>2719</v>
      </c>
      <c r="F5165" s="55">
        <v>0</v>
      </c>
      <c r="G5165" s="55">
        <v>0</v>
      </c>
    </row>
    <row r="5166" spans="2:7">
      <c r="B5166" s="55" t="s">
        <v>266</v>
      </c>
      <c r="C5166" s="55" t="s">
        <v>2597</v>
      </c>
      <c r="D5166" s="55" t="s">
        <v>267</v>
      </c>
      <c r="E5166" s="55" t="s">
        <v>2720</v>
      </c>
      <c r="F5166" s="55">
        <v>0</v>
      </c>
      <c r="G5166" s="55">
        <v>0</v>
      </c>
    </row>
    <row r="5167" spans="2:7">
      <c r="B5167" s="55" t="s">
        <v>266</v>
      </c>
      <c r="C5167" s="55" t="s">
        <v>2597</v>
      </c>
      <c r="D5167" s="55" t="s">
        <v>267</v>
      </c>
      <c r="E5167" s="55" t="s">
        <v>2721</v>
      </c>
      <c r="F5167" s="55">
        <v>0</v>
      </c>
      <c r="G5167" s="55">
        <v>0</v>
      </c>
    </row>
    <row r="5168" spans="2:7">
      <c r="B5168" s="55" t="s">
        <v>266</v>
      </c>
      <c r="C5168" s="55" t="s">
        <v>2722</v>
      </c>
      <c r="D5168" s="55" t="s">
        <v>267</v>
      </c>
      <c r="E5168" s="55" t="s">
        <v>2723</v>
      </c>
      <c r="F5168" s="55">
        <v>0</v>
      </c>
      <c r="G5168" s="55">
        <v>4</v>
      </c>
    </row>
    <row r="5169" spans="2:7">
      <c r="B5169" s="55" t="s">
        <v>266</v>
      </c>
      <c r="C5169" s="55" t="s">
        <v>2722</v>
      </c>
      <c r="D5169" s="55" t="s">
        <v>269</v>
      </c>
      <c r="E5169" s="55" t="s">
        <v>2723</v>
      </c>
      <c r="F5169" s="55">
        <v>0</v>
      </c>
      <c r="G5169" s="55">
        <v>0</v>
      </c>
    </row>
    <row r="5170" spans="2:7">
      <c r="B5170" s="55" t="s">
        <v>266</v>
      </c>
      <c r="C5170" s="55" t="s">
        <v>2722</v>
      </c>
      <c r="D5170" s="55" t="s">
        <v>267</v>
      </c>
      <c r="E5170" s="55" t="s">
        <v>2724</v>
      </c>
      <c r="F5170" s="55">
        <v>0</v>
      </c>
      <c r="G5170" s="55">
        <v>4</v>
      </c>
    </row>
    <row r="5171" spans="2:7">
      <c r="B5171" s="55" t="s">
        <v>266</v>
      </c>
      <c r="C5171" s="55" t="s">
        <v>2722</v>
      </c>
      <c r="D5171" s="55" t="s">
        <v>269</v>
      </c>
      <c r="E5171" s="55" t="s">
        <v>2724</v>
      </c>
      <c r="F5171" s="55">
        <v>48</v>
      </c>
      <c r="G5171" s="55">
        <v>27</v>
      </c>
    </row>
    <row r="5172" spans="2:7">
      <c r="B5172" s="55" t="s">
        <v>266</v>
      </c>
      <c r="C5172" s="55" t="s">
        <v>2722</v>
      </c>
      <c r="D5172" s="55" t="s">
        <v>270</v>
      </c>
      <c r="E5172" s="55" t="s">
        <v>2724</v>
      </c>
      <c r="F5172" s="55">
        <v>0</v>
      </c>
      <c r="G5172" s="55">
        <v>0</v>
      </c>
    </row>
    <row r="5173" spans="2:7">
      <c r="B5173" s="55" t="s">
        <v>266</v>
      </c>
      <c r="C5173" s="55" t="s">
        <v>2722</v>
      </c>
      <c r="D5173" s="55" t="s">
        <v>267</v>
      </c>
      <c r="E5173" s="55" t="s">
        <v>2725</v>
      </c>
      <c r="F5173" s="55">
        <v>0</v>
      </c>
      <c r="G5173" s="55">
        <v>0</v>
      </c>
    </row>
    <row r="5174" spans="2:7">
      <c r="B5174" s="55" t="s">
        <v>266</v>
      </c>
      <c r="C5174" s="55" t="s">
        <v>2722</v>
      </c>
      <c r="D5174" s="55" t="s">
        <v>267</v>
      </c>
      <c r="E5174" s="55" t="s">
        <v>2726</v>
      </c>
      <c r="F5174" s="55">
        <v>9</v>
      </c>
      <c r="G5174" s="55">
        <v>7</v>
      </c>
    </row>
    <row r="5175" spans="2:7">
      <c r="B5175" s="55" t="s">
        <v>266</v>
      </c>
      <c r="C5175" s="55" t="s">
        <v>2722</v>
      </c>
      <c r="D5175" s="55" t="s">
        <v>267</v>
      </c>
      <c r="E5175" s="55" t="s">
        <v>2727</v>
      </c>
      <c r="F5175" s="55">
        <v>16</v>
      </c>
      <c r="G5175" s="55">
        <v>0</v>
      </c>
    </row>
    <row r="5176" spans="2:7">
      <c r="B5176" s="55" t="s">
        <v>266</v>
      </c>
      <c r="C5176" s="55" t="s">
        <v>2722</v>
      </c>
      <c r="D5176" s="55" t="s">
        <v>269</v>
      </c>
      <c r="E5176" s="55" t="s">
        <v>2727</v>
      </c>
      <c r="F5176" s="55">
        <v>0</v>
      </c>
      <c r="G5176" s="55">
        <v>22</v>
      </c>
    </row>
    <row r="5177" spans="2:7">
      <c r="B5177" s="55" t="s">
        <v>266</v>
      </c>
      <c r="C5177" s="55" t="s">
        <v>2722</v>
      </c>
      <c r="D5177" s="55" t="s">
        <v>267</v>
      </c>
      <c r="E5177" s="55" t="s">
        <v>2728</v>
      </c>
      <c r="F5177" s="55">
        <v>161</v>
      </c>
      <c r="G5177" s="55">
        <v>85</v>
      </c>
    </row>
    <row r="5178" spans="2:7">
      <c r="B5178" s="55" t="s">
        <v>266</v>
      </c>
      <c r="C5178" s="55" t="s">
        <v>2722</v>
      </c>
      <c r="D5178" s="55" t="s">
        <v>269</v>
      </c>
      <c r="E5178" s="55" t="s">
        <v>2728</v>
      </c>
      <c r="F5178" s="55">
        <v>24</v>
      </c>
      <c r="G5178" s="55">
        <v>15</v>
      </c>
    </row>
    <row r="5179" spans="2:7">
      <c r="B5179" s="55" t="s">
        <v>266</v>
      </c>
      <c r="C5179" s="55" t="s">
        <v>2722</v>
      </c>
      <c r="D5179" s="55" t="s">
        <v>270</v>
      </c>
      <c r="E5179" s="55" t="s">
        <v>2728</v>
      </c>
      <c r="F5179" s="55">
        <v>0</v>
      </c>
      <c r="G5179" s="55">
        <v>1</v>
      </c>
    </row>
    <row r="5180" spans="2:7">
      <c r="B5180" s="55" t="s">
        <v>266</v>
      </c>
      <c r="C5180" s="55" t="s">
        <v>2722</v>
      </c>
      <c r="D5180" s="55" t="s">
        <v>267</v>
      </c>
      <c r="E5180" s="55" t="s">
        <v>2729</v>
      </c>
      <c r="F5180" s="55">
        <v>0</v>
      </c>
      <c r="G5180" s="55">
        <v>9</v>
      </c>
    </row>
    <row r="5181" spans="2:7">
      <c r="B5181" s="55" t="s">
        <v>266</v>
      </c>
      <c r="C5181" s="55" t="s">
        <v>2722</v>
      </c>
      <c r="D5181" s="55" t="s">
        <v>269</v>
      </c>
      <c r="E5181" s="55" t="s">
        <v>2729</v>
      </c>
      <c r="F5181" s="55">
        <v>0</v>
      </c>
      <c r="G5181" s="55">
        <v>0</v>
      </c>
    </row>
    <row r="5182" spans="2:7">
      <c r="B5182" s="55" t="s">
        <v>266</v>
      </c>
      <c r="C5182" s="55" t="s">
        <v>2722</v>
      </c>
      <c r="D5182" s="55" t="s">
        <v>267</v>
      </c>
      <c r="E5182" s="55" t="s">
        <v>2730</v>
      </c>
      <c r="F5182" s="55">
        <v>12</v>
      </c>
      <c r="G5182" s="55">
        <v>0</v>
      </c>
    </row>
    <row r="5183" spans="2:7">
      <c r="B5183" s="55" t="s">
        <v>266</v>
      </c>
      <c r="C5183" s="55" t="s">
        <v>2722</v>
      </c>
      <c r="D5183" s="55" t="s">
        <v>267</v>
      </c>
      <c r="E5183" s="55" t="s">
        <v>2731</v>
      </c>
      <c r="F5183" s="55">
        <v>0</v>
      </c>
      <c r="G5183" s="55">
        <v>1</v>
      </c>
    </row>
    <row r="5184" spans="2:7">
      <c r="B5184" s="55" t="s">
        <v>266</v>
      </c>
      <c r="C5184" s="55" t="s">
        <v>2722</v>
      </c>
      <c r="D5184" s="55" t="s">
        <v>269</v>
      </c>
      <c r="E5184" s="55" t="s">
        <v>2731</v>
      </c>
      <c r="F5184" s="55">
        <v>12</v>
      </c>
      <c r="G5184" s="55">
        <v>3</v>
      </c>
    </row>
    <row r="5185" spans="2:7">
      <c r="B5185" s="55" t="s">
        <v>266</v>
      </c>
      <c r="C5185" s="55" t="s">
        <v>2722</v>
      </c>
      <c r="D5185" s="55" t="s">
        <v>267</v>
      </c>
      <c r="E5185" s="55" t="s">
        <v>2732</v>
      </c>
      <c r="F5185" s="55">
        <v>0</v>
      </c>
      <c r="G5185" s="55">
        <v>3</v>
      </c>
    </row>
    <row r="5186" spans="2:7">
      <c r="B5186" s="55" t="s">
        <v>266</v>
      </c>
      <c r="C5186" s="55" t="s">
        <v>2722</v>
      </c>
      <c r="D5186" s="55" t="s">
        <v>269</v>
      </c>
      <c r="E5186" s="55" t="s">
        <v>2732</v>
      </c>
      <c r="F5186" s="55">
        <v>0</v>
      </c>
      <c r="G5186" s="55">
        <v>0</v>
      </c>
    </row>
    <row r="5187" spans="2:7">
      <c r="B5187" s="55" t="s">
        <v>266</v>
      </c>
      <c r="C5187" s="55" t="s">
        <v>2722</v>
      </c>
      <c r="D5187" s="55" t="s">
        <v>267</v>
      </c>
      <c r="E5187" s="55" t="s">
        <v>2733</v>
      </c>
      <c r="F5187" s="55">
        <v>56</v>
      </c>
      <c r="G5187" s="55">
        <v>60</v>
      </c>
    </row>
    <row r="5188" spans="2:7">
      <c r="B5188" s="55" t="s">
        <v>266</v>
      </c>
      <c r="C5188" s="55" t="s">
        <v>2722</v>
      </c>
      <c r="D5188" s="55" t="s">
        <v>269</v>
      </c>
      <c r="E5188" s="55" t="s">
        <v>2733</v>
      </c>
      <c r="F5188" s="55">
        <v>21</v>
      </c>
      <c r="G5188" s="55">
        <v>29</v>
      </c>
    </row>
    <row r="5189" spans="2:7">
      <c r="B5189" s="55" t="s">
        <v>266</v>
      </c>
      <c r="C5189" s="55" t="s">
        <v>2722</v>
      </c>
      <c r="D5189" s="55" t="s">
        <v>270</v>
      </c>
      <c r="E5189" s="55" t="s">
        <v>2733</v>
      </c>
      <c r="F5189" s="55">
        <v>0</v>
      </c>
      <c r="G5189" s="55">
        <v>0</v>
      </c>
    </row>
    <row r="5190" spans="2:7">
      <c r="B5190" s="55" t="s">
        <v>266</v>
      </c>
      <c r="C5190" s="55" t="s">
        <v>2722</v>
      </c>
      <c r="D5190" s="55" t="s">
        <v>267</v>
      </c>
      <c r="E5190" s="55" t="s">
        <v>2734</v>
      </c>
      <c r="F5190" s="55">
        <v>18</v>
      </c>
      <c r="G5190" s="55">
        <v>16</v>
      </c>
    </row>
    <row r="5191" spans="2:7">
      <c r="B5191" s="55" t="s">
        <v>266</v>
      </c>
      <c r="C5191" s="55" t="s">
        <v>2722</v>
      </c>
      <c r="D5191" s="55" t="s">
        <v>269</v>
      </c>
      <c r="E5191" s="55" t="s">
        <v>2734</v>
      </c>
      <c r="F5191" s="55">
        <v>26</v>
      </c>
      <c r="G5191" s="55">
        <v>1</v>
      </c>
    </row>
    <row r="5192" spans="2:7">
      <c r="B5192" s="55" t="s">
        <v>266</v>
      </c>
      <c r="C5192" s="55" t="s">
        <v>2722</v>
      </c>
      <c r="D5192" s="55" t="s">
        <v>270</v>
      </c>
      <c r="E5192" s="55" t="s">
        <v>2734</v>
      </c>
      <c r="F5192" s="55">
        <v>0</v>
      </c>
      <c r="G5192" s="55">
        <v>0</v>
      </c>
    </row>
    <row r="5193" spans="2:7">
      <c r="B5193" s="55" t="s">
        <v>266</v>
      </c>
      <c r="C5193" s="55" t="s">
        <v>2722</v>
      </c>
      <c r="D5193" s="55" t="s">
        <v>270</v>
      </c>
      <c r="E5193" s="55" t="s">
        <v>2735</v>
      </c>
      <c r="F5193" s="55">
        <v>3</v>
      </c>
      <c r="G5193" s="55">
        <v>0</v>
      </c>
    </row>
    <row r="5194" spans="2:7">
      <c r="B5194" s="55" t="s">
        <v>266</v>
      </c>
      <c r="C5194" s="55" t="s">
        <v>2722</v>
      </c>
      <c r="D5194" s="55" t="s">
        <v>267</v>
      </c>
      <c r="E5194" s="55" t="s">
        <v>2736</v>
      </c>
      <c r="F5194" s="55">
        <v>13</v>
      </c>
      <c r="G5194" s="55">
        <v>7</v>
      </c>
    </row>
    <row r="5195" spans="2:7">
      <c r="B5195" s="55" t="s">
        <v>266</v>
      </c>
      <c r="C5195" s="55" t="s">
        <v>2722</v>
      </c>
      <c r="D5195" s="55" t="s">
        <v>269</v>
      </c>
      <c r="E5195" s="55" t="s">
        <v>2736</v>
      </c>
      <c r="F5195" s="55">
        <v>3</v>
      </c>
      <c r="G5195" s="55">
        <v>0</v>
      </c>
    </row>
    <row r="5196" spans="2:7">
      <c r="B5196" s="55" t="s">
        <v>266</v>
      </c>
      <c r="C5196" s="55" t="s">
        <v>2722</v>
      </c>
      <c r="D5196" s="55" t="s">
        <v>267</v>
      </c>
      <c r="E5196" s="55" t="s">
        <v>2737</v>
      </c>
      <c r="F5196" s="55">
        <v>26</v>
      </c>
      <c r="G5196" s="55">
        <v>18</v>
      </c>
    </row>
    <row r="5197" spans="2:7">
      <c r="B5197" s="55" t="s">
        <v>266</v>
      </c>
      <c r="C5197" s="55" t="s">
        <v>2722</v>
      </c>
      <c r="D5197" s="55" t="s">
        <v>267</v>
      </c>
      <c r="E5197" s="55" t="s">
        <v>2738</v>
      </c>
      <c r="F5197" s="55">
        <v>31</v>
      </c>
      <c r="G5197" s="55">
        <v>15</v>
      </c>
    </row>
    <row r="5198" spans="2:7">
      <c r="B5198" s="55" t="s">
        <v>266</v>
      </c>
      <c r="C5198" s="55" t="s">
        <v>2722</v>
      </c>
      <c r="D5198" s="55" t="s">
        <v>269</v>
      </c>
      <c r="E5198" s="55" t="s">
        <v>2738</v>
      </c>
      <c r="F5198" s="55">
        <v>100</v>
      </c>
      <c r="G5198" s="55">
        <v>42</v>
      </c>
    </row>
    <row r="5199" spans="2:7">
      <c r="B5199" s="55" t="s">
        <v>266</v>
      </c>
      <c r="C5199" s="55" t="s">
        <v>2722</v>
      </c>
      <c r="D5199" s="55" t="s">
        <v>270</v>
      </c>
      <c r="E5199" s="55" t="s">
        <v>2738</v>
      </c>
      <c r="F5199" s="55">
        <v>3</v>
      </c>
      <c r="G5199" s="55">
        <v>3</v>
      </c>
    </row>
    <row r="5200" spans="2:7">
      <c r="B5200" s="55" t="s">
        <v>266</v>
      </c>
      <c r="C5200" s="55" t="s">
        <v>2722</v>
      </c>
      <c r="D5200" s="55" t="s">
        <v>267</v>
      </c>
      <c r="E5200" s="55" t="s">
        <v>2739</v>
      </c>
      <c r="F5200" s="55">
        <v>12</v>
      </c>
      <c r="G5200" s="55">
        <v>0</v>
      </c>
    </row>
    <row r="5201" spans="2:7">
      <c r="B5201" s="55" t="s">
        <v>266</v>
      </c>
      <c r="C5201" s="55" t="s">
        <v>2722</v>
      </c>
      <c r="D5201" s="55" t="s">
        <v>269</v>
      </c>
      <c r="E5201" s="55" t="s">
        <v>2739</v>
      </c>
      <c r="F5201" s="55">
        <v>0</v>
      </c>
      <c r="G5201" s="55">
        <v>0</v>
      </c>
    </row>
    <row r="5202" spans="2:7">
      <c r="B5202" s="55" t="s">
        <v>266</v>
      </c>
      <c r="C5202" s="55" t="s">
        <v>2722</v>
      </c>
      <c r="D5202" s="55" t="s">
        <v>267</v>
      </c>
      <c r="E5202" s="55" t="s">
        <v>2740</v>
      </c>
      <c r="F5202" s="55">
        <v>5</v>
      </c>
      <c r="G5202" s="55">
        <v>17</v>
      </c>
    </row>
    <row r="5203" spans="2:7">
      <c r="B5203" s="55" t="s">
        <v>266</v>
      </c>
      <c r="C5203" s="55" t="s">
        <v>2722</v>
      </c>
      <c r="D5203" s="55" t="s">
        <v>269</v>
      </c>
      <c r="E5203" s="55" t="s">
        <v>2740</v>
      </c>
      <c r="F5203" s="55">
        <v>0</v>
      </c>
      <c r="G5203" s="55">
        <v>0</v>
      </c>
    </row>
    <row r="5204" spans="2:7">
      <c r="B5204" s="55" t="s">
        <v>266</v>
      </c>
      <c r="C5204" s="55" t="s">
        <v>2722</v>
      </c>
      <c r="D5204" s="55" t="s">
        <v>270</v>
      </c>
      <c r="E5204" s="55" t="s">
        <v>2740</v>
      </c>
      <c r="F5204" s="55">
        <v>0</v>
      </c>
      <c r="G5204" s="55">
        <v>0</v>
      </c>
    </row>
    <row r="5205" spans="2:7">
      <c r="B5205" s="55" t="s">
        <v>266</v>
      </c>
      <c r="C5205" s="55" t="s">
        <v>2722</v>
      </c>
      <c r="D5205" s="55" t="s">
        <v>267</v>
      </c>
      <c r="E5205" s="55" t="s">
        <v>2741</v>
      </c>
      <c r="F5205" s="55">
        <v>2</v>
      </c>
      <c r="G5205" s="55">
        <v>0</v>
      </c>
    </row>
    <row r="5206" spans="2:7">
      <c r="B5206" s="55" t="s">
        <v>266</v>
      </c>
      <c r="C5206" s="55" t="s">
        <v>2722</v>
      </c>
      <c r="D5206" s="55" t="s">
        <v>267</v>
      </c>
      <c r="E5206" s="55" t="s">
        <v>2742</v>
      </c>
      <c r="F5206" s="55">
        <v>190</v>
      </c>
      <c r="G5206" s="55">
        <v>238</v>
      </c>
    </row>
    <row r="5207" spans="2:7">
      <c r="B5207" s="55" t="s">
        <v>266</v>
      </c>
      <c r="C5207" s="55" t="s">
        <v>2722</v>
      </c>
      <c r="D5207" s="55" t="s">
        <v>269</v>
      </c>
      <c r="E5207" s="55" t="s">
        <v>2742</v>
      </c>
      <c r="F5207" s="55">
        <v>209</v>
      </c>
      <c r="G5207" s="55">
        <v>195</v>
      </c>
    </row>
    <row r="5208" spans="2:7">
      <c r="B5208" s="55" t="s">
        <v>266</v>
      </c>
      <c r="C5208" s="55" t="s">
        <v>2722</v>
      </c>
      <c r="D5208" s="55" t="s">
        <v>270</v>
      </c>
      <c r="E5208" s="55" t="s">
        <v>2742</v>
      </c>
      <c r="F5208" s="55">
        <v>37</v>
      </c>
      <c r="G5208" s="55">
        <v>25</v>
      </c>
    </row>
    <row r="5209" spans="2:7">
      <c r="B5209" s="55" t="s">
        <v>266</v>
      </c>
      <c r="C5209" s="55" t="s">
        <v>2722</v>
      </c>
      <c r="D5209" s="55" t="s">
        <v>267</v>
      </c>
      <c r="E5209" s="55" t="s">
        <v>2743</v>
      </c>
      <c r="F5209" s="55">
        <v>8</v>
      </c>
      <c r="G5209" s="55">
        <v>6</v>
      </c>
    </row>
    <row r="5210" spans="2:7">
      <c r="B5210" s="55" t="s">
        <v>266</v>
      </c>
      <c r="C5210" s="55" t="s">
        <v>2722</v>
      </c>
      <c r="D5210" s="55" t="s">
        <v>269</v>
      </c>
      <c r="E5210" s="55" t="s">
        <v>2743</v>
      </c>
      <c r="F5210" s="55">
        <v>6</v>
      </c>
      <c r="G5210" s="55">
        <v>0</v>
      </c>
    </row>
    <row r="5211" spans="2:7">
      <c r="B5211" s="55" t="s">
        <v>266</v>
      </c>
      <c r="C5211" s="55" t="s">
        <v>2722</v>
      </c>
      <c r="D5211" s="55" t="s">
        <v>267</v>
      </c>
      <c r="E5211" s="55" t="s">
        <v>2744</v>
      </c>
      <c r="F5211" s="55">
        <v>418</v>
      </c>
      <c r="G5211" s="55">
        <v>396</v>
      </c>
    </row>
    <row r="5212" spans="2:7">
      <c r="B5212" s="55" t="s">
        <v>266</v>
      </c>
      <c r="C5212" s="55" t="s">
        <v>2722</v>
      </c>
      <c r="D5212" s="55" t="s">
        <v>269</v>
      </c>
      <c r="E5212" s="55" t="s">
        <v>2744</v>
      </c>
      <c r="F5212" s="55">
        <v>619</v>
      </c>
      <c r="G5212" s="55">
        <v>510</v>
      </c>
    </row>
    <row r="5213" spans="2:7">
      <c r="B5213" s="55" t="s">
        <v>266</v>
      </c>
      <c r="C5213" s="55" t="s">
        <v>2722</v>
      </c>
      <c r="D5213" s="55" t="s">
        <v>270</v>
      </c>
      <c r="E5213" s="55" t="s">
        <v>2744</v>
      </c>
      <c r="F5213" s="55">
        <v>55</v>
      </c>
      <c r="G5213" s="55">
        <v>50</v>
      </c>
    </row>
    <row r="5214" spans="2:7">
      <c r="B5214" s="55" t="s">
        <v>266</v>
      </c>
      <c r="C5214" s="55" t="s">
        <v>2722</v>
      </c>
      <c r="D5214" s="55" t="s">
        <v>267</v>
      </c>
      <c r="E5214" s="55" t="s">
        <v>2745</v>
      </c>
      <c r="F5214" s="55">
        <v>32</v>
      </c>
      <c r="G5214" s="55">
        <v>58</v>
      </c>
    </row>
    <row r="5215" spans="2:7">
      <c r="B5215" s="55" t="s">
        <v>266</v>
      </c>
      <c r="C5215" s="55" t="s">
        <v>2722</v>
      </c>
      <c r="D5215" s="55" t="s">
        <v>269</v>
      </c>
      <c r="E5215" s="55" t="s">
        <v>2745</v>
      </c>
      <c r="F5215" s="55">
        <v>3</v>
      </c>
      <c r="G5215" s="55">
        <v>0</v>
      </c>
    </row>
    <row r="5216" spans="2:7">
      <c r="B5216" s="55" t="s">
        <v>266</v>
      </c>
      <c r="C5216" s="55" t="s">
        <v>2722</v>
      </c>
      <c r="D5216" s="55" t="s">
        <v>270</v>
      </c>
      <c r="E5216" s="55" t="s">
        <v>2745</v>
      </c>
      <c r="F5216" s="55">
        <v>1</v>
      </c>
      <c r="G5216" s="55">
        <v>0</v>
      </c>
    </row>
    <row r="5217" spans="2:7">
      <c r="B5217" s="55" t="s">
        <v>266</v>
      </c>
      <c r="C5217" s="55" t="s">
        <v>2722</v>
      </c>
      <c r="D5217" s="55" t="s">
        <v>267</v>
      </c>
      <c r="E5217" s="55" t="s">
        <v>1693</v>
      </c>
      <c r="F5217" s="55">
        <v>0</v>
      </c>
      <c r="G5217" s="55">
        <v>0</v>
      </c>
    </row>
    <row r="5218" spans="2:7">
      <c r="B5218" s="55" t="s">
        <v>266</v>
      </c>
      <c r="C5218" s="55" t="s">
        <v>2722</v>
      </c>
      <c r="D5218" s="55" t="s">
        <v>267</v>
      </c>
      <c r="E5218" s="55" t="s">
        <v>2606</v>
      </c>
      <c r="F5218" s="55">
        <v>30</v>
      </c>
      <c r="G5218" s="55">
        <v>19</v>
      </c>
    </row>
    <row r="5219" spans="2:7">
      <c r="B5219" s="55" t="s">
        <v>266</v>
      </c>
      <c r="C5219" s="55" t="s">
        <v>2722</v>
      </c>
      <c r="D5219" s="55" t="s">
        <v>269</v>
      </c>
      <c r="E5219" s="55" t="s">
        <v>2606</v>
      </c>
      <c r="F5219" s="55">
        <v>14</v>
      </c>
      <c r="G5219" s="55">
        <v>6</v>
      </c>
    </row>
    <row r="5220" spans="2:7">
      <c r="B5220" s="55" t="s">
        <v>266</v>
      </c>
      <c r="C5220" s="55" t="s">
        <v>2722</v>
      </c>
      <c r="D5220" s="55" t="s">
        <v>270</v>
      </c>
      <c r="E5220" s="55" t="s">
        <v>2606</v>
      </c>
      <c r="F5220" s="55">
        <v>0</v>
      </c>
      <c r="G5220" s="55">
        <v>0</v>
      </c>
    </row>
    <row r="5221" spans="2:7">
      <c r="B5221" s="55" t="s">
        <v>266</v>
      </c>
      <c r="C5221" s="55" t="s">
        <v>2722</v>
      </c>
      <c r="D5221" s="55" t="s">
        <v>267</v>
      </c>
      <c r="E5221" s="55" t="s">
        <v>2746</v>
      </c>
      <c r="F5221" s="55">
        <v>353</v>
      </c>
      <c r="G5221" s="55">
        <v>182</v>
      </c>
    </row>
    <row r="5222" spans="2:7">
      <c r="B5222" s="55" t="s">
        <v>266</v>
      </c>
      <c r="C5222" s="55" t="s">
        <v>2722</v>
      </c>
      <c r="D5222" s="55" t="s">
        <v>269</v>
      </c>
      <c r="E5222" s="55" t="s">
        <v>2746</v>
      </c>
      <c r="F5222" s="55">
        <v>211</v>
      </c>
      <c r="G5222" s="55">
        <v>122</v>
      </c>
    </row>
    <row r="5223" spans="2:7">
      <c r="B5223" s="55" t="s">
        <v>266</v>
      </c>
      <c r="C5223" s="55" t="s">
        <v>2722</v>
      </c>
      <c r="D5223" s="55" t="s">
        <v>270</v>
      </c>
      <c r="E5223" s="55" t="s">
        <v>2746</v>
      </c>
      <c r="F5223" s="55">
        <v>14</v>
      </c>
      <c r="G5223" s="55">
        <v>20</v>
      </c>
    </row>
    <row r="5224" spans="2:7">
      <c r="B5224" s="55" t="s">
        <v>266</v>
      </c>
      <c r="C5224" s="55" t="s">
        <v>2722</v>
      </c>
      <c r="D5224" s="55" t="s">
        <v>267</v>
      </c>
      <c r="E5224" s="55" t="s">
        <v>2747</v>
      </c>
      <c r="F5224" s="55">
        <v>0</v>
      </c>
      <c r="G5224" s="55">
        <v>6</v>
      </c>
    </row>
    <row r="5225" spans="2:7">
      <c r="B5225" s="55" t="s">
        <v>266</v>
      </c>
      <c r="C5225" s="55" t="s">
        <v>2722</v>
      </c>
      <c r="D5225" s="55" t="s">
        <v>267</v>
      </c>
      <c r="E5225" s="55" t="s">
        <v>2748</v>
      </c>
      <c r="F5225" s="55">
        <v>79</v>
      </c>
      <c r="G5225" s="55">
        <v>56</v>
      </c>
    </row>
    <row r="5226" spans="2:7">
      <c r="B5226" s="55" t="s">
        <v>266</v>
      </c>
      <c r="C5226" s="55" t="s">
        <v>2722</v>
      </c>
      <c r="D5226" s="55" t="s">
        <v>269</v>
      </c>
      <c r="E5226" s="55" t="s">
        <v>2748</v>
      </c>
      <c r="F5226" s="55">
        <v>0</v>
      </c>
      <c r="G5226" s="55">
        <v>0</v>
      </c>
    </row>
    <row r="5227" spans="2:7">
      <c r="B5227" s="55" t="s">
        <v>266</v>
      </c>
      <c r="C5227" s="55" t="s">
        <v>2722</v>
      </c>
      <c r="D5227" s="55" t="s">
        <v>270</v>
      </c>
      <c r="E5227" s="55" t="s">
        <v>2748</v>
      </c>
      <c r="F5227" s="55">
        <v>3</v>
      </c>
      <c r="G5227" s="55">
        <v>1</v>
      </c>
    </row>
    <row r="5228" spans="2:7">
      <c r="B5228" s="55" t="s">
        <v>266</v>
      </c>
      <c r="C5228" s="55" t="s">
        <v>2722</v>
      </c>
      <c r="D5228" s="55" t="s">
        <v>267</v>
      </c>
      <c r="E5228" s="55" t="s">
        <v>2749</v>
      </c>
      <c r="F5228" s="55">
        <v>10</v>
      </c>
      <c r="G5228" s="55">
        <v>5</v>
      </c>
    </row>
    <row r="5229" spans="2:7">
      <c r="B5229" s="55" t="s">
        <v>266</v>
      </c>
      <c r="C5229" s="55" t="s">
        <v>2722</v>
      </c>
      <c r="D5229" s="55" t="s">
        <v>269</v>
      </c>
      <c r="E5229" s="55" t="s">
        <v>2749</v>
      </c>
      <c r="F5229" s="55">
        <v>0</v>
      </c>
      <c r="G5229" s="55">
        <v>4</v>
      </c>
    </row>
    <row r="5230" spans="2:7">
      <c r="B5230" s="55" t="s">
        <v>266</v>
      </c>
      <c r="C5230" s="55" t="s">
        <v>2722</v>
      </c>
      <c r="D5230" s="55" t="s">
        <v>270</v>
      </c>
      <c r="E5230" s="55" t="s">
        <v>2749</v>
      </c>
      <c r="F5230" s="55">
        <v>0</v>
      </c>
      <c r="G5230" s="55">
        <v>0</v>
      </c>
    </row>
    <row r="5231" spans="2:7">
      <c r="B5231" s="55" t="s">
        <v>266</v>
      </c>
      <c r="C5231" s="55" t="s">
        <v>2722</v>
      </c>
      <c r="D5231" s="55" t="s">
        <v>267</v>
      </c>
      <c r="E5231" s="55" t="s">
        <v>2750</v>
      </c>
      <c r="F5231" s="55">
        <v>73</v>
      </c>
      <c r="G5231" s="55">
        <v>130</v>
      </c>
    </row>
    <row r="5232" spans="2:7">
      <c r="B5232" s="55" t="s">
        <v>266</v>
      </c>
      <c r="C5232" s="55" t="s">
        <v>2722</v>
      </c>
      <c r="D5232" s="55" t="s">
        <v>269</v>
      </c>
      <c r="E5232" s="55" t="s">
        <v>2750</v>
      </c>
      <c r="F5232" s="55">
        <v>66</v>
      </c>
      <c r="G5232" s="55">
        <v>104</v>
      </c>
    </row>
    <row r="5233" spans="2:7">
      <c r="B5233" s="55" t="s">
        <v>266</v>
      </c>
      <c r="C5233" s="55" t="s">
        <v>2722</v>
      </c>
      <c r="D5233" s="55" t="s">
        <v>270</v>
      </c>
      <c r="E5233" s="55" t="s">
        <v>2750</v>
      </c>
      <c r="F5233" s="55">
        <v>0</v>
      </c>
      <c r="G5233" s="55">
        <v>0</v>
      </c>
    </row>
    <row r="5234" spans="2:7">
      <c r="B5234" s="55" t="s">
        <v>266</v>
      </c>
      <c r="C5234" s="55" t="s">
        <v>2722</v>
      </c>
      <c r="D5234" s="55" t="s">
        <v>267</v>
      </c>
      <c r="E5234" s="55" t="s">
        <v>276</v>
      </c>
      <c r="F5234" s="55">
        <v>0</v>
      </c>
      <c r="G5234" s="55">
        <v>11</v>
      </c>
    </row>
    <row r="5235" spans="2:7">
      <c r="B5235" s="55" t="s">
        <v>266</v>
      </c>
      <c r="C5235" s="55" t="s">
        <v>2722</v>
      </c>
      <c r="D5235" s="55" t="s">
        <v>270</v>
      </c>
      <c r="E5235" s="55" t="s">
        <v>276</v>
      </c>
      <c r="F5235" s="55">
        <v>0</v>
      </c>
      <c r="G5235" s="55">
        <v>0</v>
      </c>
    </row>
    <row r="5236" spans="2:7">
      <c r="B5236" s="55" t="s">
        <v>266</v>
      </c>
      <c r="C5236" s="55" t="s">
        <v>2722</v>
      </c>
      <c r="D5236" s="55" t="s">
        <v>267</v>
      </c>
      <c r="E5236" s="55" t="s">
        <v>2751</v>
      </c>
      <c r="F5236" s="55">
        <v>11</v>
      </c>
      <c r="G5236" s="55">
        <v>0</v>
      </c>
    </row>
    <row r="5237" spans="2:7">
      <c r="B5237" s="55" t="s">
        <v>266</v>
      </c>
      <c r="C5237" s="55" t="s">
        <v>2722</v>
      </c>
      <c r="D5237" s="55" t="s">
        <v>269</v>
      </c>
      <c r="E5237" s="55" t="s">
        <v>2751</v>
      </c>
      <c r="F5237" s="55">
        <v>5</v>
      </c>
      <c r="G5237" s="55">
        <v>0</v>
      </c>
    </row>
    <row r="5238" spans="2:7">
      <c r="B5238" s="55" t="s">
        <v>266</v>
      </c>
      <c r="C5238" s="55" t="s">
        <v>2722</v>
      </c>
      <c r="D5238" s="55" t="s">
        <v>270</v>
      </c>
      <c r="E5238" s="55" t="s">
        <v>2751</v>
      </c>
      <c r="F5238" s="55">
        <v>0</v>
      </c>
      <c r="G5238" s="55">
        <v>0</v>
      </c>
    </row>
    <row r="5239" spans="2:7">
      <c r="B5239" s="55" t="s">
        <v>266</v>
      </c>
      <c r="C5239" s="55" t="s">
        <v>2722</v>
      </c>
      <c r="D5239" s="55" t="s">
        <v>267</v>
      </c>
      <c r="E5239" s="55" t="s">
        <v>1593</v>
      </c>
      <c r="F5239" s="55">
        <v>35</v>
      </c>
      <c r="G5239" s="55">
        <v>17</v>
      </c>
    </row>
    <row r="5240" spans="2:7">
      <c r="B5240" s="55" t="s">
        <v>266</v>
      </c>
      <c r="C5240" s="55" t="s">
        <v>2722</v>
      </c>
      <c r="D5240" s="55" t="s">
        <v>269</v>
      </c>
      <c r="E5240" s="55" t="s">
        <v>1593</v>
      </c>
      <c r="F5240" s="55">
        <v>25</v>
      </c>
      <c r="G5240" s="55">
        <v>50</v>
      </c>
    </row>
    <row r="5241" spans="2:7">
      <c r="B5241" s="55" t="s">
        <v>266</v>
      </c>
      <c r="C5241" s="55" t="s">
        <v>2722</v>
      </c>
      <c r="D5241" s="55" t="s">
        <v>270</v>
      </c>
      <c r="E5241" s="55" t="s">
        <v>1593</v>
      </c>
      <c r="F5241" s="55">
        <v>0</v>
      </c>
      <c r="G5241" s="55">
        <v>0</v>
      </c>
    </row>
    <row r="5242" spans="2:7">
      <c r="B5242" s="55" t="s">
        <v>266</v>
      </c>
      <c r="C5242" s="55" t="s">
        <v>2722</v>
      </c>
      <c r="D5242" s="55" t="s">
        <v>267</v>
      </c>
      <c r="E5242" s="55" t="s">
        <v>2752</v>
      </c>
      <c r="F5242" s="55">
        <v>7</v>
      </c>
      <c r="G5242" s="55">
        <v>7</v>
      </c>
    </row>
    <row r="5243" spans="2:7">
      <c r="B5243" s="55" t="s">
        <v>266</v>
      </c>
      <c r="C5243" s="55" t="s">
        <v>2722</v>
      </c>
      <c r="D5243" s="55" t="s">
        <v>269</v>
      </c>
      <c r="E5243" s="55" t="s">
        <v>2752</v>
      </c>
      <c r="F5243" s="55">
        <v>0</v>
      </c>
      <c r="G5243" s="55">
        <v>0</v>
      </c>
    </row>
    <row r="5244" spans="2:7">
      <c r="B5244" s="55" t="s">
        <v>266</v>
      </c>
      <c r="C5244" s="55" t="s">
        <v>2722</v>
      </c>
      <c r="D5244" s="55" t="s">
        <v>270</v>
      </c>
      <c r="E5244" s="55" t="s">
        <v>2752</v>
      </c>
      <c r="F5244" s="55">
        <v>0</v>
      </c>
      <c r="G5244" s="55">
        <v>0</v>
      </c>
    </row>
    <row r="5245" spans="2:7">
      <c r="B5245" s="55" t="s">
        <v>266</v>
      </c>
      <c r="C5245" s="55" t="s">
        <v>2722</v>
      </c>
      <c r="D5245" s="55" t="s">
        <v>267</v>
      </c>
      <c r="E5245" s="55" t="s">
        <v>2753</v>
      </c>
      <c r="F5245" s="55">
        <v>0</v>
      </c>
      <c r="G5245" s="55">
        <v>0</v>
      </c>
    </row>
    <row r="5246" spans="2:7">
      <c r="B5246" s="55" t="s">
        <v>266</v>
      </c>
      <c r="C5246" s="55" t="s">
        <v>2722</v>
      </c>
      <c r="D5246" s="55" t="s">
        <v>267</v>
      </c>
      <c r="E5246" s="55" t="s">
        <v>2754</v>
      </c>
      <c r="F5246" s="55">
        <v>26</v>
      </c>
      <c r="G5246" s="55">
        <v>50</v>
      </c>
    </row>
    <row r="5247" spans="2:7">
      <c r="B5247" s="55" t="s">
        <v>266</v>
      </c>
      <c r="C5247" s="55" t="s">
        <v>2722</v>
      </c>
      <c r="D5247" s="55" t="s">
        <v>269</v>
      </c>
      <c r="E5247" s="55" t="s">
        <v>2754</v>
      </c>
      <c r="F5247" s="55">
        <v>0</v>
      </c>
      <c r="G5247" s="55">
        <v>28</v>
      </c>
    </row>
    <row r="5248" spans="2:7">
      <c r="B5248" s="55" t="s">
        <v>266</v>
      </c>
      <c r="C5248" s="55" t="s">
        <v>2722</v>
      </c>
      <c r="D5248" s="55" t="s">
        <v>270</v>
      </c>
      <c r="E5248" s="55" t="s">
        <v>2754</v>
      </c>
      <c r="F5248" s="55">
        <v>0</v>
      </c>
      <c r="G5248" s="55">
        <v>0</v>
      </c>
    </row>
    <row r="5249" spans="2:7">
      <c r="B5249" s="55" t="s">
        <v>266</v>
      </c>
      <c r="C5249" s="55" t="s">
        <v>2722</v>
      </c>
      <c r="D5249" s="55" t="s">
        <v>267</v>
      </c>
      <c r="E5249" s="55" t="s">
        <v>2755</v>
      </c>
      <c r="F5249" s="55">
        <v>6</v>
      </c>
      <c r="G5249" s="55">
        <v>3</v>
      </c>
    </row>
    <row r="5250" spans="2:7">
      <c r="B5250" s="55" t="s">
        <v>266</v>
      </c>
      <c r="C5250" s="55" t="s">
        <v>2722</v>
      </c>
      <c r="D5250" s="55" t="s">
        <v>267</v>
      </c>
      <c r="E5250" s="55" t="s">
        <v>2756</v>
      </c>
      <c r="F5250" s="55">
        <v>2</v>
      </c>
      <c r="G5250" s="55">
        <v>0</v>
      </c>
    </row>
    <row r="5251" spans="2:7">
      <c r="B5251" s="55" t="s">
        <v>266</v>
      </c>
      <c r="C5251" s="55" t="s">
        <v>2722</v>
      </c>
      <c r="D5251" s="55" t="s">
        <v>269</v>
      </c>
      <c r="E5251" s="55" t="s">
        <v>2756</v>
      </c>
      <c r="F5251" s="55">
        <v>0</v>
      </c>
      <c r="G5251" s="55">
        <v>0</v>
      </c>
    </row>
    <row r="5252" spans="2:7">
      <c r="B5252" s="55" t="s">
        <v>266</v>
      </c>
      <c r="C5252" s="55" t="s">
        <v>2722</v>
      </c>
      <c r="D5252" s="55" t="s">
        <v>267</v>
      </c>
      <c r="E5252" s="55" t="s">
        <v>2757</v>
      </c>
      <c r="F5252" s="55">
        <v>20</v>
      </c>
      <c r="G5252" s="55">
        <v>33</v>
      </c>
    </row>
    <row r="5253" spans="2:7">
      <c r="B5253" s="55" t="s">
        <v>266</v>
      </c>
      <c r="C5253" s="55" t="s">
        <v>2722</v>
      </c>
      <c r="D5253" s="55" t="s">
        <v>269</v>
      </c>
      <c r="E5253" s="55" t="s">
        <v>2757</v>
      </c>
      <c r="F5253" s="55">
        <v>3</v>
      </c>
      <c r="G5253" s="55">
        <v>1</v>
      </c>
    </row>
    <row r="5254" spans="2:7">
      <c r="B5254" s="55" t="s">
        <v>266</v>
      </c>
      <c r="C5254" s="55" t="s">
        <v>2722</v>
      </c>
      <c r="D5254" s="55" t="s">
        <v>270</v>
      </c>
      <c r="E5254" s="55" t="s">
        <v>2757</v>
      </c>
      <c r="F5254" s="55">
        <v>0</v>
      </c>
      <c r="G5254" s="55">
        <v>0</v>
      </c>
    </row>
    <row r="5255" spans="2:7">
      <c r="B5255" s="55" t="s">
        <v>266</v>
      </c>
      <c r="C5255" s="55" t="s">
        <v>2722</v>
      </c>
      <c r="D5255" s="55" t="s">
        <v>267</v>
      </c>
      <c r="E5255" s="55" t="s">
        <v>2758</v>
      </c>
      <c r="F5255" s="55">
        <v>6</v>
      </c>
      <c r="G5255" s="55">
        <v>1</v>
      </c>
    </row>
    <row r="5256" spans="2:7">
      <c r="B5256" s="55" t="s">
        <v>266</v>
      </c>
      <c r="C5256" s="55" t="s">
        <v>2722</v>
      </c>
      <c r="D5256" s="55" t="s">
        <v>270</v>
      </c>
      <c r="E5256" s="55" t="s">
        <v>2758</v>
      </c>
      <c r="F5256" s="55">
        <v>3</v>
      </c>
      <c r="G5256" s="55">
        <v>6</v>
      </c>
    </row>
    <row r="5257" spans="2:7">
      <c r="B5257" s="55" t="s">
        <v>266</v>
      </c>
      <c r="C5257" s="55" t="s">
        <v>2722</v>
      </c>
      <c r="D5257" s="55" t="s">
        <v>267</v>
      </c>
      <c r="E5257" s="55" t="s">
        <v>1055</v>
      </c>
      <c r="F5257" s="55">
        <v>8</v>
      </c>
      <c r="G5257" s="55">
        <v>0</v>
      </c>
    </row>
    <row r="5258" spans="2:7">
      <c r="B5258" s="55" t="s">
        <v>266</v>
      </c>
      <c r="C5258" s="55" t="s">
        <v>2722</v>
      </c>
      <c r="D5258" s="55" t="s">
        <v>269</v>
      </c>
      <c r="E5258" s="55" t="s">
        <v>1055</v>
      </c>
      <c r="F5258" s="55">
        <v>0</v>
      </c>
      <c r="G5258" s="55">
        <v>0</v>
      </c>
    </row>
    <row r="5259" spans="2:7">
      <c r="B5259" s="55" t="s">
        <v>266</v>
      </c>
      <c r="C5259" s="55" t="s">
        <v>2722</v>
      </c>
      <c r="D5259" s="55" t="s">
        <v>267</v>
      </c>
      <c r="E5259" s="55" t="s">
        <v>2759</v>
      </c>
      <c r="F5259" s="55">
        <v>0</v>
      </c>
      <c r="G5259" s="55">
        <v>9</v>
      </c>
    </row>
    <row r="5260" spans="2:7">
      <c r="B5260" s="55" t="s">
        <v>266</v>
      </c>
      <c r="C5260" s="55" t="s">
        <v>2722</v>
      </c>
      <c r="D5260" s="55" t="s">
        <v>267</v>
      </c>
      <c r="E5260" s="55" t="s">
        <v>2760</v>
      </c>
      <c r="F5260" s="55">
        <v>30</v>
      </c>
      <c r="G5260" s="55">
        <v>0</v>
      </c>
    </row>
    <row r="5261" spans="2:7">
      <c r="B5261" s="55" t="s">
        <v>266</v>
      </c>
      <c r="C5261" s="55" t="s">
        <v>2722</v>
      </c>
      <c r="D5261" s="55" t="s">
        <v>270</v>
      </c>
      <c r="E5261" s="55" t="s">
        <v>2760</v>
      </c>
      <c r="F5261" s="55">
        <v>1</v>
      </c>
      <c r="G5261" s="55">
        <v>0</v>
      </c>
    </row>
    <row r="5262" spans="2:7">
      <c r="B5262" s="55" t="s">
        <v>266</v>
      </c>
      <c r="C5262" s="55" t="s">
        <v>2722</v>
      </c>
      <c r="D5262" s="55" t="s">
        <v>267</v>
      </c>
      <c r="E5262" s="55" t="s">
        <v>2761</v>
      </c>
      <c r="F5262" s="55">
        <v>5</v>
      </c>
      <c r="G5262" s="55">
        <v>4</v>
      </c>
    </row>
    <row r="5263" spans="2:7">
      <c r="B5263" s="55" t="s">
        <v>266</v>
      </c>
      <c r="C5263" s="55" t="s">
        <v>2722</v>
      </c>
      <c r="D5263" s="55" t="s">
        <v>269</v>
      </c>
      <c r="E5263" s="55" t="s">
        <v>2761</v>
      </c>
      <c r="F5263" s="55">
        <v>0</v>
      </c>
      <c r="G5263" s="55">
        <v>0</v>
      </c>
    </row>
    <row r="5264" spans="2:7">
      <c r="B5264" s="55" t="s">
        <v>266</v>
      </c>
      <c r="C5264" s="55" t="s">
        <v>2722</v>
      </c>
      <c r="D5264" s="55" t="s">
        <v>267</v>
      </c>
      <c r="E5264" s="55" t="s">
        <v>2762</v>
      </c>
      <c r="F5264" s="55">
        <v>0</v>
      </c>
      <c r="G5264" s="55">
        <v>4</v>
      </c>
    </row>
    <row r="5265" spans="2:7">
      <c r="B5265" s="55" t="s">
        <v>266</v>
      </c>
      <c r="C5265" s="55" t="s">
        <v>2722</v>
      </c>
      <c r="D5265" s="55" t="s">
        <v>270</v>
      </c>
      <c r="E5265" s="55" t="s">
        <v>2762</v>
      </c>
      <c r="F5265" s="55">
        <v>0</v>
      </c>
      <c r="G5265" s="55">
        <v>0</v>
      </c>
    </row>
    <row r="5266" spans="2:7">
      <c r="B5266" s="55" t="s">
        <v>266</v>
      </c>
      <c r="C5266" s="55" t="s">
        <v>2722</v>
      </c>
      <c r="D5266" s="55" t="s">
        <v>267</v>
      </c>
      <c r="E5266" s="55" t="s">
        <v>2763</v>
      </c>
      <c r="F5266" s="55">
        <v>2</v>
      </c>
      <c r="G5266" s="55">
        <v>4</v>
      </c>
    </row>
    <row r="5267" spans="2:7">
      <c r="B5267" s="55" t="s">
        <v>266</v>
      </c>
      <c r="C5267" s="55" t="s">
        <v>2722</v>
      </c>
      <c r="D5267" s="55" t="s">
        <v>269</v>
      </c>
      <c r="E5267" s="55" t="s">
        <v>2763</v>
      </c>
      <c r="F5267" s="55">
        <v>2</v>
      </c>
      <c r="G5267" s="55">
        <v>0</v>
      </c>
    </row>
    <row r="5268" spans="2:7">
      <c r="B5268" s="55" t="s">
        <v>266</v>
      </c>
      <c r="C5268" s="55" t="s">
        <v>2722</v>
      </c>
      <c r="D5268" s="55" t="s">
        <v>267</v>
      </c>
      <c r="E5268" s="55" t="s">
        <v>1734</v>
      </c>
      <c r="F5268" s="55">
        <v>16</v>
      </c>
      <c r="G5268" s="55">
        <v>25</v>
      </c>
    </row>
    <row r="5269" spans="2:7">
      <c r="B5269" s="55" t="s">
        <v>266</v>
      </c>
      <c r="C5269" s="55" t="s">
        <v>2722</v>
      </c>
      <c r="D5269" s="55" t="s">
        <v>269</v>
      </c>
      <c r="E5269" s="55" t="s">
        <v>1734</v>
      </c>
      <c r="F5269" s="55">
        <v>0</v>
      </c>
      <c r="G5269" s="55">
        <v>0</v>
      </c>
    </row>
    <row r="5270" spans="2:7">
      <c r="B5270" s="55" t="s">
        <v>266</v>
      </c>
      <c r="C5270" s="55" t="s">
        <v>2722</v>
      </c>
      <c r="D5270" s="55" t="s">
        <v>267</v>
      </c>
      <c r="E5270" s="55" t="s">
        <v>2764</v>
      </c>
      <c r="F5270" s="55">
        <v>1</v>
      </c>
      <c r="G5270" s="55">
        <v>0</v>
      </c>
    </row>
    <row r="5271" spans="2:7">
      <c r="B5271" s="55" t="s">
        <v>266</v>
      </c>
      <c r="C5271" s="55" t="s">
        <v>2722</v>
      </c>
      <c r="D5271" s="55" t="s">
        <v>267</v>
      </c>
      <c r="E5271" s="55" t="s">
        <v>2765</v>
      </c>
      <c r="F5271" s="55">
        <v>1</v>
      </c>
      <c r="G5271" s="55">
        <v>4</v>
      </c>
    </row>
    <row r="5272" spans="2:7">
      <c r="B5272" s="55" t="s">
        <v>266</v>
      </c>
      <c r="C5272" s="55" t="s">
        <v>2722</v>
      </c>
      <c r="D5272" s="55" t="s">
        <v>269</v>
      </c>
      <c r="E5272" s="55" t="s">
        <v>2765</v>
      </c>
      <c r="F5272" s="55">
        <v>4</v>
      </c>
      <c r="G5272" s="55">
        <v>0</v>
      </c>
    </row>
    <row r="5273" spans="2:7">
      <c r="B5273" s="55" t="s">
        <v>266</v>
      </c>
      <c r="C5273" s="55" t="s">
        <v>2722</v>
      </c>
      <c r="D5273" s="55" t="s">
        <v>267</v>
      </c>
      <c r="E5273" s="55" t="s">
        <v>2766</v>
      </c>
      <c r="F5273" s="55">
        <v>0</v>
      </c>
      <c r="G5273" s="55">
        <v>0</v>
      </c>
    </row>
    <row r="5274" spans="2:7">
      <c r="B5274" s="55" t="s">
        <v>266</v>
      </c>
      <c r="C5274" s="55" t="s">
        <v>2722</v>
      </c>
      <c r="D5274" s="55" t="s">
        <v>267</v>
      </c>
      <c r="E5274" s="55" t="s">
        <v>2767</v>
      </c>
      <c r="F5274" s="55">
        <v>0</v>
      </c>
      <c r="G5274" s="55">
        <v>0</v>
      </c>
    </row>
    <row r="5275" spans="2:7">
      <c r="B5275" s="55" t="s">
        <v>266</v>
      </c>
      <c r="C5275" s="55" t="s">
        <v>2722</v>
      </c>
      <c r="D5275" s="55" t="s">
        <v>269</v>
      </c>
      <c r="E5275" s="55" t="s">
        <v>2767</v>
      </c>
      <c r="F5275" s="55">
        <v>0</v>
      </c>
      <c r="G5275" s="55">
        <v>0</v>
      </c>
    </row>
    <row r="5276" spans="2:7">
      <c r="B5276" s="55" t="s">
        <v>266</v>
      </c>
      <c r="C5276" s="55" t="s">
        <v>2722</v>
      </c>
      <c r="D5276" s="55" t="s">
        <v>267</v>
      </c>
      <c r="E5276" s="55" t="s">
        <v>2768</v>
      </c>
      <c r="F5276" s="55">
        <v>7</v>
      </c>
      <c r="G5276" s="55">
        <v>1</v>
      </c>
    </row>
    <row r="5277" spans="2:7">
      <c r="B5277" s="55" t="s">
        <v>266</v>
      </c>
      <c r="C5277" s="55" t="s">
        <v>2722</v>
      </c>
      <c r="D5277" s="55" t="s">
        <v>269</v>
      </c>
      <c r="E5277" s="55" t="s">
        <v>2768</v>
      </c>
      <c r="F5277" s="55">
        <v>0</v>
      </c>
      <c r="G5277" s="55">
        <v>0</v>
      </c>
    </row>
    <row r="5278" spans="2:7">
      <c r="B5278" s="55" t="s">
        <v>266</v>
      </c>
      <c r="C5278" s="55" t="s">
        <v>2722</v>
      </c>
      <c r="D5278" s="55" t="s">
        <v>267</v>
      </c>
      <c r="E5278" s="55" t="s">
        <v>2769</v>
      </c>
      <c r="F5278" s="55">
        <v>38</v>
      </c>
      <c r="G5278" s="55">
        <v>60</v>
      </c>
    </row>
    <row r="5279" spans="2:7">
      <c r="B5279" s="55" t="s">
        <v>266</v>
      </c>
      <c r="C5279" s="55" t="s">
        <v>2722</v>
      </c>
      <c r="D5279" s="55" t="s">
        <v>269</v>
      </c>
      <c r="E5279" s="55" t="s">
        <v>2769</v>
      </c>
      <c r="F5279" s="55">
        <v>0</v>
      </c>
      <c r="G5279" s="55">
        <v>12</v>
      </c>
    </row>
    <row r="5280" spans="2:7">
      <c r="B5280" s="55" t="s">
        <v>266</v>
      </c>
      <c r="C5280" s="55" t="s">
        <v>2722</v>
      </c>
      <c r="D5280" s="55" t="s">
        <v>270</v>
      </c>
      <c r="E5280" s="55" t="s">
        <v>2769</v>
      </c>
      <c r="F5280" s="55">
        <v>0</v>
      </c>
      <c r="G5280" s="55">
        <v>0</v>
      </c>
    </row>
    <row r="5281" spans="2:7">
      <c r="B5281" s="55" t="s">
        <v>266</v>
      </c>
      <c r="C5281" s="55" t="s">
        <v>2722</v>
      </c>
      <c r="D5281" s="55" t="s">
        <v>267</v>
      </c>
      <c r="E5281" s="55" t="s">
        <v>2770</v>
      </c>
      <c r="F5281" s="55">
        <v>0</v>
      </c>
      <c r="G5281" s="55">
        <v>2</v>
      </c>
    </row>
    <row r="5282" spans="2:7">
      <c r="B5282" s="55" t="s">
        <v>266</v>
      </c>
      <c r="C5282" s="55" t="s">
        <v>2722</v>
      </c>
      <c r="D5282" s="55" t="s">
        <v>267</v>
      </c>
      <c r="E5282" s="55" t="s">
        <v>2771</v>
      </c>
      <c r="F5282" s="55">
        <v>10</v>
      </c>
      <c r="G5282" s="55">
        <v>9</v>
      </c>
    </row>
    <row r="5283" spans="2:7">
      <c r="B5283" s="55" t="s">
        <v>266</v>
      </c>
      <c r="C5283" s="55" t="s">
        <v>2722</v>
      </c>
      <c r="D5283" s="55" t="s">
        <v>269</v>
      </c>
      <c r="E5283" s="55" t="s">
        <v>2771</v>
      </c>
      <c r="F5283" s="55">
        <v>0</v>
      </c>
      <c r="G5283" s="55">
        <v>0</v>
      </c>
    </row>
    <row r="5284" spans="2:7">
      <c r="B5284" s="55" t="s">
        <v>266</v>
      </c>
      <c r="C5284" s="55" t="s">
        <v>2722</v>
      </c>
      <c r="D5284" s="55" t="s">
        <v>270</v>
      </c>
      <c r="E5284" s="55" t="s">
        <v>2771</v>
      </c>
      <c r="F5284" s="55">
        <v>0</v>
      </c>
      <c r="G5284" s="55">
        <v>0</v>
      </c>
    </row>
    <row r="5285" spans="2:7">
      <c r="B5285" s="55" t="s">
        <v>266</v>
      </c>
      <c r="C5285" s="55" t="s">
        <v>2722</v>
      </c>
      <c r="D5285" s="55" t="s">
        <v>267</v>
      </c>
      <c r="E5285" s="55" t="s">
        <v>2772</v>
      </c>
      <c r="F5285" s="55">
        <v>26</v>
      </c>
      <c r="G5285" s="55">
        <v>28</v>
      </c>
    </row>
    <row r="5286" spans="2:7">
      <c r="B5286" s="55" t="s">
        <v>266</v>
      </c>
      <c r="C5286" s="55" t="s">
        <v>2722</v>
      </c>
      <c r="D5286" s="55" t="s">
        <v>269</v>
      </c>
      <c r="E5286" s="55" t="s">
        <v>2772</v>
      </c>
      <c r="F5286" s="55">
        <v>22</v>
      </c>
      <c r="G5286" s="55">
        <v>21</v>
      </c>
    </row>
    <row r="5287" spans="2:7">
      <c r="B5287" s="55" t="s">
        <v>266</v>
      </c>
      <c r="C5287" s="55" t="s">
        <v>2722</v>
      </c>
      <c r="D5287" s="55" t="s">
        <v>270</v>
      </c>
      <c r="E5287" s="55" t="s">
        <v>2772</v>
      </c>
      <c r="F5287" s="55">
        <v>20</v>
      </c>
      <c r="G5287" s="55">
        <v>13</v>
      </c>
    </row>
    <row r="5288" spans="2:7">
      <c r="B5288" s="55" t="s">
        <v>266</v>
      </c>
      <c r="C5288" s="55" t="s">
        <v>2722</v>
      </c>
      <c r="D5288" s="55" t="s">
        <v>267</v>
      </c>
      <c r="E5288" s="55" t="s">
        <v>2773</v>
      </c>
      <c r="F5288" s="55">
        <v>229</v>
      </c>
      <c r="G5288" s="55">
        <v>194</v>
      </c>
    </row>
    <row r="5289" spans="2:7">
      <c r="B5289" s="55" t="s">
        <v>266</v>
      </c>
      <c r="C5289" s="55" t="s">
        <v>2722</v>
      </c>
      <c r="D5289" s="55" t="s">
        <v>269</v>
      </c>
      <c r="E5289" s="55" t="s">
        <v>2773</v>
      </c>
      <c r="F5289" s="55">
        <v>246</v>
      </c>
      <c r="G5289" s="55">
        <v>208</v>
      </c>
    </row>
    <row r="5290" spans="2:7">
      <c r="B5290" s="55" t="s">
        <v>266</v>
      </c>
      <c r="C5290" s="55" t="s">
        <v>2722</v>
      </c>
      <c r="D5290" s="55" t="s">
        <v>270</v>
      </c>
      <c r="E5290" s="55" t="s">
        <v>2773</v>
      </c>
      <c r="F5290" s="55">
        <v>30</v>
      </c>
      <c r="G5290" s="55">
        <v>19</v>
      </c>
    </row>
    <row r="5291" spans="2:7">
      <c r="B5291" s="55" t="s">
        <v>266</v>
      </c>
      <c r="C5291" s="55" t="s">
        <v>2722</v>
      </c>
      <c r="D5291" s="55" t="s">
        <v>267</v>
      </c>
      <c r="E5291" s="55" t="s">
        <v>2774</v>
      </c>
      <c r="F5291" s="55">
        <v>4</v>
      </c>
      <c r="G5291" s="55">
        <v>14</v>
      </c>
    </row>
    <row r="5292" spans="2:7">
      <c r="B5292" s="55" t="s">
        <v>266</v>
      </c>
      <c r="C5292" s="55" t="s">
        <v>2722</v>
      </c>
      <c r="D5292" s="55" t="s">
        <v>269</v>
      </c>
      <c r="E5292" s="55" t="s">
        <v>2774</v>
      </c>
      <c r="F5292" s="55">
        <v>0</v>
      </c>
      <c r="G5292" s="55">
        <v>0</v>
      </c>
    </row>
    <row r="5293" spans="2:7">
      <c r="B5293" s="55" t="s">
        <v>266</v>
      </c>
      <c r="C5293" s="55" t="s">
        <v>2722</v>
      </c>
      <c r="D5293" s="55" t="s">
        <v>267</v>
      </c>
      <c r="E5293" s="55" t="s">
        <v>2775</v>
      </c>
      <c r="F5293" s="55">
        <v>15</v>
      </c>
      <c r="G5293" s="55">
        <v>78</v>
      </c>
    </row>
    <row r="5294" spans="2:7">
      <c r="B5294" s="55" t="s">
        <v>266</v>
      </c>
      <c r="C5294" s="55" t="s">
        <v>2722</v>
      </c>
      <c r="D5294" s="55" t="s">
        <v>269</v>
      </c>
      <c r="E5294" s="55" t="s">
        <v>2775</v>
      </c>
      <c r="F5294" s="55">
        <v>24</v>
      </c>
      <c r="G5294" s="55">
        <v>101</v>
      </c>
    </row>
    <row r="5295" spans="2:7">
      <c r="B5295" s="55" t="s">
        <v>266</v>
      </c>
      <c r="C5295" s="55" t="s">
        <v>2722</v>
      </c>
      <c r="D5295" s="55" t="s">
        <v>270</v>
      </c>
      <c r="E5295" s="55" t="s">
        <v>2775</v>
      </c>
      <c r="F5295" s="55">
        <v>0</v>
      </c>
      <c r="G5295" s="55">
        <v>0</v>
      </c>
    </row>
    <row r="5296" spans="2:7">
      <c r="B5296" s="55" t="s">
        <v>266</v>
      </c>
      <c r="C5296" s="55" t="s">
        <v>2722</v>
      </c>
      <c r="D5296" s="55" t="s">
        <v>267</v>
      </c>
      <c r="E5296" s="55" t="s">
        <v>2776</v>
      </c>
      <c r="F5296" s="55">
        <v>7</v>
      </c>
      <c r="G5296" s="55">
        <v>6</v>
      </c>
    </row>
    <row r="5297" spans="2:7">
      <c r="B5297" s="55" t="s">
        <v>266</v>
      </c>
      <c r="C5297" s="55" t="s">
        <v>2722</v>
      </c>
      <c r="D5297" s="55" t="s">
        <v>269</v>
      </c>
      <c r="E5297" s="55" t="s">
        <v>2776</v>
      </c>
      <c r="F5297" s="55">
        <v>0</v>
      </c>
      <c r="G5297" s="55">
        <v>0</v>
      </c>
    </row>
    <row r="5298" spans="2:7">
      <c r="B5298" s="55" t="s">
        <v>266</v>
      </c>
      <c r="C5298" s="55" t="s">
        <v>2722</v>
      </c>
      <c r="D5298" s="55" t="s">
        <v>267</v>
      </c>
      <c r="E5298" s="55" t="s">
        <v>2777</v>
      </c>
      <c r="F5298" s="55">
        <v>32</v>
      </c>
      <c r="G5298" s="55">
        <v>41</v>
      </c>
    </row>
    <row r="5299" spans="2:7">
      <c r="B5299" s="55" t="s">
        <v>266</v>
      </c>
      <c r="C5299" s="55" t="s">
        <v>2722</v>
      </c>
      <c r="D5299" s="55" t="s">
        <v>269</v>
      </c>
      <c r="E5299" s="55" t="s">
        <v>2777</v>
      </c>
      <c r="F5299" s="55">
        <v>0</v>
      </c>
      <c r="G5299" s="55">
        <v>0</v>
      </c>
    </row>
    <row r="5300" spans="2:7">
      <c r="B5300" s="55" t="s">
        <v>266</v>
      </c>
      <c r="C5300" s="55" t="s">
        <v>2722</v>
      </c>
      <c r="D5300" s="55" t="s">
        <v>270</v>
      </c>
      <c r="E5300" s="55" t="s">
        <v>2777</v>
      </c>
      <c r="F5300" s="55">
        <v>0</v>
      </c>
      <c r="G5300" s="55">
        <v>0</v>
      </c>
    </row>
    <row r="5301" spans="2:7">
      <c r="B5301" s="55" t="s">
        <v>266</v>
      </c>
      <c r="C5301" s="55" t="s">
        <v>2722</v>
      </c>
      <c r="D5301" s="55" t="s">
        <v>267</v>
      </c>
      <c r="E5301" s="55" t="s">
        <v>2778</v>
      </c>
      <c r="F5301" s="55">
        <v>37</v>
      </c>
      <c r="G5301" s="55">
        <v>36</v>
      </c>
    </row>
    <row r="5302" spans="2:7">
      <c r="B5302" s="55" t="s">
        <v>266</v>
      </c>
      <c r="C5302" s="55" t="s">
        <v>2722</v>
      </c>
      <c r="D5302" s="55" t="s">
        <v>267</v>
      </c>
      <c r="E5302" s="55" t="s">
        <v>2779</v>
      </c>
      <c r="F5302" s="55">
        <v>148</v>
      </c>
      <c r="G5302" s="55">
        <v>144</v>
      </c>
    </row>
    <row r="5303" spans="2:7">
      <c r="B5303" s="55" t="s">
        <v>266</v>
      </c>
      <c r="C5303" s="55" t="s">
        <v>2722</v>
      </c>
      <c r="D5303" s="55" t="s">
        <v>269</v>
      </c>
      <c r="E5303" s="55" t="s">
        <v>2779</v>
      </c>
      <c r="F5303" s="55">
        <v>129</v>
      </c>
      <c r="G5303" s="55">
        <v>156</v>
      </c>
    </row>
    <row r="5304" spans="2:7">
      <c r="B5304" s="55" t="s">
        <v>266</v>
      </c>
      <c r="C5304" s="55" t="s">
        <v>2722</v>
      </c>
      <c r="D5304" s="55" t="s">
        <v>270</v>
      </c>
      <c r="E5304" s="55" t="s">
        <v>2779</v>
      </c>
      <c r="F5304" s="55">
        <v>43</v>
      </c>
      <c r="G5304" s="55">
        <v>31</v>
      </c>
    </row>
    <row r="5305" spans="2:7">
      <c r="B5305" s="55" t="s">
        <v>266</v>
      </c>
      <c r="C5305" s="55" t="s">
        <v>2722</v>
      </c>
      <c r="D5305" s="55" t="s">
        <v>267</v>
      </c>
      <c r="E5305" s="55" t="s">
        <v>2780</v>
      </c>
      <c r="F5305" s="55">
        <v>10</v>
      </c>
      <c r="G5305" s="55">
        <v>26</v>
      </c>
    </row>
    <row r="5306" spans="2:7">
      <c r="B5306" s="55" t="s">
        <v>266</v>
      </c>
      <c r="C5306" s="55" t="s">
        <v>2722</v>
      </c>
      <c r="D5306" s="55" t="s">
        <v>269</v>
      </c>
      <c r="E5306" s="55" t="s">
        <v>2780</v>
      </c>
      <c r="F5306" s="55">
        <v>0</v>
      </c>
      <c r="G5306" s="55">
        <v>2</v>
      </c>
    </row>
    <row r="5307" spans="2:7">
      <c r="B5307" s="55" t="s">
        <v>266</v>
      </c>
      <c r="C5307" s="55" t="s">
        <v>2722</v>
      </c>
      <c r="D5307" s="55" t="s">
        <v>267</v>
      </c>
      <c r="E5307" s="55" t="s">
        <v>2781</v>
      </c>
      <c r="F5307" s="55">
        <v>129</v>
      </c>
      <c r="G5307" s="55">
        <v>135</v>
      </c>
    </row>
    <row r="5308" spans="2:7">
      <c r="B5308" s="55" t="s">
        <v>266</v>
      </c>
      <c r="C5308" s="55" t="s">
        <v>2722</v>
      </c>
      <c r="D5308" s="55" t="s">
        <v>269</v>
      </c>
      <c r="E5308" s="55" t="s">
        <v>2781</v>
      </c>
      <c r="F5308" s="55">
        <v>215</v>
      </c>
      <c r="G5308" s="55">
        <v>228</v>
      </c>
    </row>
    <row r="5309" spans="2:7">
      <c r="B5309" s="55" t="s">
        <v>266</v>
      </c>
      <c r="C5309" s="55" t="s">
        <v>2722</v>
      </c>
      <c r="D5309" s="55" t="s">
        <v>270</v>
      </c>
      <c r="E5309" s="55" t="s">
        <v>2781</v>
      </c>
      <c r="F5309" s="55">
        <v>18</v>
      </c>
      <c r="G5309" s="55">
        <v>16</v>
      </c>
    </row>
    <row r="5310" spans="2:7">
      <c r="B5310" s="55" t="s">
        <v>266</v>
      </c>
      <c r="C5310" s="55" t="s">
        <v>2722</v>
      </c>
      <c r="D5310" s="55" t="s">
        <v>267</v>
      </c>
      <c r="E5310" s="55" t="s">
        <v>2782</v>
      </c>
      <c r="F5310" s="55">
        <v>15</v>
      </c>
      <c r="G5310" s="55">
        <v>14</v>
      </c>
    </row>
    <row r="5311" spans="2:7">
      <c r="B5311" s="55" t="s">
        <v>266</v>
      </c>
      <c r="C5311" s="55" t="s">
        <v>2722</v>
      </c>
      <c r="D5311" s="55" t="s">
        <v>269</v>
      </c>
      <c r="E5311" s="55" t="s">
        <v>2782</v>
      </c>
      <c r="F5311" s="55">
        <v>0</v>
      </c>
      <c r="G5311" s="55">
        <v>0</v>
      </c>
    </row>
    <row r="5312" spans="2:7">
      <c r="B5312" s="55" t="s">
        <v>266</v>
      </c>
      <c r="C5312" s="55" t="s">
        <v>2722</v>
      </c>
      <c r="D5312" s="55" t="s">
        <v>267</v>
      </c>
      <c r="E5312" s="55" t="s">
        <v>2783</v>
      </c>
      <c r="F5312" s="55">
        <v>78</v>
      </c>
      <c r="G5312" s="55">
        <v>61</v>
      </c>
    </row>
    <row r="5313" spans="2:7">
      <c r="B5313" s="55" t="s">
        <v>266</v>
      </c>
      <c r="C5313" s="55" t="s">
        <v>2722</v>
      </c>
      <c r="D5313" s="55" t="s">
        <v>269</v>
      </c>
      <c r="E5313" s="55" t="s">
        <v>2783</v>
      </c>
      <c r="F5313" s="55">
        <v>0</v>
      </c>
      <c r="G5313" s="55">
        <v>0</v>
      </c>
    </row>
    <row r="5314" spans="2:7">
      <c r="B5314" s="55" t="s">
        <v>266</v>
      </c>
      <c r="C5314" s="55" t="s">
        <v>2722</v>
      </c>
      <c r="D5314" s="55" t="s">
        <v>267</v>
      </c>
      <c r="E5314" s="55" t="s">
        <v>1778</v>
      </c>
      <c r="F5314" s="55">
        <v>6</v>
      </c>
      <c r="G5314" s="55">
        <v>11</v>
      </c>
    </row>
    <row r="5315" spans="2:7">
      <c r="B5315" s="55" t="s">
        <v>266</v>
      </c>
      <c r="C5315" s="55" t="s">
        <v>2722</v>
      </c>
      <c r="D5315" s="55" t="s">
        <v>267</v>
      </c>
      <c r="E5315" s="55" t="s">
        <v>2496</v>
      </c>
      <c r="F5315" s="55">
        <v>19</v>
      </c>
      <c r="G5315" s="55">
        <v>37</v>
      </c>
    </row>
    <row r="5316" spans="2:7">
      <c r="B5316" s="55" t="s">
        <v>266</v>
      </c>
      <c r="C5316" s="55" t="s">
        <v>2722</v>
      </c>
      <c r="D5316" s="55" t="s">
        <v>270</v>
      </c>
      <c r="E5316" s="55" t="s">
        <v>2496</v>
      </c>
      <c r="F5316" s="55">
        <v>0</v>
      </c>
      <c r="G5316" s="55">
        <v>0</v>
      </c>
    </row>
    <row r="5317" spans="2:7">
      <c r="B5317" s="55" t="s">
        <v>266</v>
      </c>
      <c r="C5317" s="55" t="s">
        <v>2722</v>
      </c>
      <c r="D5317" s="55" t="s">
        <v>267</v>
      </c>
      <c r="E5317" s="55" t="s">
        <v>2784</v>
      </c>
      <c r="F5317" s="55">
        <v>50</v>
      </c>
      <c r="G5317" s="55">
        <v>27</v>
      </c>
    </row>
    <row r="5318" spans="2:7">
      <c r="B5318" s="55" t="s">
        <v>266</v>
      </c>
      <c r="C5318" s="55" t="s">
        <v>2722</v>
      </c>
      <c r="D5318" s="55" t="s">
        <v>269</v>
      </c>
      <c r="E5318" s="55" t="s">
        <v>2784</v>
      </c>
      <c r="F5318" s="55">
        <v>0</v>
      </c>
      <c r="G5318" s="55">
        <v>0</v>
      </c>
    </row>
    <row r="5319" spans="2:7">
      <c r="B5319" s="55" t="s">
        <v>266</v>
      </c>
      <c r="C5319" s="55" t="s">
        <v>2722</v>
      </c>
      <c r="D5319" s="55" t="s">
        <v>267</v>
      </c>
      <c r="E5319" s="55" t="s">
        <v>2785</v>
      </c>
      <c r="F5319" s="55">
        <v>81</v>
      </c>
      <c r="G5319" s="55">
        <v>42</v>
      </c>
    </row>
    <row r="5320" spans="2:7">
      <c r="B5320" s="55" t="s">
        <v>266</v>
      </c>
      <c r="C5320" s="55" t="s">
        <v>2722</v>
      </c>
      <c r="D5320" s="55" t="s">
        <v>269</v>
      </c>
      <c r="E5320" s="55" t="s">
        <v>2785</v>
      </c>
      <c r="F5320" s="55">
        <v>28</v>
      </c>
      <c r="G5320" s="55">
        <v>15</v>
      </c>
    </row>
    <row r="5321" spans="2:7">
      <c r="B5321" s="55" t="s">
        <v>266</v>
      </c>
      <c r="C5321" s="55" t="s">
        <v>2722</v>
      </c>
      <c r="D5321" s="55" t="s">
        <v>270</v>
      </c>
      <c r="E5321" s="55" t="s">
        <v>2785</v>
      </c>
      <c r="F5321" s="55">
        <v>0</v>
      </c>
      <c r="G5321" s="55">
        <v>0</v>
      </c>
    </row>
    <row r="5322" spans="2:7">
      <c r="B5322" s="55" t="s">
        <v>266</v>
      </c>
      <c r="C5322" s="55" t="s">
        <v>2722</v>
      </c>
      <c r="D5322" s="55" t="s">
        <v>267</v>
      </c>
      <c r="E5322" s="55" t="s">
        <v>2786</v>
      </c>
      <c r="F5322" s="55">
        <v>11</v>
      </c>
      <c r="G5322" s="55">
        <v>83</v>
      </c>
    </row>
    <row r="5323" spans="2:7">
      <c r="B5323" s="55" t="s">
        <v>266</v>
      </c>
      <c r="C5323" s="55" t="s">
        <v>2722</v>
      </c>
      <c r="D5323" s="55" t="s">
        <v>269</v>
      </c>
      <c r="E5323" s="55" t="s">
        <v>2786</v>
      </c>
      <c r="F5323" s="55">
        <v>48</v>
      </c>
      <c r="G5323" s="55">
        <v>31</v>
      </c>
    </row>
    <row r="5324" spans="2:7">
      <c r="B5324" s="55" t="s">
        <v>266</v>
      </c>
      <c r="C5324" s="55" t="s">
        <v>2722</v>
      </c>
      <c r="D5324" s="55" t="s">
        <v>270</v>
      </c>
      <c r="E5324" s="55" t="s">
        <v>2786</v>
      </c>
      <c r="F5324" s="55">
        <v>0</v>
      </c>
      <c r="G5324" s="55">
        <v>1</v>
      </c>
    </row>
    <row r="5325" spans="2:7">
      <c r="B5325" s="55" t="s">
        <v>266</v>
      </c>
      <c r="C5325" s="55" t="s">
        <v>2722</v>
      </c>
      <c r="D5325" s="55" t="s">
        <v>267</v>
      </c>
      <c r="E5325" s="55" t="s">
        <v>887</v>
      </c>
      <c r="F5325" s="55">
        <v>1050</v>
      </c>
      <c r="G5325" s="55">
        <v>1182</v>
      </c>
    </row>
    <row r="5326" spans="2:7">
      <c r="B5326" s="55" t="s">
        <v>266</v>
      </c>
      <c r="C5326" s="55" t="s">
        <v>2722</v>
      </c>
      <c r="D5326" s="55" t="s">
        <v>269</v>
      </c>
      <c r="E5326" s="55" t="s">
        <v>887</v>
      </c>
      <c r="F5326" s="55">
        <v>380</v>
      </c>
      <c r="G5326" s="55">
        <v>360</v>
      </c>
    </row>
    <row r="5327" spans="2:7">
      <c r="B5327" s="55" t="s">
        <v>266</v>
      </c>
      <c r="C5327" s="55" t="s">
        <v>2722</v>
      </c>
      <c r="D5327" s="55" t="s">
        <v>270</v>
      </c>
      <c r="E5327" s="55" t="s">
        <v>887</v>
      </c>
      <c r="F5327" s="55">
        <v>67</v>
      </c>
      <c r="G5327" s="55">
        <v>98</v>
      </c>
    </row>
    <row r="5328" spans="2:7">
      <c r="B5328" s="55" t="s">
        <v>266</v>
      </c>
      <c r="C5328" s="55" t="s">
        <v>2722</v>
      </c>
      <c r="D5328" s="55" t="s">
        <v>267</v>
      </c>
      <c r="E5328" s="55" t="s">
        <v>2787</v>
      </c>
      <c r="F5328" s="55">
        <v>161</v>
      </c>
      <c r="G5328" s="55">
        <v>236</v>
      </c>
    </row>
    <row r="5329" spans="2:7">
      <c r="B5329" s="55" t="s">
        <v>266</v>
      </c>
      <c r="C5329" s="55" t="s">
        <v>2722</v>
      </c>
      <c r="D5329" s="55" t="s">
        <v>269</v>
      </c>
      <c r="E5329" s="55" t="s">
        <v>2787</v>
      </c>
      <c r="F5329" s="55">
        <v>142</v>
      </c>
      <c r="G5329" s="55">
        <v>105</v>
      </c>
    </row>
    <row r="5330" spans="2:7">
      <c r="B5330" s="55" t="s">
        <v>266</v>
      </c>
      <c r="C5330" s="55" t="s">
        <v>2722</v>
      </c>
      <c r="D5330" s="55" t="s">
        <v>270</v>
      </c>
      <c r="E5330" s="55" t="s">
        <v>2787</v>
      </c>
      <c r="F5330" s="55">
        <v>8</v>
      </c>
      <c r="G5330" s="55">
        <v>7</v>
      </c>
    </row>
    <row r="5331" spans="2:7">
      <c r="B5331" s="55" t="s">
        <v>266</v>
      </c>
      <c r="C5331" s="55" t="s">
        <v>2722</v>
      </c>
      <c r="D5331" s="55" t="s">
        <v>267</v>
      </c>
      <c r="E5331" s="55" t="s">
        <v>2788</v>
      </c>
      <c r="F5331" s="55">
        <v>18</v>
      </c>
      <c r="G5331" s="55">
        <v>2</v>
      </c>
    </row>
    <row r="5332" spans="2:7">
      <c r="B5332" s="55" t="s">
        <v>266</v>
      </c>
      <c r="C5332" s="55" t="s">
        <v>2722</v>
      </c>
      <c r="D5332" s="55" t="s">
        <v>267</v>
      </c>
      <c r="E5332" s="55" t="s">
        <v>2789</v>
      </c>
      <c r="F5332" s="55">
        <v>12</v>
      </c>
      <c r="G5332" s="55">
        <v>0</v>
      </c>
    </row>
    <row r="5333" spans="2:7">
      <c r="B5333" s="55" t="s">
        <v>266</v>
      </c>
      <c r="C5333" s="55" t="s">
        <v>2722</v>
      </c>
      <c r="D5333" s="55" t="s">
        <v>269</v>
      </c>
      <c r="E5333" s="55" t="s">
        <v>2789</v>
      </c>
      <c r="F5333" s="55">
        <v>0</v>
      </c>
      <c r="G5333" s="55">
        <v>0</v>
      </c>
    </row>
    <row r="5334" spans="2:7">
      <c r="B5334" s="55" t="s">
        <v>266</v>
      </c>
      <c r="C5334" s="55" t="s">
        <v>2722</v>
      </c>
      <c r="D5334" s="55" t="s">
        <v>267</v>
      </c>
      <c r="E5334" s="55" t="s">
        <v>2790</v>
      </c>
      <c r="F5334" s="55">
        <v>3</v>
      </c>
      <c r="G5334" s="55">
        <v>3</v>
      </c>
    </row>
    <row r="5335" spans="2:7">
      <c r="B5335" s="55" t="s">
        <v>266</v>
      </c>
      <c r="C5335" s="55" t="s">
        <v>2722</v>
      </c>
      <c r="D5335" s="55" t="s">
        <v>267</v>
      </c>
      <c r="E5335" s="55" t="s">
        <v>2791</v>
      </c>
      <c r="F5335" s="55">
        <v>14</v>
      </c>
      <c r="G5335" s="55">
        <v>4</v>
      </c>
    </row>
    <row r="5336" spans="2:7">
      <c r="B5336" s="55" t="s">
        <v>266</v>
      </c>
      <c r="C5336" s="55" t="s">
        <v>2722</v>
      </c>
      <c r="D5336" s="55" t="s">
        <v>267</v>
      </c>
      <c r="E5336" s="55" t="s">
        <v>2792</v>
      </c>
      <c r="F5336" s="55">
        <v>0</v>
      </c>
      <c r="G5336" s="55">
        <v>10</v>
      </c>
    </row>
    <row r="5337" spans="2:7">
      <c r="B5337" s="55" t="s">
        <v>266</v>
      </c>
      <c r="C5337" s="55" t="s">
        <v>2722</v>
      </c>
      <c r="D5337" s="55" t="s">
        <v>269</v>
      </c>
      <c r="E5337" s="55" t="s">
        <v>2792</v>
      </c>
      <c r="F5337" s="55">
        <v>0</v>
      </c>
      <c r="G5337" s="55">
        <v>0</v>
      </c>
    </row>
    <row r="5338" spans="2:7">
      <c r="B5338" s="55" t="s">
        <v>266</v>
      </c>
      <c r="C5338" s="55" t="s">
        <v>2722</v>
      </c>
      <c r="D5338" s="55" t="s">
        <v>267</v>
      </c>
      <c r="E5338" s="55" t="s">
        <v>2793</v>
      </c>
      <c r="F5338" s="55">
        <v>156</v>
      </c>
      <c r="G5338" s="55">
        <v>162</v>
      </c>
    </row>
    <row r="5339" spans="2:7">
      <c r="B5339" s="55" t="s">
        <v>266</v>
      </c>
      <c r="C5339" s="55" t="s">
        <v>2722</v>
      </c>
      <c r="D5339" s="55" t="s">
        <v>269</v>
      </c>
      <c r="E5339" s="55" t="s">
        <v>2793</v>
      </c>
      <c r="F5339" s="55">
        <v>100</v>
      </c>
      <c r="G5339" s="55">
        <v>74</v>
      </c>
    </row>
    <row r="5340" spans="2:7">
      <c r="B5340" s="55" t="s">
        <v>266</v>
      </c>
      <c r="C5340" s="55" t="s">
        <v>2722</v>
      </c>
      <c r="D5340" s="55" t="s">
        <v>270</v>
      </c>
      <c r="E5340" s="55" t="s">
        <v>2793</v>
      </c>
      <c r="F5340" s="55">
        <v>2</v>
      </c>
      <c r="G5340" s="55">
        <v>2</v>
      </c>
    </row>
    <row r="5341" spans="2:7">
      <c r="B5341" s="55" t="s">
        <v>266</v>
      </c>
      <c r="C5341" s="55" t="s">
        <v>2722</v>
      </c>
      <c r="D5341" s="55" t="s">
        <v>267</v>
      </c>
      <c r="E5341" s="55" t="s">
        <v>2794</v>
      </c>
      <c r="F5341" s="55">
        <v>149</v>
      </c>
      <c r="G5341" s="55">
        <v>129</v>
      </c>
    </row>
    <row r="5342" spans="2:7">
      <c r="B5342" s="55" t="s">
        <v>266</v>
      </c>
      <c r="C5342" s="55" t="s">
        <v>2722</v>
      </c>
      <c r="D5342" s="55" t="s">
        <v>269</v>
      </c>
      <c r="E5342" s="55" t="s">
        <v>2794</v>
      </c>
      <c r="F5342" s="55">
        <v>190</v>
      </c>
      <c r="G5342" s="55">
        <v>180</v>
      </c>
    </row>
    <row r="5343" spans="2:7">
      <c r="B5343" s="55" t="s">
        <v>266</v>
      </c>
      <c r="C5343" s="55" t="s">
        <v>2722</v>
      </c>
      <c r="D5343" s="55" t="s">
        <v>270</v>
      </c>
      <c r="E5343" s="55" t="s">
        <v>2794</v>
      </c>
      <c r="F5343" s="55">
        <v>46</v>
      </c>
      <c r="G5343" s="55">
        <v>37</v>
      </c>
    </row>
    <row r="5344" spans="2:7">
      <c r="B5344" s="55" t="s">
        <v>266</v>
      </c>
      <c r="C5344" s="55" t="s">
        <v>2722</v>
      </c>
      <c r="D5344" s="55" t="s">
        <v>267</v>
      </c>
      <c r="E5344" s="55" t="s">
        <v>2795</v>
      </c>
      <c r="F5344" s="55">
        <v>30</v>
      </c>
      <c r="G5344" s="55">
        <v>15</v>
      </c>
    </row>
    <row r="5345" spans="2:7">
      <c r="B5345" s="55" t="s">
        <v>266</v>
      </c>
      <c r="C5345" s="55" t="s">
        <v>2722</v>
      </c>
      <c r="D5345" s="55" t="s">
        <v>269</v>
      </c>
      <c r="E5345" s="55" t="s">
        <v>2795</v>
      </c>
      <c r="F5345" s="55">
        <v>3</v>
      </c>
      <c r="G5345" s="55">
        <v>0</v>
      </c>
    </row>
    <row r="5346" spans="2:7">
      <c r="B5346" s="55" t="s">
        <v>266</v>
      </c>
      <c r="C5346" s="55" t="s">
        <v>2722</v>
      </c>
      <c r="D5346" s="55" t="s">
        <v>270</v>
      </c>
      <c r="E5346" s="55" t="s">
        <v>2795</v>
      </c>
      <c r="F5346" s="55">
        <v>0</v>
      </c>
      <c r="G5346" s="55">
        <v>0</v>
      </c>
    </row>
    <row r="5347" spans="2:7">
      <c r="B5347" s="55" t="s">
        <v>266</v>
      </c>
      <c r="C5347" s="55" t="s">
        <v>2722</v>
      </c>
      <c r="D5347" s="55" t="s">
        <v>267</v>
      </c>
      <c r="E5347" s="55" t="s">
        <v>2796</v>
      </c>
      <c r="F5347" s="55">
        <v>5</v>
      </c>
      <c r="G5347" s="55">
        <v>18</v>
      </c>
    </row>
    <row r="5348" spans="2:7">
      <c r="B5348" s="55" t="s">
        <v>266</v>
      </c>
      <c r="C5348" s="55" t="s">
        <v>2722</v>
      </c>
      <c r="D5348" s="55" t="s">
        <v>269</v>
      </c>
      <c r="E5348" s="55" t="s">
        <v>2796</v>
      </c>
      <c r="F5348" s="55">
        <v>0</v>
      </c>
      <c r="G5348" s="55">
        <v>0</v>
      </c>
    </row>
    <row r="5349" spans="2:7">
      <c r="B5349" s="55" t="s">
        <v>266</v>
      </c>
      <c r="C5349" s="55" t="s">
        <v>2722</v>
      </c>
      <c r="D5349" s="55" t="s">
        <v>270</v>
      </c>
      <c r="E5349" s="55" t="s">
        <v>2796</v>
      </c>
      <c r="F5349" s="55">
        <v>0</v>
      </c>
      <c r="G5349" s="55">
        <v>0</v>
      </c>
    </row>
    <row r="5350" spans="2:7">
      <c r="B5350" s="55" t="s">
        <v>266</v>
      </c>
      <c r="C5350" s="55" t="s">
        <v>2722</v>
      </c>
      <c r="D5350" s="55" t="s">
        <v>267</v>
      </c>
      <c r="E5350" s="55" t="s">
        <v>2797</v>
      </c>
      <c r="F5350" s="55">
        <v>406</v>
      </c>
      <c r="G5350" s="55">
        <v>565</v>
      </c>
    </row>
    <row r="5351" spans="2:7">
      <c r="B5351" s="55" t="s">
        <v>266</v>
      </c>
      <c r="C5351" s="55" t="s">
        <v>2722</v>
      </c>
      <c r="D5351" s="55" t="s">
        <v>269</v>
      </c>
      <c r="E5351" s="55" t="s">
        <v>2797</v>
      </c>
      <c r="F5351" s="55">
        <v>179</v>
      </c>
      <c r="G5351" s="55">
        <v>251</v>
      </c>
    </row>
    <row r="5352" spans="2:7">
      <c r="B5352" s="55" t="s">
        <v>266</v>
      </c>
      <c r="C5352" s="55" t="s">
        <v>2722</v>
      </c>
      <c r="D5352" s="55" t="s">
        <v>270</v>
      </c>
      <c r="E5352" s="55" t="s">
        <v>2797</v>
      </c>
      <c r="F5352" s="55">
        <v>11</v>
      </c>
      <c r="G5352" s="55">
        <v>5</v>
      </c>
    </row>
    <row r="5353" spans="2:7">
      <c r="B5353" s="55" t="s">
        <v>266</v>
      </c>
      <c r="C5353" s="55" t="s">
        <v>2722</v>
      </c>
      <c r="D5353" s="55" t="s">
        <v>267</v>
      </c>
      <c r="E5353" s="55" t="s">
        <v>2798</v>
      </c>
      <c r="F5353" s="55">
        <v>23</v>
      </c>
      <c r="G5353" s="55">
        <v>29</v>
      </c>
    </row>
    <row r="5354" spans="2:7">
      <c r="B5354" s="55" t="s">
        <v>266</v>
      </c>
      <c r="C5354" s="55" t="s">
        <v>2722</v>
      </c>
      <c r="D5354" s="55" t="s">
        <v>269</v>
      </c>
      <c r="E5354" s="55" t="s">
        <v>2798</v>
      </c>
      <c r="F5354" s="55">
        <v>56</v>
      </c>
      <c r="G5354" s="55">
        <v>21</v>
      </c>
    </row>
    <row r="5355" spans="2:7">
      <c r="B5355" s="55" t="s">
        <v>266</v>
      </c>
      <c r="C5355" s="55" t="s">
        <v>2722</v>
      </c>
      <c r="D5355" s="55" t="s">
        <v>270</v>
      </c>
      <c r="E5355" s="55" t="s">
        <v>2798</v>
      </c>
      <c r="F5355" s="55">
        <v>2</v>
      </c>
      <c r="G5355" s="55">
        <v>3</v>
      </c>
    </row>
    <row r="5356" spans="2:7">
      <c r="B5356" s="55" t="s">
        <v>266</v>
      </c>
      <c r="C5356" s="55" t="s">
        <v>2722</v>
      </c>
      <c r="D5356" s="55" t="s">
        <v>267</v>
      </c>
      <c r="E5356" s="55" t="s">
        <v>2799</v>
      </c>
      <c r="F5356" s="55">
        <v>5</v>
      </c>
      <c r="G5356" s="55">
        <v>3</v>
      </c>
    </row>
    <row r="5357" spans="2:7">
      <c r="B5357" s="55" t="s">
        <v>266</v>
      </c>
      <c r="C5357" s="55" t="s">
        <v>2722</v>
      </c>
      <c r="D5357" s="55" t="s">
        <v>267</v>
      </c>
      <c r="E5357" s="55" t="s">
        <v>2800</v>
      </c>
      <c r="F5357" s="55">
        <v>6</v>
      </c>
      <c r="G5357" s="55">
        <v>0</v>
      </c>
    </row>
    <row r="5358" spans="2:7">
      <c r="B5358" s="55" t="s">
        <v>266</v>
      </c>
      <c r="C5358" s="55" t="s">
        <v>2722</v>
      </c>
      <c r="D5358" s="55" t="s">
        <v>270</v>
      </c>
      <c r="E5358" s="55" t="s">
        <v>2800</v>
      </c>
      <c r="F5358" s="55">
        <v>0</v>
      </c>
      <c r="G5358" s="55">
        <v>0</v>
      </c>
    </row>
    <row r="5359" spans="2:7">
      <c r="B5359" s="55" t="s">
        <v>266</v>
      </c>
      <c r="C5359" s="55" t="s">
        <v>2722</v>
      </c>
      <c r="D5359" s="55" t="s">
        <v>267</v>
      </c>
      <c r="E5359" s="55" t="s">
        <v>2801</v>
      </c>
      <c r="F5359" s="55">
        <v>19</v>
      </c>
      <c r="G5359" s="55">
        <v>9</v>
      </c>
    </row>
    <row r="5360" spans="2:7">
      <c r="B5360" s="55" t="s">
        <v>266</v>
      </c>
      <c r="C5360" s="55" t="s">
        <v>2722</v>
      </c>
      <c r="D5360" s="55" t="s">
        <v>269</v>
      </c>
      <c r="E5360" s="55" t="s">
        <v>2801</v>
      </c>
      <c r="F5360" s="55">
        <v>2</v>
      </c>
      <c r="G5360" s="55">
        <v>3</v>
      </c>
    </row>
    <row r="5361" spans="2:7">
      <c r="B5361" s="55" t="s">
        <v>266</v>
      </c>
      <c r="C5361" s="55" t="s">
        <v>2722</v>
      </c>
      <c r="D5361" s="55" t="s">
        <v>270</v>
      </c>
      <c r="E5361" s="55" t="s">
        <v>2801</v>
      </c>
      <c r="F5361" s="55">
        <v>2</v>
      </c>
      <c r="G5361" s="55">
        <v>0</v>
      </c>
    </row>
    <row r="5362" spans="2:7">
      <c r="B5362" s="55" t="s">
        <v>266</v>
      </c>
      <c r="C5362" s="55" t="s">
        <v>2722</v>
      </c>
      <c r="D5362" s="55" t="s">
        <v>267</v>
      </c>
      <c r="E5362" s="55" t="s">
        <v>2802</v>
      </c>
      <c r="F5362" s="55">
        <v>35</v>
      </c>
      <c r="G5362" s="55">
        <v>49</v>
      </c>
    </row>
    <row r="5363" spans="2:7">
      <c r="B5363" s="55" t="s">
        <v>266</v>
      </c>
      <c r="C5363" s="55" t="s">
        <v>2722</v>
      </c>
      <c r="D5363" s="55" t="s">
        <v>269</v>
      </c>
      <c r="E5363" s="55" t="s">
        <v>2802</v>
      </c>
      <c r="F5363" s="55">
        <v>3</v>
      </c>
      <c r="G5363" s="55">
        <v>0</v>
      </c>
    </row>
    <row r="5364" spans="2:7">
      <c r="B5364" s="55" t="s">
        <v>266</v>
      </c>
      <c r="C5364" s="55" t="s">
        <v>2722</v>
      </c>
      <c r="D5364" s="55" t="s">
        <v>267</v>
      </c>
      <c r="E5364" s="55" t="s">
        <v>2803</v>
      </c>
      <c r="F5364" s="55">
        <v>81</v>
      </c>
      <c r="G5364" s="55">
        <v>72</v>
      </c>
    </row>
    <row r="5365" spans="2:7">
      <c r="B5365" s="55" t="s">
        <v>266</v>
      </c>
      <c r="C5365" s="55" t="s">
        <v>2722</v>
      </c>
      <c r="D5365" s="55" t="s">
        <v>269</v>
      </c>
      <c r="E5365" s="55" t="s">
        <v>2803</v>
      </c>
      <c r="F5365" s="55">
        <v>88</v>
      </c>
      <c r="G5365" s="55">
        <v>95</v>
      </c>
    </row>
    <row r="5366" spans="2:7">
      <c r="B5366" s="55" t="s">
        <v>266</v>
      </c>
      <c r="C5366" s="55" t="s">
        <v>2722</v>
      </c>
      <c r="D5366" s="55" t="s">
        <v>270</v>
      </c>
      <c r="E5366" s="55" t="s">
        <v>2803</v>
      </c>
      <c r="F5366" s="55">
        <v>11</v>
      </c>
      <c r="G5366" s="55">
        <v>18</v>
      </c>
    </row>
    <row r="5367" spans="2:7">
      <c r="B5367" s="55" t="s">
        <v>266</v>
      </c>
      <c r="C5367" s="55" t="s">
        <v>2722</v>
      </c>
      <c r="D5367" s="55" t="s">
        <v>267</v>
      </c>
      <c r="E5367" s="55" t="s">
        <v>2804</v>
      </c>
      <c r="F5367" s="55">
        <v>0</v>
      </c>
      <c r="G5367" s="55">
        <v>0</v>
      </c>
    </row>
    <row r="5368" spans="2:7">
      <c r="B5368" s="55" t="s">
        <v>266</v>
      </c>
      <c r="C5368" s="55" t="s">
        <v>2722</v>
      </c>
      <c r="D5368" s="55" t="s">
        <v>270</v>
      </c>
      <c r="E5368" s="55" t="s">
        <v>2804</v>
      </c>
      <c r="F5368" s="55">
        <v>0</v>
      </c>
      <c r="G5368" s="55">
        <v>0</v>
      </c>
    </row>
    <row r="5369" spans="2:7">
      <c r="B5369" s="55" t="s">
        <v>266</v>
      </c>
      <c r="C5369" s="55" t="s">
        <v>2722</v>
      </c>
      <c r="D5369" s="55" t="s">
        <v>267</v>
      </c>
      <c r="E5369" s="55" t="s">
        <v>2805</v>
      </c>
      <c r="F5369" s="55">
        <v>22</v>
      </c>
      <c r="G5369" s="55">
        <v>24</v>
      </c>
    </row>
    <row r="5370" spans="2:7">
      <c r="B5370" s="55" t="s">
        <v>266</v>
      </c>
      <c r="C5370" s="55" t="s">
        <v>2722</v>
      </c>
      <c r="D5370" s="55" t="s">
        <v>269</v>
      </c>
      <c r="E5370" s="55" t="s">
        <v>2805</v>
      </c>
      <c r="F5370" s="55">
        <v>0</v>
      </c>
      <c r="G5370" s="55">
        <v>21</v>
      </c>
    </row>
    <row r="5371" spans="2:7">
      <c r="B5371" s="55" t="s">
        <v>266</v>
      </c>
      <c r="C5371" s="55" t="s">
        <v>2722</v>
      </c>
      <c r="D5371" s="55" t="s">
        <v>270</v>
      </c>
      <c r="E5371" s="55" t="s">
        <v>2805</v>
      </c>
      <c r="F5371" s="55">
        <v>0</v>
      </c>
      <c r="G5371" s="55">
        <v>0</v>
      </c>
    </row>
    <row r="5372" spans="2:7">
      <c r="B5372" s="55" t="s">
        <v>266</v>
      </c>
      <c r="C5372" s="55" t="s">
        <v>2722</v>
      </c>
      <c r="D5372" s="55" t="s">
        <v>267</v>
      </c>
      <c r="E5372" s="55" t="s">
        <v>2806</v>
      </c>
      <c r="F5372" s="55">
        <v>4</v>
      </c>
      <c r="G5372" s="55">
        <v>0</v>
      </c>
    </row>
    <row r="5373" spans="2:7">
      <c r="B5373" s="55" t="s">
        <v>266</v>
      </c>
      <c r="C5373" s="55" t="s">
        <v>2722</v>
      </c>
      <c r="D5373" s="55" t="s">
        <v>267</v>
      </c>
      <c r="E5373" s="55" t="s">
        <v>2807</v>
      </c>
      <c r="F5373" s="55">
        <v>12</v>
      </c>
      <c r="G5373" s="55">
        <v>3</v>
      </c>
    </row>
    <row r="5374" spans="2:7">
      <c r="B5374" s="55" t="s">
        <v>266</v>
      </c>
      <c r="C5374" s="55" t="s">
        <v>2722</v>
      </c>
      <c r="D5374" s="55" t="s">
        <v>269</v>
      </c>
      <c r="E5374" s="55" t="s">
        <v>2807</v>
      </c>
      <c r="F5374" s="55">
        <v>5</v>
      </c>
      <c r="G5374" s="55">
        <v>4</v>
      </c>
    </row>
    <row r="5375" spans="2:7">
      <c r="B5375" s="55" t="s">
        <v>266</v>
      </c>
      <c r="C5375" s="55" t="s">
        <v>2722</v>
      </c>
      <c r="D5375" s="55" t="s">
        <v>267</v>
      </c>
      <c r="E5375" s="55" t="s">
        <v>2808</v>
      </c>
      <c r="F5375" s="55">
        <v>8</v>
      </c>
      <c r="G5375" s="55">
        <v>6</v>
      </c>
    </row>
    <row r="5376" spans="2:7">
      <c r="B5376" s="55" t="s">
        <v>266</v>
      </c>
      <c r="C5376" s="55" t="s">
        <v>2722</v>
      </c>
      <c r="D5376" s="55" t="s">
        <v>267</v>
      </c>
      <c r="E5376" s="55" t="s">
        <v>2809</v>
      </c>
      <c r="F5376" s="55">
        <v>26</v>
      </c>
      <c r="G5376" s="55">
        <v>22</v>
      </c>
    </row>
    <row r="5377" spans="2:7">
      <c r="B5377" s="55" t="s">
        <v>266</v>
      </c>
      <c r="C5377" s="55" t="s">
        <v>2722</v>
      </c>
      <c r="D5377" s="55" t="s">
        <v>269</v>
      </c>
      <c r="E5377" s="55" t="s">
        <v>2809</v>
      </c>
      <c r="F5377" s="55">
        <v>0</v>
      </c>
      <c r="G5377" s="55">
        <v>6</v>
      </c>
    </row>
    <row r="5378" spans="2:7">
      <c r="B5378" s="55" t="s">
        <v>266</v>
      </c>
      <c r="C5378" s="55" t="s">
        <v>2722</v>
      </c>
      <c r="D5378" s="55" t="s">
        <v>270</v>
      </c>
      <c r="E5378" s="55" t="s">
        <v>2809</v>
      </c>
      <c r="F5378" s="55">
        <v>0</v>
      </c>
      <c r="G5378" s="55">
        <v>0</v>
      </c>
    </row>
    <row r="5379" spans="2:7">
      <c r="B5379" s="55" t="s">
        <v>266</v>
      </c>
      <c r="C5379" s="55" t="s">
        <v>2722</v>
      </c>
      <c r="D5379" s="55" t="s">
        <v>267</v>
      </c>
      <c r="E5379" s="55" t="s">
        <v>268</v>
      </c>
      <c r="F5379" s="55">
        <v>0</v>
      </c>
      <c r="G5379" s="55">
        <v>0</v>
      </c>
    </row>
    <row r="5380" spans="2:7">
      <c r="B5380" s="55" t="s">
        <v>266</v>
      </c>
      <c r="C5380" s="55" t="s">
        <v>2722</v>
      </c>
      <c r="D5380" s="55" t="s">
        <v>269</v>
      </c>
      <c r="E5380" s="55" t="s">
        <v>2810</v>
      </c>
      <c r="F5380" s="55">
        <v>0</v>
      </c>
      <c r="G5380" s="55">
        <v>0</v>
      </c>
    </row>
    <row r="5381" spans="2:7">
      <c r="B5381" s="55" t="s">
        <v>266</v>
      </c>
      <c r="C5381" s="55" t="s">
        <v>2722</v>
      </c>
      <c r="D5381" s="55" t="s">
        <v>267</v>
      </c>
      <c r="E5381" s="55" t="s">
        <v>2811</v>
      </c>
      <c r="F5381" s="55">
        <v>5489</v>
      </c>
      <c r="G5381" s="55">
        <v>5693</v>
      </c>
    </row>
    <row r="5382" spans="2:7">
      <c r="B5382" s="55" t="s">
        <v>266</v>
      </c>
      <c r="C5382" s="55" t="s">
        <v>2722</v>
      </c>
      <c r="D5382" s="55" t="s">
        <v>269</v>
      </c>
      <c r="E5382" s="55" t="s">
        <v>2811</v>
      </c>
      <c r="F5382" s="55">
        <v>4423</v>
      </c>
      <c r="G5382" s="55">
        <v>4173</v>
      </c>
    </row>
    <row r="5383" spans="2:7">
      <c r="B5383" s="55" t="s">
        <v>266</v>
      </c>
      <c r="C5383" s="55" t="s">
        <v>2722</v>
      </c>
      <c r="D5383" s="55" t="s">
        <v>270</v>
      </c>
      <c r="E5383" s="55" t="s">
        <v>2811</v>
      </c>
      <c r="F5383" s="55">
        <v>3394</v>
      </c>
      <c r="G5383" s="55">
        <v>2726</v>
      </c>
    </row>
    <row r="5384" spans="2:7">
      <c r="B5384" s="55" t="s">
        <v>266</v>
      </c>
      <c r="C5384" s="55" t="s">
        <v>2722</v>
      </c>
      <c r="D5384" s="55" t="s">
        <v>267</v>
      </c>
      <c r="E5384" s="55" t="s">
        <v>2812</v>
      </c>
      <c r="F5384" s="55">
        <v>5</v>
      </c>
      <c r="G5384" s="55">
        <v>0</v>
      </c>
    </row>
    <row r="5385" spans="2:7">
      <c r="B5385" s="55" t="s">
        <v>266</v>
      </c>
      <c r="C5385" s="55" t="s">
        <v>2722</v>
      </c>
      <c r="D5385" s="55" t="s">
        <v>269</v>
      </c>
      <c r="E5385" s="55" t="s">
        <v>2812</v>
      </c>
      <c r="F5385" s="55">
        <v>0</v>
      </c>
      <c r="G5385" s="55">
        <v>0</v>
      </c>
    </row>
    <row r="5386" spans="2:7">
      <c r="B5386" s="55" t="s">
        <v>266</v>
      </c>
      <c r="C5386" s="55" t="s">
        <v>2722</v>
      </c>
      <c r="D5386" s="55" t="s">
        <v>269</v>
      </c>
      <c r="E5386" s="55" t="s">
        <v>2813</v>
      </c>
      <c r="F5386" s="55">
        <v>18</v>
      </c>
      <c r="G5386" s="55">
        <v>12</v>
      </c>
    </row>
    <row r="5387" spans="2:7">
      <c r="B5387" s="55" t="s">
        <v>266</v>
      </c>
      <c r="C5387" s="55" t="s">
        <v>2722</v>
      </c>
      <c r="D5387" s="55" t="s">
        <v>267</v>
      </c>
      <c r="E5387" s="55" t="s">
        <v>2814</v>
      </c>
      <c r="F5387" s="55">
        <v>12</v>
      </c>
      <c r="G5387" s="55">
        <v>2</v>
      </c>
    </row>
    <row r="5388" spans="2:7">
      <c r="B5388" s="55" t="s">
        <v>266</v>
      </c>
      <c r="C5388" s="55" t="s">
        <v>2722</v>
      </c>
      <c r="D5388" s="55" t="s">
        <v>269</v>
      </c>
      <c r="E5388" s="55" t="s">
        <v>2814</v>
      </c>
      <c r="F5388" s="55">
        <v>0</v>
      </c>
      <c r="G5388" s="55">
        <v>0</v>
      </c>
    </row>
    <row r="5389" spans="2:7">
      <c r="B5389" s="55" t="s">
        <v>266</v>
      </c>
      <c r="C5389" s="55" t="s">
        <v>2722</v>
      </c>
      <c r="D5389" s="55" t="s">
        <v>270</v>
      </c>
      <c r="E5389" s="55" t="s">
        <v>2814</v>
      </c>
      <c r="F5389" s="55">
        <v>1</v>
      </c>
      <c r="G5389" s="55">
        <v>0</v>
      </c>
    </row>
    <row r="5390" spans="2:7">
      <c r="B5390" s="55" t="s">
        <v>266</v>
      </c>
      <c r="C5390" s="55" t="s">
        <v>2722</v>
      </c>
      <c r="D5390" s="55" t="s">
        <v>267</v>
      </c>
      <c r="E5390" s="55" t="s">
        <v>2815</v>
      </c>
      <c r="F5390" s="55">
        <v>0</v>
      </c>
      <c r="G5390" s="55">
        <v>0</v>
      </c>
    </row>
    <row r="5391" spans="2:7">
      <c r="B5391" s="55" t="s">
        <v>266</v>
      </c>
      <c r="C5391" s="55" t="s">
        <v>2722</v>
      </c>
      <c r="D5391" s="55" t="s">
        <v>267</v>
      </c>
      <c r="E5391" s="55" t="s">
        <v>2816</v>
      </c>
      <c r="F5391" s="55">
        <v>183</v>
      </c>
      <c r="G5391" s="55">
        <v>57</v>
      </c>
    </row>
    <row r="5392" spans="2:7">
      <c r="B5392" s="55" t="s">
        <v>266</v>
      </c>
      <c r="C5392" s="55" t="s">
        <v>2722</v>
      </c>
      <c r="D5392" s="55" t="s">
        <v>269</v>
      </c>
      <c r="E5392" s="55" t="s">
        <v>2816</v>
      </c>
      <c r="F5392" s="55">
        <v>12</v>
      </c>
      <c r="G5392" s="55">
        <v>11</v>
      </c>
    </row>
    <row r="5393" spans="2:7">
      <c r="B5393" s="55" t="s">
        <v>266</v>
      </c>
      <c r="C5393" s="55" t="s">
        <v>2722</v>
      </c>
      <c r="D5393" s="55" t="s">
        <v>270</v>
      </c>
      <c r="E5393" s="55" t="s">
        <v>2816</v>
      </c>
      <c r="F5393" s="55">
        <v>2</v>
      </c>
      <c r="G5393" s="55">
        <v>3</v>
      </c>
    </row>
    <row r="5394" spans="2:7">
      <c r="B5394" s="55" t="s">
        <v>266</v>
      </c>
      <c r="C5394" s="55" t="s">
        <v>2722</v>
      </c>
      <c r="D5394" s="55" t="s">
        <v>267</v>
      </c>
      <c r="E5394" s="55" t="s">
        <v>1610</v>
      </c>
      <c r="F5394" s="55">
        <v>0</v>
      </c>
      <c r="G5394" s="55">
        <v>0</v>
      </c>
    </row>
    <row r="5395" spans="2:7">
      <c r="B5395" s="55" t="s">
        <v>266</v>
      </c>
      <c r="C5395" s="55" t="s">
        <v>2722</v>
      </c>
      <c r="D5395" s="55" t="s">
        <v>267</v>
      </c>
      <c r="E5395" s="55" t="s">
        <v>2817</v>
      </c>
      <c r="F5395" s="55">
        <v>5</v>
      </c>
      <c r="G5395" s="55">
        <v>4</v>
      </c>
    </row>
    <row r="5396" spans="2:7">
      <c r="B5396" s="55" t="s">
        <v>266</v>
      </c>
      <c r="C5396" s="55" t="s">
        <v>2722</v>
      </c>
      <c r="D5396" s="55" t="s">
        <v>269</v>
      </c>
      <c r="E5396" s="55" t="s">
        <v>2817</v>
      </c>
      <c r="F5396" s="55">
        <v>0</v>
      </c>
      <c r="G5396" s="55">
        <v>0</v>
      </c>
    </row>
    <row r="5397" spans="2:7">
      <c r="B5397" s="55" t="s">
        <v>266</v>
      </c>
      <c r="C5397" s="55" t="s">
        <v>2722</v>
      </c>
      <c r="D5397" s="55" t="s">
        <v>270</v>
      </c>
      <c r="E5397" s="55" t="s">
        <v>2817</v>
      </c>
      <c r="F5397" s="55">
        <v>0</v>
      </c>
      <c r="G5397" s="55">
        <v>0</v>
      </c>
    </row>
    <row r="5398" spans="2:7">
      <c r="B5398" s="55" t="s">
        <v>266</v>
      </c>
      <c r="C5398" s="55" t="s">
        <v>2722</v>
      </c>
      <c r="D5398" s="55" t="s">
        <v>267</v>
      </c>
      <c r="E5398" s="55" t="s">
        <v>2818</v>
      </c>
      <c r="F5398" s="55">
        <v>0</v>
      </c>
      <c r="G5398" s="55">
        <v>4</v>
      </c>
    </row>
    <row r="5399" spans="2:7">
      <c r="B5399" s="55" t="s">
        <v>266</v>
      </c>
      <c r="C5399" s="55" t="s">
        <v>2722</v>
      </c>
      <c r="D5399" s="55" t="s">
        <v>267</v>
      </c>
      <c r="E5399" s="55" t="s">
        <v>2819</v>
      </c>
      <c r="F5399" s="55">
        <v>5</v>
      </c>
      <c r="G5399" s="55">
        <v>2</v>
      </c>
    </row>
    <row r="5400" spans="2:7">
      <c r="B5400" s="55" t="s">
        <v>266</v>
      </c>
      <c r="C5400" s="55" t="s">
        <v>2722</v>
      </c>
      <c r="D5400" s="55" t="s">
        <v>269</v>
      </c>
      <c r="E5400" s="55" t="s">
        <v>2819</v>
      </c>
      <c r="F5400" s="55">
        <v>0</v>
      </c>
      <c r="G5400" s="55">
        <v>0</v>
      </c>
    </row>
    <row r="5401" spans="2:7">
      <c r="B5401" s="55" t="s">
        <v>266</v>
      </c>
      <c r="C5401" s="55" t="s">
        <v>2722</v>
      </c>
      <c r="D5401" s="55" t="s">
        <v>270</v>
      </c>
      <c r="E5401" s="55" t="s">
        <v>2819</v>
      </c>
      <c r="F5401" s="55">
        <v>1</v>
      </c>
      <c r="G5401" s="55">
        <v>0</v>
      </c>
    </row>
    <row r="5402" spans="2:7">
      <c r="B5402" s="55" t="s">
        <v>266</v>
      </c>
      <c r="C5402" s="55" t="s">
        <v>2722</v>
      </c>
      <c r="D5402" s="55" t="s">
        <v>267</v>
      </c>
      <c r="E5402" s="55" t="s">
        <v>2820</v>
      </c>
      <c r="F5402" s="55">
        <v>4</v>
      </c>
      <c r="G5402" s="55">
        <v>3</v>
      </c>
    </row>
    <row r="5403" spans="2:7">
      <c r="B5403" s="55" t="s">
        <v>266</v>
      </c>
      <c r="C5403" s="55" t="s">
        <v>2722</v>
      </c>
      <c r="D5403" s="55" t="s">
        <v>269</v>
      </c>
      <c r="E5403" s="55" t="s">
        <v>2820</v>
      </c>
      <c r="F5403" s="55">
        <v>8</v>
      </c>
      <c r="G5403" s="55">
        <v>0</v>
      </c>
    </row>
    <row r="5404" spans="2:7">
      <c r="B5404" s="55" t="s">
        <v>266</v>
      </c>
      <c r="C5404" s="55" t="s">
        <v>2722</v>
      </c>
      <c r="D5404" s="55" t="s">
        <v>270</v>
      </c>
      <c r="E5404" s="55" t="s">
        <v>2820</v>
      </c>
      <c r="F5404" s="55">
        <v>0</v>
      </c>
      <c r="G5404" s="55">
        <v>0</v>
      </c>
    </row>
    <row r="5405" spans="2:7">
      <c r="B5405" s="55" t="s">
        <v>266</v>
      </c>
      <c r="C5405" s="55" t="s">
        <v>2722</v>
      </c>
      <c r="D5405" s="55" t="s">
        <v>267</v>
      </c>
      <c r="E5405" s="55" t="s">
        <v>2821</v>
      </c>
      <c r="F5405" s="55">
        <v>0</v>
      </c>
      <c r="G5405" s="55">
        <v>0</v>
      </c>
    </row>
    <row r="5406" spans="2:7">
      <c r="B5406" s="55" t="s">
        <v>266</v>
      </c>
      <c r="C5406" s="55" t="s">
        <v>2722</v>
      </c>
      <c r="D5406" s="55" t="s">
        <v>267</v>
      </c>
      <c r="E5406" s="55" t="s">
        <v>2822</v>
      </c>
      <c r="F5406" s="55">
        <v>15</v>
      </c>
      <c r="G5406" s="55">
        <v>0</v>
      </c>
    </row>
    <row r="5407" spans="2:7">
      <c r="B5407" s="55" t="s">
        <v>266</v>
      </c>
      <c r="C5407" s="55" t="s">
        <v>2722</v>
      </c>
      <c r="D5407" s="55" t="s">
        <v>267</v>
      </c>
      <c r="E5407" s="55" t="s">
        <v>2823</v>
      </c>
      <c r="F5407" s="55">
        <v>4</v>
      </c>
      <c r="G5407" s="55">
        <v>4</v>
      </c>
    </row>
    <row r="5408" spans="2:7">
      <c r="B5408" s="55" t="s">
        <v>266</v>
      </c>
      <c r="C5408" s="55" t="s">
        <v>2722</v>
      </c>
      <c r="D5408" s="55" t="s">
        <v>267</v>
      </c>
      <c r="E5408" s="55" t="s">
        <v>2824</v>
      </c>
      <c r="F5408" s="55">
        <v>3</v>
      </c>
      <c r="G5408" s="55">
        <v>9</v>
      </c>
    </row>
    <row r="5409" spans="2:7">
      <c r="B5409" s="55" t="s">
        <v>266</v>
      </c>
      <c r="C5409" s="55" t="s">
        <v>2722</v>
      </c>
      <c r="D5409" s="55" t="s">
        <v>269</v>
      </c>
      <c r="E5409" s="55" t="s">
        <v>2824</v>
      </c>
      <c r="F5409" s="55">
        <v>1</v>
      </c>
      <c r="G5409" s="55">
        <v>3</v>
      </c>
    </row>
    <row r="5410" spans="2:7">
      <c r="B5410" s="55" t="s">
        <v>266</v>
      </c>
      <c r="C5410" s="55" t="s">
        <v>2722</v>
      </c>
      <c r="D5410" s="55" t="s">
        <v>270</v>
      </c>
      <c r="E5410" s="55" t="s">
        <v>2824</v>
      </c>
      <c r="F5410" s="55">
        <v>0</v>
      </c>
      <c r="G5410" s="55">
        <v>0</v>
      </c>
    </row>
    <row r="5411" spans="2:7">
      <c r="B5411" s="55" t="s">
        <v>266</v>
      </c>
      <c r="C5411" s="55" t="s">
        <v>2722</v>
      </c>
      <c r="D5411" s="55" t="s">
        <v>267</v>
      </c>
      <c r="E5411" s="55" t="s">
        <v>2825</v>
      </c>
      <c r="F5411" s="55">
        <v>90</v>
      </c>
      <c r="G5411" s="55">
        <v>122</v>
      </c>
    </row>
    <row r="5412" spans="2:7">
      <c r="B5412" s="55" t="s">
        <v>266</v>
      </c>
      <c r="C5412" s="55" t="s">
        <v>2722</v>
      </c>
      <c r="D5412" s="55" t="s">
        <v>269</v>
      </c>
      <c r="E5412" s="55" t="s">
        <v>2825</v>
      </c>
      <c r="F5412" s="55">
        <v>190</v>
      </c>
      <c r="G5412" s="55">
        <v>143</v>
      </c>
    </row>
    <row r="5413" spans="2:7">
      <c r="B5413" s="55" t="s">
        <v>266</v>
      </c>
      <c r="C5413" s="55" t="s">
        <v>2722</v>
      </c>
      <c r="D5413" s="55" t="s">
        <v>270</v>
      </c>
      <c r="E5413" s="55" t="s">
        <v>2825</v>
      </c>
      <c r="F5413" s="55">
        <v>6</v>
      </c>
      <c r="G5413" s="55">
        <v>10</v>
      </c>
    </row>
    <row r="5414" spans="2:7">
      <c r="B5414" s="55" t="s">
        <v>266</v>
      </c>
      <c r="C5414" s="55" t="s">
        <v>2722</v>
      </c>
      <c r="D5414" s="55" t="s">
        <v>267</v>
      </c>
      <c r="E5414" s="55" t="s">
        <v>2826</v>
      </c>
      <c r="F5414" s="55">
        <v>0</v>
      </c>
      <c r="G5414" s="55">
        <v>0</v>
      </c>
    </row>
    <row r="5415" spans="2:7">
      <c r="B5415" s="55" t="s">
        <v>266</v>
      </c>
      <c r="C5415" s="55" t="s">
        <v>2722</v>
      </c>
      <c r="D5415" s="55" t="s">
        <v>269</v>
      </c>
      <c r="E5415" s="55" t="s">
        <v>2826</v>
      </c>
      <c r="F5415" s="55">
        <v>0</v>
      </c>
      <c r="G5415" s="55">
        <v>0</v>
      </c>
    </row>
    <row r="5416" spans="2:7">
      <c r="B5416" s="55" t="s">
        <v>266</v>
      </c>
      <c r="C5416" s="55" t="s">
        <v>2722</v>
      </c>
      <c r="D5416" s="55" t="s">
        <v>267</v>
      </c>
      <c r="E5416" s="55" t="s">
        <v>2827</v>
      </c>
      <c r="F5416" s="55">
        <v>1</v>
      </c>
      <c r="G5416" s="55">
        <v>0</v>
      </c>
    </row>
    <row r="5417" spans="2:7">
      <c r="B5417" s="55" t="s">
        <v>266</v>
      </c>
      <c r="C5417" s="55" t="s">
        <v>2722</v>
      </c>
      <c r="D5417" s="55" t="s">
        <v>269</v>
      </c>
      <c r="E5417" s="55" t="s">
        <v>2827</v>
      </c>
      <c r="F5417" s="55">
        <v>0</v>
      </c>
      <c r="G5417" s="55">
        <v>0</v>
      </c>
    </row>
    <row r="5418" spans="2:7">
      <c r="B5418" s="55" t="s">
        <v>266</v>
      </c>
      <c r="C5418" s="55" t="s">
        <v>2722</v>
      </c>
      <c r="D5418" s="55" t="s">
        <v>267</v>
      </c>
      <c r="E5418" s="55" t="s">
        <v>2828</v>
      </c>
      <c r="F5418" s="55">
        <v>8</v>
      </c>
      <c r="G5418" s="55">
        <v>6</v>
      </c>
    </row>
    <row r="5419" spans="2:7">
      <c r="B5419" s="55" t="s">
        <v>266</v>
      </c>
      <c r="C5419" s="55" t="s">
        <v>2722</v>
      </c>
      <c r="D5419" s="55" t="s">
        <v>267</v>
      </c>
      <c r="E5419" s="55" t="s">
        <v>2829</v>
      </c>
      <c r="F5419" s="55">
        <v>13</v>
      </c>
      <c r="G5419" s="55">
        <v>10</v>
      </c>
    </row>
    <row r="5420" spans="2:7">
      <c r="B5420" s="55" t="s">
        <v>266</v>
      </c>
      <c r="C5420" s="55" t="s">
        <v>2722</v>
      </c>
      <c r="D5420" s="55" t="s">
        <v>269</v>
      </c>
      <c r="E5420" s="55" t="s">
        <v>2829</v>
      </c>
      <c r="F5420" s="55">
        <v>2</v>
      </c>
      <c r="G5420" s="55">
        <v>0</v>
      </c>
    </row>
    <row r="5421" spans="2:7">
      <c r="B5421" s="55" t="s">
        <v>266</v>
      </c>
      <c r="C5421" s="55" t="s">
        <v>2722</v>
      </c>
      <c r="D5421" s="55" t="s">
        <v>267</v>
      </c>
      <c r="E5421" s="55" t="s">
        <v>2830</v>
      </c>
      <c r="F5421" s="55">
        <v>4</v>
      </c>
      <c r="G5421" s="55">
        <v>8</v>
      </c>
    </row>
    <row r="5422" spans="2:7">
      <c r="B5422" s="55" t="s">
        <v>266</v>
      </c>
      <c r="C5422" s="55" t="s">
        <v>2722</v>
      </c>
      <c r="D5422" s="55" t="s">
        <v>267</v>
      </c>
      <c r="E5422" s="55" t="s">
        <v>2831</v>
      </c>
      <c r="F5422" s="55">
        <v>12</v>
      </c>
      <c r="G5422" s="55">
        <v>10</v>
      </c>
    </row>
    <row r="5423" spans="2:7">
      <c r="B5423" s="55" t="s">
        <v>266</v>
      </c>
      <c r="C5423" s="55" t="s">
        <v>2722</v>
      </c>
      <c r="D5423" s="55" t="s">
        <v>269</v>
      </c>
      <c r="E5423" s="55" t="s">
        <v>2831</v>
      </c>
      <c r="F5423" s="55">
        <v>0</v>
      </c>
      <c r="G5423" s="55">
        <v>12</v>
      </c>
    </row>
    <row r="5424" spans="2:7">
      <c r="B5424" s="55" t="s">
        <v>266</v>
      </c>
      <c r="C5424" s="55" t="s">
        <v>2722</v>
      </c>
      <c r="D5424" s="55" t="s">
        <v>267</v>
      </c>
      <c r="E5424" s="55" t="s">
        <v>2832</v>
      </c>
      <c r="F5424" s="55">
        <v>2</v>
      </c>
      <c r="G5424" s="55">
        <v>8</v>
      </c>
    </row>
    <row r="5425" spans="2:7">
      <c r="B5425" s="55" t="s">
        <v>266</v>
      </c>
      <c r="C5425" s="55" t="s">
        <v>2722</v>
      </c>
      <c r="D5425" s="55" t="s">
        <v>269</v>
      </c>
      <c r="E5425" s="55" t="s">
        <v>2832</v>
      </c>
      <c r="F5425" s="55">
        <v>0</v>
      </c>
      <c r="G5425" s="55">
        <v>0</v>
      </c>
    </row>
    <row r="5426" spans="2:7">
      <c r="B5426" s="55" t="s">
        <v>266</v>
      </c>
      <c r="C5426" s="55" t="s">
        <v>2722</v>
      </c>
      <c r="D5426" s="55" t="s">
        <v>270</v>
      </c>
      <c r="E5426" s="55" t="s">
        <v>2832</v>
      </c>
      <c r="F5426" s="55">
        <v>0</v>
      </c>
      <c r="G5426" s="55">
        <v>0</v>
      </c>
    </row>
    <row r="5427" spans="2:7">
      <c r="B5427" s="55" t="s">
        <v>266</v>
      </c>
      <c r="C5427" s="55" t="s">
        <v>2722</v>
      </c>
      <c r="D5427" s="55" t="s">
        <v>267</v>
      </c>
      <c r="E5427" s="55" t="s">
        <v>2833</v>
      </c>
      <c r="F5427" s="55">
        <v>8</v>
      </c>
      <c r="G5427" s="55">
        <v>5</v>
      </c>
    </row>
    <row r="5428" spans="2:7">
      <c r="B5428" s="55" t="s">
        <v>266</v>
      </c>
      <c r="C5428" s="55" t="s">
        <v>2722</v>
      </c>
      <c r="D5428" s="55" t="s">
        <v>269</v>
      </c>
      <c r="E5428" s="55" t="s">
        <v>2833</v>
      </c>
      <c r="F5428" s="55">
        <v>4</v>
      </c>
      <c r="G5428" s="55">
        <v>0</v>
      </c>
    </row>
    <row r="5429" spans="2:7">
      <c r="B5429" s="55" t="s">
        <v>266</v>
      </c>
      <c r="C5429" s="55" t="s">
        <v>2722</v>
      </c>
      <c r="D5429" s="55" t="s">
        <v>270</v>
      </c>
      <c r="E5429" s="55" t="s">
        <v>2833</v>
      </c>
      <c r="F5429" s="55">
        <v>0</v>
      </c>
      <c r="G5429" s="55">
        <v>0</v>
      </c>
    </row>
    <row r="5430" spans="2:7">
      <c r="B5430" s="55" t="s">
        <v>266</v>
      </c>
      <c r="C5430" s="55" t="s">
        <v>2722</v>
      </c>
      <c r="D5430" s="55" t="s">
        <v>267</v>
      </c>
      <c r="E5430" s="55" t="s">
        <v>2834</v>
      </c>
      <c r="F5430" s="55">
        <v>787</v>
      </c>
      <c r="G5430" s="55">
        <v>759</v>
      </c>
    </row>
    <row r="5431" spans="2:7">
      <c r="B5431" s="55" t="s">
        <v>266</v>
      </c>
      <c r="C5431" s="55" t="s">
        <v>2722</v>
      </c>
      <c r="D5431" s="55" t="s">
        <v>269</v>
      </c>
      <c r="E5431" s="55" t="s">
        <v>2834</v>
      </c>
      <c r="F5431" s="55">
        <v>498</v>
      </c>
      <c r="G5431" s="55">
        <v>414</v>
      </c>
    </row>
    <row r="5432" spans="2:7">
      <c r="B5432" s="55" t="s">
        <v>266</v>
      </c>
      <c r="C5432" s="55" t="s">
        <v>2722</v>
      </c>
      <c r="D5432" s="55" t="s">
        <v>270</v>
      </c>
      <c r="E5432" s="55" t="s">
        <v>2834</v>
      </c>
      <c r="F5432" s="55">
        <v>73</v>
      </c>
      <c r="G5432" s="55">
        <v>41</v>
      </c>
    </row>
    <row r="5433" spans="2:7">
      <c r="B5433" s="55" t="s">
        <v>266</v>
      </c>
      <c r="C5433" s="55" t="s">
        <v>2722</v>
      </c>
      <c r="D5433" s="55" t="s">
        <v>267</v>
      </c>
      <c r="E5433" s="55" t="s">
        <v>2835</v>
      </c>
      <c r="F5433" s="55">
        <v>8</v>
      </c>
      <c r="G5433" s="55">
        <v>2</v>
      </c>
    </row>
    <row r="5434" spans="2:7">
      <c r="B5434" s="55" t="s">
        <v>266</v>
      </c>
      <c r="C5434" s="55" t="s">
        <v>2722</v>
      </c>
      <c r="D5434" s="55" t="s">
        <v>269</v>
      </c>
      <c r="E5434" s="55" t="s">
        <v>2835</v>
      </c>
      <c r="F5434" s="55">
        <v>6</v>
      </c>
      <c r="G5434" s="55">
        <v>14</v>
      </c>
    </row>
    <row r="5435" spans="2:7">
      <c r="B5435" s="55" t="s">
        <v>266</v>
      </c>
      <c r="C5435" s="55" t="s">
        <v>2722</v>
      </c>
      <c r="D5435" s="55" t="s">
        <v>267</v>
      </c>
      <c r="E5435" s="55" t="s">
        <v>2836</v>
      </c>
      <c r="F5435" s="55">
        <v>338</v>
      </c>
      <c r="G5435" s="55">
        <v>220</v>
      </c>
    </row>
    <row r="5436" spans="2:7">
      <c r="B5436" s="55" t="s">
        <v>266</v>
      </c>
      <c r="C5436" s="55" t="s">
        <v>2722</v>
      </c>
      <c r="D5436" s="55" t="s">
        <v>269</v>
      </c>
      <c r="E5436" s="55" t="s">
        <v>2836</v>
      </c>
      <c r="F5436" s="55">
        <v>47</v>
      </c>
      <c r="G5436" s="55">
        <v>57</v>
      </c>
    </row>
    <row r="5437" spans="2:7">
      <c r="B5437" s="55" t="s">
        <v>266</v>
      </c>
      <c r="C5437" s="55" t="s">
        <v>2722</v>
      </c>
      <c r="D5437" s="55" t="s">
        <v>270</v>
      </c>
      <c r="E5437" s="55" t="s">
        <v>2836</v>
      </c>
      <c r="F5437" s="55">
        <v>15</v>
      </c>
      <c r="G5437" s="55">
        <v>17</v>
      </c>
    </row>
    <row r="5438" spans="2:7">
      <c r="B5438" s="55" t="s">
        <v>266</v>
      </c>
      <c r="C5438" s="55" t="s">
        <v>2722</v>
      </c>
      <c r="D5438" s="55" t="s">
        <v>267</v>
      </c>
      <c r="E5438" s="55" t="s">
        <v>2837</v>
      </c>
      <c r="F5438" s="55">
        <v>12</v>
      </c>
      <c r="G5438" s="55">
        <v>1</v>
      </c>
    </row>
    <row r="5439" spans="2:7">
      <c r="B5439" s="55" t="s">
        <v>266</v>
      </c>
      <c r="C5439" s="55" t="s">
        <v>2722</v>
      </c>
      <c r="D5439" s="55" t="s">
        <v>269</v>
      </c>
      <c r="E5439" s="55" t="s">
        <v>2837</v>
      </c>
      <c r="F5439" s="55">
        <v>0</v>
      </c>
      <c r="G5439" s="55">
        <v>0</v>
      </c>
    </row>
    <row r="5440" spans="2:7">
      <c r="B5440" s="55" t="s">
        <v>266</v>
      </c>
      <c r="C5440" s="55" t="s">
        <v>2722</v>
      </c>
      <c r="D5440" s="55" t="s">
        <v>270</v>
      </c>
      <c r="E5440" s="55" t="s">
        <v>2837</v>
      </c>
      <c r="F5440" s="55">
        <v>0</v>
      </c>
      <c r="G5440" s="55">
        <v>0</v>
      </c>
    </row>
    <row r="5441" spans="2:7">
      <c r="B5441" s="55" t="s">
        <v>266</v>
      </c>
      <c r="C5441" s="55" t="s">
        <v>2722</v>
      </c>
      <c r="D5441" s="55" t="s">
        <v>267</v>
      </c>
      <c r="E5441" s="55" t="s">
        <v>2838</v>
      </c>
      <c r="F5441" s="55">
        <v>0</v>
      </c>
      <c r="G5441" s="55">
        <v>0</v>
      </c>
    </row>
    <row r="5442" spans="2:7">
      <c r="B5442" s="55" t="s">
        <v>266</v>
      </c>
      <c r="C5442" s="55" t="s">
        <v>2722</v>
      </c>
      <c r="D5442" s="55" t="s">
        <v>269</v>
      </c>
      <c r="E5442" s="55" t="s">
        <v>2838</v>
      </c>
      <c r="F5442" s="55">
        <v>0</v>
      </c>
      <c r="G5442" s="55">
        <v>0</v>
      </c>
    </row>
    <row r="5443" spans="2:7">
      <c r="B5443" s="55" t="s">
        <v>266</v>
      </c>
      <c r="C5443" s="55" t="s">
        <v>2722</v>
      </c>
      <c r="D5443" s="55" t="s">
        <v>267</v>
      </c>
      <c r="E5443" s="55" t="s">
        <v>2839</v>
      </c>
      <c r="F5443" s="55">
        <v>67</v>
      </c>
      <c r="G5443" s="55">
        <v>36</v>
      </c>
    </row>
    <row r="5444" spans="2:7">
      <c r="B5444" s="55" t="s">
        <v>266</v>
      </c>
      <c r="C5444" s="55" t="s">
        <v>2722</v>
      </c>
      <c r="D5444" s="55" t="s">
        <v>269</v>
      </c>
      <c r="E5444" s="55" t="s">
        <v>2839</v>
      </c>
      <c r="F5444" s="55">
        <v>16</v>
      </c>
      <c r="G5444" s="55">
        <v>44</v>
      </c>
    </row>
    <row r="5445" spans="2:7">
      <c r="B5445" s="55" t="s">
        <v>266</v>
      </c>
      <c r="C5445" s="55" t="s">
        <v>2722</v>
      </c>
      <c r="D5445" s="55" t="s">
        <v>270</v>
      </c>
      <c r="E5445" s="55" t="s">
        <v>2839</v>
      </c>
      <c r="F5445" s="55">
        <v>0</v>
      </c>
      <c r="G5445" s="55">
        <v>5</v>
      </c>
    </row>
    <row r="5446" spans="2:7">
      <c r="B5446" s="55" t="s">
        <v>266</v>
      </c>
      <c r="C5446" s="55" t="s">
        <v>2722</v>
      </c>
      <c r="D5446" s="55" t="s">
        <v>267</v>
      </c>
      <c r="E5446" s="55" t="s">
        <v>2840</v>
      </c>
      <c r="F5446" s="55">
        <v>5</v>
      </c>
      <c r="G5446" s="55">
        <v>20</v>
      </c>
    </row>
    <row r="5447" spans="2:7">
      <c r="B5447" s="55" t="s">
        <v>266</v>
      </c>
      <c r="C5447" s="55" t="s">
        <v>2722</v>
      </c>
      <c r="D5447" s="55" t="s">
        <v>267</v>
      </c>
      <c r="E5447" s="55" t="s">
        <v>2841</v>
      </c>
      <c r="F5447" s="55">
        <v>0</v>
      </c>
      <c r="G5447" s="55">
        <v>0</v>
      </c>
    </row>
    <row r="5448" spans="2:7">
      <c r="B5448" s="55" t="s">
        <v>266</v>
      </c>
      <c r="C5448" s="55" t="s">
        <v>2722</v>
      </c>
      <c r="D5448" s="55" t="s">
        <v>269</v>
      </c>
      <c r="E5448" s="55" t="s">
        <v>2841</v>
      </c>
      <c r="F5448" s="55">
        <v>0</v>
      </c>
      <c r="G5448" s="55">
        <v>0</v>
      </c>
    </row>
    <row r="5449" spans="2:7">
      <c r="B5449" s="55" t="s">
        <v>266</v>
      </c>
      <c r="C5449" s="55" t="s">
        <v>2722</v>
      </c>
      <c r="D5449" s="55" t="s">
        <v>269</v>
      </c>
      <c r="E5449" s="55" t="s">
        <v>2842</v>
      </c>
      <c r="F5449" s="55">
        <v>0</v>
      </c>
      <c r="G5449" s="55">
        <v>0</v>
      </c>
    </row>
    <row r="5450" spans="2:7">
      <c r="B5450" s="55" t="s">
        <v>266</v>
      </c>
      <c r="C5450" s="55" t="s">
        <v>2722</v>
      </c>
      <c r="D5450" s="55" t="s">
        <v>270</v>
      </c>
      <c r="E5450" s="55" t="s">
        <v>2842</v>
      </c>
      <c r="F5450" s="55">
        <v>0</v>
      </c>
      <c r="G5450" s="55">
        <v>0</v>
      </c>
    </row>
    <row r="5451" spans="2:7">
      <c r="B5451" s="55" t="s">
        <v>266</v>
      </c>
      <c r="C5451" s="55" t="s">
        <v>2722</v>
      </c>
      <c r="D5451" s="55" t="s">
        <v>267</v>
      </c>
      <c r="E5451" s="55" t="s">
        <v>2843</v>
      </c>
      <c r="F5451" s="55">
        <v>14</v>
      </c>
      <c r="G5451" s="55">
        <v>48</v>
      </c>
    </row>
    <row r="5452" spans="2:7">
      <c r="B5452" s="55" t="s">
        <v>266</v>
      </c>
      <c r="C5452" s="55" t="s">
        <v>2722</v>
      </c>
      <c r="D5452" s="55" t="s">
        <v>269</v>
      </c>
      <c r="E5452" s="55" t="s">
        <v>2843</v>
      </c>
      <c r="F5452" s="55">
        <v>13</v>
      </c>
      <c r="G5452" s="55">
        <v>0</v>
      </c>
    </row>
    <row r="5453" spans="2:7">
      <c r="B5453" s="55" t="s">
        <v>266</v>
      </c>
      <c r="C5453" s="55" t="s">
        <v>2722</v>
      </c>
      <c r="D5453" s="55" t="s">
        <v>270</v>
      </c>
      <c r="E5453" s="55" t="s">
        <v>2843</v>
      </c>
      <c r="F5453" s="55">
        <v>0</v>
      </c>
      <c r="G5453" s="55">
        <v>0</v>
      </c>
    </row>
    <row r="5454" spans="2:7">
      <c r="B5454" s="55" t="s">
        <v>266</v>
      </c>
      <c r="C5454" s="55" t="s">
        <v>2722</v>
      </c>
      <c r="D5454" s="55" t="s">
        <v>267</v>
      </c>
      <c r="E5454" s="55" t="s">
        <v>2844</v>
      </c>
      <c r="F5454" s="55">
        <v>0</v>
      </c>
      <c r="G5454" s="55">
        <v>0</v>
      </c>
    </row>
    <row r="5455" spans="2:7">
      <c r="B5455" s="55" t="s">
        <v>266</v>
      </c>
      <c r="C5455" s="55" t="s">
        <v>2722</v>
      </c>
      <c r="D5455" s="55" t="s">
        <v>269</v>
      </c>
      <c r="E5455" s="55" t="s">
        <v>2844</v>
      </c>
      <c r="F5455" s="55">
        <v>0</v>
      </c>
      <c r="G5455" s="55">
        <v>0</v>
      </c>
    </row>
    <row r="5456" spans="2:7">
      <c r="B5456" s="55" t="s">
        <v>266</v>
      </c>
      <c r="C5456" s="55" t="s">
        <v>2722</v>
      </c>
      <c r="D5456" s="55" t="s">
        <v>267</v>
      </c>
      <c r="E5456" s="55" t="s">
        <v>2845</v>
      </c>
      <c r="F5456" s="55">
        <v>12</v>
      </c>
      <c r="G5456" s="55">
        <v>0</v>
      </c>
    </row>
    <row r="5457" spans="2:7">
      <c r="B5457" s="55" t="s">
        <v>266</v>
      </c>
      <c r="C5457" s="55" t="s">
        <v>2722</v>
      </c>
      <c r="D5457" s="55" t="s">
        <v>267</v>
      </c>
      <c r="E5457" s="55" t="s">
        <v>2846</v>
      </c>
      <c r="F5457" s="55">
        <v>6</v>
      </c>
      <c r="G5457" s="55">
        <v>2</v>
      </c>
    </row>
    <row r="5458" spans="2:7">
      <c r="B5458" s="55" t="s">
        <v>266</v>
      </c>
      <c r="C5458" s="55" t="s">
        <v>2722</v>
      </c>
      <c r="D5458" s="55" t="s">
        <v>267</v>
      </c>
      <c r="E5458" s="55" t="s">
        <v>2847</v>
      </c>
      <c r="F5458" s="55">
        <v>4</v>
      </c>
      <c r="G5458" s="55">
        <v>0</v>
      </c>
    </row>
    <row r="5459" spans="2:7">
      <c r="B5459" s="55" t="s">
        <v>266</v>
      </c>
      <c r="C5459" s="55" t="s">
        <v>2722</v>
      </c>
      <c r="D5459" s="55" t="s">
        <v>267</v>
      </c>
      <c r="E5459" s="55" t="s">
        <v>2848</v>
      </c>
      <c r="F5459" s="55">
        <v>29</v>
      </c>
      <c r="G5459" s="55">
        <v>16</v>
      </c>
    </row>
    <row r="5460" spans="2:7">
      <c r="B5460" s="55" t="s">
        <v>266</v>
      </c>
      <c r="C5460" s="55" t="s">
        <v>2722</v>
      </c>
      <c r="D5460" s="55" t="s">
        <v>269</v>
      </c>
      <c r="E5460" s="55" t="s">
        <v>2848</v>
      </c>
      <c r="F5460" s="55">
        <v>8</v>
      </c>
      <c r="G5460" s="55">
        <v>2</v>
      </c>
    </row>
    <row r="5461" spans="2:7">
      <c r="B5461" s="55" t="s">
        <v>266</v>
      </c>
      <c r="C5461" s="55" t="s">
        <v>2722</v>
      </c>
      <c r="D5461" s="55" t="s">
        <v>270</v>
      </c>
      <c r="E5461" s="55" t="s">
        <v>2848</v>
      </c>
      <c r="F5461" s="55">
        <v>0</v>
      </c>
      <c r="G5461" s="55">
        <v>0</v>
      </c>
    </row>
    <row r="5462" spans="2:7">
      <c r="B5462" s="55" t="s">
        <v>266</v>
      </c>
      <c r="C5462" s="55" t="s">
        <v>2722</v>
      </c>
      <c r="D5462" s="55" t="s">
        <v>267</v>
      </c>
      <c r="E5462" s="55" t="s">
        <v>2849</v>
      </c>
      <c r="F5462" s="55">
        <v>1218</v>
      </c>
      <c r="G5462" s="55">
        <v>950</v>
      </c>
    </row>
    <row r="5463" spans="2:7">
      <c r="B5463" s="55" t="s">
        <v>266</v>
      </c>
      <c r="C5463" s="55" t="s">
        <v>2722</v>
      </c>
      <c r="D5463" s="55" t="s">
        <v>269</v>
      </c>
      <c r="E5463" s="55" t="s">
        <v>2849</v>
      </c>
      <c r="F5463" s="55">
        <v>493</v>
      </c>
      <c r="G5463" s="55">
        <v>348</v>
      </c>
    </row>
    <row r="5464" spans="2:7">
      <c r="B5464" s="55" t="s">
        <v>266</v>
      </c>
      <c r="C5464" s="55" t="s">
        <v>2722</v>
      </c>
      <c r="D5464" s="55" t="s">
        <v>270</v>
      </c>
      <c r="E5464" s="55" t="s">
        <v>2849</v>
      </c>
      <c r="F5464" s="55">
        <v>128</v>
      </c>
      <c r="G5464" s="55">
        <v>137</v>
      </c>
    </row>
    <row r="5465" spans="2:7">
      <c r="B5465" s="55" t="s">
        <v>266</v>
      </c>
      <c r="C5465" s="55" t="s">
        <v>2722</v>
      </c>
      <c r="D5465" s="55" t="s">
        <v>267</v>
      </c>
      <c r="E5465" s="55" t="s">
        <v>2850</v>
      </c>
      <c r="F5465" s="55">
        <v>10</v>
      </c>
      <c r="G5465" s="55">
        <v>34</v>
      </c>
    </row>
    <row r="5466" spans="2:7">
      <c r="B5466" s="55" t="s">
        <v>266</v>
      </c>
      <c r="C5466" s="55" t="s">
        <v>2722</v>
      </c>
      <c r="D5466" s="55" t="s">
        <v>269</v>
      </c>
      <c r="E5466" s="55" t="s">
        <v>2850</v>
      </c>
      <c r="F5466" s="55">
        <v>0</v>
      </c>
      <c r="G5466" s="55">
        <v>0</v>
      </c>
    </row>
    <row r="5467" spans="2:7">
      <c r="B5467" s="55" t="s">
        <v>266</v>
      </c>
      <c r="C5467" s="55" t="s">
        <v>2722</v>
      </c>
      <c r="D5467" s="55" t="s">
        <v>267</v>
      </c>
      <c r="E5467" s="55" t="s">
        <v>2851</v>
      </c>
      <c r="F5467" s="55">
        <v>72</v>
      </c>
      <c r="G5467" s="55">
        <v>141</v>
      </c>
    </row>
    <row r="5468" spans="2:7">
      <c r="B5468" s="55" t="s">
        <v>266</v>
      </c>
      <c r="C5468" s="55" t="s">
        <v>2722</v>
      </c>
      <c r="D5468" s="55" t="s">
        <v>269</v>
      </c>
      <c r="E5468" s="55" t="s">
        <v>2851</v>
      </c>
      <c r="F5468" s="55">
        <v>40</v>
      </c>
      <c r="G5468" s="55">
        <v>132</v>
      </c>
    </row>
    <row r="5469" spans="2:7">
      <c r="B5469" s="55" t="s">
        <v>266</v>
      </c>
      <c r="C5469" s="55" t="s">
        <v>2722</v>
      </c>
      <c r="D5469" s="55" t="s">
        <v>270</v>
      </c>
      <c r="E5469" s="55" t="s">
        <v>2851</v>
      </c>
      <c r="F5469" s="55">
        <v>27</v>
      </c>
      <c r="G5469" s="55">
        <v>22</v>
      </c>
    </row>
    <row r="5470" spans="2:7">
      <c r="B5470" s="55" t="s">
        <v>266</v>
      </c>
      <c r="C5470" s="55" t="s">
        <v>2722</v>
      </c>
      <c r="D5470" s="55" t="s">
        <v>267</v>
      </c>
      <c r="E5470" s="55" t="s">
        <v>2852</v>
      </c>
      <c r="F5470" s="55">
        <v>0</v>
      </c>
      <c r="G5470" s="55">
        <v>0</v>
      </c>
    </row>
    <row r="5471" spans="2:7">
      <c r="B5471" s="55" t="s">
        <v>266</v>
      </c>
      <c r="C5471" s="55" t="s">
        <v>2722</v>
      </c>
      <c r="D5471" s="55" t="s">
        <v>267</v>
      </c>
      <c r="E5471" s="55" t="s">
        <v>2853</v>
      </c>
      <c r="F5471" s="55">
        <v>18</v>
      </c>
      <c r="G5471" s="55">
        <v>13</v>
      </c>
    </row>
    <row r="5472" spans="2:7">
      <c r="B5472" s="55" t="s">
        <v>266</v>
      </c>
      <c r="C5472" s="55" t="s">
        <v>2722</v>
      </c>
      <c r="D5472" s="55" t="s">
        <v>269</v>
      </c>
      <c r="E5472" s="55" t="s">
        <v>2853</v>
      </c>
      <c r="F5472" s="55">
        <v>3</v>
      </c>
      <c r="G5472" s="55">
        <v>2</v>
      </c>
    </row>
    <row r="5473" spans="2:7">
      <c r="B5473" s="55" t="s">
        <v>266</v>
      </c>
      <c r="C5473" s="55" t="s">
        <v>2722</v>
      </c>
      <c r="D5473" s="55" t="s">
        <v>270</v>
      </c>
      <c r="E5473" s="55" t="s">
        <v>2853</v>
      </c>
      <c r="F5473" s="55">
        <v>2</v>
      </c>
      <c r="G5473" s="55">
        <v>4</v>
      </c>
    </row>
    <row r="5474" spans="2:7">
      <c r="B5474" s="55" t="s">
        <v>266</v>
      </c>
      <c r="C5474" s="55" t="s">
        <v>2722</v>
      </c>
      <c r="D5474" s="55" t="s">
        <v>267</v>
      </c>
      <c r="E5474" s="55" t="s">
        <v>2854</v>
      </c>
      <c r="F5474" s="55">
        <v>6</v>
      </c>
      <c r="G5474" s="55">
        <v>3</v>
      </c>
    </row>
    <row r="5475" spans="2:7">
      <c r="B5475" s="55" t="s">
        <v>266</v>
      </c>
      <c r="C5475" s="55" t="s">
        <v>2722</v>
      </c>
      <c r="D5475" s="55" t="s">
        <v>269</v>
      </c>
      <c r="E5475" s="55" t="s">
        <v>2854</v>
      </c>
      <c r="F5475" s="55">
        <v>5</v>
      </c>
      <c r="G5475" s="55">
        <v>3</v>
      </c>
    </row>
    <row r="5476" spans="2:7">
      <c r="B5476" s="55" t="s">
        <v>266</v>
      </c>
      <c r="C5476" s="55" t="s">
        <v>2722</v>
      </c>
      <c r="D5476" s="55" t="s">
        <v>270</v>
      </c>
      <c r="E5476" s="55" t="s">
        <v>2854</v>
      </c>
      <c r="F5476" s="55">
        <v>1</v>
      </c>
      <c r="G5476" s="55">
        <v>1</v>
      </c>
    </row>
    <row r="5477" spans="2:7">
      <c r="B5477" s="55" t="s">
        <v>266</v>
      </c>
      <c r="C5477" s="55" t="s">
        <v>2722</v>
      </c>
      <c r="D5477" s="55" t="s">
        <v>267</v>
      </c>
      <c r="E5477" s="55" t="s">
        <v>2855</v>
      </c>
      <c r="F5477" s="55">
        <v>0</v>
      </c>
      <c r="G5477" s="55">
        <v>6</v>
      </c>
    </row>
    <row r="5478" spans="2:7">
      <c r="B5478" s="55" t="s">
        <v>266</v>
      </c>
      <c r="C5478" s="55" t="s">
        <v>2722</v>
      </c>
      <c r="D5478" s="55" t="s">
        <v>267</v>
      </c>
      <c r="E5478" s="55" t="s">
        <v>2856</v>
      </c>
      <c r="F5478" s="55">
        <v>75</v>
      </c>
      <c r="G5478" s="55">
        <v>105</v>
      </c>
    </row>
    <row r="5479" spans="2:7">
      <c r="B5479" s="55" t="s">
        <v>266</v>
      </c>
      <c r="C5479" s="55" t="s">
        <v>2722</v>
      </c>
      <c r="D5479" s="55" t="s">
        <v>269</v>
      </c>
      <c r="E5479" s="55" t="s">
        <v>2856</v>
      </c>
      <c r="F5479" s="55">
        <v>119</v>
      </c>
      <c r="G5479" s="55">
        <v>121</v>
      </c>
    </row>
    <row r="5480" spans="2:7">
      <c r="B5480" s="55" t="s">
        <v>266</v>
      </c>
      <c r="C5480" s="55" t="s">
        <v>2722</v>
      </c>
      <c r="D5480" s="55" t="s">
        <v>270</v>
      </c>
      <c r="E5480" s="55" t="s">
        <v>2856</v>
      </c>
      <c r="F5480" s="55">
        <v>6</v>
      </c>
      <c r="G5480" s="55">
        <v>6</v>
      </c>
    </row>
    <row r="5481" spans="2:7">
      <c r="B5481" s="55" t="s">
        <v>266</v>
      </c>
      <c r="C5481" s="55" t="s">
        <v>2722</v>
      </c>
      <c r="D5481" s="55" t="s">
        <v>267</v>
      </c>
      <c r="E5481" s="55" t="s">
        <v>2857</v>
      </c>
      <c r="F5481" s="55">
        <v>3</v>
      </c>
      <c r="G5481" s="55">
        <v>0</v>
      </c>
    </row>
    <row r="5482" spans="2:7">
      <c r="B5482" s="55" t="s">
        <v>266</v>
      </c>
      <c r="C5482" s="55" t="s">
        <v>2722</v>
      </c>
      <c r="D5482" s="55" t="s">
        <v>269</v>
      </c>
      <c r="E5482" s="55" t="s">
        <v>2857</v>
      </c>
      <c r="F5482" s="55">
        <v>6</v>
      </c>
      <c r="G5482" s="55">
        <v>3</v>
      </c>
    </row>
    <row r="5483" spans="2:7">
      <c r="B5483" s="55" t="s">
        <v>266</v>
      </c>
      <c r="C5483" s="55" t="s">
        <v>2722</v>
      </c>
      <c r="D5483" s="55" t="s">
        <v>267</v>
      </c>
      <c r="E5483" s="55" t="s">
        <v>2858</v>
      </c>
      <c r="F5483" s="55">
        <v>1</v>
      </c>
      <c r="G5483" s="55">
        <v>0</v>
      </c>
    </row>
    <row r="5484" spans="2:7">
      <c r="B5484" s="55" t="s">
        <v>266</v>
      </c>
      <c r="C5484" s="55" t="s">
        <v>2722</v>
      </c>
      <c r="D5484" s="55" t="s">
        <v>269</v>
      </c>
      <c r="E5484" s="55" t="s">
        <v>2858</v>
      </c>
      <c r="F5484" s="55">
        <v>0</v>
      </c>
      <c r="G5484" s="55">
        <v>0</v>
      </c>
    </row>
    <row r="5485" spans="2:7">
      <c r="B5485" s="55" t="s">
        <v>266</v>
      </c>
      <c r="C5485" s="55" t="s">
        <v>2722</v>
      </c>
      <c r="D5485" s="55" t="s">
        <v>267</v>
      </c>
      <c r="E5485" s="55" t="s">
        <v>924</v>
      </c>
      <c r="F5485" s="55">
        <v>2</v>
      </c>
      <c r="G5485" s="55">
        <v>8</v>
      </c>
    </row>
    <row r="5486" spans="2:7">
      <c r="B5486" s="55" t="s">
        <v>266</v>
      </c>
      <c r="C5486" s="55" t="s">
        <v>2722</v>
      </c>
      <c r="D5486" s="55" t="s">
        <v>267</v>
      </c>
      <c r="E5486" s="55" t="s">
        <v>2859</v>
      </c>
      <c r="F5486" s="55">
        <v>6</v>
      </c>
      <c r="G5486" s="55">
        <v>14</v>
      </c>
    </row>
    <row r="5487" spans="2:7">
      <c r="B5487" s="55" t="s">
        <v>266</v>
      </c>
      <c r="C5487" s="55" t="s">
        <v>2722</v>
      </c>
      <c r="D5487" s="55" t="s">
        <v>269</v>
      </c>
      <c r="E5487" s="55" t="s">
        <v>2859</v>
      </c>
      <c r="F5487" s="55">
        <v>0</v>
      </c>
      <c r="G5487" s="55">
        <v>0</v>
      </c>
    </row>
    <row r="5488" spans="2:7">
      <c r="B5488" s="55" t="s">
        <v>266</v>
      </c>
      <c r="C5488" s="55" t="s">
        <v>2722</v>
      </c>
      <c r="D5488" s="55" t="s">
        <v>267</v>
      </c>
      <c r="E5488" s="55" t="s">
        <v>2860</v>
      </c>
      <c r="F5488" s="55">
        <v>13</v>
      </c>
      <c r="G5488" s="55">
        <v>10</v>
      </c>
    </row>
    <row r="5489" spans="2:7">
      <c r="B5489" s="55" t="s">
        <v>266</v>
      </c>
      <c r="C5489" s="55" t="s">
        <v>2722</v>
      </c>
      <c r="D5489" s="55" t="s">
        <v>269</v>
      </c>
      <c r="E5489" s="55" t="s">
        <v>2860</v>
      </c>
      <c r="F5489" s="55">
        <v>0</v>
      </c>
      <c r="G5489" s="55">
        <v>0</v>
      </c>
    </row>
    <row r="5490" spans="2:7">
      <c r="B5490" s="55" t="s">
        <v>266</v>
      </c>
      <c r="C5490" s="55" t="s">
        <v>2722</v>
      </c>
      <c r="D5490" s="55" t="s">
        <v>267</v>
      </c>
      <c r="E5490" s="55" t="s">
        <v>2861</v>
      </c>
      <c r="F5490" s="55">
        <v>49</v>
      </c>
      <c r="G5490" s="55">
        <v>44</v>
      </c>
    </row>
    <row r="5491" spans="2:7">
      <c r="B5491" s="55" t="s">
        <v>266</v>
      </c>
      <c r="C5491" s="55" t="s">
        <v>2722</v>
      </c>
      <c r="D5491" s="55" t="s">
        <v>269</v>
      </c>
      <c r="E5491" s="55" t="s">
        <v>2861</v>
      </c>
      <c r="F5491" s="55">
        <v>1</v>
      </c>
      <c r="G5491" s="55">
        <v>3</v>
      </c>
    </row>
    <row r="5492" spans="2:7">
      <c r="B5492" s="55" t="s">
        <v>266</v>
      </c>
      <c r="C5492" s="55" t="s">
        <v>2722</v>
      </c>
      <c r="D5492" s="55" t="s">
        <v>270</v>
      </c>
      <c r="E5492" s="55" t="s">
        <v>2861</v>
      </c>
      <c r="F5492" s="55">
        <v>0</v>
      </c>
      <c r="G5492" s="55">
        <v>1</v>
      </c>
    </row>
    <row r="5493" spans="2:7">
      <c r="B5493" s="55" t="s">
        <v>266</v>
      </c>
      <c r="C5493" s="55" t="s">
        <v>2722</v>
      </c>
      <c r="D5493" s="55" t="s">
        <v>267</v>
      </c>
      <c r="E5493" s="55" t="s">
        <v>2862</v>
      </c>
      <c r="F5493" s="55">
        <v>2</v>
      </c>
      <c r="G5493" s="55">
        <v>10</v>
      </c>
    </row>
    <row r="5494" spans="2:7">
      <c r="B5494" s="55" t="s">
        <v>266</v>
      </c>
      <c r="C5494" s="55" t="s">
        <v>2722</v>
      </c>
      <c r="D5494" s="55" t="s">
        <v>269</v>
      </c>
      <c r="E5494" s="55" t="s">
        <v>2862</v>
      </c>
      <c r="F5494" s="55">
        <v>0</v>
      </c>
      <c r="G5494" s="55">
        <v>0</v>
      </c>
    </row>
    <row r="5495" spans="2:7">
      <c r="B5495" s="55" t="s">
        <v>266</v>
      </c>
      <c r="C5495" s="55" t="s">
        <v>2722</v>
      </c>
      <c r="D5495" s="55" t="s">
        <v>267</v>
      </c>
      <c r="E5495" s="55" t="s">
        <v>2863</v>
      </c>
      <c r="F5495" s="55">
        <v>3</v>
      </c>
      <c r="G5495" s="55">
        <v>2</v>
      </c>
    </row>
    <row r="5496" spans="2:7">
      <c r="B5496" s="55" t="s">
        <v>266</v>
      </c>
      <c r="C5496" s="55" t="s">
        <v>2722</v>
      </c>
      <c r="D5496" s="55" t="s">
        <v>267</v>
      </c>
      <c r="E5496" s="55" t="s">
        <v>1987</v>
      </c>
      <c r="F5496" s="55">
        <v>1</v>
      </c>
      <c r="G5496" s="55">
        <v>1</v>
      </c>
    </row>
    <row r="5497" spans="2:7">
      <c r="B5497" s="55" t="s">
        <v>266</v>
      </c>
      <c r="C5497" s="55" t="s">
        <v>2722</v>
      </c>
      <c r="D5497" s="55" t="s">
        <v>269</v>
      </c>
      <c r="E5497" s="55" t="s">
        <v>1987</v>
      </c>
      <c r="F5497" s="55">
        <v>0</v>
      </c>
      <c r="G5497" s="55">
        <v>0</v>
      </c>
    </row>
    <row r="5498" spans="2:7">
      <c r="B5498" s="55" t="s">
        <v>266</v>
      </c>
      <c r="C5498" s="55" t="s">
        <v>2722</v>
      </c>
      <c r="D5498" s="55" t="s">
        <v>267</v>
      </c>
      <c r="E5498" s="55" t="s">
        <v>2864</v>
      </c>
      <c r="F5498" s="55">
        <v>28</v>
      </c>
      <c r="G5498" s="55">
        <v>33</v>
      </c>
    </row>
    <row r="5499" spans="2:7">
      <c r="B5499" s="55" t="s">
        <v>266</v>
      </c>
      <c r="C5499" s="55" t="s">
        <v>2722</v>
      </c>
      <c r="D5499" s="55" t="s">
        <v>269</v>
      </c>
      <c r="E5499" s="55" t="s">
        <v>2864</v>
      </c>
      <c r="F5499" s="55">
        <v>0</v>
      </c>
      <c r="G5499" s="55">
        <v>0</v>
      </c>
    </row>
    <row r="5500" spans="2:7">
      <c r="B5500" s="55" t="s">
        <v>266</v>
      </c>
      <c r="C5500" s="55" t="s">
        <v>2722</v>
      </c>
      <c r="D5500" s="55" t="s">
        <v>267</v>
      </c>
      <c r="E5500" s="55" t="s">
        <v>1238</v>
      </c>
      <c r="F5500" s="55">
        <v>7</v>
      </c>
      <c r="G5500" s="55">
        <v>4</v>
      </c>
    </row>
    <row r="5501" spans="2:7">
      <c r="B5501" s="55" t="s">
        <v>266</v>
      </c>
      <c r="C5501" s="55" t="s">
        <v>2722</v>
      </c>
      <c r="D5501" s="55" t="s">
        <v>269</v>
      </c>
      <c r="E5501" s="55" t="s">
        <v>1238</v>
      </c>
      <c r="F5501" s="55">
        <v>10</v>
      </c>
      <c r="G5501" s="55">
        <v>2</v>
      </c>
    </row>
    <row r="5502" spans="2:7">
      <c r="B5502" s="55" t="s">
        <v>266</v>
      </c>
      <c r="C5502" s="55" t="s">
        <v>2722</v>
      </c>
      <c r="D5502" s="55" t="s">
        <v>267</v>
      </c>
      <c r="E5502" s="55" t="s">
        <v>2865</v>
      </c>
      <c r="F5502" s="55">
        <v>2</v>
      </c>
      <c r="G5502" s="55">
        <v>3</v>
      </c>
    </row>
    <row r="5503" spans="2:7">
      <c r="B5503" s="55" t="s">
        <v>266</v>
      </c>
      <c r="C5503" s="55" t="s">
        <v>2722</v>
      </c>
      <c r="D5503" s="55" t="s">
        <v>269</v>
      </c>
      <c r="E5503" s="55" t="s">
        <v>2865</v>
      </c>
      <c r="F5503" s="55">
        <v>0</v>
      </c>
      <c r="G5503" s="55">
        <v>0</v>
      </c>
    </row>
    <row r="5504" spans="2:7">
      <c r="B5504" s="55" t="s">
        <v>266</v>
      </c>
      <c r="C5504" s="55" t="s">
        <v>2722</v>
      </c>
      <c r="D5504" s="55" t="s">
        <v>267</v>
      </c>
      <c r="E5504" s="55" t="s">
        <v>2866</v>
      </c>
      <c r="F5504" s="55">
        <v>132</v>
      </c>
      <c r="G5504" s="55">
        <v>113</v>
      </c>
    </row>
    <row r="5505" spans="2:7">
      <c r="B5505" s="55" t="s">
        <v>266</v>
      </c>
      <c r="C5505" s="55" t="s">
        <v>2722</v>
      </c>
      <c r="D5505" s="55" t="s">
        <v>269</v>
      </c>
      <c r="E5505" s="55" t="s">
        <v>2866</v>
      </c>
      <c r="F5505" s="55">
        <v>52</v>
      </c>
      <c r="G5505" s="55">
        <v>38</v>
      </c>
    </row>
    <row r="5506" spans="2:7">
      <c r="B5506" s="55" t="s">
        <v>266</v>
      </c>
      <c r="C5506" s="55" t="s">
        <v>2722</v>
      </c>
      <c r="D5506" s="55" t="s">
        <v>270</v>
      </c>
      <c r="E5506" s="55" t="s">
        <v>2866</v>
      </c>
      <c r="F5506" s="55">
        <v>8</v>
      </c>
      <c r="G5506" s="55">
        <v>6</v>
      </c>
    </row>
    <row r="5507" spans="2:7">
      <c r="B5507" s="55" t="s">
        <v>266</v>
      </c>
      <c r="C5507" s="55" t="s">
        <v>2722</v>
      </c>
      <c r="D5507" s="55" t="s">
        <v>267</v>
      </c>
      <c r="E5507" s="55" t="s">
        <v>2867</v>
      </c>
      <c r="F5507" s="55">
        <v>4</v>
      </c>
      <c r="G5507" s="55">
        <v>2</v>
      </c>
    </row>
    <row r="5508" spans="2:7">
      <c r="B5508" s="55" t="s">
        <v>266</v>
      </c>
      <c r="C5508" s="55" t="s">
        <v>2722</v>
      </c>
      <c r="D5508" s="55" t="s">
        <v>270</v>
      </c>
      <c r="E5508" s="55" t="s">
        <v>2867</v>
      </c>
      <c r="F5508" s="55">
        <v>0</v>
      </c>
      <c r="G5508" s="55">
        <v>0</v>
      </c>
    </row>
    <row r="5509" spans="2:7">
      <c r="B5509" s="55" t="s">
        <v>266</v>
      </c>
      <c r="C5509" s="55" t="s">
        <v>2722</v>
      </c>
      <c r="D5509" s="55" t="s">
        <v>267</v>
      </c>
      <c r="E5509" s="55" t="s">
        <v>2868</v>
      </c>
      <c r="F5509" s="55">
        <v>1</v>
      </c>
      <c r="G5509" s="55">
        <v>2</v>
      </c>
    </row>
    <row r="5510" spans="2:7">
      <c r="B5510" s="55" t="s">
        <v>266</v>
      </c>
      <c r="C5510" s="55" t="s">
        <v>2722</v>
      </c>
      <c r="D5510" s="55" t="s">
        <v>269</v>
      </c>
      <c r="E5510" s="55" t="s">
        <v>2868</v>
      </c>
      <c r="F5510" s="55">
        <v>0</v>
      </c>
      <c r="G5510" s="55">
        <v>0</v>
      </c>
    </row>
    <row r="5511" spans="2:7">
      <c r="B5511" s="55" t="s">
        <v>266</v>
      </c>
      <c r="C5511" s="55" t="s">
        <v>2722</v>
      </c>
      <c r="D5511" s="55" t="s">
        <v>270</v>
      </c>
      <c r="E5511" s="55" t="s">
        <v>2868</v>
      </c>
      <c r="F5511" s="55">
        <v>0</v>
      </c>
      <c r="G5511" s="55">
        <v>0</v>
      </c>
    </row>
    <row r="5512" spans="2:7">
      <c r="B5512" s="55" t="s">
        <v>266</v>
      </c>
      <c r="C5512" s="55" t="s">
        <v>2722</v>
      </c>
      <c r="D5512" s="55" t="s">
        <v>267</v>
      </c>
      <c r="E5512" s="55" t="s">
        <v>2869</v>
      </c>
      <c r="F5512" s="55">
        <v>18</v>
      </c>
      <c r="G5512" s="55">
        <v>3</v>
      </c>
    </row>
    <row r="5513" spans="2:7">
      <c r="B5513" s="55" t="s">
        <v>266</v>
      </c>
      <c r="C5513" s="55" t="s">
        <v>2722</v>
      </c>
      <c r="D5513" s="55" t="s">
        <v>267</v>
      </c>
      <c r="E5513" s="55" t="s">
        <v>2870</v>
      </c>
      <c r="F5513" s="55">
        <v>2</v>
      </c>
      <c r="G5513" s="55">
        <v>0</v>
      </c>
    </row>
    <row r="5514" spans="2:7">
      <c r="B5514" s="55" t="s">
        <v>266</v>
      </c>
      <c r="C5514" s="55" t="s">
        <v>2722</v>
      </c>
      <c r="D5514" s="55" t="s">
        <v>269</v>
      </c>
      <c r="E5514" s="55" t="s">
        <v>2870</v>
      </c>
      <c r="F5514" s="55">
        <v>0</v>
      </c>
      <c r="G5514" s="55">
        <v>0</v>
      </c>
    </row>
    <row r="5515" spans="2:7">
      <c r="B5515" s="55" t="s">
        <v>266</v>
      </c>
      <c r="C5515" s="55" t="s">
        <v>2722</v>
      </c>
      <c r="D5515" s="55" t="s">
        <v>267</v>
      </c>
      <c r="E5515" s="55" t="s">
        <v>607</v>
      </c>
      <c r="F5515" s="55">
        <v>2</v>
      </c>
      <c r="G5515" s="55">
        <v>2</v>
      </c>
    </row>
    <row r="5516" spans="2:7">
      <c r="B5516" s="55" t="s">
        <v>266</v>
      </c>
      <c r="C5516" s="55" t="s">
        <v>2722</v>
      </c>
      <c r="D5516" s="55" t="s">
        <v>269</v>
      </c>
      <c r="E5516" s="55" t="s">
        <v>607</v>
      </c>
      <c r="F5516" s="55">
        <v>0</v>
      </c>
      <c r="G5516" s="55">
        <v>0</v>
      </c>
    </row>
    <row r="5517" spans="2:7">
      <c r="B5517" s="55" t="s">
        <v>266</v>
      </c>
      <c r="C5517" s="55" t="s">
        <v>2722</v>
      </c>
      <c r="D5517" s="55" t="s">
        <v>267</v>
      </c>
      <c r="E5517" s="55" t="s">
        <v>2871</v>
      </c>
      <c r="F5517" s="55">
        <v>38</v>
      </c>
      <c r="G5517" s="55">
        <v>33</v>
      </c>
    </row>
    <row r="5518" spans="2:7">
      <c r="B5518" s="55" t="s">
        <v>266</v>
      </c>
      <c r="C5518" s="55" t="s">
        <v>2722</v>
      </c>
      <c r="D5518" s="55" t="s">
        <v>269</v>
      </c>
      <c r="E5518" s="55" t="s">
        <v>2871</v>
      </c>
      <c r="F5518" s="55">
        <v>0</v>
      </c>
      <c r="G5518" s="55">
        <v>0</v>
      </c>
    </row>
    <row r="5519" spans="2:7">
      <c r="B5519" s="55" t="s">
        <v>266</v>
      </c>
      <c r="C5519" s="55" t="s">
        <v>2722</v>
      </c>
      <c r="D5519" s="55" t="s">
        <v>267</v>
      </c>
      <c r="E5519" s="55" t="s">
        <v>2872</v>
      </c>
      <c r="F5519" s="55">
        <v>36</v>
      </c>
      <c r="G5519" s="55">
        <v>42</v>
      </c>
    </row>
    <row r="5520" spans="2:7">
      <c r="B5520" s="55" t="s">
        <v>266</v>
      </c>
      <c r="C5520" s="55" t="s">
        <v>2722</v>
      </c>
      <c r="D5520" s="55" t="s">
        <v>269</v>
      </c>
      <c r="E5520" s="55" t="s">
        <v>2872</v>
      </c>
      <c r="F5520" s="55">
        <v>0</v>
      </c>
      <c r="G5520" s="55">
        <v>0</v>
      </c>
    </row>
    <row r="5521" spans="2:7">
      <c r="B5521" s="55" t="s">
        <v>266</v>
      </c>
      <c r="C5521" s="55" t="s">
        <v>2722</v>
      </c>
      <c r="D5521" s="55" t="s">
        <v>267</v>
      </c>
      <c r="E5521" s="55" t="s">
        <v>2873</v>
      </c>
      <c r="F5521" s="55">
        <v>0</v>
      </c>
      <c r="G5521" s="55">
        <v>6</v>
      </c>
    </row>
    <row r="5522" spans="2:7">
      <c r="B5522" s="55" t="s">
        <v>266</v>
      </c>
      <c r="C5522" s="55" t="s">
        <v>2722</v>
      </c>
      <c r="D5522" s="55" t="s">
        <v>267</v>
      </c>
      <c r="E5522" s="55" t="s">
        <v>2874</v>
      </c>
      <c r="F5522" s="55">
        <v>25</v>
      </c>
      <c r="G5522" s="55">
        <v>25</v>
      </c>
    </row>
    <row r="5523" spans="2:7">
      <c r="B5523" s="55" t="s">
        <v>266</v>
      </c>
      <c r="C5523" s="55" t="s">
        <v>2722</v>
      </c>
      <c r="D5523" s="55" t="s">
        <v>269</v>
      </c>
      <c r="E5523" s="55" t="s">
        <v>2874</v>
      </c>
      <c r="F5523" s="55">
        <v>4</v>
      </c>
      <c r="G5523" s="55">
        <v>0</v>
      </c>
    </row>
    <row r="5524" spans="2:7">
      <c r="B5524" s="55" t="s">
        <v>266</v>
      </c>
      <c r="C5524" s="55" t="s">
        <v>2722</v>
      </c>
      <c r="D5524" s="55" t="s">
        <v>270</v>
      </c>
      <c r="E5524" s="55" t="s">
        <v>2874</v>
      </c>
      <c r="F5524" s="55">
        <v>0</v>
      </c>
      <c r="G5524" s="55">
        <v>0</v>
      </c>
    </row>
    <row r="5525" spans="2:7">
      <c r="B5525" s="55" t="s">
        <v>266</v>
      </c>
      <c r="C5525" s="55" t="s">
        <v>2722</v>
      </c>
      <c r="D5525" s="55" t="s">
        <v>267</v>
      </c>
      <c r="E5525" s="55" t="s">
        <v>2875</v>
      </c>
      <c r="F5525" s="55">
        <v>41</v>
      </c>
      <c r="G5525" s="55">
        <v>57</v>
      </c>
    </row>
    <row r="5526" spans="2:7">
      <c r="B5526" s="55" t="s">
        <v>266</v>
      </c>
      <c r="C5526" s="55" t="s">
        <v>2722</v>
      </c>
      <c r="D5526" s="55" t="s">
        <v>269</v>
      </c>
      <c r="E5526" s="55" t="s">
        <v>2875</v>
      </c>
      <c r="F5526" s="55">
        <v>34</v>
      </c>
      <c r="G5526" s="55">
        <v>36</v>
      </c>
    </row>
    <row r="5527" spans="2:7">
      <c r="B5527" s="55" t="s">
        <v>266</v>
      </c>
      <c r="C5527" s="55" t="s">
        <v>2722</v>
      </c>
      <c r="D5527" s="55" t="s">
        <v>270</v>
      </c>
      <c r="E5527" s="55" t="s">
        <v>2875</v>
      </c>
      <c r="F5527" s="55">
        <v>0</v>
      </c>
      <c r="G5527" s="55">
        <v>0</v>
      </c>
    </row>
    <row r="5528" spans="2:7">
      <c r="B5528" s="55" t="s">
        <v>266</v>
      </c>
      <c r="C5528" s="55" t="s">
        <v>2722</v>
      </c>
      <c r="D5528" s="55" t="s">
        <v>267</v>
      </c>
      <c r="E5528" s="55" t="s">
        <v>2876</v>
      </c>
      <c r="F5528" s="55">
        <v>6</v>
      </c>
      <c r="G5528" s="55">
        <v>13</v>
      </c>
    </row>
    <row r="5529" spans="2:7">
      <c r="B5529" s="55" t="s">
        <v>266</v>
      </c>
      <c r="C5529" s="55" t="s">
        <v>2722</v>
      </c>
      <c r="D5529" s="55" t="s">
        <v>267</v>
      </c>
      <c r="E5529" s="55" t="s">
        <v>2877</v>
      </c>
      <c r="F5529" s="55">
        <v>0</v>
      </c>
      <c r="G5529" s="55">
        <v>0</v>
      </c>
    </row>
    <row r="5530" spans="2:7">
      <c r="B5530" s="55" t="s">
        <v>266</v>
      </c>
      <c r="C5530" s="55" t="s">
        <v>2722</v>
      </c>
      <c r="D5530" s="55" t="s">
        <v>267</v>
      </c>
      <c r="E5530" s="55" t="s">
        <v>2878</v>
      </c>
      <c r="F5530" s="55">
        <v>0</v>
      </c>
      <c r="G5530" s="55">
        <v>0</v>
      </c>
    </row>
    <row r="5531" spans="2:7">
      <c r="B5531" s="55" t="s">
        <v>266</v>
      </c>
      <c r="C5531" s="55" t="s">
        <v>2722</v>
      </c>
      <c r="D5531" s="55" t="s">
        <v>269</v>
      </c>
      <c r="E5531" s="55" t="s">
        <v>2878</v>
      </c>
      <c r="F5531" s="55">
        <v>0</v>
      </c>
      <c r="G5531" s="55">
        <v>0</v>
      </c>
    </row>
    <row r="5532" spans="2:7">
      <c r="B5532" s="55" t="s">
        <v>266</v>
      </c>
      <c r="C5532" s="55" t="s">
        <v>2722</v>
      </c>
      <c r="D5532" s="55" t="s">
        <v>267</v>
      </c>
      <c r="E5532" s="55" t="s">
        <v>2879</v>
      </c>
      <c r="F5532" s="55">
        <v>90</v>
      </c>
      <c r="G5532" s="55">
        <v>43</v>
      </c>
    </row>
    <row r="5533" spans="2:7">
      <c r="B5533" s="55" t="s">
        <v>266</v>
      </c>
      <c r="C5533" s="55" t="s">
        <v>2722</v>
      </c>
      <c r="D5533" s="55" t="s">
        <v>269</v>
      </c>
      <c r="E5533" s="55" t="s">
        <v>2879</v>
      </c>
      <c r="F5533" s="55">
        <v>83</v>
      </c>
      <c r="G5533" s="55">
        <v>109</v>
      </c>
    </row>
    <row r="5534" spans="2:7">
      <c r="B5534" s="55" t="s">
        <v>266</v>
      </c>
      <c r="C5534" s="55" t="s">
        <v>2722</v>
      </c>
      <c r="D5534" s="55" t="s">
        <v>270</v>
      </c>
      <c r="E5534" s="55" t="s">
        <v>2879</v>
      </c>
      <c r="F5534" s="55">
        <v>16</v>
      </c>
      <c r="G5534" s="55">
        <v>22</v>
      </c>
    </row>
    <row r="5535" spans="2:7">
      <c r="B5535" s="55" t="s">
        <v>266</v>
      </c>
      <c r="C5535" s="55" t="s">
        <v>2722</v>
      </c>
      <c r="D5535" s="55" t="s">
        <v>267</v>
      </c>
      <c r="E5535" s="55" t="s">
        <v>2880</v>
      </c>
      <c r="F5535" s="55">
        <v>5</v>
      </c>
      <c r="G5535" s="55">
        <v>21</v>
      </c>
    </row>
    <row r="5536" spans="2:7">
      <c r="B5536" s="55" t="s">
        <v>266</v>
      </c>
      <c r="C5536" s="55" t="s">
        <v>2722</v>
      </c>
      <c r="D5536" s="55" t="s">
        <v>269</v>
      </c>
      <c r="E5536" s="55" t="s">
        <v>2880</v>
      </c>
      <c r="F5536" s="55">
        <v>0</v>
      </c>
      <c r="G5536" s="55">
        <v>4</v>
      </c>
    </row>
    <row r="5537" spans="2:7">
      <c r="B5537" s="55" t="s">
        <v>266</v>
      </c>
      <c r="C5537" s="55" t="s">
        <v>2722</v>
      </c>
      <c r="D5537" s="55" t="s">
        <v>270</v>
      </c>
      <c r="E5537" s="55" t="s">
        <v>2880</v>
      </c>
      <c r="F5537" s="55">
        <v>0</v>
      </c>
      <c r="G5537" s="55">
        <v>0</v>
      </c>
    </row>
    <row r="5538" spans="2:7">
      <c r="B5538" s="55" t="s">
        <v>266</v>
      </c>
      <c r="C5538" s="55" t="s">
        <v>2722</v>
      </c>
      <c r="D5538" s="55" t="s">
        <v>267</v>
      </c>
      <c r="E5538" s="55" t="s">
        <v>2881</v>
      </c>
      <c r="F5538" s="55">
        <v>16</v>
      </c>
      <c r="G5538" s="55">
        <v>56</v>
      </c>
    </row>
    <row r="5539" spans="2:7">
      <c r="B5539" s="55" t="s">
        <v>266</v>
      </c>
      <c r="C5539" s="55" t="s">
        <v>2722</v>
      </c>
      <c r="D5539" s="55" t="s">
        <v>269</v>
      </c>
      <c r="E5539" s="55" t="s">
        <v>2881</v>
      </c>
      <c r="F5539" s="55">
        <v>12</v>
      </c>
      <c r="G5539" s="55">
        <v>18</v>
      </c>
    </row>
    <row r="5540" spans="2:7">
      <c r="B5540" s="55" t="s">
        <v>266</v>
      </c>
      <c r="C5540" s="55" t="s">
        <v>2722</v>
      </c>
      <c r="D5540" s="55" t="s">
        <v>270</v>
      </c>
      <c r="E5540" s="55" t="s">
        <v>2881</v>
      </c>
      <c r="F5540" s="55">
        <v>0</v>
      </c>
      <c r="G5540" s="55">
        <v>13</v>
      </c>
    </row>
    <row r="5541" spans="2:7">
      <c r="B5541" s="55" t="s">
        <v>266</v>
      </c>
      <c r="C5541" s="55" t="s">
        <v>2722</v>
      </c>
      <c r="D5541" s="55" t="s">
        <v>267</v>
      </c>
      <c r="E5541" s="55" t="s">
        <v>2882</v>
      </c>
      <c r="F5541" s="55">
        <v>77</v>
      </c>
      <c r="G5541" s="55">
        <v>54</v>
      </c>
    </row>
    <row r="5542" spans="2:7">
      <c r="B5542" s="55" t="s">
        <v>266</v>
      </c>
      <c r="C5542" s="55" t="s">
        <v>2722</v>
      </c>
      <c r="D5542" s="55" t="s">
        <v>269</v>
      </c>
      <c r="E5542" s="55" t="s">
        <v>2882</v>
      </c>
      <c r="F5542" s="55">
        <v>16</v>
      </c>
      <c r="G5542" s="55">
        <v>15</v>
      </c>
    </row>
    <row r="5543" spans="2:7">
      <c r="B5543" s="55" t="s">
        <v>266</v>
      </c>
      <c r="C5543" s="55" t="s">
        <v>2722</v>
      </c>
      <c r="D5543" s="55" t="s">
        <v>270</v>
      </c>
      <c r="E5543" s="55" t="s">
        <v>2882</v>
      </c>
      <c r="F5543" s="55">
        <v>0</v>
      </c>
      <c r="G5543" s="55">
        <v>0</v>
      </c>
    </row>
    <row r="5544" spans="2:7">
      <c r="B5544" s="55" t="s">
        <v>266</v>
      </c>
      <c r="C5544" s="55" t="s">
        <v>2722</v>
      </c>
      <c r="D5544" s="55" t="s">
        <v>267</v>
      </c>
      <c r="E5544" s="55" t="s">
        <v>2883</v>
      </c>
      <c r="F5544" s="55">
        <v>3</v>
      </c>
      <c r="G5544" s="55">
        <v>2</v>
      </c>
    </row>
    <row r="5545" spans="2:7">
      <c r="B5545" s="55" t="s">
        <v>266</v>
      </c>
      <c r="C5545" s="55" t="s">
        <v>2722</v>
      </c>
      <c r="D5545" s="55" t="s">
        <v>270</v>
      </c>
      <c r="E5545" s="55" t="s">
        <v>2883</v>
      </c>
      <c r="F5545" s="55">
        <v>0</v>
      </c>
      <c r="G5545" s="55">
        <v>0</v>
      </c>
    </row>
    <row r="5546" spans="2:7">
      <c r="B5546" s="55" t="s">
        <v>266</v>
      </c>
      <c r="C5546" s="55" t="s">
        <v>2722</v>
      </c>
      <c r="D5546" s="55" t="s">
        <v>267</v>
      </c>
      <c r="E5546" s="55" t="s">
        <v>2884</v>
      </c>
      <c r="F5546" s="55">
        <v>0</v>
      </c>
      <c r="G5546" s="55">
        <v>1</v>
      </c>
    </row>
    <row r="5547" spans="2:7">
      <c r="B5547" s="55" t="s">
        <v>266</v>
      </c>
      <c r="C5547" s="55" t="s">
        <v>2722</v>
      </c>
      <c r="D5547" s="55" t="s">
        <v>267</v>
      </c>
      <c r="E5547" s="55" t="s">
        <v>382</v>
      </c>
      <c r="F5547" s="55">
        <v>2</v>
      </c>
      <c r="G5547" s="55">
        <v>0</v>
      </c>
    </row>
    <row r="5548" spans="2:7">
      <c r="B5548" s="55" t="s">
        <v>266</v>
      </c>
      <c r="C5548" s="55" t="s">
        <v>2722</v>
      </c>
      <c r="D5548" s="55" t="s">
        <v>269</v>
      </c>
      <c r="E5548" s="55" t="s">
        <v>382</v>
      </c>
      <c r="F5548" s="55">
        <v>52</v>
      </c>
      <c r="G5548" s="55">
        <v>16</v>
      </c>
    </row>
    <row r="5549" spans="2:7">
      <c r="B5549" s="55" t="s">
        <v>266</v>
      </c>
      <c r="C5549" s="55" t="s">
        <v>2722</v>
      </c>
      <c r="D5549" s="55" t="s">
        <v>270</v>
      </c>
      <c r="E5549" s="55" t="s">
        <v>382</v>
      </c>
      <c r="F5549" s="55">
        <v>0</v>
      </c>
      <c r="G5549" s="55">
        <v>0</v>
      </c>
    </row>
    <row r="5550" spans="2:7">
      <c r="B5550" s="55" t="s">
        <v>266</v>
      </c>
      <c r="C5550" s="55" t="s">
        <v>2722</v>
      </c>
      <c r="D5550" s="55" t="s">
        <v>267</v>
      </c>
      <c r="E5550" s="55" t="s">
        <v>2885</v>
      </c>
      <c r="F5550" s="55">
        <v>5</v>
      </c>
      <c r="G5550" s="55">
        <v>12</v>
      </c>
    </row>
    <row r="5551" spans="2:7">
      <c r="B5551" s="55" t="s">
        <v>266</v>
      </c>
      <c r="C5551" s="55" t="s">
        <v>2722</v>
      </c>
      <c r="D5551" s="55" t="s">
        <v>269</v>
      </c>
      <c r="E5551" s="55" t="s">
        <v>2885</v>
      </c>
      <c r="F5551" s="55">
        <v>0</v>
      </c>
      <c r="G5551" s="55">
        <v>0</v>
      </c>
    </row>
    <row r="5552" spans="2:7">
      <c r="B5552" s="55" t="s">
        <v>266</v>
      </c>
      <c r="C5552" s="55" t="s">
        <v>2722</v>
      </c>
      <c r="D5552" s="55" t="s">
        <v>267</v>
      </c>
      <c r="E5552" s="55" t="s">
        <v>2886</v>
      </c>
      <c r="F5552" s="55">
        <v>1</v>
      </c>
      <c r="G5552" s="55">
        <v>2</v>
      </c>
    </row>
    <row r="5553" spans="2:7">
      <c r="B5553" s="55" t="s">
        <v>266</v>
      </c>
      <c r="C5553" s="55" t="s">
        <v>2722</v>
      </c>
      <c r="D5553" s="55" t="s">
        <v>269</v>
      </c>
      <c r="E5553" s="55" t="s">
        <v>2886</v>
      </c>
      <c r="F5553" s="55">
        <v>0</v>
      </c>
      <c r="G5553" s="55">
        <v>0</v>
      </c>
    </row>
    <row r="5554" spans="2:7">
      <c r="B5554" s="55" t="s">
        <v>266</v>
      </c>
      <c r="C5554" s="55" t="s">
        <v>2722</v>
      </c>
      <c r="D5554" s="55" t="s">
        <v>270</v>
      </c>
      <c r="E5554" s="55" t="s">
        <v>2886</v>
      </c>
      <c r="F5554" s="55">
        <v>0</v>
      </c>
      <c r="G5554" s="55">
        <v>0</v>
      </c>
    </row>
    <row r="5555" spans="2:7">
      <c r="B5555" s="55" t="s">
        <v>266</v>
      </c>
      <c r="C5555" s="55" t="s">
        <v>2722</v>
      </c>
      <c r="D5555" s="55" t="s">
        <v>267</v>
      </c>
      <c r="E5555" s="55" t="s">
        <v>2887</v>
      </c>
      <c r="F5555" s="55">
        <v>4</v>
      </c>
      <c r="G5555" s="55">
        <v>8</v>
      </c>
    </row>
    <row r="5556" spans="2:7">
      <c r="B5556" s="55" t="s">
        <v>266</v>
      </c>
      <c r="C5556" s="55" t="s">
        <v>2722</v>
      </c>
      <c r="D5556" s="55" t="s">
        <v>269</v>
      </c>
      <c r="E5556" s="55" t="s">
        <v>2887</v>
      </c>
      <c r="F5556" s="55">
        <v>4</v>
      </c>
      <c r="G5556" s="55">
        <v>6</v>
      </c>
    </row>
    <row r="5557" spans="2:7">
      <c r="B5557" s="55" t="s">
        <v>266</v>
      </c>
      <c r="C5557" s="55" t="s">
        <v>2722</v>
      </c>
      <c r="D5557" s="55" t="s">
        <v>267</v>
      </c>
      <c r="E5557" s="55" t="s">
        <v>2888</v>
      </c>
      <c r="F5557" s="55">
        <v>2</v>
      </c>
      <c r="G5557" s="55">
        <v>0</v>
      </c>
    </row>
    <row r="5558" spans="2:7">
      <c r="B5558" s="55" t="s">
        <v>266</v>
      </c>
      <c r="C5558" s="55" t="s">
        <v>2722</v>
      </c>
      <c r="D5558" s="55" t="s">
        <v>269</v>
      </c>
      <c r="E5558" s="55" t="s">
        <v>2888</v>
      </c>
      <c r="F5558" s="55">
        <v>18</v>
      </c>
      <c r="G5558" s="55">
        <v>6</v>
      </c>
    </row>
    <row r="5559" spans="2:7">
      <c r="B5559" s="55" t="s">
        <v>266</v>
      </c>
      <c r="C5559" s="55" t="s">
        <v>2722</v>
      </c>
      <c r="D5559" s="55" t="s">
        <v>270</v>
      </c>
      <c r="E5559" s="55" t="s">
        <v>2888</v>
      </c>
      <c r="F5559" s="55">
        <v>1</v>
      </c>
      <c r="G5559" s="55">
        <v>0</v>
      </c>
    </row>
    <row r="5560" spans="2:7">
      <c r="B5560" s="55" t="s">
        <v>266</v>
      </c>
      <c r="C5560" s="55" t="s">
        <v>2722</v>
      </c>
      <c r="D5560" s="55" t="s">
        <v>267</v>
      </c>
      <c r="E5560" s="55" t="s">
        <v>2889</v>
      </c>
      <c r="F5560" s="55">
        <v>0</v>
      </c>
      <c r="G5560" s="55">
        <v>2</v>
      </c>
    </row>
    <row r="5561" spans="2:7">
      <c r="B5561" s="55" t="s">
        <v>266</v>
      </c>
      <c r="C5561" s="55" t="s">
        <v>2722</v>
      </c>
      <c r="D5561" s="55" t="s">
        <v>269</v>
      </c>
      <c r="E5561" s="55" t="s">
        <v>2889</v>
      </c>
      <c r="F5561" s="55">
        <v>0</v>
      </c>
      <c r="G5561" s="55">
        <v>0</v>
      </c>
    </row>
    <row r="5562" spans="2:7">
      <c r="B5562" s="55" t="s">
        <v>266</v>
      </c>
      <c r="C5562" s="55" t="s">
        <v>2722</v>
      </c>
      <c r="D5562" s="55" t="s">
        <v>267</v>
      </c>
      <c r="E5562" s="55" t="s">
        <v>2890</v>
      </c>
      <c r="F5562" s="55">
        <v>2</v>
      </c>
      <c r="G5562" s="55">
        <v>3</v>
      </c>
    </row>
    <row r="5563" spans="2:7">
      <c r="B5563" s="55" t="s">
        <v>266</v>
      </c>
      <c r="C5563" s="55" t="s">
        <v>2722</v>
      </c>
      <c r="D5563" s="55" t="s">
        <v>269</v>
      </c>
      <c r="E5563" s="55" t="s">
        <v>2890</v>
      </c>
      <c r="F5563" s="55">
        <v>0</v>
      </c>
      <c r="G5563" s="55">
        <v>68</v>
      </c>
    </row>
    <row r="5564" spans="2:7">
      <c r="B5564" s="55" t="s">
        <v>266</v>
      </c>
      <c r="C5564" s="55" t="s">
        <v>2722</v>
      </c>
      <c r="D5564" s="55" t="s">
        <v>270</v>
      </c>
      <c r="E5564" s="55" t="s">
        <v>2890</v>
      </c>
      <c r="F5564" s="55">
        <v>0</v>
      </c>
      <c r="G5564" s="55">
        <v>0</v>
      </c>
    </row>
    <row r="5565" spans="2:7">
      <c r="B5565" s="55" t="s">
        <v>266</v>
      </c>
      <c r="C5565" s="55" t="s">
        <v>2722</v>
      </c>
      <c r="D5565" s="55" t="s">
        <v>267</v>
      </c>
      <c r="E5565" s="55" t="s">
        <v>641</v>
      </c>
      <c r="F5565" s="55">
        <v>0</v>
      </c>
      <c r="G5565" s="55">
        <v>2</v>
      </c>
    </row>
    <row r="5566" spans="2:7">
      <c r="B5566" s="55" t="s">
        <v>266</v>
      </c>
      <c r="C5566" s="55" t="s">
        <v>2722</v>
      </c>
      <c r="D5566" s="55" t="s">
        <v>269</v>
      </c>
      <c r="E5566" s="55" t="s">
        <v>641</v>
      </c>
      <c r="F5566" s="55">
        <v>2</v>
      </c>
      <c r="G5566" s="55">
        <v>0</v>
      </c>
    </row>
    <row r="5567" spans="2:7">
      <c r="B5567" s="55" t="s">
        <v>266</v>
      </c>
      <c r="C5567" s="55" t="s">
        <v>2722</v>
      </c>
      <c r="D5567" s="55" t="s">
        <v>270</v>
      </c>
      <c r="E5567" s="55" t="s">
        <v>641</v>
      </c>
      <c r="F5567" s="55">
        <v>0</v>
      </c>
      <c r="G5567" s="55">
        <v>0</v>
      </c>
    </row>
    <row r="5568" spans="2:7">
      <c r="B5568" s="55" t="s">
        <v>266</v>
      </c>
      <c r="C5568" s="55" t="s">
        <v>2722</v>
      </c>
      <c r="D5568" s="55" t="s">
        <v>267</v>
      </c>
      <c r="E5568" s="55" t="s">
        <v>2891</v>
      </c>
      <c r="F5568" s="55">
        <v>2</v>
      </c>
      <c r="G5568" s="55">
        <v>1</v>
      </c>
    </row>
    <row r="5569" spans="2:7">
      <c r="B5569" s="55" t="s">
        <v>266</v>
      </c>
      <c r="C5569" s="55" t="s">
        <v>2722</v>
      </c>
      <c r="D5569" s="55" t="s">
        <v>269</v>
      </c>
      <c r="E5569" s="55" t="s">
        <v>2891</v>
      </c>
      <c r="F5569" s="55">
        <v>0</v>
      </c>
      <c r="G5569" s="55">
        <v>0</v>
      </c>
    </row>
    <row r="5570" spans="2:7">
      <c r="B5570" s="55" t="s">
        <v>266</v>
      </c>
      <c r="C5570" s="55" t="s">
        <v>2722</v>
      </c>
      <c r="D5570" s="55" t="s">
        <v>267</v>
      </c>
      <c r="E5570" s="55" t="s">
        <v>2892</v>
      </c>
      <c r="F5570" s="55">
        <v>71</v>
      </c>
      <c r="G5570" s="55">
        <v>219</v>
      </c>
    </row>
    <row r="5571" spans="2:7">
      <c r="B5571" s="55" t="s">
        <v>266</v>
      </c>
      <c r="C5571" s="55" t="s">
        <v>2722</v>
      </c>
      <c r="D5571" s="55" t="s">
        <v>269</v>
      </c>
      <c r="E5571" s="55" t="s">
        <v>2892</v>
      </c>
      <c r="F5571" s="55">
        <v>28</v>
      </c>
      <c r="G5571" s="55">
        <v>28</v>
      </c>
    </row>
    <row r="5572" spans="2:7">
      <c r="B5572" s="55" t="s">
        <v>266</v>
      </c>
      <c r="C5572" s="55" t="s">
        <v>2722</v>
      </c>
      <c r="D5572" s="55" t="s">
        <v>270</v>
      </c>
      <c r="E5572" s="55" t="s">
        <v>2892</v>
      </c>
      <c r="F5572" s="55">
        <v>7</v>
      </c>
      <c r="G5572" s="55">
        <v>6</v>
      </c>
    </row>
    <row r="5573" spans="2:7">
      <c r="B5573" s="55" t="s">
        <v>266</v>
      </c>
      <c r="C5573" s="55" t="s">
        <v>2722</v>
      </c>
      <c r="D5573" s="55" t="s">
        <v>267</v>
      </c>
      <c r="E5573" s="55" t="s">
        <v>2065</v>
      </c>
      <c r="F5573" s="55">
        <v>1</v>
      </c>
      <c r="G5573" s="55">
        <v>7</v>
      </c>
    </row>
    <row r="5574" spans="2:7">
      <c r="B5574" s="55" t="s">
        <v>266</v>
      </c>
      <c r="C5574" s="55" t="s">
        <v>2722</v>
      </c>
      <c r="D5574" s="55" t="s">
        <v>269</v>
      </c>
      <c r="E5574" s="55" t="s">
        <v>2065</v>
      </c>
      <c r="F5574" s="55">
        <v>0</v>
      </c>
      <c r="G5574" s="55">
        <v>0</v>
      </c>
    </row>
    <row r="5575" spans="2:7">
      <c r="B5575" s="55" t="s">
        <v>266</v>
      </c>
      <c r="C5575" s="55" t="s">
        <v>2722</v>
      </c>
      <c r="D5575" s="55" t="s">
        <v>267</v>
      </c>
      <c r="E5575" s="55" t="s">
        <v>2893</v>
      </c>
      <c r="F5575" s="55">
        <v>55</v>
      </c>
      <c r="G5575" s="55">
        <v>84</v>
      </c>
    </row>
    <row r="5576" spans="2:7">
      <c r="B5576" s="55" t="s">
        <v>266</v>
      </c>
      <c r="C5576" s="55" t="s">
        <v>2722</v>
      </c>
      <c r="D5576" s="55" t="s">
        <v>269</v>
      </c>
      <c r="E5576" s="55" t="s">
        <v>2893</v>
      </c>
      <c r="F5576" s="55">
        <v>0</v>
      </c>
      <c r="G5576" s="55">
        <v>0</v>
      </c>
    </row>
    <row r="5577" spans="2:7">
      <c r="B5577" s="55" t="s">
        <v>266</v>
      </c>
      <c r="C5577" s="55" t="s">
        <v>2722</v>
      </c>
      <c r="D5577" s="55" t="s">
        <v>270</v>
      </c>
      <c r="E5577" s="55" t="s">
        <v>2893</v>
      </c>
      <c r="F5577" s="55">
        <v>3</v>
      </c>
      <c r="G5577" s="55">
        <v>9</v>
      </c>
    </row>
    <row r="5578" spans="2:7">
      <c r="B5578" s="55" t="s">
        <v>266</v>
      </c>
      <c r="C5578" s="55" t="s">
        <v>2722</v>
      </c>
      <c r="D5578" s="55" t="s">
        <v>267</v>
      </c>
      <c r="E5578" s="55" t="s">
        <v>2894</v>
      </c>
      <c r="F5578" s="55">
        <v>0</v>
      </c>
      <c r="G5578" s="55">
        <v>0</v>
      </c>
    </row>
    <row r="5579" spans="2:7">
      <c r="B5579" s="55" t="s">
        <v>266</v>
      </c>
      <c r="C5579" s="55" t="s">
        <v>2722</v>
      </c>
      <c r="D5579" s="55" t="s">
        <v>267</v>
      </c>
      <c r="E5579" s="55" t="s">
        <v>2895</v>
      </c>
      <c r="F5579" s="55">
        <v>0</v>
      </c>
      <c r="G5579" s="55">
        <v>0</v>
      </c>
    </row>
    <row r="5580" spans="2:7">
      <c r="B5580" s="55" t="s">
        <v>266</v>
      </c>
      <c r="C5580" s="55" t="s">
        <v>2722</v>
      </c>
      <c r="D5580" s="55" t="s">
        <v>267</v>
      </c>
      <c r="E5580" s="55" t="s">
        <v>2896</v>
      </c>
      <c r="F5580" s="55">
        <v>2</v>
      </c>
      <c r="G5580" s="55">
        <v>0</v>
      </c>
    </row>
    <row r="5581" spans="2:7">
      <c r="B5581" s="55" t="s">
        <v>266</v>
      </c>
      <c r="C5581" s="55" t="s">
        <v>2722</v>
      </c>
      <c r="D5581" s="55" t="s">
        <v>269</v>
      </c>
      <c r="E5581" s="55" t="s">
        <v>2896</v>
      </c>
      <c r="F5581" s="55">
        <v>0</v>
      </c>
      <c r="G5581" s="55">
        <v>0</v>
      </c>
    </row>
    <row r="5582" spans="2:7">
      <c r="B5582" s="55" t="s">
        <v>266</v>
      </c>
      <c r="C5582" s="55" t="s">
        <v>2722</v>
      </c>
      <c r="D5582" s="55" t="s">
        <v>267</v>
      </c>
      <c r="E5582" s="55" t="s">
        <v>2897</v>
      </c>
      <c r="F5582" s="55">
        <v>20</v>
      </c>
      <c r="G5582" s="55">
        <v>40</v>
      </c>
    </row>
    <row r="5583" spans="2:7">
      <c r="B5583" s="55" t="s">
        <v>266</v>
      </c>
      <c r="C5583" s="55" t="s">
        <v>2722</v>
      </c>
      <c r="D5583" s="55" t="s">
        <v>269</v>
      </c>
      <c r="E5583" s="55" t="s">
        <v>2897</v>
      </c>
      <c r="F5583" s="55">
        <v>0</v>
      </c>
      <c r="G5583" s="55">
        <v>4</v>
      </c>
    </row>
    <row r="5584" spans="2:7">
      <c r="B5584" s="55" t="s">
        <v>266</v>
      </c>
      <c r="C5584" s="55" t="s">
        <v>2722</v>
      </c>
      <c r="D5584" s="55" t="s">
        <v>267</v>
      </c>
      <c r="E5584" s="55" t="s">
        <v>2898</v>
      </c>
      <c r="F5584" s="55">
        <v>34</v>
      </c>
      <c r="G5584" s="55">
        <v>24</v>
      </c>
    </row>
    <row r="5585" spans="2:7">
      <c r="B5585" s="55" t="s">
        <v>266</v>
      </c>
      <c r="C5585" s="55" t="s">
        <v>2722</v>
      </c>
      <c r="D5585" s="55" t="s">
        <v>269</v>
      </c>
      <c r="E5585" s="55" t="s">
        <v>2898</v>
      </c>
      <c r="F5585" s="55">
        <v>1</v>
      </c>
      <c r="G5585" s="55">
        <v>9</v>
      </c>
    </row>
    <row r="5586" spans="2:7">
      <c r="B5586" s="55" t="s">
        <v>266</v>
      </c>
      <c r="C5586" s="55" t="s">
        <v>2722</v>
      </c>
      <c r="D5586" s="55" t="s">
        <v>270</v>
      </c>
      <c r="E5586" s="55" t="s">
        <v>2898</v>
      </c>
      <c r="F5586" s="55">
        <v>9</v>
      </c>
      <c r="G5586" s="55">
        <v>6</v>
      </c>
    </row>
    <row r="5587" spans="2:7">
      <c r="B5587" s="55" t="s">
        <v>266</v>
      </c>
      <c r="C5587" s="55" t="s">
        <v>2722</v>
      </c>
      <c r="D5587" s="55" t="s">
        <v>267</v>
      </c>
      <c r="E5587" s="55" t="s">
        <v>2899</v>
      </c>
      <c r="F5587" s="55">
        <v>0</v>
      </c>
      <c r="G5587" s="55">
        <v>0</v>
      </c>
    </row>
    <row r="5588" spans="2:7">
      <c r="B5588" s="55" t="s">
        <v>266</v>
      </c>
      <c r="C5588" s="55" t="s">
        <v>2722</v>
      </c>
      <c r="D5588" s="55" t="s">
        <v>267</v>
      </c>
      <c r="E5588" s="55" t="s">
        <v>2900</v>
      </c>
      <c r="F5588" s="55">
        <v>1368</v>
      </c>
      <c r="G5588" s="55">
        <v>1302</v>
      </c>
    </row>
    <row r="5589" spans="2:7">
      <c r="B5589" s="55" t="s">
        <v>266</v>
      </c>
      <c r="C5589" s="55" t="s">
        <v>2722</v>
      </c>
      <c r="D5589" s="55" t="s">
        <v>269</v>
      </c>
      <c r="E5589" s="55" t="s">
        <v>2900</v>
      </c>
      <c r="F5589" s="55">
        <v>2067</v>
      </c>
      <c r="G5589" s="55">
        <v>1945</v>
      </c>
    </row>
    <row r="5590" spans="2:7">
      <c r="B5590" s="55" t="s">
        <v>266</v>
      </c>
      <c r="C5590" s="55" t="s">
        <v>2722</v>
      </c>
      <c r="D5590" s="55" t="s">
        <v>270</v>
      </c>
      <c r="E5590" s="55" t="s">
        <v>2900</v>
      </c>
      <c r="F5590" s="55">
        <v>443</v>
      </c>
      <c r="G5590" s="55">
        <v>357</v>
      </c>
    </row>
    <row r="5591" spans="2:7">
      <c r="B5591" s="55" t="s">
        <v>266</v>
      </c>
      <c r="C5591" s="55" t="s">
        <v>2722</v>
      </c>
      <c r="D5591" s="55" t="s">
        <v>267</v>
      </c>
      <c r="E5591" s="55" t="s">
        <v>2901</v>
      </c>
      <c r="F5591" s="55">
        <v>0</v>
      </c>
      <c r="G5591" s="55">
        <v>3</v>
      </c>
    </row>
    <row r="5592" spans="2:7">
      <c r="B5592" s="55" t="s">
        <v>266</v>
      </c>
      <c r="C5592" s="55" t="s">
        <v>2722</v>
      </c>
      <c r="D5592" s="55" t="s">
        <v>269</v>
      </c>
      <c r="E5592" s="55" t="s">
        <v>2901</v>
      </c>
      <c r="F5592" s="55">
        <v>0</v>
      </c>
      <c r="G5592" s="55">
        <v>0</v>
      </c>
    </row>
    <row r="5593" spans="2:7">
      <c r="B5593" s="55" t="s">
        <v>266</v>
      </c>
      <c r="C5593" s="55" t="s">
        <v>2722</v>
      </c>
      <c r="D5593" s="55" t="s">
        <v>267</v>
      </c>
      <c r="E5593" s="55" t="s">
        <v>2902</v>
      </c>
      <c r="F5593" s="55">
        <v>3</v>
      </c>
      <c r="G5593" s="55">
        <v>0</v>
      </c>
    </row>
    <row r="5594" spans="2:7">
      <c r="B5594" s="55" t="s">
        <v>266</v>
      </c>
      <c r="C5594" s="55" t="s">
        <v>2722</v>
      </c>
      <c r="D5594" s="55" t="s">
        <v>269</v>
      </c>
      <c r="E5594" s="55" t="s">
        <v>2902</v>
      </c>
      <c r="F5594" s="55">
        <v>3</v>
      </c>
      <c r="G5594" s="55">
        <v>0</v>
      </c>
    </row>
    <row r="5595" spans="2:7">
      <c r="B5595" s="55" t="s">
        <v>266</v>
      </c>
      <c r="C5595" s="55" t="s">
        <v>2722</v>
      </c>
      <c r="D5595" s="55" t="s">
        <v>267</v>
      </c>
      <c r="E5595" s="55" t="s">
        <v>2903</v>
      </c>
      <c r="F5595" s="55">
        <v>10</v>
      </c>
      <c r="G5595" s="55">
        <v>3</v>
      </c>
    </row>
    <row r="5596" spans="2:7">
      <c r="B5596" s="55" t="s">
        <v>266</v>
      </c>
      <c r="C5596" s="55" t="s">
        <v>2722</v>
      </c>
      <c r="D5596" s="55" t="s">
        <v>267</v>
      </c>
      <c r="E5596" s="55" t="s">
        <v>2904</v>
      </c>
      <c r="F5596" s="55">
        <v>2</v>
      </c>
      <c r="G5596" s="55">
        <v>0</v>
      </c>
    </row>
    <row r="5597" spans="2:7">
      <c r="B5597" s="55" t="s">
        <v>266</v>
      </c>
      <c r="C5597" s="55" t="s">
        <v>2722</v>
      </c>
      <c r="D5597" s="55" t="s">
        <v>269</v>
      </c>
      <c r="E5597" s="55" t="s">
        <v>2904</v>
      </c>
      <c r="F5597" s="55">
        <v>5</v>
      </c>
      <c r="G5597" s="55">
        <v>2</v>
      </c>
    </row>
    <row r="5598" spans="2:7">
      <c r="B5598" s="55" t="s">
        <v>266</v>
      </c>
      <c r="C5598" s="55" t="s">
        <v>2722</v>
      </c>
      <c r="D5598" s="55" t="s">
        <v>267</v>
      </c>
      <c r="E5598" s="55" t="s">
        <v>2905</v>
      </c>
      <c r="F5598" s="55">
        <v>3</v>
      </c>
      <c r="G5598" s="55">
        <v>14</v>
      </c>
    </row>
    <row r="5599" spans="2:7">
      <c r="B5599" s="55" t="s">
        <v>266</v>
      </c>
      <c r="C5599" s="55" t="s">
        <v>2722</v>
      </c>
      <c r="D5599" s="55" t="s">
        <v>269</v>
      </c>
      <c r="E5599" s="55" t="s">
        <v>2905</v>
      </c>
      <c r="F5599" s="55">
        <v>0</v>
      </c>
      <c r="G5599" s="55">
        <v>8</v>
      </c>
    </row>
    <row r="5600" spans="2:7">
      <c r="B5600" s="55" t="s">
        <v>266</v>
      </c>
      <c r="C5600" s="55" t="s">
        <v>2722</v>
      </c>
      <c r="D5600" s="55" t="s">
        <v>270</v>
      </c>
      <c r="E5600" s="55" t="s">
        <v>2905</v>
      </c>
      <c r="F5600" s="55">
        <v>0</v>
      </c>
      <c r="G5600" s="55">
        <v>2</v>
      </c>
    </row>
    <row r="5601" spans="2:7">
      <c r="B5601" s="55" t="s">
        <v>266</v>
      </c>
      <c r="C5601" s="55" t="s">
        <v>2722</v>
      </c>
      <c r="D5601" s="55" t="s">
        <v>267</v>
      </c>
      <c r="E5601" s="55" t="s">
        <v>2906</v>
      </c>
      <c r="F5601" s="55">
        <v>8</v>
      </c>
      <c r="G5601" s="55">
        <v>18</v>
      </c>
    </row>
    <row r="5602" spans="2:7">
      <c r="B5602" s="55" t="s">
        <v>266</v>
      </c>
      <c r="C5602" s="55" t="s">
        <v>2722</v>
      </c>
      <c r="D5602" s="55" t="s">
        <v>269</v>
      </c>
      <c r="E5602" s="55" t="s">
        <v>2906</v>
      </c>
      <c r="F5602" s="55">
        <v>7</v>
      </c>
      <c r="G5602" s="55">
        <v>7</v>
      </c>
    </row>
    <row r="5603" spans="2:7">
      <c r="B5603" s="55" t="s">
        <v>266</v>
      </c>
      <c r="C5603" s="55" t="s">
        <v>2722</v>
      </c>
      <c r="D5603" s="55" t="s">
        <v>270</v>
      </c>
      <c r="E5603" s="55" t="s">
        <v>2906</v>
      </c>
      <c r="F5603" s="55">
        <v>0</v>
      </c>
      <c r="G5603" s="55">
        <v>0</v>
      </c>
    </row>
    <row r="5604" spans="2:7">
      <c r="B5604" s="55" t="s">
        <v>266</v>
      </c>
      <c r="C5604" s="55" t="s">
        <v>2722</v>
      </c>
      <c r="D5604" s="55" t="s">
        <v>267</v>
      </c>
      <c r="E5604" s="55" t="s">
        <v>2907</v>
      </c>
      <c r="F5604" s="55">
        <v>35</v>
      </c>
      <c r="G5604" s="55">
        <v>63</v>
      </c>
    </row>
    <row r="5605" spans="2:7">
      <c r="B5605" s="55" t="s">
        <v>266</v>
      </c>
      <c r="C5605" s="55" t="s">
        <v>2722</v>
      </c>
      <c r="D5605" s="55" t="s">
        <v>269</v>
      </c>
      <c r="E5605" s="55" t="s">
        <v>2907</v>
      </c>
      <c r="F5605" s="55">
        <v>7</v>
      </c>
      <c r="G5605" s="55">
        <v>10</v>
      </c>
    </row>
    <row r="5606" spans="2:7">
      <c r="B5606" s="55" t="s">
        <v>266</v>
      </c>
      <c r="C5606" s="55" t="s">
        <v>2722</v>
      </c>
      <c r="D5606" s="55" t="s">
        <v>270</v>
      </c>
      <c r="E5606" s="55" t="s">
        <v>2907</v>
      </c>
      <c r="F5606" s="55">
        <v>1</v>
      </c>
      <c r="G5606" s="55">
        <v>0</v>
      </c>
    </row>
    <row r="5607" spans="2:7">
      <c r="B5607" s="55" t="s">
        <v>266</v>
      </c>
      <c r="C5607" s="55" t="s">
        <v>2722</v>
      </c>
      <c r="D5607" s="55" t="s">
        <v>267</v>
      </c>
      <c r="E5607" s="55" t="s">
        <v>2908</v>
      </c>
      <c r="F5607" s="55">
        <v>36</v>
      </c>
      <c r="G5607" s="55">
        <v>46</v>
      </c>
    </row>
    <row r="5608" spans="2:7">
      <c r="B5608" s="55" t="s">
        <v>266</v>
      </c>
      <c r="C5608" s="55" t="s">
        <v>2722</v>
      </c>
      <c r="D5608" s="55" t="s">
        <v>269</v>
      </c>
      <c r="E5608" s="55" t="s">
        <v>2908</v>
      </c>
      <c r="F5608" s="55">
        <v>4</v>
      </c>
      <c r="G5608" s="55">
        <v>4</v>
      </c>
    </row>
    <row r="5609" spans="2:7">
      <c r="B5609" s="55" t="s">
        <v>266</v>
      </c>
      <c r="C5609" s="55" t="s">
        <v>2722</v>
      </c>
      <c r="D5609" s="55" t="s">
        <v>270</v>
      </c>
      <c r="E5609" s="55" t="s">
        <v>2908</v>
      </c>
      <c r="F5609" s="55">
        <v>2</v>
      </c>
      <c r="G5609" s="55">
        <v>3</v>
      </c>
    </row>
    <row r="5610" spans="2:7">
      <c r="B5610" s="55" t="s">
        <v>266</v>
      </c>
      <c r="C5610" s="55" t="s">
        <v>2722</v>
      </c>
      <c r="D5610" s="55" t="s">
        <v>267</v>
      </c>
      <c r="E5610" s="55" t="s">
        <v>2909</v>
      </c>
      <c r="F5610" s="55">
        <v>2</v>
      </c>
      <c r="G5610" s="55">
        <v>4</v>
      </c>
    </row>
    <row r="5611" spans="2:7">
      <c r="B5611" s="55" t="s">
        <v>266</v>
      </c>
      <c r="C5611" s="55" t="s">
        <v>2722</v>
      </c>
      <c r="D5611" s="55" t="s">
        <v>267</v>
      </c>
      <c r="E5611" s="55" t="s">
        <v>2910</v>
      </c>
      <c r="F5611" s="55">
        <v>32</v>
      </c>
      <c r="G5611" s="55">
        <v>32</v>
      </c>
    </row>
    <row r="5612" spans="2:7">
      <c r="B5612" s="55" t="s">
        <v>266</v>
      </c>
      <c r="C5612" s="55" t="s">
        <v>2722</v>
      </c>
      <c r="D5612" s="55" t="s">
        <v>269</v>
      </c>
      <c r="E5612" s="55" t="s">
        <v>2910</v>
      </c>
      <c r="F5612" s="55">
        <v>0</v>
      </c>
      <c r="G5612" s="55">
        <v>0</v>
      </c>
    </row>
    <row r="5613" spans="2:7">
      <c r="B5613" s="55" t="s">
        <v>266</v>
      </c>
      <c r="C5613" s="55" t="s">
        <v>2722</v>
      </c>
      <c r="D5613" s="55" t="s">
        <v>270</v>
      </c>
      <c r="E5613" s="55" t="s">
        <v>2910</v>
      </c>
      <c r="F5613" s="55">
        <v>1</v>
      </c>
      <c r="G5613" s="55">
        <v>0</v>
      </c>
    </row>
    <row r="5614" spans="2:7">
      <c r="B5614" s="55" t="s">
        <v>266</v>
      </c>
      <c r="C5614" s="55" t="s">
        <v>2722</v>
      </c>
      <c r="D5614" s="55" t="s">
        <v>267</v>
      </c>
      <c r="E5614" s="55" t="s">
        <v>2911</v>
      </c>
      <c r="F5614" s="55">
        <v>0</v>
      </c>
      <c r="G5614" s="55">
        <v>24</v>
      </c>
    </row>
    <row r="5615" spans="2:7">
      <c r="B5615" s="55" t="s">
        <v>266</v>
      </c>
      <c r="C5615" s="55" t="s">
        <v>2722</v>
      </c>
      <c r="D5615" s="55" t="s">
        <v>269</v>
      </c>
      <c r="E5615" s="55" t="s">
        <v>2911</v>
      </c>
      <c r="F5615" s="55">
        <v>0</v>
      </c>
      <c r="G5615" s="55">
        <v>0</v>
      </c>
    </row>
    <row r="5616" spans="2:7">
      <c r="B5616" s="55" t="s">
        <v>266</v>
      </c>
      <c r="C5616" s="55" t="s">
        <v>2722</v>
      </c>
      <c r="D5616" s="55" t="s">
        <v>270</v>
      </c>
      <c r="E5616" s="55" t="s">
        <v>2911</v>
      </c>
      <c r="F5616" s="55">
        <v>0</v>
      </c>
      <c r="G5616" s="55">
        <v>0</v>
      </c>
    </row>
    <row r="5617" spans="2:7">
      <c r="B5617" s="55" t="s">
        <v>266</v>
      </c>
      <c r="C5617" s="55" t="s">
        <v>2722</v>
      </c>
      <c r="D5617" s="55" t="s">
        <v>267</v>
      </c>
      <c r="E5617" s="55" t="s">
        <v>2912</v>
      </c>
      <c r="F5617" s="55">
        <v>177</v>
      </c>
      <c r="G5617" s="55">
        <v>146</v>
      </c>
    </row>
    <row r="5618" spans="2:7">
      <c r="B5618" s="55" t="s">
        <v>266</v>
      </c>
      <c r="C5618" s="55" t="s">
        <v>2722</v>
      </c>
      <c r="D5618" s="55" t="s">
        <v>269</v>
      </c>
      <c r="E5618" s="55" t="s">
        <v>2912</v>
      </c>
      <c r="F5618" s="55">
        <v>63</v>
      </c>
      <c r="G5618" s="55">
        <v>59</v>
      </c>
    </row>
    <row r="5619" spans="2:7">
      <c r="B5619" s="55" t="s">
        <v>266</v>
      </c>
      <c r="C5619" s="55" t="s">
        <v>2722</v>
      </c>
      <c r="D5619" s="55" t="s">
        <v>270</v>
      </c>
      <c r="E5619" s="55" t="s">
        <v>2912</v>
      </c>
      <c r="F5619" s="55">
        <v>0</v>
      </c>
      <c r="G5619" s="55">
        <v>0</v>
      </c>
    </row>
    <row r="5620" spans="2:7">
      <c r="B5620" s="55" t="s">
        <v>266</v>
      </c>
      <c r="C5620" s="55" t="s">
        <v>2722</v>
      </c>
      <c r="D5620" s="55" t="s">
        <v>267</v>
      </c>
      <c r="E5620" s="55" t="s">
        <v>2913</v>
      </c>
      <c r="F5620" s="55">
        <v>16</v>
      </c>
      <c r="G5620" s="55">
        <v>16</v>
      </c>
    </row>
    <row r="5621" spans="2:7">
      <c r="B5621" s="55" t="s">
        <v>266</v>
      </c>
      <c r="C5621" s="55" t="s">
        <v>2722</v>
      </c>
      <c r="D5621" s="55" t="s">
        <v>267</v>
      </c>
      <c r="E5621" s="55" t="s">
        <v>2914</v>
      </c>
      <c r="F5621" s="55">
        <v>34</v>
      </c>
      <c r="G5621" s="55">
        <v>39</v>
      </c>
    </row>
    <row r="5622" spans="2:7">
      <c r="B5622" s="55" t="s">
        <v>266</v>
      </c>
      <c r="C5622" s="55" t="s">
        <v>2722</v>
      </c>
      <c r="D5622" s="55" t="s">
        <v>269</v>
      </c>
      <c r="E5622" s="55" t="s">
        <v>2914</v>
      </c>
      <c r="F5622" s="55">
        <v>45</v>
      </c>
      <c r="G5622" s="55">
        <v>29</v>
      </c>
    </row>
    <row r="5623" spans="2:7">
      <c r="B5623" s="55" t="s">
        <v>266</v>
      </c>
      <c r="C5623" s="55" t="s">
        <v>2722</v>
      </c>
      <c r="D5623" s="55" t="s">
        <v>270</v>
      </c>
      <c r="E5623" s="55" t="s">
        <v>2914</v>
      </c>
      <c r="F5623" s="55">
        <v>6</v>
      </c>
      <c r="G5623" s="55">
        <v>1</v>
      </c>
    </row>
    <row r="5624" spans="2:7">
      <c r="B5624" s="55" t="s">
        <v>266</v>
      </c>
      <c r="C5624" s="55" t="s">
        <v>2722</v>
      </c>
      <c r="D5624" s="55" t="s">
        <v>267</v>
      </c>
      <c r="E5624" s="55" t="s">
        <v>2915</v>
      </c>
      <c r="F5624" s="55">
        <v>4</v>
      </c>
      <c r="G5624" s="55">
        <v>0</v>
      </c>
    </row>
    <row r="5625" spans="2:7">
      <c r="B5625" s="55" t="s">
        <v>266</v>
      </c>
      <c r="C5625" s="55" t="s">
        <v>2722</v>
      </c>
      <c r="D5625" s="55" t="s">
        <v>269</v>
      </c>
      <c r="E5625" s="55" t="s">
        <v>2915</v>
      </c>
      <c r="F5625" s="55">
        <v>0</v>
      </c>
      <c r="G5625" s="55">
        <v>0</v>
      </c>
    </row>
    <row r="5626" spans="2:7">
      <c r="B5626" s="55" t="s">
        <v>266</v>
      </c>
      <c r="C5626" s="55" t="s">
        <v>2722</v>
      </c>
      <c r="D5626" s="55" t="s">
        <v>270</v>
      </c>
      <c r="E5626" s="55" t="s">
        <v>2915</v>
      </c>
      <c r="F5626" s="55">
        <v>0</v>
      </c>
      <c r="G5626" s="55">
        <v>0</v>
      </c>
    </row>
    <row r="5627" spans="2:7">
      <c r="B5627" s="55" t="s">
        <v>266</v>
      </c>
      <c r="C5627" s="55" t="s">
        <v>2722</v>
      </c>
      <c r="D5627" s="55" t="s">
        <v>267</v>
      </c>
      <c r="E5627" s="55" t="s">
        <v>2916</v>
      </c>
      <c r="F5627" s="55">
        <v>6</v>
      </c>
      <c r="G5627" s="55">
        <v>0</v>
      </c>
    </row>
    <row r="5628" spans="2:7">
      <c r="B5628" s="55" t="s">
        <v>266</v>
      </c>
      <c r="C5628" s="55" t="s">
        <v>2722</v>
      </c>
      <c r="D5628" s="55" t="s">
        <v>269</v>
      </c>
      <c r="E5628" s="55" t="s">
        <v>2916</v>
      </c>
      <c r="F5628" s="55">
        <v>0</v>
      </c>
      <c r="G5628" s="55">
        <v>0</v>
      </c>
    </row>
    <row r="5629" spans="2:7">
      <c r="B5629" s="55" t="s">
        <v>266</v>
      </c>
      <c r="C5629" s="55" t="s">
        <v>2722</v>
      </c>
      <c r="D5629" s="55" t="s">
        <v>270</v>
      </c>
      <c r="E5629" s="55" t="s">
        <v>2916</v>
      </c>
      <c r="F5629" s="55">
        <v>1</v>
      </c>
      <c r="G5629" s="55">
        <v>0</v>
      </c>
    </row>
    <row r="5630" spans="2:7">
      <c r="B5630" s="55" t="s">
        <v>266</v>
      </c>
      <c r="C5630" s="55" t="s">
        <v>2722</v>
      </c>
      <c r="D5630" s="55" t="s">
        <v>267</v>
      </c>
      <c r="E5630" s="55" t="s">
        <v>2917</v>
      </c>
      <c r="F5630" s="55">
        <v>6</v>
      </c>
      <c r="G5630" s="55">
        <v>12</v>
      </c>
    </row>
    <row r="5631" spans="2:7">
      <c r="B5631" s="55" t="s">
        <v>266</v>
      </c>
      <c r="C5631" s="55" t="s">
        <v>2722</v>
      </c>
      <c r="D5631" s="55" t="s">
        <v>270</v>
      </c>
      <c r="E5631" s="55" t="s">
        <v>2917</v>
      </c>
      <c r="F5631" s="55">
        <v>0</v>
      </c>
      <c r="G5631" s="55">
        <v>0</v>
      </c>
    </row>
    <row r="5632" spans="2:7">
      <c r="B5632" s="55" t="s">
        <v>266</v>
      </c>
      <c r="C5632" s="55" t="s">
        <v>2722</v>
      </c>
      <c r="D5632" s="55" t="s">
        <v>267</v>
      </c>
      <c r="E5632" s="55" t="s">
        <v>2918</v>
      </c>
      <c r="F5632" s="55">
        <v>806</v>
      </c>
      <c r="G5632" s="55">
        <v>874</v>
      </c>
    </row>
    <row r="5633" spans="2:7">
      <c r="B5633" s="55" t="s">
        <v>266</v>
      </c>
      <c r="C5633" s="55" t="s">
        <v>2722</v>
      </c>
      <c r="D5633" s="55" t="s">
        <v>269</v>
      </c>
      <c r="E5633" s="55" t="s">
        <v>2918</v>
      </c>
      <c r="F5633" s="55">
        <v>945</v>
      </c>
      <c r="G5633" s="55">
        <v>911</v>
      </c>
    </row>
    <row r="5634" spans="2:7">
      <c r="B5634" s="55" t="s">
        <v>266</v>
      </c>
      <c r="C5634" s="55" t="s">
        <v>2722</v>
      </c>
      <c r="D5634" s="55" t="s">
        <v>270</v>
      </c>
      <c r="E5634" s="55" t="s">
        <v>2918</v>
      </c>
      <c r="F5634" s="55">
        <v>271</v>
      </c>
      <c r="G5634" s="55">
        <v>218</v>
      </c>
    </row>
    <row r="5635" spans="2:7">
      <c r="B5635" s="55" t="s">
        <v>266</v>
      </c>
      <c r="C5635" s="55" t="s">
        <v>2722</v>
      </c>
      <c r="D5635" s="55" t="s">
        <v>267</v>
      </c>
      <c r="E5635" s="55" t="s">
        <v>2919</v>
      </c>
      <c r="F5635" s="55">
        <v>2</v>
      </c>
      <c r="G5635" s="55">
        <v>6</v>
      </c>
    </row>
    <row r="5636" spans="2:7">
      <c r="B5636" s="55" t="s">
        <v>266</v>
      </c>
      <c r="C5636" s="55" t="s">
        <v>2722</v>
      </c>
      <c r="D5636" s="55" t="s">
        <v>269</v>
      </c>
      <c r="E5636" s="55" t="s">
        <v>2919</v>
      </c>
      <c r="F5636" s="55">
        <v>0</v>
      </c>
      <c r="G5636" s="55">
        <v>0</v>
      </c>
    </row>
    <row r="5637" spans="2:7">
      <c r="B5637" s="55" t="s">
        <v>266</v>
      </c>
      <c r="C5637" s="55" t="s">
        <v>2722</v>
      </c>
      <c r="D5637" s="55" t="s">
        <v>270</v>
      </c>
      <c r="E5637" s="55" t="s">
        <v>2919</v>
      </c>
      <c r="F5637" s="55">
        <v>0</v>
      </c>
      <c r="G5637" s="55">
        <v>0</v>
      </c>
    </row>
    <row r="5638" spans="2:7">
      <c r="B5638" s="55" t="s">
        <v>266</v>
      </c>
      <c r="C5638" s="55" t="s">
        <v>2722</v>
      </c>
      <c r="D5638" s="55" t="s">
        <v>267</v>
      </c>
      <c r="E5638" s="55" t="s">
        <v>2920</v>
      </c>
      <c r="F5638" s="55">
        <v>5</v>
      </c>
      <c r="G5638" s="55">
        <v>7</v>
      </c>
    </row>
    <row r="5639" spans="2:7">
      <c r="B5639" s="55" t="s">
        <v>266</v>
      </c>
      <c r="C5639" s="55" t="s">
        <v>2722</v>
      </c>
      <c r="D5639" s="55" t="s">
        <v>269</v>
      </c>
      <c r="E5639" s="55" t="s">
        <v>2920</v>
      </c>
      <c r="F5639" s="55">
        <v>0</v>
      </c>
      <c r="G5639" s="55">
        <v>0</v>
      </c>
    </row>
    <row r="5640" spans="2:7">
      <c r="B5640" s="55" t="s">
        <v>266</v>
      </c>
      <c r="C5640" s="55" t="s">
        <v>2722</v>
      </c>
      <c r="D5640" s="55" t="s">
        <v>267</v>
      </c>
      <c r="E5640" s="55" t="s">
        <v>2921</v>
      </c>
      <c r="F5640" s="55">
        <v>0</v>
      </c>
      <c r="G5640" s="55">
        <v>0</v>
      </c>
    </row>
    <row r="5641" spans="2:7">
      <c r="B5641" s="55" t="s">
        <v>266</v>
      </c>
      <c r="C5641" s="55" t="s">
        <v>2722</v>
      </c>
      <c r="D5641" s="55" t="s">
        <v>267</v>
      </c>
      <c r="E5641" s="55" t="s">
        <v>2922</v>
      </c>
      <c r="F5641" s="55">
        <v>3</v>
      </c>
      <c r="G5641" s="55">
        <v>2</v>
      </c>
    </row>
    <row r="5642" spans="2:7">
      <c r="B5642" s="55" t="s">
        <v>266</v>
      </c>
      <c r="C5642" s="55" t="s">
        <v>2722</v>
      </c>
      <c r="D5642" s="55" t="s">
        <v>269</v>
      </c>
      <c r="E5642" s="55" t="s">
        <v>2922</v>
      </c>
      <c r="F5642" s="55">
        <v>2</v>
      </c>
      <c r="G5642" s="55">
        <v>6</v>
      </c>
    </row>
    <row r="5643" spans="2:7">
      <c r="B5643" s="55" t="s">
        <v>266</v>
      </c>
      <c r="C5643" s="55" t="s">
        <v>2722</v>
      </c>
      <c r="D5643" s="55" t="s">
        <v>267</v>
      </c>
      <c r="E5643" s="55" t="s">
        <v>2923</v>
      </c>
      <c r="F5643" s="55">
        <v>6</v>
      </c>
      <c r="G5643" s="55">
        <v>0</v>
      </c>
    </row>
    <row r="5644" spans="2:7">
      <c r="B5644" s="55" t="s">
        <v>266</v>
      </c>
      <c r="C5644" s="55" t="s">
        <v>2722</v>
      </c>
      <c r="D5644" s="55" t="s">
        <v>267</v>
      </c>
      <c r="E5644" s="55" t="s">
        <v>2924</v>
      </c>
      <c r="F5644" s="55">
        <v>9</v>
      </c>
      <c r="G5644" s="55">
        <v>3</v>
      </c>
    </row>
    <row r="5645" spans="2:7">
      <c r="B5645" s="55" t="s">
        <v>266</v>
      </c>
      <c r="C5645" s="55" t="s">
        <v>2722</v>
      </c>
      <c r="D5645" s="55" t="s">
        <v>269</v>
      </c>
      <c r="E5645" s="55" t="s">
        <v>2924</v>
      </c>
      <c r="F5645" s="55">
        <v>0</v>
      </c>
      <c r="G5645" s="55">
        <v>0</v>
      </c>
    </row>
    <row r="5646" spans="2:7">
      <c r="B5646" s="55" t="s">
        <v>266</v>
      </c>
      <c r="C5646" s="55" t="s">
        <v>2722</v>
      </c>
      <c r="D5646" s="55" t="s">
        <v>267</v>
      </c>
      <c r="E5646" s="55" t="s">
        <v>2925</v>
      </c>
      <c r="F5646" s="55">
        <v>28</v>
      </c>
      <c r="G5646" s="55">
        <v>26</v>
      </c>
    </row>
    <row r="5647" spans="2:7">
      <c r="B5647" s="55" t="s">
        <v>266</v>
      </c>
      <c r="C5647" s="55" t="s">
        <v>2722</v>
      </c>
      <c r="D5647" s="55" t="s">
        <v>269</v>
      </c>
      <c r="E5647" s="55" t="s">
        <v>2925</v>
      </c>
      <c r="F5647" s="55">
        <v>0</v>
      </c>
      <c r="G5647" s="55">
        <v>0</v>
      </c>
    </row>
    <row r="5648" spans="2:7">
      <c r="B5648" s="55" t="s">
        <v>266</v>
      </c>
      <c r="C5648" s="55" t="s">
        <v>2722</v>
      </c>
      <c r="D5648" s="55" t="s">
        <v>270</v>
      </c>
      <c r="E5648" s="55" t="s">
        <v>2925</v>
      </c>
      <c r="F5648" s="55">
        <v>1</v>
      </c>
      <c r="G5648" s="55">
        <v>1</v>
      </c>
    </row>
    <row r="5649" spans="2:7">
      <c r="B5649" s="55" t="s">
        <v>266</v>
      </c>
      <c r="C5649" s="55" t="s">
        <v>2722</v>
      </c>
      <c r="D5649" s="55" t="s">
        <v>267</v>
      </c>
      <c r="E5649" s="55" t="s">
        <v>2926</v>
      </c>
      <c r="F5649" s="55">
        <v>119</v>
      </c>
      <c r="G5649" s="55">
        <v>266</v>
      </c>
    </row>
    <row r="5650" spans="2:7">
      <c r="B5650" s="55" t="s">
        <v>266</v>
      </c>
      <c r="C5650" s="55" t="s">
        <v>2722</v>
      </c>
      <c r="D5650" s="55" t="s">
        <v>269</v>
      </c>
      <c r="E5650" s="55" t="s">
        <v>2926</v>
      </c>
      <c r="F5650" s="55">
        <v>93</v>
      </c>
      <c r="G5650" s="55">
        <v>72</v>
      </c>
    </row>
    <row r="5651" spans="2:7">
      <c r="B5651" s="55" t="s">
        <v>266</v>
      </c>
      <c r="C5651" s="55" t="s">
        <v>2722</v>
      </c>
      <c r="D5651" s="55" t="s">
        <v>270</v>
      </c>
      <c r="E5651" s="55" t="s">
        <v>2926</v>
      </c>
      <c r="F5651" s="55">
        <v>16</v>
      </c>
      <c r="G5651" s="55">
        <v>23</v>
      </c>
    </row>
    <row r="5652" spans="2:7">
      <c r="B5652" s="55" t="s">
        <v>266</v>
      </c>
      <c r="C5652" s="55" t="s">
        <v>2722</v>
      </c>
      <c r="D5652" s="55" t="s">
        <v>267</v>
      </c>
      <c r="E5652" s="55" t="s">
        <v>2927</v>
      </c>
      <c r="F5652" s="55">
        <v>0</v>
      </c>
      <c r="G5652" s="55">
        <v>15</v>
      </c>
    </row>
    <row r="5653" spans="2:7">
      <c r="B5653" s="55" t="s">
        <v>266</v>
      </c>
      <c r="C5653" s="55" t="s">
        <v>2722</v>
      </c>
      <c r="D5653" s="55" t="s">
        <v>267</v>
      </c>
      <c r="E5653" s="55" t="s">
        <v>2928</v>
      </c>
      <c r="F5653" s="55">
        <v>0</v>
      </c>
      <c r="G5653" s="55">
        <v>0</v>
      </c>
    </row>
    <row r="5654" spans="2:7">
      <c r="B5654" s="55" t="s">
        <v>266</v>
      </c>
      <c r="C5654" s="55" t="s">
        <v>2722</v>
      </c>
      <c r="D5654" s="55" t="s">
        <v>267</v>
      </c>
      <c r="E5654" s="55" t="s">
        <v>2929</v>
      </c>
      <c r="F5654" s="55">
        <v>195</v>
      </c>
      <c r="G5654" s="55">
        <v>251</v>
      </c>
    </row>
    <row r="5655" spans="2:7">
      <c r="B5655" s="55" t="s">
        <v>266</v>
      </c>
      <c r="C5655" s="55" t="s">
        <v>2722</v>
      </c>
      <c r="D5655" s="55" t="s">
        <v>269</v>
      </c>
      <c r="E5655" s="55" t="s">
        <v>2929</v>
      </c>
      <c r="F5655" s="55">
        <v>27</v>
      </c>
      <c r="G5655" s="55">
        <v>30</v>
      </c>
    </row>
    <row r="5656" spans="2:7">
      <c r="B5656" s="55" t="s">
        <v>266</v>
      </c>
      <c r="C5656" s="55" t="s">
        <v>2722</v>
      </c>
      <c r="D5656" s="55" t="s">
        <v>270</v>
      </c>
      <c r="E5656" s="55" t="s">
        <v>2929</v>
      </c>
      <c r="F5656" s="55">
        <v>5</v>
      </c>
      <c r="G5656" s="55">
        <v>1</v>
      </c>
    </row>
    <row r="5657" spans="2:7">
      <c r="B5657" s="55" t="s">
        <v>266</v>
      </c>
      <c r="C5657" s="55" t="s">
        <v>2722</v>
      </c>
      <c r="D5657" s="55" t="s">
        <v>267</v>
      </c>
      <c r="E5657" s="55" t="s">
        <v>2930</v>
      </c>
      <c r="F5657" s="55">
        <v>0</v>
      </c>
      <c r="G5657" s="55">
        <v>0</v>
      </c>
    </row>
    <row r="5658" spans="2:7">
      <c r="B5658" s="55" t="s">
        <v>266</v>
      </c>
      <c r="C5658" s="55" t="s">
        <v>2722</v>
      </c>
      <c r="D5658" s="55" t="s">
        <v>267</v>
      </c>
      <c r="E5658" s="55" t="s">
        <v>2931</v>
      </c>
      <c r="F5658" s="55">
        <v>9</v>
      </c>
      <c r="G5658" s="55">
        <v>0</v>
      </c>
    </row>
    <row r="5659" spans="2:7">
      <c r="B5659" s="55" t="s">
        <v>266</v>
      </c>
      <c r="C5659" s="55" t="s">
        <v>2722</v>
      </c>
      <c r="D5659" s="55" t="s">
        <v>269</v>
      </c>
      <c r="E5659" s="55" t="s">
        <v>2931</v>
      </c>
      <c r="F5659" s="55">
        <v>0</v>
      </c>
      <c r="G5659" s="55">
        <v>0</v>
      </c>
    </row>
    <row r="5660" spans="2:7">
      <c r="B5660" s="55" t="s">
        <v>266</v>
      </c>
      <c r="C5660" s="55" t="s">
        <v>2722</v>
      </c>
      <c r="D5660" s="55" t="s">
        <v>267</v>
      </c>
      <c r="E5660" s="55" t="s">
        <v>2932</v>
      </c>
      <c r="F5660" s="55">
        <v>35</v>
      </c>
      <c r="G5660" s="55">
        <v>29</v>
      </c>
    </row>
    <row r="5661" spans="2:7">
      <c r="B5661" s="55" t="s">
        <v>266</v>
      </c>
      <c r="C5661" s="55" t="s">
        <v>2722</v>
      </c>
      <c r="D5661" s="55" t="s">
        <v>269</v>
      </c>
      <c r="E5661" s="55" t="s">
        <v>2932</v>
      </c>
      <c r="F5661" s="55">
        <v>6</v>
      </c>
      <c r="G5661" s="55">
        <v>0</v>
      </c>
    </row>
    <row r="5662" spans="2:7">
      <c r="B5662" s="55" t="s">
        <v>266</v>
      </c>
      <c r="C5662" s="55" t="s">
        <v>2722</v>
      </c>
      <c r="D5662" s="55" t="s">
        <v>267</v>
      </c>
      <c r="E5662" s="55" t="s">
        <v>2933</v>
      </c>
      <c r="F5662" s="55">
        <v>5</v>
      </c>
      <c r="G5662" s="55">
        <v>1</v>
      </c>
    </row>
    <row r="5663" spans="2:7">
      <c r="B5663" s="55" t="s">
        <v>266</v>
      </c>
      <c r="C5663" s="55" t="s">
        <v>2722</v>
      </c>
      <c r="D5663" s="55" t="s">
        <v>270</v>
      </c>
      <c r="E5663" s="55" t="s">
        <v>2933</v>
      </c>
      <c r="F5663" s="55">
        <v>0</v>
      </c>
      <c r="G5663" s="55">
        <v>0</v>
      </c>
    </row>
    <row r="5664" spans="2:7">
      <c r="B5664" s="55" t="s">
        <v>266</v>
      </c>
      <c r="C5664" s="55" t="s">
        <v>2722</v>
      </c>
      <c r="D5664" s="55" t="s">
        <v>267</v>
      </c>
      <c r="E5664" s="55" t="s">
        <v>2934</v>
      </c>
      <c r="F5664" s="55">
        <v>8</v>
      </c>
      <c r="G5664" s="55">
        <v>27</v>
      </c>
    </row>
    <row r="5665" spans="2:7">
      <c r="B5665" s="55" t="s">
        <v>266</v>
      </c>
      <c r="C5665" s="55" t="s">
        <v>2722</v>
      </c>
      <c r="D5665" s="55" t="s">
        <v>269</v>
      </c>
      <c r="E5665" s="55" t="s">
        <v>2934</v>
      </c>
      <c r="F5665" s="55">
        <v>9</v>
      </c>
      <c r="G5665" s="55">
        <v>9</v>
      </c>
    </row>
    <row r="5666" spans="2:7">
      <c r="B5666" s="55" t="s">
        <v>266</v>
      </c>
      <c r="C5666" s="55" t="s">
        <v>2722</v>
      </c>
      <c r="D5666" s="55" t="s">
        <v>270</v>
      </c>
      <c r="E5666" s="55" t="s">
        <v>2934</v>
      </c>
      <c r="F5666" s="55">
        <v>0</v>
      </c>
      <c r="G5666" s="55">
        <v>0</v>
      </c>
    </row>
    <row r="5667" spans="2:7">
      <c r="B5667" s="55" t="s">
        <v>266</v>
      </c>
      <c r="C5667" s="55" t="s">
        <v>2722</v>
      </c>
      <c r="D5667" s="55" t="s">
        <v>267</v>
      </c>
      <c r="E5667" s="55" t="s">
        <v>2935</v>
      </c>
      <c r="F5667" s="55">
        <v>5</v>
      </c>
      <c r="G5667" s="55">
        <v>4</v>
      </c>
    </row>
    <row r="5668" spans="2:7">
      <c r="B5668" s="55" t="s">
        <v>266</v>
      </c>
      <c r="C5668" s="55" t="s">
        <v>2722</v>
      </c>
      <c r="D5668" s="55" t="s">
        <v>269</v>
      </c>
      <c r="E5668" s="55" t="s">
        <v>2935</v>
      </c>
      <c r="F5668" s="55">
        <v>1</v>
      </c>
      <c r="G5668" s="55">
        <v>2</v>
      </c>
    </row>
    <row r="5669" spans="2:7">
      <c r="B5669" s="55" t="s">
        <v>266</v>
      </c>
      <c r="C5669" s="55" t="s">
        <v>2722</v>
      </c>
      <c r="D5669" s="55" t="s">
        <v>267</v>
      </c>
      <c r="E5669" s="55" t="s">
        <v>2936</v>
      </c>
      <c r="F5669" s="55">
        <v>1</v>
      </c>
      <c r="G5669" s="55">
        <v>2</v>
      </c>
    </row>
    <row r="5670" spans="2:7">
      <c r="B5670" s="55" t="s">
        <v>266</v>
      </c>
      <c r="C5670" s="55" t="s">
        <v>2722</v>
      </c>
      <c r="D5670" s="55" t="s">
        <v>267</v>
      </c>
      <c r="E5670" s="55" t="s">
        <v>2937</v>
      </c>
      <c r="F5670" s="55">
        <v>0</v>
      </c>
      <c r="G5670" s="55">
        <v>0</v>
      </c>
    </row>
    <row r="5671" spans="2:7">
      <c r="B5671" s="55" t="s">
        <v>266</v>
      </c>
      <c r="C5671" s="55" t="s">
        <v>2722</v>
      </c>
      <c r="D5671" s="55" t="s">
        <v>267</v>
      </c>
      <c r="E5671" s="55" t="s">
        <v>2938</v>
      </c>
      <c r="F5671" s="55">
        <v>1</v>
      </c>
      <c r="G5671" s="55">
        <v>0</v>
      </c>
    </row>
    <row r="5672" spans="2:7">
      <c r="B5672" s="55" t="s">
        <v>266</v>
      </c>
      <c r="C5672" s="55" t="s">
        <v>2722</v>
      </c>
      <c r="D5672" s="55" t="s">
        <v>267</v>
      </c>
      <c r="E5672" s="55" t="s">
        <v>1278</v>
      </c>
      <c r="F5672" s="55">
        <v>8</v>
      </c>
      <c r="G5672" s="55">
        <v>28</v>
      </c>
    </row>
    <row r="5673" spans="2:7">
      <c r="B5673" s="55" t="s">
        <v>266</v>
      </c>
      <c r="C5673" s="55" t="s">
        <v>2722</v>
      </c>
      <c r="D5673" s="55" t="s">
        <v>269</v>
      </c>
      <c r="E5673" s="55" t="s">
        <v>1278</v>
      </c>
      <c r="F5673" s="55">
        <v>3</v>
      </c>
      <c r="G5673" s="55">
        <v>10</v>
      </c>
    </row>
    <row r="5674" spans="2:7">
      <c r="B5674" s="55" t="s">
        <v>266</v>
      </c>
      <c r="C5674" s="55" t="s">
        <v>2722</v>
      </c>
      <c r="D5674" s="55" t="s">
        <v>270</v>
      </c>
      <c r="E5674" s="55" t="s">
        <v>1278</v>
      </c>
      <c r="F5674" s="55">
        <v>0</v>
      </c>
      <c r="G5674" s="55">
        <v>0</v>
      </c>
    </row>
    <row r="5675" spans="2:7">
      <c r="B5675" s="55" t="s">
        <v>266</v>
      </c>
      <c r="C5675" s="55" t="s">
        <v>2722</v>
      </c>
      <c r="D5675" s="55" t="s">
        <v>267</v>
      </c>
      <c r="E5675" s="55" t="s">
        <v>2939</v>
      </c>
      <c r="F5675" s="55">
        <v>0</v>
      </c>
      <c r="G5675" s="55">
        <v>0</v>
      </c>
    </row>
    <row r="5676" spans="2:7">
      <c r="B5676" s="55" t="s">
        <v>266</v>
      </c>
      <c r="C5676" s="55" t="s">
        <v>2722</v>
      </c>
      <c r="D5676" s="55" t="s">
        <v>269</v>
      </c>
      <c r="E5676" s="55" t="s">
        <v>2939</v>
      </c>
      <c r="F5676" s="55">
        <v>0</v>
      </c>
      <c r="G5676" s="55">
        <v>0</v>
      </c>
    </row>
    <row r="5677" spans="2:7">
      <c r="B5677" s="55" t="s">
        <v>266</v>
      </c>
      <c r="C5677" s="55" t="s">
        <v>2722</v>
      </c>
      <c r="D5677" s="55" t="s">
        <v>267</v>
      </c>
      <c r="E5677" s="55" t="s">
        <v>2940</v>
      </c>
      <c r="F5677" s="55">
        <v>68</v>
      </c>
      <c r="G5677" s="55">
        <v>145</v>
      </c>
    </row>
    <row r="5678" spans="2:7">
      <c r="B5678" s="55" t="s">
        <v>266</v>
      </c>
      <c r="C5678" s="55" t="s">
        <v>2722</v>
      </c>
      <c r="D5678" s="55" t="s">
        <v>269</v>
      </c>
      <c r="E5678" s="55" t="s">
        <v>2940</v>
      </c>
      <c r="F5678" s="55">
        <v>19</v>
      </c>
      <c r="G5678" s="55">
        <v>22</v>
      </c>
    </row>
    <row r="5679" spans="2:7">
      <c r="B5679" s="55" t="s">
        <v>266</v>
      </c>
      <c r="C5679" s="55" t="s">
        <v>2722</v>
      </c>
      <c r="D5679" s="55" t="s">
        <v>270</v>
      </c>
      <c r="E5679" s="55" t="s">
        <v>2940</v>
      </c>
      <c r="F5679" s="55">
        <v>0</v>
      </c>
      <c r="G5679" s="55">
        <v>0</v>
      </c>
    </row>
    <row r="5680" spans="2:7">
      <c r="B5680" s="55" t="s">
        <v>266</v>
      </c>
      <c r="C5680" s="55" t="s">
        <v>2722</v>
      </c>
      <c r="D5680" s="55" t="s">
        <v>267</v>
      </c>
      <c r="E5680" s="55" t="s">
        <v>2941</v>
      </c>
      <c r="F5680" s="55">
        <v>1</v>
      </c>
      <c r="G5680" s="55">
        <v>5</v>
      </c>
    </row>
    <row r="5681" spans="2:7">
      <c r="B5681" s="55" t="s">
        <v>266</v>
      </c>
      <c r="C5681" s="55" t="s">
        <v>2722</v>
      </c>
      <c r="D5681" s="55" t="s">
        <v>267</v>
      </c>
      <c r="E5681" s="55" t="s">
        <v>698</v>
      </c>
      <c r="F5681" s="55">
        <v>7</v>
      </c>
      <c r="G5681" s="55">
        <v>7</v>
      </c>
    </row>
    <row r="5682" spans="2:7">
      <c r="B5682" s="55" t="s">
        <v>266</v>
      </c>
      <c r="C5682" s="55" t="s">
        <v>2722</v>
      </c>
      <c r="D5682" s="55" t="s">
        <v>269</v>
      </c>
      <c r="E5682" s="55" t="s">
        <v>698</v>
      </c>
      <c r="F5682" s="55">
        <v>0</v>
      </c>
      <c r="G5682" s="55">
        <v>0</v>
      </c>
    </row>
    <row r="5683" spans="2:7">
      <c r="B5683" s="55" t="s">
        <v>266</v>
      </c>
      <c r="C5683" s="55" t="s">
        <v>2722</v>
      </c>
      <c r="D5683" s="55" t="s">
        <v>267</v>
      </c>
      <c r="E5683" s="55" t="s">
        <v>2942</v>
      </c>
      <c r="F5683" s="55">
        <v>50</v>
      </c>
      <c r="G5683" s="55">
        <v>8</v>
      </c>
    </row>
    <row r="5684" spans="2:7">
      <c r="B5684" s="55" t="s">
        <v>266</v>
      </c>
      <c r="C5684" s="55" t="s">
        <v>2722</v>
      </c>
      <c r="D5684" s="55" t="s">
        <v>269</v>
      </c>
      <c r="E5684" s="55" t="s">
        <v>2942</v>
      </c>
      <c r="F5684" s="55">
        <v>0</v>
      </c>
      <c r="G5684" s="55">
        <v>0</v>
      </c>
    </row>
    <row r="5685" spans="2:7">
      <c r="B5685" s="55" t="s">
        <v>266</v>
      </c>
      <c r="C5685" s="55" t="s">
        <v>2722</v>
      </c>
      <c r="D5685" s="55" t="s">
        <v>267</v>
      </c>
      <c r="E5685" s="55" t="s">
        <v>2943</v>
      </c>
      <c r="F5685" s="55">
        <v>24</v>
      </c>
      <c r="G5685" s="55">
        <v>18</v>
      </c>
    </row>
    <row r="5686" spans="2:7">
      <c r="B5686" s="55" t="s">
        <v>266</v>
      </c>
      <c r="C5686" s="55" t="s">
        <v>2722</v>
      </c>
      <c r="D5686" s="55" t="s">
        <v>269</v>
      </c>
      <c r="E5686" s="55" t="s">
        <v>2943</v>
      </c>
      <c r="F5686" s="55">
        <v>42</v>
      </c>
      <c r="G5686" s="55">
        <v>26</v>
      </c>
    </row>
    <row r="5687" spans="2:7">
      <c r="B5687" s="55" t="s">
        <v>266</v>
      </c>
      <c r="C5687" s="55" t="s">
        <v>2722</v>
      </c>
      <c r="D5687" s="55" t="s">
        <v>270</v>
      </c>
      <c r="E5687" s="55" t="s">
        <v>2943</v>
      </c>
      <c r="F5687" s="55">
        <v>0</v>
      </c>
      <c r="G5687" s="55">
        <v>0</v>
      </c>
    </row>
    <row r="5688" spans="2:7">
      <c r="B5688" s="55" t="s">
        <v>266</v>
      </c>
      <c r="C5688" s="55" t="s">
        <v>2722</v>
      </c>
      <c r="D5688" s="55" t="s">
        <v>267</v>
      </c>
      <c r="E5688" s="55" t="s">
        <v>1540</v>
      </c>
      <c r="F5688" s="55">
        <v>0</v>
      </c>
      <c r="G5688" s="55">
        <v>15</v>
      </c>
    </row>
    <row r="5689" spans="2:7">
      <c r="B5689" s="55" t="s">
        <v>266</v>
      </c>
      <c r="C5689" s="55" t="s">
        <v>2722</v>
      </c>
      <c r="D5689" s="55" t="s">
        <v>269</v>
      </c>
      <c r="E5689" s="55" t="s">
        <v>1540</v>
      </c>
      <c r="F5689" s="55">
        <v>0</v>
      </c>
      <c r="G5689" s="55">
        <v>0</v>
      </c>
    </row>
    <row r="5690" spans="2:7">
      <c r="B5690" s="55" t="s">
        <v>266</v>
      </c>
      <c r="C5690" s="55" t="s">
        <v>2722</v>
      </c>
      <c r="D5690" s="55" t="s">
        <v>267</v>
      </c>
      <c r="E5690" s="55" t="s">
        <v>2944</v>
      </c>
      <c r="F5690" s="55">
        <v>1</v>
      </c>
      <c r="G5690" s="55">
        <v>7</v>
      </c>
    </row>
    <row r="5691" spans="2:7">
      <c r="B5691" s="55" t="s">
        <v>266</v>
      </c>
      <c r="C5691" s="55" t="s">
        <v>2722</v>
      </c>
      <c r="D5691" s="55" t="s">
        <v>269</v>
      </c>
      <c r="E5691" s="55" t="s">
        <v>2944</v>
      </c>
      <c r="F5691" s="55">
        <v>0</v>
      </c>
      <c r="G5691" s="55">
        <v>2</v>
      </c>
    </row>
    <row r="5692" spans="2:7">
      <c r="B5692" s="55" t="s">
        <v>266</v>
      </c>
      <c r="C5692" s="55" t="s">
        <v>2722</v>
      </c>
      <c r="D5692" s="55" t="s">
        <v>267</v>
      </c>
      <c r="E5692" s="55" t="s">
        <v>2945</v>
      </c>
      <c r="F5692" s="55">
        <v>2</v>
      </c>
      <c r="G5692" s="55">
        <v>0</v>
      </c>
    </row>
    <row r="5693" spans="2:7">
      <c r="B5693" s="55" t="s">
        <v>266</v>
      </c>
      <c r="C5693" s="55" t="s">
        <v>2722</v>
      </c>
      <c r="D5693" s="55" t="s">
        <v>267</v>
      </c>
      <c r="E5693" s="55" t="s">
        <v>2946</v>
      </c>
      <c r="F5693" s="55">
        <v>2</v>
      </c>
      <c r="G5693" s="55">
        <v>0</v>
      </c>
    </row>
    <row r="5694" spans="2:7">
      <c r="B5694" s="55" t="s">
        <v>266</v>
      </c>
      <c r="C5694" s="55" t="s">
        <v>2722</v>
      </c>
      <c r="D5694" s="55" t="s">
        <v>267</v>
      </c>
      <c r="E5694" s="55" t="s">
        <v>2947</v>
      </c>
      <c r="F5694" s="55">
        <v>11</v>
      </c>
      <c r="G5694" s="55">
        <v>3</v>
      </c>
    </row>
    <row r="5695" spans="2:7">
      <c r="B5695" s="55" t="s">
        <v>266</v>
      </c>
      <c r="C5695" s="55" t="s">
        <v>2722</v>
      </c>
      <c r="D5695" s="55" t="s">
        <v>269</v>
      </c>
      <c r="E5695" s="55" t="s">
        <v>2947</v>
      </c>
      <c r="F5695" s="55">
        <v>6</v>
      </c>
      <c r="G5695" s="55">
        <v>2</v>
      </c>
    </row>
    <row r="5696" spans="2:7">
      <c r="B5696" s="55" t="s">
        <v>266</v>
      </c>
      <c r="C5696" s="55" t="s">
        <v>2722</v>
      </c>
      <c r="D5696" s="55" t="s">
        <v>270</v>
      </c>
      <c r="E5696" s="55" t="s">
        <v>2947</v>
      </c>
      <c r="F5696" s="55">
        <v>0</v>
      </c>
      <c r="G5696" s="55">
        <v>0</v>
      </c>
    </row>
    <row r="5697" spans="2:7">
      <c r="B5697" s="55" t="s">
        <v>266</v>
      </c>
      <c r="C5697" s="55" t="s">
        <v>2722</v>
      </c>
      <c r="D5697" s="55" t="s">
        <v>267</v>
      </c>
      <c r="E5697" s="55" t="s">
        <v>2948</v>
      </c>
      <c r="F5697" s="55">
        <v>0</v>
      </c>
      <c r="G5697" s="55">
        <v>8</v>
      </c>
    </row>
    <row r="5698" spans="2:7">
      <c r="B5698" s="55" t="s">
        <v>266</v>
      </c>
      <c r="C5698" s="55" t="s">
        <v>2722</v>
      </c>
      <c r="D5698" s="55" t="s">
        <v>267</v>
      </c>
      <c r="E5698" s="55" t="s">
        <v>2949</v>
      </c>
      <c r="F5698" s="55">
        <v>47</v>
      </c>
      <c r="G5698" s="55">
        <v>0</v>
      </c>
    </row>
    <row r="5699" spans="2:7">
      <c r="B5699" s="55" t="s">
        <v>266</v>
      </c>
      <c r="C5699" s="55" t="s">
        <v>2722</v>
      </c>
      <c r="D5699" s="55" t="s">
        <v>269</v>
      </c>
      <c r="E5699" s="55" t="s">
        <v>2949</v>
      </c>
      <c r="F5699" s="55">
        <v>0</v>
      </c>
      <c r="G5699" s="55">
        <v>0</v>
      </c>
    </row>
    <row r="5700" spans="2:7">
      <c r="B5700" s="55" t="s">
        <v>266</v>
      </c>
      <c r="C5700" s="55" t="s">
        <v>2722</v>
      </c>
      <c r="D5700" s="55" t="s">
        <v>270</v>
      </c>
      <c r="E5700" s="55" t="s">
        <v>2949</v>
      </c>
      <c r="F5700" s="55">
        <v>6</v>
      </c>
      <c r="G5700" s="55">
        <v>0</v>
      </c>
    </row>
    <row r="5701" spans="2:7">
      <c r="B5701" s="55" t="s">
        <v>266</v>
      </c>
      <c r="C5701" s="55" t="s">
        <v>2722</v>
      </c>
      <c r="D5701" s="55" t="s">
        <v>267</v>
      </c>
      <c r="E5701" s="55" t="s">
        <v>2950</v>
      </c>
      <c r="F5701" s="55">
        <v>2</v>
      </c>
      <c r="G5701" s="55">
        <v>2</v>
      </c>
    </row>
    <row r="5702" spans="2:7">
      <c r="B5702" s="55" t="s">
        <v>266</v>
      </c>
      <c r="C5702" s="55" t="s">
        <v>2722</v>
      </c>
      <c r="D5702" s="55" t="s">
        <v>269</v>
      </c>
      <c r="E5702" s="55" t="s">
        <v>2950</v>
      </c>
      <c r="F5702" s="55">
        <v>0</v>
      </c>
      <c r="G5702" s="55">
        <v>0</v>
      </c>
    </row>
    <row r="5703" spans="2:7">
      <c r="B5703" s="55" t="s">
        <v>266</v>
      </c>
      <c r="C5703" s="55" t="s">
        <v>2722</v>
      </c>
      <c r="D5703" s="55" t="s">
        <v>270</v>
      </c>
      <c r="E5703" s="55" t="s">
        <v>2950</v>
      </c>
      <c r="F5703" s="55">
        <v>0</v>
      </c>
      <c r="G5703" s="55">
        <v>0</v>
      </c>
    </row>
    <row r="5704" spans="2:7">
      <c r="B5704" s="55" t="s">
        <v>266</v>
      </c>
      <c r="C5704" s="55" t="s">
        <v>2722</v>
      </c>
      <c r="D5704" s="55" t="s">
        <v>267</v>
      </c>
      <c r="E5704" s="55" t="s">
        <v>2951</v>
      </c>
      <c r="F5704" s="55">
        <v>2</v>
      </c>
      <c r="G5704" s="55">
        <v>2</v>
      </c>
    </row>
    <row r="5705" spans="2:7">
      <c r="B5705" s="55" t="s">
        <v>266</v>
      </c>
      <c r="C5705" s="55" t="s">
        <v>2722</v>
      </c>
      <c r="D5705" s="55" t="s">
        <v>267</v>
      </c>
      <c r="E5705" s="55" t="s">
        <v>2952</v>
      </c>
      <c r="F5705" s="55">
        <v>23</v>
      </c>
      <c r="G5705" s="55">
        <v>16</v>
      </c>
    </row>
    <row r="5706" spans="2:7">
      <c r="B5706" s="55" t="s">
        <v>266</v>
      </c>
      <c r="C5706" s="55" t="s">
        <v>2722</v>
      </c>
      <c r="D5706" s="55" t="s">
        <v>269</v>
      </c>
      <c r="E5706" s="55" t="s">
        <v>2952</v>
      </c>
      <c r="F5706" s="55">
        <v>15</v>
      </c>
      <c r="G5706" s="55">
        <v>14</v>
      </c>
    </row>
    <row r="5707" spans="2:7">
      <c r="B5707" s="55" t="s">
        <v>266</v>
      </c>
      <c r="C5707" s="55" t="s">
        <v>2722</v>
      </c>
      <c r="D5707" s="55" t="s">
        <v>270</v>
      </c>
      <c r="E5707" s="55" t="s">
        <v>2952</v>
      </c>
      <c r="F5707" s="55">
        <v>0</v>
      </c>
      <c r="G5707" s="55">
        <v>0</v>
      </c>
    </row>
    <row r="5708" spans="2:7">
      <c r="B5708" s="55" t="s">
        <v>266</v>
      </c>
      <c r="C5708" s="55" t="s">
        <v>2722</v>
      </c>
      <c r="D5708" s="55" t="s">
        <v>267</v>
      </c>
      <c r="E5708" s="55" t="s">
        <v>2953</v>
      </c>
      <c r="F5708" s="55">
        <v>0</v>
      </c>
      <c r="G5708" s="55">
        <v>0</v>
      </c>
    </row>
    <row r="5709" spans="2:7">
      <c r="B5709" s="55" t="s">
        <v>266</v>
      </c>
      <c r="C5709" s="55" t="s">
        <v>2722</v>
      </c>
      <c r="D5709" s="55" t="s">
        <v>267</v>
      </c>
      <c r="E5709" s="55" t="s">
        <v>2954</v>
      </c>
      <c r="F5709" s="55">
        <v>38</v>
      </c>
      <c r="G5709" s="55">
        <v>39</v>
      </c>
    </row>
    <row r="5710" spans="2:7">
      <c r="B5710" s="55" t="s">
        <v>266</v>
      </c>
      <c r="C5710" s="55" t="s">
        <v>2722</v>
      </c>
      <c r="D5710" s="55" t="s">
        <v>269</v>
      </c>
      <c r="E5710" s="55" t="s">
        <v>2954</v>
      </c>
      <c r="F5710" s="55">
        <v>18</v>
      </c>
      <c r="G5710" s="55">
        <v>8</v>
      </c>
    </row>
    <row r="5711" spans="2:7">
      <c r="B5711" s="55" t="s">
        <v>266</v>
      </c>
      <c r="C5711" s="55" t="s">
        <v>2722</v>
      </c>
      <c r="D5711" s="55" t="s">
        <v>270</v>
      </c>
      <c r="E5711" s="55" t="s">
        <v>2954</v>
      </c>
      <c r="F5711" s="55">
        <v>1</v>
      </c>
      <c r="G5711" s="55">
        <v>0</v>
      </c>
    </row>
    <row r="5712" spans="2:7">
      <c r="B5712" s="55" t="s">
        <v>266</v>
      </c>
      <c r="C5712" s="55" t="s">
        <v>2722</v>
      </c>
      <c r="D5712" s="55" t="s">
        <v>267</v>
      </c>
      <c r="E5712" s="55" t="s">
        <v>2955</v>
      </c>
      <c r="F5712" s="55">
        <v>39</v>
      </c>
      <c r="G5712" s="55">
        <v>33</v>
      </c>
    </row>
    <row r="5713" spans="2:7">
      <c r="B5713" s="55" t="s">
        <v>266</v>
      </c>
      <c r="C5713" s="55" t="s">
        <v>2722</v>
      </c>
      <c r="D5713" s="55" t="s">
        <v>269</v>
      </c>
      <c r="E5713" s="55" t="s">
        <v>2955</v>
      </c>
      <c r="F5713" s="55">
        <v>15</v>
      </c>
      <c r="G5713" s="55">
        <v>1</v>
      </c>
    </row>
    <row r="5714" spans="2:7">
      <c r="B5714" s="55" t="s">
        <v>266</v>
      </c>
      <c r="C5714" s="55" t="s">
        <v>2722</v>
      </c>
      <c r="D5714" s="55" t="s">
        <v>270</v>
      </c>
      <c r="E5714" s="55" t="s">
        <v>2955</v>
      </c>
      <c r="F5714" s="55">
        <v>2</v>
      </c>
      <c r="G5714" s="55">
        <v>2</v>
      </c>
    </row>
    <row r="5715" spans="2:7">
      <c r="B5715" s="55" t="s">
        <v>266</v>
      </c>
      <c r="C5715" s="55" t="s">
        <v>2722</v>
      </c>
      <c r="D5715" s="55" t="s">
        <v>267</v>
      </c>
      <c r="E5715" s="55" t="s">
        <v>2956</v>
      </c>
      <c r="F5715" s="55">
        <v>0</v>
      </c>
      <c r="G5715" s="55">
        <v>0</v>
      </c>
    </row>
    <row r="5716" spans="2:7">
      <c r="B5716" s="55" t="s">
        <v>266</v>
      </c>
      <c r="C5716" s="55" t="s">
        <v>2722</v>
      </c>
      <c r="D5716" s="55" t="s">
        <v>267</v>
      </c>
      <c r="E5716" s="55" t="s">
        <v>2957</v>
      </c>
      <c r="F5716" s="55">
        <v>64</v>
      </c>
      <c r="G5716" s="55">
        <v>39</v>
      </c>
    </row>
    <row r="5717" spans="2:7">
      <c r="B5717" s="55" t="s">
        <v>266</v>
      </c>
      <c r="C5717" s="55" t="s">
        <v>2722</v>
      </c>
      <c r="D5717" s="55" t="s">
        <v>269</v>
      </c>
      <c r="E5717" s="55" t="s">
        <v>2957</v>
      </c>
      <c r="F5717" s="55">
        <v>13</v>
      </c>
      <c r="G5717" s="55">
        <v>10</v>
      </c>
    </row>
    <row r="5718" spans="2:7">
      <c r="B5718" s="55" t="s">
        <v>266</v>
      </c>
      <c r="C5718" s="55" t="s">
        <v>2722</v>
      </c>
      <c r="D5718" s="55" t="s">
        <v>267</v>
      </c>
      <c r="E5718" s="55" t="s">
        <v>2958</v>
      </c>
      <c r="F5718" s="55">
        <v>73</v>
      </c>
      <c r="G5718" s="55">
        <v>48</v>
      </c>
    </row>
    <row r="5719" spans="2:7">
      <c r="B5719" s="55" t="s">
        <v>266</v>
      </c>
      <c r="C5719" s="55" t="s">
        <v>2722</v>
      </c>
      <c r="D5719" s="55" t="s">
        <v>269</v>
      </c>
      <c r="E5719" s="55" t="s">
        <v>2958</v>
      </c>
      <c r="F5719" s="55">
        <v>27</v>
      </c>
      <c r="G5719" s="55">
        <v>19</v>
      </c>
    </row>
    <row r="5720" spans="2:7">
      <c r="B5720" s="55" t="s">
        <v>266</v>
      </c>
      <c r="C5720" s="55" t="s">
        <v>2722</v>
      </c>
      <c r="D5720" s="55" t="s">
        <v>270</v>
      </c>
      <c r="E5720" s="55" t="s">
        <v>2958</v>
      </c>
      <c r="F5720" s="55">
        <v>0</v>
      </c>
      <c r="G5720" s="55">
        <v>1</v>
      </c>
    </row>
    <row r="5721" spans="2:7">
      <c r="B5721" s="55" t="s">
        <v>266</v>
      </c>
      <c r="C5721" s="55" t="s">
        <v>2722</v>
      </c>
      <c r="D5721" s="55" t="s">
        <v>267</v>
      </c>
      <c r="E5721" s="55" t="s">
        <v>2959</v>
      </c>
      <c r="F5721" s="55">
        <v>10</v>
      </c>
      <c r="G5721" s="55">
        <v>3</v>
      </c>
    </row>
    <row r="5722" spans="2:7">
      <c r="B5722" s="55" t="s">
        <v>266</v>
      </c>
      <c r="C5722" s="55" t="s">
        <v>2722</v>
      </c>
      <c r="D5722" s="55" t="s">
        <v>269</v>
      </c>
      <c r="E5722" s="55" t="s">
        <v>2959</v>
      </c>
      <c r="F5722" s="55">
        <v>4</v>
      </c>
      <c r="G5722" s="55">
        <v>0</v>
      </c>
    </row>
    <row r="5723" spans="2:7">
      <c r="B5723" s="55" t="s">
        <v>266</v>
      </c>
      <c r="C5723" s="55" t="s">
        <v>2722</v>
      </c>
      <c r="D5723" s="55" t="s">
        <v>267</v>
      </c>
      <c r="E5723" s="55" t="s">
        <v>2960</v>
      </c>
      <c r="F5723" s="55">
        <v>12</v>
      </c>
      <c r="G5723" s="55">
        <v>1</v>
      </c>
    </row>
    <row r="5724" spans="2:7">
      <c r="B5724" s="55" t="s">
        <v>266</v>
      </c>
      <c r="C5724" s="55" t="s">
        <v>2722</v>
      </c>
      <c r="D5724" s="55" t="s">
        <v>269</v>
      </c>
      <c r="E5724" s="55" t="s">
        <v>2960</v>
      </c>
      <c r="F5724" s="55">
        <v>0</v>
      </c>
      <c r="G5724" s="55">
        <v>0</v>
      </c>
    </row>
    <row r="5725" spans="2:7">
      <c r="B5725" s="55" t="s">
        <v>266</v>
      </c>
      <c r="C5725" s="55" t="s">
        <v>2722</v>
      </c>
      <c r="D5725" s="55" t="s">
        <v>270</v>
      </c>
      <c r="E5725" s="55" t="s">
        <v>2960</v>
      </c>
      <c r="F5725" s="55">
        <v>0</v>
      </c>
      <c r="G5725" s="55">
        <v>2</v>
      </c>
    </row>
    <row r="5726" spans="2:7">
      <c r="B5726" s="55" t="s">
        <v>266</v>
      </c>
      <c r="C5726" s="55" t="s">
        <v>2722</v>
      </c>
      <c r="D5726" s="55" t="s">
        <v>267</v>
      </c>
      <c r="E5726" s="55" t="s">
        <v>2961</v>
      </c>
      <c r="F5726" s="55">
        <v>672</v>
      </c>
      <c r="G5726" s="55">
        <v>694</v>
      </c>
    </row>
    <row r="5727" spans="2:7">
      <c r="B5727" s="55" t="s">
        <v>266</v>
      </c>
      <c r="C5727" s="55" t="s">
        <v>2722</v>
      </c>
      <c r="D5727" s="55" t="s">
        <v>269</v>
      </c>
      <c r="E5727" s="55" t="s">
        <v>2961</v>
      </c>
      <c r="F5727" s="55">
        <v>335</v>
      </c>
      <c r="G5727" s="55">
        <v>350</v>
      </c>
    </row>
    <row r="5728" spans="2:7">
      <c r="B5728" s="55" t="s">
        <v>266</v>
      </c>
      <c r="C5728" s="55" t="s">
        <v>2722</v>
      </c>
      <c r="D5728" s="55" t="s">
        <v>270</v>
      </c>
      <c r="E5728" s="55" t="s">
        <v>2961</v>
      </c>
      <c r="F5728" s="55">
        <v>117</v>
      </c>
      <c r="G5728" s="55">
        <v>71</v>
      </c>
    </row>
    <row r="5729" spans="2:7">
      <c r="B5729" s="55" t="s">
        <v>266</v>
      </c>
      <c r="C5729" s="55" t="s">
        <v>2722</v>
      </c>
      <c r="D5729" s="55" t="s">
        <v>267</v>
      </c>
      <c r="E5729" s="55" t="s">
        <v>2962</v>
      </c>
      <c r="F5729" s="55">
        <v>2</v>
      </c>
      <c r="G5729" s="55">
        <v>1</v>
      </c>
    </row>
    <row r="5730" spans="2:7">
      <c r="B5730" s="55" t="s">
        <v>266</v>
      </c>
      <c r="C5730" s="55" t="s">
        <v>2722</v>
      </c>
      <c r="D5730" s="55" t="s">
        <v>267</v>
      </c>
      <c r="E5730" s="55" t="s">
        <v>2963</v>
      </c>
      <c r="F5730" s="55">
        <v>98</v>
      </c>
      <c r="G5730" s="55">
        <v>87</v>
      </c>
    </row>
    <row r="5731" spans="2:7">
      <c r="B5731" s="55" t="s">
        <v>266</v>
      </c>
      <c r="C5731" s="55" t="s">
        <v>2722</v>
      </c>
      <c r="D5731" s="55" t="s">
        <v>269</v>
      </c>
      <c r="E5731" s="55" t="s">
        <v>2963</v>
      </c>
      <c r="F5731" s="55">
        <v>62</v>
      </c>
      <c r="G5731" s="55">
        <v>73</v>
      </c>
    </row>
    <row r="5732" spans="2:7">
      <c r="B5732" s="55" t="s">
        <v>266</v>
      </c>
      <c r="C5732" s="55" t="s">
        <v>2722</v>
      </c>
      <c r="D5732" s="55" t="s">
        <v>270</v>
      </c>
      <c r="E5732" s="55" t="s">
        <v>2963</v>
      </c>
      <c r="F5732" s="55">
        <v>19</v>
      </c>
      <c r="G5732" s="55">
        <v>42</v>
      </c>
    </row>
    <row r="5733" spans="2:7">
      <c r="B5733" s="55" t="s">
        <v>266</v>
      </c>
      <c r="C5733" s="55" t="s">
        <v>2722</v>
      </c>
      <c r="D5733" s="55" t="s">
        <v>267</v>
      </c>
      <c r="E5733" s="55" t="s">
        <v>2964</v>
      </c>
      <c r="F5733" s="55">
        <v>3</v>
      </c>
      <c r="G5733" s="55">
        <v>18</v>
      </c>
    </row>
    <row r="5734" spans="2:7">
      <c r="B5734" s="55" t="s">
        <v>266</v>
      </c>
      <c r="C5734" s="55" t="s">
        <v>2722</v>
      </c>
      <c r="D5734" s="55" t="s">
        <v>269</v>
      </c>
      <c r="E5734" s="55" t="s">
        <v>2964</v>
      </c>
      <c r="F5734" s="55">
        <v>3</v>
      </c>
      <c r="G5734" s="55">
        <v>0</v>
      </c>
    </row>
    <row r="5735" spans="2:7">
      <c r="B5735" s="55" t="s">
        <v>266</v>
      </c>
      <c r="C5735" s="55" t="s">
        <v>2722</v>
      </c>
      <c r="D5735" s="55" t="s">
        <v>267</v>
      </c>
      <c r="E5735" s="55" t="s">
        <v>2965</v>
      </c>
      <c r="F5735" s="55">
        <v>233</v>
      </c>
      <c r="G5735" s="55">
        <v>184</v>
      </c>
    </row>
    <row r="5736" spans="2:7">
      <c r="B5736" s="55" t="s">
        <v>266</v>
      </c>
      <c r="C5736" s="55" t="s">
        <v>2722</v>
      </c>
      <c r="D5736" s="55" t="s">
        <v>269</v>
      </c>
      <c r="E5736" s="55" t="s">
        <v>2965</v>
      </c>
      <c r="F5736" s="55">
        <v>72</v>
      </c>
      <c r="G5736" s="55">
        <v>86</v>
      </c>
    </row>
    <row r="5737" spans="2:7">
      <c r="B5737" s="55" t="s">
        <v>266</v>
      </c>
      <c r="C5737" s="55" t="s">
        <v>2722</v>
      </c>
      <c r="D5737" s="55" t="s">
        <v>270</v>
      </c>
      <c r="E5737" s="55" t="s">
        <v>2965</v>
      </c>
      <c r="F5737" s="55">
        <v>44</v>
      </c>
      <c r="G5737" s="55">
        <v>33</v>
      </c>
    </row>
    <row r="5738" spans="2:7">
      <c r="B5738" s="55" t="s">
        <v>266</v>
      </c>
      <c r="C5738" s="55" t="s">
        <v>2722</v>
      </c>
      <c r="D5738" s="55" t="s">
        <v>267</v>
      </c>
      <c r="E5738" s="55" t="s">
        <v>2966</v>
      </c>
      <c r="F5738" s="55">
        <v>0</v>
      </c>
      <c r="G5738" s="55">
        <v>0</v>
      </c>
    </row>
    <row r="5739" spans="2:7">
      <c r="B5739" s="55" t="s">
        <v>266</v>
      </c>
      <c r="C5739" s="55" t="s">
        <v>2722</v>
      </c>
      <c r="D5739" s="55" t="s">
        <v>267</v>
      </c>
      <c r="E5739" s="55" t="s">
        <v>2967</v>
      </c>
      <c r="F5739" s="55">
        <v>0</v>
      </c>
      <c r="G5739" s="55">
        <v>0</v>
      </c>
    </row>
    <row r="5740" spans="2:7">
      <c r="B5740" s="55" t="s">
        <v>266</v>
      </c>
      <c r="C5740" s="55" t="s">
        <v>2722</v>
      </c>
      <c r="D5740" s="55" t="s">
        <v>267</v>
      </c>
      <c r="E5740" s="55" t="s">
        <v>2968</v>
      </c>
      <c r="F5740" s="55">
        <v>3</v>
      </c>
      <c r="G5740" s="55">
        <v>3</v>
      </c>
    </row>
    <row r="5741" spans="2:7">
      <c r="B5741" s="55" t="s">
        <v>266</v>
      </c>
      <c r="C5741" s="55" t="s">
        <v>2722</v>
      </c>
      <c r="D5741" s="55" t="s">
        <v>269</v>
      </c>
      <c r="E5741" s="55" t="s">
        <v>2968</v>
      </c>
      <c r="F5741" s="55">
        <v>1</v>
      </c>
      <c r="G5741" s="55">
        <v>0</v>
      </c>
    </row>
    <row r="5742" spans="2:7">
      <c r="B5742" s="55" t="s">
        <v>266</v>
      </c>
      <c r="C5742" s="55" t="s">
        <v>2722</v>
      </c>
      <c r="D5742" s="55" t="s">
        <v>270</v>
      </c>
      <c r="E5742" s="55" t="s">
        <v>2968</v>
      </c>
      <c r="F5742" s="55">
        <v>0</v>
      </c>
      <c r="G5742" s="55">
        <v>3</v>
      </c>
    </row>
    <row r="5743" spans="2:7">
      <c r="B5743" s="55" t="s">
        <v>266</v>
      </c>
      <c r="C5743" s="55" t="s">
        <v>2722</v>
      </c>
      <c r="D5743" s="55" t="s">
        <v>267</v>
      </c>
      <c r="E5743" s="55" t="s">
        <v>2969</v>
      </c>
      <c r="F5743" s="55">
        <v>4</v>
      </c>
      <c r="G5743" s="55">
        <v>3</v>
      </c>
    </row>
    <row r="5744" spans="2:7">
      <c r="B5744" s="55" t="s">
        <v>266</v>
      </c>
      <c r="C5744" s="55" t="s">
        <v>2722</v>
      </c>
      <c r="D5744" s="55" t="s">
        <v>269</v>
      </c>
      <c r="E5744" s="55" t="s">
        <v>2969</v>
      </c>
      <c r="F5744" s="55">
        <v>16</v>
      </c>
      <c r="G5744" s="55">
        <v>14</v>
      </c>
    </row>
    <row r="5745" spans="2:7">
      <c r="B5745" s="55" t="s">
        <v>266</v>
      </c>
      <c r="C5745" s="55" t="s">
        <v>2722</v>
      </c>
      <c r="D5745" s="55" t="s">
        <v>270</v>
      </c>
      <c r="E5745" s="55" t="s">
        <v>2969</v>
      </c>
      <c r="F5745" s="55">
        <v>0</v>
      </c>
      <c r="G5745" s="55">
        <v>0</v>
      </c>
    </row>
    <row r="5746" spans="2:7">
      <c r="B5746" s="55" t="s">
        <v>266</v>
      </c>
      <c r="C5746" s="55" t="s">
        <v>2722</v>
      </c>
      <c r="D5746" s="55" t="s">
        <v>267</v>
      </c>
      <c r="E5746" s="55" t="s">
        <v>2970</v>
      </c>
      <c r="F5746" s="55">
        <v>8</v>
      </c>
      <c r="G5746" s="55">
        <v>6</v>
      </c>
    </row>
    <row r="5747" spans="2:7">
      <c r="B5747" s="55" t="s">
        <v>266</v>
      </c>
      <c r="C5747" s="55" t="s">
        <v>2722</v>
      </c>
      <c r="D5747" s="55" t="s">
        <v>267</v>
      </c>
      <c r="E5747" s="55" t="s">
        <v>2971</v>
      </c>
      <c r="F5747" s="55">
        <v>4</v>
      </c>
      <c r="G5747" s="55">
        <v>0</v>
      </c>
    </row>
    <row r="5748" spans="2:7">
      <c r="B5748" s="55" t="s">
        <v>266</v>
      </c>
      <c r="C5748" s="55" t="s">
        <v>2722</v>
      </c>
      <c r="D5748" s="55" t="s">
        <v>269</v>
      </c>
      <c r="E5748" s="55" t="s">
        <v>2971</v>
      </c>
      <c r="F5748" s="55">
        <v>5</v>
      </c>
      <c r="G5748" s="55">
        <v>0</v>
      </c>
    </row>
    <row r="5749" spans="2:7">
      <c r="B5749" s="55" t="s">
        <v>266</v>
      </c>
      <c r="C5749" s="55" t="s">
        <v>2722</v>
      </c>
      <c r="D5749" s="55" t="s">
        <v>270</v>
      </c>
      <c r="E5749" s="55" t="s">
        <v>2971</v>
      </c>
      <c r="F5749" s="55">
        <v>0</v>
      </c>
      <c r="G5749" s="55">
        <v>0</v>
      </c>
    </row>
    <row r="5750" spans="2:7">
      <c r="B5750" s="55" t="s">
        <v>266</v>
      </c>
      <c r="C5750" s="55" t="s">
        <v>2722</v>
      </c>
      <c r="D5750" s="55" t="s">
        <v>267</v>
      </c>
      <c r="E5750" s="55" t="s">
        <v>2972</v>
      </c>
      <c r="F5750" s="55">
        <v>10</v>
      </c>
      <c r="G5750" s="55">
        <v>4</v>
      </c>
    </row>
    <row r="5751" spans="2:7">
      <c r="B5751" s="55" t="s">
        <v>266</v>
      </c>
      <c r="C5751" s="55" t="s">
        <v>2722</v>
      </c>
      <c r="D5751" s="55" t="s">
        <v>267</v>
      </c>
      <c r="E5751" s="55" t="s">
        <v>2973</v>
      </c>
      <c r="F5751" s="55">
        <v>5</v>
      </c>
      <c r="G5751" s="55">
        <v>7</v>
      </c>
    </row>
    <row r="5752" spans="2:7">
      <c r="B5752" s="55" t="s">
        <v>266</v>
      </c>
      <c r="C5752" s="55" t="s">
        <v>2722</v>
      </c>
      <c r="D5752" s="55" t="s">
        <v>269</v>
      </c>
      <c r="E5752" s="55" t="s">
        <v>2973</v>
      </c>
      <c r="F5752" s="55">
        <v>0</v>
      </c>
      <c r="G5752" s="55">
        <v>0</v>
      </c>
    </row>
    <row r="5753" spans="2:7">
      <c r="B5753" s="55" t="s">
        <v>266</v>
      </c>
      <c r="C5753" s="55" t="s">
        <v>2722</v>
      </c>
      <c r="D5753" s="55" t="s">
        <v>270</v>
      </c>
      <c r="E5753" s="55" t="s">
        <v>2973</v>
      </c>
      <c r="F5753" s="55">
        <v>0</v>
      </c>
      <c r="G5753" s="55">
        <v>0</v>
      </c>
    </row>
    <row r="5754" spans="2:7">
      <c r="B5754" s="55" t="s">
        <v>266</v>
      </c>
      <c r="C5754" s="55" t="s">
        <v>2722</v>
      </c>
      <c r="D5754" s="55" t="s">
        <v>267</v>
      </c>
      <c r="E5754" s="55" t="s">
        <v>2974</v>
      </c>
      <c r="F5754" s="55">
        <v>572</v>
      </c>
      <c r="G5754" s="55">
        <v>415</v>
      </c>
    </row>
    <row r="5755" spans="2:7">
      <c r="B5755" s="55" t="s">
        <v>266</v>
      </c>
      <c r="C5755" s="55" t="s">
        <v>2722</v>
      </c>
      <c r="D5755" s="55" t="s">
        <v>269</v>
      </c>
      <c r="E5755" s="55" t="s">
        <v>2974</v>
      </c>
      <c r="F5755" s="55">
        <v>342</v>
      </c>
      <c r="G5755" s="55">
        <v>261</v>
      </c>
    </row>
    <row r="5756" spans="2:7">
      <c r="B5756" s="55" t="s">
        <v>266</v>
      </c>
      <c r="C5756" s="55" t="s">
        <v>2722</v>
      </c>
      <c r="D5756" s="55" t="s">
        <v>270</v>
      </c>
      <c r="E5756" s="55" t="s">
        <v>2974</v>
      </c>
      <c r="F5756" s="55">
        <v>18</v>
      </c>
      <c r="G5756" s="55">
        <v>19</v>
      </c>
    </row>
    <row r="5757" spans="2:7">
      <c r="B5757" s="55" t="s">
        <v>266</v>
      </c>
      <c r="C5757" s="55" t="s">
        <v>2722</v>
      </c>
      <c r="D5757" s="55" t="s">
        <v>267</v>
      </c>
      <c r="E5757" s="55" t="s">
        <v>2975</v>
      </c>
      <c r="F5757" s="55">
        <v>1</v>
      </c>
      <c r="G5757" s="55">
        <v>0</v>
      </c>
    </row>
    <row r="5758" spans="2:7">
      <c r="B5758" s="55" t="s">
        <v>266</v>
      </c>
      <c r="C5758" s="55" t="s">
        <v>2722</v>
      </c>
      <c r="D5758" s="55" t="s">
        <v>269</v>
      </c>
      <c r="E5758" s="55" t="s">
        <v>2975</v>
      </c>
      <c r="F5758" s="55">
        <v>3</v>
      </c>
      <c r="G5758" s="55">
        <v>0</v>
      </c>
    </row>
    <row r="5759" spans="2:7">
      <c r="B5759" s="55" t="s">
        <v>266</v>
      </c>
      <c r="C5759" s="55" t="s">
        <v>2722</v>
      </c>
      <c r="D5759" s="55" t="s">
        <v>267</v>
      </c>
      <c r="E5759" s="55" t="s">
        <v>2976</v>
      </c>
      <c r="F5759" s="55">
        <v>3</v>
      </c>
      <c r="G5759" s="55">
        <v>0</v>
      </c>
    </row>
    <row r="5760" spans="2:7">
      <c r="B5760" s="55" t="s">
        <v>266</v>
      </c>
      <c r="C5760" s="55" t="s">
        <v>2722</v>
      </c>
      <c r="D5760" s="55" t="s">
        <v>269</v>
      </c>
      <c r="E5760" s="55" t="s">
        <v>2976</v>
      </c>
      <c r="F5760" s="55">
        <v>0</v>
      </c>
      <c r="G5760" s="55">
        <v>0</v>
      </c>
    </row>
    <row r="5761" spans="2:7">
      <c r="B5761" s="55" t="s">
        <v>266</v>
      </c>
      <c r="C5761" s="55" t="s">
        <v>2722</v>
      </c>
      <c r="D5761" s="55" t="s">
        <v>270</v>
      </c>
      <c r="E5761" s="55" t="s">
        <v>2976</v>
      </c>
      <c r="F5761" s="55">
        <v>0</v>
      </c>
      <c r="G5761" s="55">
        <v>1</v>
      </c>
    </row>
    <row r="5762" spans="2:7">
      <c r="B5762" s="55" t="s">
        <v>266</v>
      </c>
      <c r="C5762" s="55" t="s">
        <v>2722</v>
      </c>
      <c r="D5762" s="55" t="s">
        <v>267</v>
      </c>
      <c r="E5762" s="55" t="s">
        <v>2977</v>
      </c>
      <c r="F5762" s="55">
        <v>15</v>
      </c>
      <c r="G5762" s="55">
        <v>10</v>
      </c>
    </row>
    <row r="5763" spans="2:7">
      <c r="B5763" s="55" t="s">
        <v>266</v>
      </c>
      <c r="C5763" s="55" t="s">
        <v>2722</v>
      </c>
      <c r="D5763" s="55" t="s">
        <v>269</v>
      </c>
      <c r="E5763" s="55" t="s">
        <v>2977</v>
      </c>
      <c r="F5763" s="55">
        <v>1</v>
      </c>
      <c r="G5763" s="55">
        <v>0</v>
      </c>
    </row>
    <row r="5764" spans="2:7">
      <c r="B5764" s="55" t="s">
        <v>266</v>
      </c>
      <c r="C5764" s="55" t="s">
        <v>2722</v>
      </c>
      <c r="D5764" s="55" t="s">
        <v>267</v>
      </c>
      <c r="E5764" s="55" t="s">
        <v>2978</v>
      </c>
      <c r="F5764" s="55">
        <v>68</v>
      </c>
      <c r="G5764" s="55">
        <v>37</v>
      </c>
    </row>
    <row r="5765" spans="2:7">
      <c r="B5765" s="55" t="s">
        <v>266</v>
      </c>
      <c r="C5765" s="55" t="s">
        <v>2722</v>
      </c>
      <c r="D5765" s="55" t="s">
        <v>269</v>
      </c>
      <c r="E5765" s="55" t="s">
        <v>2978</v>
      </c>
      <c r="F5765" s="55">
        <v>22</v>
      </c>
      <c r="G5765" s="55">
        <v>6</v>
      </c>
    </row>
    <row r="5766" spans="2:7">
      <c r="B5766" s="55" t="s">
        <v>266</v>
      </c>
      <c r="C5766" s="55" t="s">
        <v>2722</v>
      </c>
      <c r="D5766" s="55" t="s">
        <v>270</v>
      </c>
      <c r="E5766" s="55" t="s">
        <v>2978</v>
      </c>
      <c r="F5766" s="55">
        <v>0</v>
      </c>
      <c r="G5766" s="55">
        <v>0</v>
      </c>
    </row>
    <row r="5767" spans="2:7">
      <c r="B5767" s="55" t="s">
        <v>266</v>
      </c>
      <c r="C5767" s="55" t="s">
        <v>2722</v>
      </c>
      <c r="D5767" s="55" t="s">
        <v>267</v>
      </c>
      <c r="E5767" s="55" t="s">
        <v>2979</v>
      </c>
      <c r="F5767" s="55">
        <v>0</v>
      </c>
      <c r="G5767" s="55">
        <v>0</v>
      </c>
    </row>
    <row r="5768" spans="2:7">
      <c r="B5768" s="55" t="s">
        <v>266</v>
      </c>
      <c r="C5768" s="55" t="s">
        <v>2722</v>
      </c>
      <c r="D5768" s="55" t="s">
        <v>267</v>
      </c>
      <c r="E5768" s="55" t="s">
        <v>2980</v>
      </c>
      <c r="F5768" s="55">
        <v>79</v>
      </c>
      <c r="G5768" s="55">
        <v>107</v>
      </c>
    </row>
    <row r="5769" spans="2:7">
      <c r="B5769" s="55" t="s">
        <v>266</v>
      </c>
      <c r="C5769" s="55" t="s">
        <v>2722</v>
      </c>
      <c r="D5769" s="55" t="s">
        <v>269</v>
      </c>
      <c r="E5769" s="55" t="s">
        <v>2980</v>
      </c>
      <c r="F5769" s="55">
        <v>101</v>
      </c>
      <c r="G5769" s="55">
        <v>62</v>
      </c>
    </row>
    <row r="5770" spans="2:7">
      <c r="B5770" s="55" t="s">
        <v>266</v>
      </c>
      <c r="C5770" s="55" t="s">
        <v>2722</v>
      </c>
      <c r="D5770" s="55" t="s">
        <v>270</v>
      </c>
      <c r="E5770" s="55" t="s">
        <v>2980</v>
      </c>
      <c r="F5770" s="55">
        <v>4</v>
      </c>
      <c r="G5770" s="55">
        <v>4</v>
      </c>
    </row>
    <row r="5771" spans="2:7">
      <c r="B5771" s="55" t="s">
        <v>266</v>
      </c>
      <c r="C5771" s="55" t="s">
        <v>2722</v>
      </c>
      <c r="D5771" s="55" t="s">
        <v>267</v>
      </c>
      <c r="E5771" s="55" t="s">
        <v>2981</v>
      </c>
      <c r="F5771" s="55">
        <v>27</v>
      </c>
      <c r="G5771" s="55">
        <v>15</v>
      </c>
    </row>
    <row r="5772" spans="2:7">
      <c r="B5772" s="55" t="s">
        <v>266</v>
      </c>
      <c r="C5772" s="55" t="s">
        <v>2722</v>
      </c>
      <c r="D5772" s="55" t="s">
        <v>269</v>
      </c>
      <c r="E5772" s="55" t="s">
        <v>2981</v>
      </c>
      <c r="F5772" s="55">
        <v>28</v>
      </c>
      <c r="G5772" s="55">
        <v>22</v>
      </c>
    </row>
    <row r="5773" spans="2:7">
      <c r="B5773" s="55" t="s">
        <v>266</v>
      </c>
      <c r="C5773" s="55" t="s">
        <v>2722</v>
      </c>
      <c r="D5773" s="55" t="s">
        <v>267</v>
      </c>
      <c r="E5773" s="55" t="s">
        <v>2982</v>
      </c>
      <c r="F5773" s="55">
        <v>3</v>
      </c>
      <c r="G5773" s="55">
        <v>0</v>
      </c>
    </row>
    <row r="5774" spans="2:7">
      <c r="B5774" s="55" t="s">
        <v>266</v>
      </c>
      <c r="C5774" s="55" t="s">
        <v>2722</v>
      </c>
      <c r="D5774" s="55" t="s">
        <v>267</v>
      </c>
      <c r="E5774" s="55" t="s">
        <v>2983</v>
      </c>
      <c r="F5774" s="55">
        <v>4</v>
      </c>
      <c r="G5774" s="55">
        <v>3</v>
      </c>
    </row>
    <row r="5775" spans="2:7">
      <c r="B5775" s="55" t="s">
        <v>266</v>
      </c>
      <c r="C5775" s="55" t="s">
        <v>2722</v>
      </c>
      <c r="D5775" s="55" t="s">
        <v>269</v>
      </c>
      <c r="E5775" s="55" t="s">
        <v>2983</v>
      </c>
      <c r="F5775" s="55">
        <v>12</v>
      </c>
      <c r="G5775" s="55">
        <v>6</v>
      </c>
    </row>
    <row r="5776" spans="2:7">
      <c r="B5776" s="55" t="s">
        <v>266</v>
      </c>
      <c r="C5776" s="55" t="s">
        <v>2722</v>
      </c>
      <c r="D5776" s="55" t="s">
        <v>270</v>
      </c>
      <c r="E5776" s="55" t="s">
        <v>2983</v>
      </c>
      <c r="F5776" s="55">
        <v>0</v>
      </c>
      <c r="G5776" s="55">
        <v>0</v>
      </c>
    </row>
    <row r="5777" spans="2:7">
      <c r="B5777" s="55" t="s">
        <v>266</v>
      </c>
      <c r="C5777" s="55" t="s">
        <v>2722</v>
      </c>
      <c r="D5777" s="55" t="s">
        <v>267</v>
      </c>
      <c r="E5777" s="55" t="s">
        <v>729</v>
      </c>
      <c r="F5777" s="55">
        <v>1</v>
      </c>
      <c r="G5777" s="55">
        <v>0</v>
      </c>
    </row>
    <row r="5778" spans="2:7">
      <c r="B5778" s="55" t="s">
        <v>266</v>
      </c>
      <c r="C5778" s="55" t="s">
        <v>2722</v>
      </c>
      <c r="D5778" s="55" t="s">
        <v>269</v>
      </c>
      <c r="E5778" s="55" t="s">
        <v>729</v>
      </c>
      <c r="F5778" s="55">
        <v>0</v>
      </c>
      <c r="G5778" s="55">
        <v>6</v>
      </c>
    </row>
    <row r="5779" spans="2:7">
      <c r="B5779" s="55" t="s">
        <v>266</v>
      </c>
      <c r="C5779" s="55" t="s">
        <v>2722</v>
      </c>
      <c r="D5779" s="55" t="s">
        <v>267</v>
      </c>
      <c r="E5779" s="55" t="s">
        <v>2984</v>
      </c>
      <c r="F5779" s="55">
        <v>1680</v>
      </c>
      <c r="G5779" s="55">
        <v>1653</v>
      </c>
    </row>
    <row r="5780" spans="2:7">
      <c r="B5780" s="55" t="s">
        <v>266</v>
      </c>
      <c r="C5780" s="55" t="s">
        <v>2722</v>
      </c>
      <c r="D5780" s="55" t="s">
        <v>269</v>
      </c>
      <c r="E5780" s="55" t="s">
        <v>2984</v>
      </c>
      <c r="F5780" s="55">
        <v>425</v>
      </c>
      <c r="G5780" s="55">
        <v>491</v>
      </c>
    </row>
    <row r="5781" spans="2:7">
      <c r="B5781" s="55" t="s">
        <v>266</v>
      </c>
      <c r="C5781" s="55" t="s">
        <v>2722</v>
      </c>
      <c r="D5781" s="55" t="s">
        <v>270</v>
      </c>
      <c r="E5781" s="55" t="s">
        <v>2984</v>
      </c>
      <c r="F5781" s="55">
        <v>115</v>
      </c>
      <c r="G5781" s="55">
        <v>120</v>
      </c>
    </row>
    <row r="5782" spans="2:7">
      <c r="B5782" s="55" t="s">
        <v>266</v>
      </c>
      <c r="C5782" s="55" t="s">
        <v>2722</v>
      </c>
      <c r="D5782" s="55" t="s">
        <v>267</v>
      </c>
      <c r="E5782" s="55" t="s">
        <v>2985</v>
      </c>
      <c r="F5782" s="55">
        <v>117</v>
      </c>
      <c r="G5782" s="55">
        <v>110</v>
      </c>
    </row>
    <row r="5783" spans="2:7">
      <c r="B5783" s="55" t="s">
        <v>266</v>
      </c>
      <c r="C5783" s="55" t="s">
        <v>2722</v>
      </c>
      <c r="D5783" s="55" t="s">
        <v>269</v>
      </c>
      <c r="E5783" s="55" t="s">
        <v>2985</v>
      </c>
      <c r="F5783" s="55">
        <v>28</v>
      </c>
      <c r="G5783" s="55">
        <v>14</v>
      </c>
    </row>
    <row r="5784" spans="2:7">
      <c r="B5784" s="55" t="s">
        <v>266</v>
      </c>
      <c r="C5784" s="55" t="s">
        <v>2722</v>
      </c>
      <c r="D5784" s="55" t="s">
        <v>270</v>
      </c>
      <c r="E5784" s="55" t="s">
        <v>2985</v>
      </c>
      <c r="F5784" s="55">
        <v>23</v>
      </c>
      <c r="G5784" s="55">
        <v>7</v>
      </c>
    </row>
    <row r="5785" spans="2:7">
      <c r="B5785" s="55" t="s">
        <v>266</v>
      </c>
      <c r="C5785" s="55" t="s">
        <v>2722</v>
      </c>
      <c r="D5785" s="55" t="s">
        <v>267</v>
      </c>
      <c r="E5785" s="55" t="s">
        <v>2986</v>
      </c>
      <c r="F5785" s="55">
        <v>1</v>
      </c>
      <c r="G5785" s="55">
        <v>2</v>
      </c>
    </row>
    <row r="5786" spans="2:7">
      <c r="B5786" s="55" t="s">
        <v>266</v>
      </c>
      <c r="C5786" s="55" t="s">
        <v>2722</v>
      </c>
      <c r="D5786" s="55" t="s">
        <v>269</v>
      </c>
      <c r="E5786" s="55" t="s">
        <v>2986</v>
      </c>
      <c r="F5786" s="55">
        <v>0</v>
      </c>
      <c r="G5786" s="55">
        <v>0</v>
      </c>
    </row>
    <row r="5787" spans="2:7">
      <c r="B5787" s="55" t="s">
        <v>266</v>
      </c>
      <c r="C5787" s="55" t="s">
        <v>2722</v>
      </c>
      <c r="D5787" s="55" t="s">
        <v>270</v>
      </c>
      <c r="E5787" s="55" t="s">
        <v>2986</v>
      </c>
      <c r="F5787" s="55">
        <v>0</v>
      </c>
      <c r="G5787" s="55">
        <v>0</v>
      </c>
    </row>
    <row r="5788" spans="2:7">
      <c r="B5788" s="55" t="s">
        <v>266</v>
      </c>
      <c r="C5788" s="55" t="s">
        <v>2722</v>
      </c>
      <c r="D5788" s="55" t="s">
        <v>267</v>
      </c>
      <c r="E5788" s="55" t="s">
        <v>2987</v>
      </c>
      <c r="F5788" s="55">
        <v>4</v>
      </c>
      <c r="G5788" s="55">
        <v>1</v>
      </c>
    </row>
    <row r="5789" spans="2:7">
      <c r="B5789" s="55" t="s">
        <v>266</v>
      </c>
      <c r="C5789" s="55" t="s">
        <v>2722</v>
      </c>
      <c r="D5789" s="55" t="s">
        <v>269</v>
      </c>
      <c r="E5789" s="55" t="s">
        <v>2987</v>
      </c>
      <c r="F5789" s="55">
        <v>0</v>
      </c>
      <c r="G5789" s="55">
        <v>0</v>
      </c>
    </row>
    <row r="5790" spans="2:7">
      <c r="B5790" s="55" t="s">
        <v>266</v>
      </c>
      <c r="C5790" s="55" t="s">
        <v>2722</v>
      </c>
      <c r="D5790" s="55" t="s">
        <v>270</v>
      </c>
      <c r="E5790" s="55" t="s">
        <v>2987</v>
      </c>
      <c r="F5790" s="55">
        <v>0</v>
      </c>
      <c r="G5790" s="55">
        <v>0</v>
      </c>
    </row>
    <row r="5791" spans="2:7">
      <c r="B5791" s="55" t="s">
        <v>266</v>
      </c>
      <c r="C5791" s="55" t="s">
        <v>2722</v>
      </c>
      <c r="D5791" s="55" t="s">
        <v>267</v>
      </c>
      <c r="E5791" s="55" t="s">
        <v>2988</v>
      </c>
      <c r="F5791" s="55">
        <v>6</v>
      </c>
      <c r="G5791" s="55">
        <v>8</v>
      </c>
    </row>
    <row r="5792" spans="2:7">
      <c r="B5792" s="55" t="s">
        <v>266</v>
      </c>
      <c r="C5792" s="55" t="s">
        <v>2722</v>
      </c>
      <c r="D5792" s="55" t="s">
        <v>269</v>
      </c>
      <c r="E5792" s="55" t="s">
        <v>2988</v>
      </c>
      <c r="F5792" s="55">
        <v>1</v>
      </c>
      <c r="G5792" s="55">
        <v>0</v>
      </c>
    </row>
    <row r="5793" spans="2:7">
      <c r="B5793" s="55" t="s">
        <v>266</v>
      </c>
      <c r="C5793" s="55" t="s">
        <v>2722</v>
      </c>
      <c r="D5793" s="55" t="s">
        <v>267</v>
      </c>
      <c r="E5793" s="55" t="s">
        <v>2989</v>
      </c>
      <c r="F5793" s="55">
        <v>7</v>
      </c>
      <c r="G5793" s="55">
        <v>2</v>
      </c>
    </row>
    <row r="5794" spans="2:7">
      <c r="B5794" s="55" t="s">
        <v>266</v>
      </c>
      <c r="C5794" s="55" t="s">
        <v>2722</v>
      </c>
      <c r="D5794" s="55" t="s">
        <v>267</v>
      </c>
      <c r="E5794" s="55" t="s">
        <v>2990</v>
      </c>
      <c r="F5794" s="55">
        <v>1</v>
      </c>
      <c r="G5794" s="55">
        <v>0</v>
      </c>
    </row>
    <row r="5795" spans="2:7">
      <c r="B5795" s="55" t="s">
        <v>266</v>
      </c>
      <c r="C5795" s="55" t="s">
        <v>2722</v>
      </c>
      <c r="D5795" s="55" t="s">
        <v>269</v>
      </c>
      <c r="E5795" s="55" t="s">
        <v>2990</v>
      </c>
      <c r="F5795" s="55">
        <v>0</v>
      </c>
      <c r="G5795" s="55">
        <v>0</v>
      </c>
    </row>
    <row r="5796" spans="2:7">
      <c r="B5796" s="55" t="s">
        <v>266</v>
      </c>
      <c r="C5796" s="55" t="s">
        <v>2722</v>
      </c>
      <c r="D5796" s="55" t="s">
        <v>267</v>
      </c>
      <c r="E5796" s="55" t="s">
        <v>2991</v>
      </c>
      <c r="F5796" s="55">
        <v>16</v>
      </c>
      <c r="G5796" s="55">
        <v>31</v>
      </c>
    </row>
    <row r="5797" spans="2:7">
      <c r="B5797" s="55" t="s">
        <v>266</v>
      </c>
      <c r="C5797" s="55" t="s">
        <v>2722</v>
      </c>
      <c r="D5797" s="55" t="s">
        <v>269</v>
      </c>
      <c r="E5797" s="55" t="s">
        <v>2991</v>
      </c>
      <c r="F5797" s="55">
        <v>0</v>
      </c>
      <c r="G5797" s="55">
        <v>0</v>
      </c>
    </row>
    <row r="5798" spans="2:7">
      <c r="B5798" s="55" t="s">
        <v>266</v>
      </c>
      <c r="C5798" s="55" t="s">
        <v>2722</v>
      </c>
      <c r="D5798" s="55" t="s">
        <v>270</v>
      </c>
      <c r="E5798" s="55" t="s">
        <v>2991</v>
      </c>
      <c r="F5798" s="55">
        <v>0</v>
      </c>
      <c r="G5798" s="55">
        <v>0</v>
      </c>
    </row>
    <row r="5799" spans="2:7">
      <c r="B5799" s="55" t="s">
        <v>266</v>
      </c>
      <c r="C5799" s="55" t="s">
        <v>2722</v>
      </c>
      <c r="D5799" s="55" t="s">
        <v>267</v>
      </c>
      <c r="E5799" s="55" t="s">
        <v>2992</v>
      </c>
      <c r="F5799" s="55">
        <v>162</v>
      </c>
      <c r="G5799" s="55">
        <v>162</v>
      </c>
    </row>
    <row r="5800" spans="2:7">
      <c r="B5800" s="55" t="s">
        <v>266</v>
      </c>
      <c r="C5800" s="55" t="s">
        <v>2722</v>
      </c>
      <c r="D5800" s="55" t="s">
        <v>269</v>
      </c>
      <c r="E5800" s="55" t="s">
        <v>2992</v>
      </c>
      <c r="F5800" s="55">
        <v>7</v>
      </c>
      <c r="G5800" s="55">
        <v>19</v>
      </c>
    </row>
    <row r="5801" spans="2:7">
      <c r="B5801" s="55" t="s">
        <v>266</v>
      </c>
      <c r="C5801" s="55" t="s">
        <v>2722</v>
      </c>
      <c r="D5801" s="55" t="s">
        <v>270</v>
      </c>
      <c r="E5801" s="55" t="s">
        <v>2992</v>
      </c>
      <c r="F5801" s="55">
        <v>0</v>
      </c>
      <c r="G5801" s="55">
        <v>6</v>
      </c>
    </row>
    <row r="5802" spans="2:7">
      <c r="B5802" s="55" t="s">
        <v>266</v>
      </c>
      <c r="C5802" s="55" t="s">
        <v>2722</v>
      </c>
      <c r="D5802" s="55" t="s">
        <v>267</v>
      </c>
      <c r="E5802" s="55" t="s">
        <v>2993</v>
      </c>
      <c r="F5802" s="55">
        <v>18</v>
      </c>
      <c r="G5802" s="55">
        <v>0</v>
      </c>
    </row>
    <row r="5803" spans="2:7">
      <c r="B5803" s="55" t="s">
        <v>266</v>
      </c>
      <c r="C5803" s="55" t="s">
        <v>2722</v>
      </c>
      <c r="D5803" s="55" t="s">
        <v>269</v>
      </c>
      <c r="E5803" s="55" t="s">
        <v>2993</v>
      </c>
      <c r="F5803" s="55">
        <v>0</v>
      </c>
      <c r="G5803" s="55">
        <v>0</v>
      </c>
    </row>
    <row r="5804" spans="2:7">
      <c r="B5804" s="55" t="s">
        <v>266</v>
      </c>
      <c r="C5804" s="55" t="s">
        <v>2722</v>
      </c>
      <c r="D5804" s="55" t="s">
        <v>270</v>
      </c>
      <c r="E5804" s="55" t="s">
        <v>2993</v>
      </c>
      <c r="F5804" s="55">
        <v>3</v>
      </c>
      <c r="G5804" s="55">
        <v>5</v>
      </c>
    </row>
    <row r="5805" spans="2:7">
      <c r="B5805" s="55" t="s">
        <v>266</v>
      </c>
      <c r="C5805" s="55" t="s">
        <v>2722</v>
      </c>
      <c r="D5805" s="55" t="s">
        <v>267</v>
      </c>
      <c r="E5805" s="55" t="s">
        <v>2994</v>
      </c>
      <c r="F5805" s="55">
        <v>22</v>
      </c>
      <c r="G5805" s="55">
        <v>35</v>
      </c>
    </row>
    <row r="5806" spans="2:7">
      <c r="B5806" s="55" t="s">
        <v>266</v>
      </c>
      <c r="C5806" s="55" t="s">
        <v>2722</v>
      </c>
      <c r="D5806" s="55" t="s">
        <v>269</v>
      </c>
      <c r="E5806" s="55" t="s">
        <v>2994</v>
      </c>
      <c r="F5806" s="55">
        <v>1</v>
      </c>
      <c r="G5806" s="55">
        <v>11</v>
      </c>
    </row>
    <row r="5807" spans="2:7">
      <c r="B5807" s="55" t="s">
        <v>266</v>
      </c>
      <c r="C5807" s="55" t="s">
        <v>2722</v>
      </c>
      <c r="D5807" s="55" t="s">
        <v>270</v>
      </c>
      <c r="E5807" s="55" t="s">
        <v>2994</v>
      </c>
      <c r="F5807" s="55">
        <v>0</v>
      </c>
      <c r="G5807" s="55">
        <v>0</v>
      </c>
    </row>
    <row r="5808" spans="2:7">
      <c r="B5808" s="55" t="s">
        <v>266</v>
      </c>
      <c r="C5808" s="55" t="s">
        <v>2722</v>
      </c>
      <c r="D5808" s="55" t="s">
        <v>267</v>
      </c>
      <c r="E5808" s="55" t="s">
        <v>2995</v>
      </c>
      <c r="F5808" s="55">
        <v>16</v>
      </c>
      <c r="G5808" s="55">
        <v>6</v>
      </c>
    </row>
    <row r="5809" spans="2:7">
      <c r="B5809" s="55" t="s">
        <v>266</v>
      </c>
      <c r="C5809" s="55" t="s">
        <v>2722</v>
      </c>
      <c r="D5809" s="55" t="s">
        <v>267</v>
      </c>
      <c r="E5809" s="55" t="s">
        <v>2996</v>
      </c>
      <c r="F5809" s="55">
        <v>101</v>
      </c>
      <c r="G5809" s="55">
        <v>61</v>
      </c>
    </row>
    <row r="5810" spans="2:7">
      <c r="B5810" s="55" t="s">
        <v>266</v>
      </c>
      <c r="C5810" s="55" t="s">
        <v>2722</v>
      </c>
      <c r="D5810" s="55" t="s">
        <v>269</v>
      </c>
      <c r="E5810" s="55" t="s">
        <v>2996</v>
      </c>
      <c r="F5810" s="55">
        <v>2</v>
      </c>
      <c r="G5810" s="55">
        <v>7</v>
      </c>
    </row>
    <row r="5811" spans="2:7">
      <c r="B5811" s="55" t="s">
        <v>266</v>
      </c>
      <c r="C5811" s="55" t="s">
        <v>2722</v>
      </c>
      <c r="D5811" s="55" t="s">
        <v>270</v>
      </c>
      <c r="E5811" s="55" t="s">
        <v>2996</v>
      </c>
      <c r="F5811" s="55">
        <v>0</v>
      </c>
      <c r="G5811" s="55">
        <v>0</v>
      </c>
    </row>
    <row r="5812" spans="2:7">
      <c r="B5812" s="55" t="s">
        <v>266</v>
      </c>
      <c r="C5812" s="55" t="s">
        <v>2722</v>
      </c>
      <c r="D5812" s="55" t="s">
        <v>267</v>
      </c>
      <c r="E5812" s="55" t="s">
        <v>2997</v>
      </c>
      <c r="F5812" s="55">
        <v>4</v>
      </c>
      <c r="G5812" s="55">
        <v>0</v>
      </c>
    </row>
    <row r="5813" spans="2:7">
      <c r="B5813" s="55" t="s">
        <v>266</v>
      </c>
      <c r="C5813" s="55" t="s">
        <v>2722</v>
      </c>
      <c r="D5813" s="55" t="s">
        <v>269</v>
      </c>
      <c r="E5813" s="55" t="s">
        <v>2997</v>
      </c>
      <c r="F5813" s="55">
        <v>8</v>
      </c>
      <c r="G5813" s="55">
        <v>7</v>
      </c>
    </row>
    <row r="5814" spans="2:7">
      <c r="B5814" s="55" t="s">
        <v>266</v>
      </c>
      <c r="C5814" s="55" t="s">
        <v>2722</v>
      </c>
      <c r="D5814" s="55" t="s">
        <v>267</v>
      </c>
      <c r="E5814" s="55" t="s">
        <v>2998</v>
      </c>
      <c r="F5814" s="55">
        <v>5</v>
      </c>
      <c r="G5814" s="55">
        <v>17</v>
      </c>
    </row>
    <row r="5815" spans="2:7">
      <c r="B5815" s="55" t="s">
        <v>266</v>
      </c>
      <c r="C5815" s="55" t="s">
        <v>2722</v>
      </c>
      <c r="D5815" s="55" t="s">
        <v>269</v>
      </c>
      <c r="E5815" s="55" t="s">
        <v>2998</v>
      </c>
      <c r="F5815" s="55">
        <v>0</v>
      </c>
      <c r="G5815" s="55">
        <v>0</v>
      </c>
    </row>
    <row r="5816" spans="2:7">
      <c r="B5816" s="55" t="s">
        <v>266</v>
      </c>
      <c r="C5816" s="55" t="s">
        <v>2722</v>
      </c>
      <c r="D5816" s="55" t="s">
        <v>270</v>
      </c>
      <c r="E5816" s="55" t="s">
        <v>2998</v>
      </c>
      <c r="F5816" s="55">
        <v>0</v>
      </c>
      <c r="G5816" s="55">
        <v>0</v>
      </c>
    </row>
    <row r="5817" spans="2:7">
      <c r="B5817" s="55" t="s">
        <v>266</v>
      </c>
      <c r="C5817" s="55" t="s">
        <v>2722</v>
      </c>
      <c r="D5817" s="55" t="s">
        <v>267</v>
      </c>
      <c r="E5817" s="55" t="s">
        <v>2999</v>
      </c>
      <c r="F5817" s="55">
        <v>27</v>
      </c>
      <c r="G5817" s="55">
        <v>36</v>
      </c>
    </row>
    <row r="5818" spans="2:7">
      <c r="B5818" s="55" t="s">
        <v>266</v>
      </c>
      <c r="C5818" s="55" t="s">
        <v>2722</v>
      </c>
      <c r="D5818" s="55" t="s">
        <v>269</v>
      </c>
      <c r="E5818" s="55" t="s">
        <v>2999</v>
      </c>
      <c r="F5818" s="55">
        <v>0</v>
      </c>
      <c r="G5818" s="55">
        <v>0</v>
      </c>
    </row>
    <row r="5819" spans="2:7">
      <c r="B5819" s="55" t="s">
        <v>266</v>
      </c>
      <c r="C5819" s="55" t="s">
        <v>2722</v>
      </c>
      <c r="D5819" s="55" t="s">
        <v>270</v>
      </c>
      <c r="E5819" s="55" t="s">
        <v>2999</v>
      </c>
      <c r="F5819" s="55">
        <v>0</v>
      </c>
      <c r="G5819" s="55">
        <v>0</v>
      </c>
    </row>
    <row r="5820" spans="2:7">
      <c r="B5820" s="55" t="s">
        <v>266</v>
      </c>
      <c r="C5820" s="55" t="s">
        <v>2722</v>
      </c>
      <c r="D5820" s="55" t="s">
        <v>267</v>
      </c>
      <c r="E5820" s="55" t="s">
        <v>3000</v>
      </c>
      <c r="F5820" s="55">
        <v>12</v>
      </c>
      <c r="G5820" s="55">
        <v>8</v>
      </c>
    </row>
    <row r="5821" spans="2:7">
      <c r="B5821" s="55" t="s">
        <v>266</v>
      </c>
      <c r="C5821" s="55" t="s">
        <v>2722</v>
      </c>
      <c r="D5821" s="55" t="s">
        <v>269</v>
      </c>
      <c r="E5821" s="55" t="s">
        <v>3000</v>
      </c>
      <c r="F5821" s="55">
        <v>11</v>
      </c>
      <c r="G5821" s="55">
        <v>4</v>
      </c>
    </row>
    <row r="5822" spans="2:7">
      <c r="B5822" s="55" t="s">
        <v>266</v>
      </c>
      <c r="C5822" s="55" t="s">
        <v>2722</v>
      </c>
      <c r="D5822" s="55" t="s">
        <v>267</v>
      </c>
      <c r="E5822" s="55" t="s">
        <v>3001</v>
      </c>
      <c r="F5822" s="55">
        <v>0</v>
      </c>
      <c r="G5822" s="55">
        <v>3</v>
      </c>
    </row>
    <row r="5823" spans="2:7">
      <c r="B5823" s="55" t="s">
        <v>266</v>
      </c>
      <c r="C5823" s="55" t="s">
        <v>2722</v>
      </c>
      <c r="D5823" s="55" t="s">
        <v>267</v>
      </c>
      <c r="E5823" s="55" t="s">
        <v>3002</v>
      </c>
      <c r="F5823" s="55">
        <v>6</v>
      </c>
      <c r="G5823" s="55">
        <v>6</v>
      </c>
    </row>
    <row r="5824" spans="2:7">
      <c r="B5824" s="55" t="s">
        <v>266</v>
      </c>
      <c r="C5824" s="55" t="s">
        <v>2722</v>
      </c>
      <c r="D5824" s="55" t="s">
        <v>270</v>
      </c>
      <c r="E5824" s="55" t="s">
        <v>3002</v>
      </c>
      <c r="F5824" s="55">
        <v>0</v>
      </c>
      <c r="G5824" s="55">
        <v>0</v>
      </c>
    </row>
    <row r="5825" spans="2:7">
      <c r="B5825" s="55" t="s">
        <v>266</v>
      </c>
      <c r="C5825" s="55" t="s">
        <v>2722</v>
      </c>
      <c r="D5825" s="55" t="s">
        <v>267</v>
      </c>
      <c r="E5825" s="55" t="s">
        <v>3003</v>
      </c>
      <c r="F5825" s="55">
        <v>12</v>
      </c>
      <c r="G5825" s="55">
        <v>5</v>
      </c>
    </row>
    <row r="5826" spans="2:7">
      <c r="B5826" s="55" t="s">
        <v>266</v>
      </c>
      <c r="C5826" s="55" t="s">
        <v>2722</v>
      </c>
      <c r="D5826" s="55" t="s">
        <v>269</v>
      </c>
      <c r="E5826" s="55" t="s">
        <v>3003</v>
      </c>
      <c r="F5826" s="55">
        <v>0</v>
      </c>
      <c r="G5826" s="55">
        <v>6</v>
      </c>
    </row>
    <row r="5827" spans="2:7">
      <c r="B5827" s="55" t="s">
        <v>266</v>
      </c>
      <c r="C5827" s="55" t="s">
        <v>2722</v>
      </c>
      <c r="D5827" s="55" t="s">
        <v>270</v>
      </c>
      <c r="E5827" s="55" t="s">
        <v>3003</v>
      </c>
      <c r="F5827" s="55">
        <v>0</v>
      </c>
      <c r="G5827" s="55">
        <v>0</v>
      </c>
    </row>
    <row r="5828" spans="2:7">
      <c r="B5828" s="55" t="s">
        <v>266</v>
      </c>
      <c r="C5828" s="55" t="s">
        <v>2722</v>
      </c>
      <c r="D5828" s="55" t="s">
        <v>267</v>
      </c>
      <c r="E5828" s="55" t="s">
        <v>3004</v>
      </c>
      <c r="F5828" s="55">
        <v>16</v>
      </c>
      <c r="G5828" s="55">
        <v>31</v>
      </c>
    </row>
    <row r="5829" spans="2:7">
      <c r="B5829" s="55" t="s">
        <v>266</v>
      </c>
      <c r="C5829" s="55" t="s">
        <v>2722</v>
      </c>
      <c r="D5829" s="55" t="s">
        <v>269</v>
      </c>
      <c r="E5829" s="55" t="s">
        <v>3004</v>
      </c>
      <c r="F5829" s="55">
        <v>1</v>
      </c>
      <c r="G5829" s="55">
        <v>0</v>
      </c>
    </row>
    <row r="5830" spans="2:7">
      <c r="B5830" s="55" t="s">
        <v>266</v>
      </c>
      <c r="C5830" s="55" t="s">
        <v>2722</v>
      </c>
      <c r="D5830" s="55" t="s">
        <v>270</v>
      </c>
      <c r="E5830" s="55" t="s">
        <v>3004</v>
      </c>
      <c r="F5830" s="55">
        <v>0</v>
      </c>
      <c r="G5830" s="55">
        <v>0</v>
      </c>
    </row>
    <row r="5831" spans="2:7">
      <c r="B5831" s="55" t="s">
        <v>266</v>
      </c>
      <c r="C5831" s="55" t="s">
        <v>2722</v>
      </c>
      <c r="D5831" s="55" t="s">
        <v>267</v>
      </c>
      <c r="E5831" s="55" t="s">
        <v>3005</v>
      </c>
      <c r="F5831" s="55">
        <v>2</v>
      </c>
      <c r="G5831" s="55">
        <v>4</v>
      </c>
    </row>
    <row r="5832" spans="2:7">
      <c r="B5832" s="55" t="s">
        <v>266</v>
      </c>
      <c r="C5832" s="55" t="s">
        <v>2722</v>
      </c>
      <c r="D5832" s="55" t="s">
        <v>270</v>
      </c>
      <c r="E5832" s="55" t="s">
        <v>3005</v>
      </c>
      <c r="F5832" s="55">
        <v>1</v>
      </c>
      <c r="G5832" s="55">
        <v>3</v>
      </c>
    </row>
    <row r="5833" spans="2:7">
      <c r="B5833" s="55" t="s">
        <v>266</v>
      </c>
      <c r="C5833" s="55" t="s">
        <v>2722</v>
      </c>
      <c r="D5833" s="55" t="s">
        <v>267</v>
      </c>
      <c r="E5833" s="55" t="s">
        <v>3006</v>
      </c>
      <c r="F5833" s="55">
        <v>28</v>
      </c>
      <c r="G5833" s="55">
        <v>16</v>
      </c>
    </row>
    <row r="5834" spans="2:7">
      <c r="B5834" s="55" t="s">
        <v>266</v>
      </c>
      <c r="C5834" s="55" t="s">
        <v>2722</v>
      </c>
      <c r="D5834" s="55" t="s">
        <v>269</v>
      </c>
      <c r="E5834" s="55" t="s">
        <v>3006</v>
      </c>
      <c r="F5834" s="55">
        <v>0</v>
      </c>
      <c r="G5834" s="55">
        <v>0</v>
      </c>
    </row>
    <row r="5835" spans="2:7">
      <c r="B5835" s="55" t="s">
        <v>266</v>
      </c>
      <c r="C5835" s="55" t="s">
        <v>2722</v>
      </c>
      <c r="D5835" s="55" t="s">
        <v>270</v>
      </c>
      <c r="E5835" s="55" t="s">
        <v>3006</v>
      </c>
      <c r="F5835" s="55">
        <v>0</v>
      </c>
      <c r="G5835" s="55">
        <v>0</v>
      </c>
    </row>
    <row r="5836" spans="2:7">
      <c r="B5836" s="55" t="s">
        <v>266</v>
      </c>
      <c r="C5836" s="55" t="s">
        <v>2722</v>
      </c>
      <c r="D5836" s="55" t="s">
        <v>267</v>
      </c>
      <c r="E5836" s="55" t="s">
        <v>3007</v>
      </c>
      <c r="F5836" s="55">
        <v>9</v>
      </c>
      <c r="G5836" s="55">
        <v>7</v>
      </c>
    </row>
    <row r="5837" spans="2:7">
      <c r="B5837" s="55" t="s">
        <v>266</v>
      </c>
      <c r="C5837" s="55" t="s">
        <v>2722</v>
      </c>
      <c r="D5837" s="55" t="s">
        <v>267</v>
      </c>
      <c r="E5837" s="55" t="s">
        <v>3008</v>
      </c>
      <c r="F5837" s="55">
        <v>10</v>
      </c>
      <c r="G5837" s="55">
        <v>12</v>
      </c>
    </row>
    <row r="5838" spans="2:7">
      <c r="B5838" s="55" t="s">
        <v>266</v>
      </c>
      <c r="C5838" s="55" t="s">
        <v>2722</v>
      </c>
      <c r="D5838" s="55" t="s">
        <v>269</v>
      </c>
      <c r="E5838" s="55" t="s">
        <v>3008</v>
      </c>
      <c r="F5838" s="55">
        <v>5</v>
      </c>
      <c r="G5838" s="55">
        <v>10</v>
      </c>
    </row>
    <row r="5839" spans="2:7">
      <c r="B5839" s="55" t="s">
        <v>266</v>
      </c>
      <c r="C5839" s="55" t="s">
        <v>2722</v>
      </c>
      <c r="D5839" s="55" t="s">
        <v>270</v>
      </c>
      <c r="E5839" s="55" t="s">
        <v>3008</v>
      </c>
      <c r="F5839" s="55">
        <v>0</v>
      </c>
      <c r="G5839" s="55">
        <v>0</v>
      </c>
    </row>
    <row r="5840" spans="2:7">
      <c r="B5840" s="55" t="s">
        <v>266</v>
      </c>
      <c r="C5840" s="55" t="s">
        <v>2722</v>
      </c>
      <c r="D5840" s="55" t="s">
        <v>267</v>
      </c>
      <c r="E5840" s="55" t="s">
        <v>3009</v>
      </c>
      <c r="F5840" s="55">
        <v>1</v>
      </c>
      <c r="G5840" s="55">
        <v>18</v>
      </c>
    </row>
    <row r="5841" spans="2:7">
      <c r="B5841" s="55" t="s">
        <v>266</v>
      </c>
      <c r="C5841" s="55" t="s">
        <v>2722</v>
      </c>
      <c r="D5841" s="55" t="s">
        <v>269</v>
      </c>
      <c r="E5841" s="55" t="s">
        <v>3009</v>
      </c>
      <c r="F5841" s="55">
        <v>6</v>
      </c>
      <c r="G5841" s="55">
        <v>1</v>
      </c>
    </row>
    <row r="5842" spans="2:7">
      <c r="B5842" s="55" t="s">
        <v>266</v>
      </c>
      <c r="C5842" s="55" t="s">
        <v>2722</v>
      </c>
      <c r="D5842" s="55" t="s">
        <v>270</v>
      </c>
      <c r="E5842" s="55" t="s">
        <v>3009</v>
      </c>
      <c r="F5842" s="55">
        <v>2</v>
      </c>
      <c r="G5842" s="55">
        <v>1</v>
      </c>
    </row>
    <row r="5843" spans="2:7">
      <c r="B5843" s="55" t="s">
        <v>266</v>
      </c>
      <c r="C5843" s="55" t="s">
        <v>2722</v>
      </c>
      <c r="D5843" s="55" t="s">
        <v>267</v>
      </c>
      <c r="E5843" s="55" t="s">
        <v>3010</v>
      </c>
      <c r="F5843" s="55">
        <v>13</v>
      </c>
      <c r="G5843" s="55">
        <v>28</v>
      </c>
    </row>
    <row r="5844" spans="2:7">
      <c r="B5844" s="55" t="s">
        <v>266</v>
      </c>
      <c r="C5844" s="55" t="s">
        <v>2722</v>
      </c>
      <c r="D5844" s="55" t="s">
        <v>269</v>
      </c>
      <c r="E5844" s="55" t="s">
        <v>3010</v>
      </c>
      <c r="F5844" s="55">
        <v>0</v>
      </c>
      <c r="G5844" s="55">
        <v>0</v>
      </c>
    </row>
    <row r="5845" spans="2:7">
      <c r="B5845" s="55" t="s">
        <v>266</v>
      </c>
      <c r="C5845" s="55" t="s">
        <v>2722</v>
      </c>
      <c r="D5845" s="55" t="s">
        <v>267</v>
      </c>
      <c r="E5845" s="55" t="s">
        <v>3011</v>
      </c>
      <c r="F5845" s="55">
        <v>1</v>
      </c>
      <c r="G5845" s="55">
        <v>3</v>
      </c>
    </row>
    <row r="5846" spans="2:7">
      <c r="B5846" s="55" t="s">
        <v>266</v>
      </c>
      <c r="C5846" s="55" t="s">
        <v>2722</v>
      </c>
      <c r="D5846" s="55" t="s">
        <v>269</v>
      </c>
      <c r="E5846" s="55" t="s">
        <v>3011</v>
      </c>
      <c r="F5846" s="55">
        <v>1</v>
      </c>
      <c r="G5846" s="55">
        <v>0</v>
      </c>
    </row>
    <row r="5847" spans="2:7">
      <c r="B5847" s="55" t="s">
        <v>266</v>
      </c>
      <c r="C5847" s="55" t="s">
        <v>2722</v>
      </c>
      <c r="D5847" s="55" t="s">
        <v>270</v>
      </c>
      <c r="E5847" s="55" t="s">
        <v>3011</v>
      </c>
      <c r="F5847" s="55">
        <v>0</v>
      </c>
      <c r="G5847" s="55">
        <v>0</v>
      </c>
    </row>
    <row r="5848" spans="2:7">
      <c r="B5848" s="55" t="s">
        <v>266</v>
      </c>
      <c r="C5848" s="55" t="s">
        <v>2722</v>
      </c>
      <c r="D5848" s="55" t="s">
        <v>267</v>
      </c>
      <c r="E5848" s="55" t="s">
        <v>3012</v>
      </c>
      <c r="F5848" s="55">
        <v>0</v>
      </c>
      <c r="G5848" s="55">
        <v>0</v>
      </c>
    </row>
    <row r="5849" spans="2:7">
      <c r="B5849" s="55" t="s">
        <v>266</v>
      </c>
      <c r="C5849" s="55" t="s">
        <v>2722</v>
      </c>
      <c r="D5849" s="55" t="s">
        <v>269</v>
      </c>
      <c r="E5849" s="55" t="s">
        <v>3012</v>
      </c>
      <c r="F5849" s="55">
        <v>0</v>
      </c>
      <c r="G5849" s="55">
        <v>0</v>
      </c>
    </row>
    <row r="5850" spans="2:7">
      <c r="B5850" s="55" t="s">
        <v>266</v>
      </c>
      <c r="C5850" s="55" t="s">
        <v>2722</v>
      </c>
      <c r="D5850" s="55" t="s">
        <v>267</v>
      </c>
      <c r="E5850" s="55" t="s">
        <v>3013</v>
      </c>
      <c r="F5850" s="55">
        <v>21</v>
      </c>
      <c r="G5850" s="55">
        <v>20</v>
      </c>
    </row>
    <row r="5851" spans="2:7">
      <c r="B5851" s="55" t="s">
        <v>266</v>
      </c>
      <c r="C5851" s="55" t="s">
        <v>2722</v>
      </c>
      <c r="D5851" s="55" t="s">
        <v>269</v>
      </c>
      <c r="E5851" s="55" t="s">
        <v>3013</v>
      </c>
      <c r="F5851" s="55">
        <v>3</v>
      </c>
      <c r="G5851" s="55">
        <v>6</v>
      </c>
    </row>
    <row r="5852" spans="2:7">
      <c r="B5852" s="55" t="s">
        <v>266</v>
      </c>
      <c r="C5852" s="55" t="s">
        <v>2722</v>
      </c>
      <c r="D5852" s="55" t="s">
        <v>270</v>
      </c>
      <c r="E5852" s="55" t="s">
        <v>3013</v>
      </c>
      <c r="F5852" s="55">
        <v>0</v>
      </c>
      <c r="G5852" s="55">
        <v>0</v>
      </c>
    </row>
    <row r="5853" spans="2:7">
      <c r="B5853" s="55" t="s">
        <v>266</v>
      </c>
      <c r="C5853" s="55" t="s">
        <v>2722</v>
      </c>
      <c r="D5853" s="55" t="s">
        <v>267</v>
      </c>
      <c r="E5853" s="55" t="s">
        <v>1641</v>
      </c>
      <c r="F5853" s="55">
        <v>106</v>
      </c>
      <c r="G5853" s="55">
        <v>89</v>
      </c>
    </row>
    <row r="5854" spans="2:7">
      <c r="B5854" s="55" t="s">
        <v>266</v>
      </c>
      <c r="C5854" s="55" t="s">
        <v>2722</v>
      </c>
      <c r="D5854" s="55" t="s">
        <v>269</v>
      </c>
      <c r="E5854" s="55" t="s">
        <v>1641</v>
      </c>
      <c r="F5854" s="55">
        <v>64</v>
      </c>
      <c r="G5854" s="55">
        <v>123</v>
      </c>
    </row>
    <row r="5855" spans="2:7">
      <c r="B5855" s="55" t="s">
        <v>266</v>
      </c>
      <c r="C5855" s="55" t="s">
        <v>2722</v>
      </c>
      <c r="D5855" s="55" t="s">
        <v>270</v>
      </c>
      <c r="E5855" s="55" t="s">
        <v>1641</v>
      </c>
      <c r="F5855" s="55">
        <v>40</v>
      </c>
      <c r="G5855" s="55">
        <v>15</v>
      </c>
    </row>
    <row r="5856" spans="2:7">
      <c r="B5856" s="55" t="s">
        <v>266</v>
      </c>
      <c r="C5856" s="55" t="s">
        <v>2722</v>
      </c>
      <c r="D5856" s="55" t="s">
        <v>267</v>
      </c>
      <c r="E5856" s="55" t="s">
        <v>3014</v>
      </c>
      <c r="F5856" s="55">
        <v>42</v>
      </c>
      <c r="G5856" s="55">
        <v>38</v>
      </c>
    </row>
    <row r="5857" spans="2:7">
      <c r="B5857" s="55" t="s">
        <v>266</v>
      </c>
      <c r="C5857" s="55" t="s">
        <v>2722</v>
      </c>
      <c r="D5857" s="55" t="s">
        <v>269</v>
      </c>
      <c r="E5857" s="55" t="s">
        <v>3014</v>
      </c>
      <c r="F5857" s="55">
        <v>122</v>
      </c>
      <c r="G5857" s="55">
        <v>92</v>
      </c>
    </row>
    <row r="5858" spans="2:7">
      <c r="B5858" s="55" t="s">
        <v>266</v>
      </c>
      <c r="C5858" s="55" t="s">
        <v>2722</v>
      </c>
      <c r="D5858" s="55" t="s">
        <v>270</v>
      </c>
      <c r="E5858" s="55" t="s">
        <v>3014</v>
      </c>
      <c r="F5858" s="55">
        <v>7</v>
      </c>
      <c r="G5858" s="55">
        <v>9</v>
      </c>
    </row>
    <row r="5859" spans="2:7">
      <c r="B5859" s="55" t="s">
        <v>266</v>
      </c>
      <c r="C5859" s="55" t="s">
        <v>2722</v>
      </c>
      <c r="D5859" s="55" t="s">
        <v>267</v>
      </c>
      <c r="E5859" s="55" t="s">
        <v>3015</v>
      </c>
      <c r="F5859" s="55">
        <v>2</v>
      </c>
      <c r="G5859" s="55">
        <v>6</v>
      </c>
    </row>
    <row r="5860" spans="2:7">
      <c r="B5860" s="55" t="s">
        <v>266</v>
      </c>
      <c r="C5860" s="55" t="s">
        <v>2722</v>
      </c>
      <c r="D5860" s="55" t="s">
        <v>267</v>
      </c>
      <c r="E5860" s="55" t="s">
        <v>3016</v>
      </c>
      <c r="F5860" s="55">
        <v>27</v>
      </c>
      <c r="G5860" s="55">
        <v>23</v>
      </c>
    </row>
    <row r="5861" spans="2:7">
      <c r="B5861" s="55" t="s">
        <v>266</v>
      </c>
      <c r="C5861" s="55" t="s">
        <v>2722</v>
      </c>
      <c r="D5861" s="55" t="s">
        <v>269</v>
      </c>
      <c r="E5861" s="55" t="s">
        <v>3016</v>
      </c>
      <c r="F5861" s="55">
        <v>81</v>
      </c>
      <c r="G5861" s="55">
        <v>24</v>
      </c>
    </row>
    <row r="5862" spans="2:7">
      <c r="B5862" s="55" t="s">
        <v>266</v>
      </c>
      <c r="C5862" s="55" t="s">
        <v>2722</v>
      </c>
      <c r="D5862" s="55" t="s">
        <v>267</v>
      </c>
      <c r="E5862" s="55" t="s">
        <v>3017</v>
      </c>
      <c r="F5862" s="55">
        <v>8</v>
      </c>
      <c r="G5862" s="55">
        <v>7</v>
      </c>
    </row>
    <row r="5863" spans="2:7">
      <c r="B5863" s="55" t="s">
        <v>266</v>
      </c>
      <c r="C5863" s="55" t="s">
        <v>2722</v>
      </c>
      <c r="D5863" s="55" t="s">
        <v>269</v>
      </c>
      <c r="E5863" s="55" t="s">
        <v>3017</v>
      </c>
      <c r="F5863" s="55">
        <v>4</v>
      </c>
      <c r="G5863" s="55">
        <v>2</v>
      </c>
    </row>
    <row r="5864" spans="2:7">
      <c r="B5864" s="55" t="s">
        <v>266</v>
      </c>
      <c r="C5864" s="55" t="s">
        <v>2722</v>
      </c>
      <c r="D5864" s="55" t="s">
        <v>270</v>
      </c>
      <c r="E5864" s="55" t="s">
        <v>3017</v>
      </c>
      <c r="F5864" s="55">
        <v>0</v>
      </c>
      <c r="G5864" s="55">
        <v>0</v>
      </c>
    </row>
    <row r="5865" spans="2:7">
      <c r="B5865" s="55" t="s">
        <v>266</v>
      </c>
      <c r="C5865" s="55" t="s">
        <v>2722</v>
      </c>
      <c r="D5865" s="55" t="s">
        <v>267</v>
      </c>
      <c r="E5865" s="55" t="s">
        <v>3018</v>
      </c>
      <c r="F5865" s="55">
        <v>9</v>
      </c>
      <c r="G5865" s="55">
        <v>0</v>
      </c>
    </row>
    <row r="5866" spans="2:7">
      <c r="B5866" s="55" t="s">
        <v>266</v>
      </c>
      <c r="C5866" s="55" t="s">
        <v>2722</v>
      </c>
      <c r="D5866" s="55" t="s">
        <v>267</v>
      </c>
      <c r="E5866" s="55" t="s">
        <v>3019</v>
      </c>
      <c r="F5866" s="55">
        <v>0</v>
      </c>
      <c r="G5866" s="55">
        <v>0</v>
      </c>
    </row>
    <row r="5867" spans="2:7">
      <c r="B5867" s="55" t="s">
        <v>266</v>
      </c>
      <c r="C5867" s="55" t="s">
        <v>2722</v>
      </c>
      <c r="D5867" s="55" t="s">
        <v>269</v>
      </c>
      <c r="E5867" s="55" t="s">
        <v>3019</v>
      </c>
      <c r="F5867" s="55">
        <v>0</v>
      </c>
      <c r="G5867" s="55">
        <v>0</v>
      </c>
    </row>
    <row r="5868" spans="2:7">
      <c r="B5868" s="55" t="s">
        <v>266</v>
      </c>
      <c r="C5868" s="55" t="s">
        <v>2722</v>
      </c>
      <c r="D5868" s="55" t="s">
        <v>267</v>
      </c>
      <c r="E5868" s="55" t="s">
        <v>3020</v>
      </c>
      <c r="F5868" s="55">
        <v>14</v>
      </c>
      <c r="G5868" s="55">
        <v>16</v>
      </c>
    </row>
    <row r="5869" spans="2:7">
      <c r="B5869" s="55" t="s">
        <v>266</v>
      </c>
      <c r="C5869" s="55" t="s">
        <v>2722</v>
      </c>
      <c r="D5869" s="55" t="s">
        <v>270</v>
      </c>
      <c r="E5869" s="55" t="s">
        <v>3020</v>
      </c>
      <c r="F5869" s="55">
        <v>0</v>
      </c>
      <c r="G5869" s="55">
        <v>0</v>
      </c>
    </row>
    <row r="5870" spans="2:7">
      <c r="B5870" s="55" t="s">
        <v>266</v>
      </c>
      <c r="C5870" s="55" t="s">
        <v>2722</v>
      </c>
      <c r="D5870" s="55" t="s">
        <v>267</v>
      </c>
      <c r="E5870" s="55" t="s">
        <v>3021</v>
      </c>
      <c r="F5870" s="55">
        <v>1</v>
      </c>
      <c r="G5870" s="55">
        <v>0</v>
      </c>
    </row>
    <row r="5871" spans="2:7">
      <c r="B5871" s="55" t="s">
        <v>266</v>
      </c>
      <c r="C5871" s="55" t="s">
        <v>2722</v>
      </c>
      <c r="D5871" s="55" t="s">
        <v>269</v>
      </c>
      <c r="E5871" s="55" t="s">
        <v>3021</v>
      </c>
      <c r="F5871" s="55">
        <v>2</v>
      </c>
      <c r="G5871" s="55">
        <v>2</v>
      </c>
    </row>
    <row r="5872" spans="2:7">
      <c r="B5872" s="55" t="s">
        <v>266</v>
      </c>
      <c r="C5872" s="55" t="s">
        <v>2722</v>
      </c>
      <c r="D5872" s="55" t="s">
        <v>267</v>
      </c>
      <c r="E5872" s="55" t="s">
        <v>3022</v>
      </c>
      <c r="F5872" s="55">
        <v>3</v>
      </c>
      <c r="G5872" s="55">
        <v>1</v>
      </c>
    </row>
    <row r="5873" spans="2:7">
      <c r="B5873" s="55" t="s">
        <v>266</v>
      </c>
      <c r="C5873" s="55" t="s">
        <v>2722</v>
      </c>
      <c r="D5873" s="55" t="s">
        <v>267</v>
      </c>
      <c r="E5873" s="55" t="s">
        <v>3023</v>
      </c>
      <c r="F5873" s="55">
        <v>0</v>
      </c>
      <c r="G5873" s="55">
        <v>0</v>
      </c>
    </row>
    <row r="5874" spans="2:7">
      <c r="B5874" s="55" t="s">
        <v>266</v>
      </c>
      <c r="C5874" s="55" t="s">
        <v>2722</v>
      </c>
      <c r="D5874" s="55" t="s">
        <v>269</v>
      </c>
      <c r="E5874" s="55" t="s">
        <v>3023</v>
      </c>
      <c r="F5874" s="55">
        <v>0</v>
      </c>
      <c r="G5874" s="55">
        <v>0</v>
      </c>
    </row>
    <row r="5875" spans="2:7">
      <c r="B5875" s="55" t="s">
        <v>266</v>
      </c>
      <c r="C5875" s="55" t="s">
        <v>2722</v>
      </c>
      <c r="D5875" s="55" t="s">
        <v>270</v>
      </c>
      <c r="E5875" s="55" t="s">
        <v>3023</v>
      </c>
      <c r="F5875" s="55">
        <v>2</v>
      </c>
      <c r="G5875" s="55">
        <v>2</v>
      </c>
    </row>
    <row r="5876" spans="2:7">
      <c r="B5876" s="55" t="s">
        <v>266</v>
      </c>
      <c r="C5876" s="55" t="s">
        <v>2722</v>
      </c>
      <c r="D5876" s="55" t="s">
        <v>267</v>
      </c>
      <c r="E5876" s="55" t="s">
        <v>3024</v>
      </c>
      <c r="F5876" s="55">
        <v>8</v>
      </c>
      <c r="G5876" s="55">
        <v>19</v>
      </c>
    </row>
    <row r="5877" spans="2:7">
      <c r="B5877" s="55" t="s">
        <v>266</v>
      </c>
      <c r="C5877" s="55" t="s">
        <v>2722</v>
      </c>
      <c r="D5877" s="55" t="s">
        <v>267</v>
      </c>
      <c r="E5877" s="55" t="s">
        <v>2698</v>
      </c>
      <c r="F5877" s="55">
        <v>26</v>
      </c>
      <c r="G5877" s="55">
        <v>35</v>
      </c>
    </row>
    <row r="5878" spans="2:7">
      <c r="B5878" s="55" t="s">
        <v>266</v>
      </c>
      <c r="C5878" s="55" t="s">
        <v>2722</v>
      </c>
      <c r="D5878" s="55" t="s">
        <v>269</v>
      </c>
      <c r="E5878" s="55" t="s">
        <v>2698</v>
      </c>
      <c r="F5878" s="55">
        <v>15</v>
      </c>
      <c r="G5878" s="55">
        <v>17</v>
      </c>
    </row>
    <row r="5879" spans="2:7">
      <c r="B5879" s="55" t="s">
        <v>266</v>
      </c>
      <c r="C5879" s="55" t="s">
        <v>2722</v>
      </c>
      <c r="D5879" s="55" t="s">
        <v>270</v>
      </c>
      <c r="E5879" s="55" t="s">
        <v>2698</v>
      </c>
      <c r="F5879" s="55">
        <v>0</v>
      </c>
      <c r="G5879" s="55">
        <v>0</v>
      </c>
    </row>
    <row r="5880" spans="2:7">
      <c r="B5880" s="55" t="s">
        <v>266</v>
      </c>
      <c r="C5880" s="55" t="s">
        <v>2722</v>
      </c>
      <c r="D5880" s="55" t="s">
        <v>267</v>
      </c>
      <c r="E5880" s="55" t="s">
        <v>766</v>
      </c>
      <c r="F5880" s="55">
        <v>2</v>
      </c>
      <c r="G5880" s="55">
        <v>1</v>
      </c>
    </row>
    <row r="5881" spans="2:7">
      <c r="B5881" s="55" t="s">
        <v>266</v>
      </c>
      <c r="C5881" s="55" t="s">
        <v>2722</v>
      </c>
      <c r="D5881" s="55" t="s">
        <v>267</v>
      </c>
      <c r="E5881" s="55" t="s">
        <v>3025</v>
      </c>
      <c r="F5881" s="55">
        <v>4</v>
      </c>
      <c r="G5881" s="55">
        <v>6</v>
      </c>
    </row>
    <row r="5882" spans="2:7">
      <c r="B5882" s="55" t="s">
        <v>266</v>
      </c>
      <c r="C5882" s="55" t="s">
        <v>2722</v>
      </c>
      <c r="D5882" s="55" t="s">
        <v>269</v>
      </c>
      <c r="E5882" s="55" t="s">
        <v>3025</v>
      </c>
      <c r="F5882" s="55">
        <v>2</v>
      </c>
      <c r="G5882" s="55">
        <v>8</v>
      </c>
    </row>
    <row r="5883" spans="2:7">
      <c r="B5883" s="55" t="s">
        <v>266</v>
      </c>
      <c r="C5883" s="55" t="s">
        <v>2722</v>
      </c>
      <c r="D5883" s="55" t="s">
        <v>270</v>
      </c>
      <c r="E5883" s="55" t="s">
        <v>3025</v>
      </c>
      <c r="F5883" s="55">
        <v>0</v>
      </c>
      <c r="G5883" s="55">
        <v>0</v>
      </c>
    </row>
    <row r="5884" spans="2:7">
      <c r="B5884" s="55" t="s">
        <v>266</v>
      </c>
      <c r="C5884" s="55" t="s">
        <v>2722</v>
      </c>
      <c r="D5884" s="55" t="s">
        <v>267</v>
      </c>
      <c r="E5884" s="55" t="s">
        <v>3026</v>
      </c>
      <c r="F5884" s="55">
        <v>6</v>
      </c>
      <c r="G5884" s="55">
        <v>3</v>
      </c>
    </row>
    <row r="5885" spans="2:7">
      <c r="B5885" s="55" t="s">
        <v>266</v>
      </c>
      <c r="C5885" s="55" t="s">
        <v>2722</v>
      </c>
      <c r="D5885" s="55" t="s">
        <v>269</v>
      </c>
      <c r="E5885" s="55" t="s">
        <v>3026</v>
      </c>
      <c r="F5885" s="55">
        <v>0</v>
      </c>
      <c r="G5885" s="55">
        <v>0</v>
      </c>
    </row>
    <row r="5886" spans="2:7">
      <c r="B5886" s="55" t="s">
        <v>266</v>
      </c>
      <c r="C5886" s="55" t="s">
        <v>2722</v>
      </c>
      <c r="D5886" s="55" t="s">
        <v>267</v>
      </c>
      <c r="E5886" s="55" t="s">
        <v>3027</v>
      </c>
      <c r="F5886" s="55">
        <v>8</v>
      </c>
      <c r="G5886" s="55">
        <v>8</v>
      </c>
    </row>
    <row r="5887" spans="2:7">
      <c r="B5887" s="55" t="s">
        <v>266</v>
      </c>
      <c r="C5887" s="55" t="s">
        <v>2722</v>
      </c>
      <c r="D5887" s="55" t="s">
        <v>269</v>
      </c>
      <c r="E5887" s="55" t="s">
        <v>3027</v>
      </c>
      <c r="F5887" s="55">
        <v>2</v>
      </c>
      <c r="G5887" s="55">
        <v>0</v>
      </c>
    </row>
    <row r="5888" spans="2:7">
      <c r="B5888" s="55" t="s">
        <v>266</v>
      </c>
      <c r="C5888" s="55" t="s">
        <v>2722</v>
      </c>
      <c r="D5888" s="55" t="s">
        <v>270</v>
      </c>
      <c r="E5888" s="55" t="s">
        <v>3027</v>
      </c>
      <c r="F5888" s="55">
        <v>0</v>
      </c>
      <c r="G5888" s="55">
        <v>0</v>
      </c>
    </row>
    <row r="5889" spans="2:7">
      <c r="B5889" s="55" t="s">
        <v>266</v>
      </c>
      <c r="C5889" s="55" t="s">
        <v>2722</v>
      </c>
      <c r="D5889" s="55" t="s">
        <v>267</v>
      </c>
      <c r="E5889" s="55" t="s">
        <v>3028</v>
      </c>
      <c r="F5889" s="55">
        <v>0</v>
      </c>
      <c r="G5889" s="55">
        <v>0</v>
      </c>
    </row>
    <row r="5890" spans="2:7">
      <c r="B5890" s="55" t="s">
        <v>266</v>
      </c>
      <c r="C5890" s="55" t="s">
        <v>2722</v>
      </c>
      <c r="D5890" s="55" t="s">
        <v>269</v>
      </c>
      <c r="E5890" s="55" t="s">
        <v>3028</v>
      </c>
      <c r="F5890" s="55">
        <v>0</v>
      </c>
      <c r="G5890" s="55">
        <v>10</v>
      </c>
    </row>
    <row r="5891" spans="2:7">
      <c r="B5891" s="55" t="s">
        <v>266</v>
      </c>
      <c r="C5891" s="55" t="s">
        <v>2722</v>
      </c>
      <c r="D5891" s="55" t="s">
        <v>270</v>
      </c>
      <c r="E5891" s="55" t="s">
        <v>3028</v>
      </c>
      <c r="F5891" s="55">
        <v>0</v>
      </c>
      <c r="G5891" s="55">
        <v>0</v>
      </c>
    </row>
    <row r="5892" spans="2:7">
      <c r="B5892" s="55" t="s">
        <v>266</v>
      </c>
      <c r="C5892" s="55" t="s">
        <v>2722</v>
      </c>
      <c r="D5892" s="55" t="s">
        <v>267</v>
      </c>
      <c r="E5892" s="55" t="s">
        <v>3029</v>
      </c>
      <c r="F5892" s="55">
        <v>5</v>
      </c>
      <c r="G5892" s="55">
        <v>9</v>
      </c>
    </row>
    <row r="5893" spans="2:7">
      <c r="B5893" s="55" t="s">
        <v>266</v>
      </c>
      <c r="C5893" s="55" t="s">
        <v>2722</v>
      </c>
      <c r="D5893" s="55" t="s">
        <v>269</v>
      </c>
      <c r="E5893" s="55" t="s">
        <v>3029</v>
      </c>
      <c r="F5893" s="55">
        <v>1</v>
      </c>
      <c r="G5893" s="55">
        <v>0</v>
      </c>
    </row>
    <row r="5894" spans="2:7">
      <c r="B5894" s="55" t="s">
        <v>266</v>
      </c>
      <c r="C5894" s="55" t="s">
        <v>2722</v>
      </c>
      <c r="D5894" s="55" t="s">
        <v>267</v>
      </c>
      <c r="E5894" s="55" t="s">
        <v>3030</v>
      </c>
      <c r="F5894" s="55">
        <v>4</v>
      </c>
      <c r="G5894" s="55">
        <v>0</v>
      </c>
    </row>
    <row r="5895" spans="2:7">
      <c r="B5895" s="55" t="s">
        <v>266</v>
      </c>
      <c r="C5895" s="55" t="s">
        <v>2722</v>
      </c>
      <c r="D5895" s="55" t="s">
        <v>269</v>
      </c>
      <c r="E5895" s="55" t="s">
        <v>3030</v>
      </c>
      <c r="F5895" s="55">
        <v>0</v>
      </c>
      <c r="G5895" s="55">
        <v>0</v>
      </c>
    </row>
    <row r="5896" spans="2:7">
      <c r="B5896" s="55" t="s">
        <v>266</v>
      </c>
      <c r="C5896" s="55" t="s">
        <v>2722</v>
      </c>
      <c r="D5896" s="55" t="s">
        <v>270</v>
      </c>
      <c r="E5896" s="55" t="s">
        <v>3030</v>
      </c>
      <c r="F5896" s="55">
        <v>1</v>
      </c>
      <c r="G5896" s="55">
        <v>0</v>
      </c>
    </row>
    <row r="5897" spans="2:7">
      <c r="B5897" s="55" t="s">
        <v>266</v>
      </c>
      <c r="C5897" s="55" t="s">
        <v>2722</v>
      </c>
      <c r="D5897" s="55" t="s">
        <v>267</v>
      </c>
      <c r="E5897" s="55" t="s">
        <v>3031</v>
      </c>
      <c r="F5897" s="55">
        <v>2</v>
      </c>
      <c r="G5897" s="55">
        <v>2</v>
      </c>
    </row>
    <row r="5898" spans="2:7">
      <c r="B5898" s="55" t="s">
        <v>266</v>
      </c>
      <c r="C5898" s="55" t="s">
        <v>2722</v>
      </c>
      <c r="D5898" s="55" t="s">
        <v>269</v>
      </c>
      <c r="E5898" s="55" t="s">
        <v>3031</v>
      </c>
      <c r="F5898" s="55">
        <v>0</v>
      </c>
      <c r="G5898" s="55">
        <v>0</v>
      </c>
    </row>
    <row r="5899" spans="2:7">
      <c r="B5899" s="55" t="s">
        <v>266</v>
      </c>
      <c r="C5899" s="55" t="s">
        <v>2722</v>
      </c>
      <c r="D5899" s="55" t="s">
        <v>267</v>
      </c>
      <c r="E5899" s="55" t="s">
        <v>3032</v>
      </c>
      <c r="F5899" s="55">
        <v>1</v>
      </c>
      <c r="G5899" s="55">
        <v>0</v>
      </c>
    </row>
    <row r="5900" spans="2:7">
      <c r="B5900" s="55" t="s">
        <v>266</v>
      </c>
      <c r="C5900" s="55" t="s">
        <v>2722</v>
      </c>
      <c r="D5900" s="55" t="s">
        <v>267</v>
      </c>
      <c r="E5900" s="55" t="s">
        <v>3033</v>
      </c>
      <c r="F5900" s="55">
        <v>5</v>
      </c>
      <c r="G5900" s="55">
        <v>0</v>
      </c>
    </row>
    <row r="5901" spans="2:7">
      <c r="B5901" s="55" t="s">
        <v>266</v>
      </c>
      <c r="C5901" s="55" t="s">
        <v>2722</v>
      </c>
      <c r="D5901" s="55" t="s">
        <v>269</v>
      </c>
      <c r="E5901" s="55" t="s">
        <v>3033</v>
      </c>
      <c r="F5901" s="55">
        <v>0</v>
      </c>
      <c r="G5901" s="55">
        <v>4</v>
      </c>
    </row>
    <row r="5902" spans="2:7">
      <c r="B5902" s="55" t="s">
        <v>266</v>
      </c>
      <c r="C5902" s="55" t="s">
        <v>2722</v>
      </c>
      <c r="D5902" s="55" t="s">
        <v>267</v>
      </c>
      <c r="E5902" s="55" t="s">
        <v>3034</v>
      </c>
      <c r="F5902" s="55">
        <v>37</v>
      </c>
      <c r="G5902" s="55">
        <v>31</v>
      </c>
    </row>
    <row r="5903" spans="2:7">
      <c r="B5903" s="55" t="s">
        <v>266</v>
      </c>
      <c r="C5903" s="55" t="s">
        <v>2722</v>
      </c>
      <c r="D5903" s="55" t="s">
        <v>269</v>
      </c>
      <c r="E5903" s="55" t="s">
        <v>3034</v>
      </c>
      <c r="F5903" s="55">
        <v>37</v>
      </c>
      <c r="G5903" s="55">
        <v>48</v>
      </c>
    </row>
    <row r="5904" spans="2:7">
      <c r="B5904" s="55" t="s">
        <v>266</v>
      </c>
      <c r="C5904" s="55" t="s">
        <v>2722</v>
      </c>
      <c r="D5904" s="55" t="s">
        <v>270</v>
      </c>
      <c r="E5904" s="55" t="s">
        <v>3034</v>
      </c>
      <c r="F5904" s="55">
        <v>14</v>
      </c>
      <c r="G5904" s="55">
        <v>8</v>
      </c>
    </row>
    <row r="5905" spans="2:7">
      <c r="B5905" s="55" t="s">
        <v>266</v>
      </c>
      <c r="C5905" s="55" t="s">
        <v>2722</v>
      </c>
      <c r="D5905" s="55" t="s">
        <v>267</v>
      </c>
      <c r="E5905" s="55" t="s">
        <v>3035</v>
      </c>
      <c r="F5905" s="55">
        <v>2</v>
      </c>
      <c r="G5905" s="55">
        <v>2</v>
      </c>
    </row>
    <row r="5906" spans="2:7">
      <c r="B5906" s="55" t="s">
        <v>266</v>
      </c>
      <c r="C5906" s="55" t="s">
        <v>2722</v>
      </c>
      <c r="D5906" s="55" t="s">
        <v>267</v>
      </c>
      <c r="E5906" s="55" t="s">
        <v>3036</v>
      </c>
      <c r="F5906" s="55">
        <v>7</v>
      </c>
      <c r="G5906" s="55">
        <v>9</v>
      </c>
    </row>
    <row r="5907" spans="2:7">
      <c r="B5907" s="55" t="s">
        <v>266</v>
      </c>
      <c r="C5907" s="55" t="s">
        <v>2722</v>
      </c>
      <c r="D5907" s="55" t="s">
        <v>269</v>
      </c>
      <c r="E5907" s="55" t="s">
        <v>3036</v>
      </c>
      <c r="F5907" s="55">
        <v>0</v>
      </c>
      <c r="G5907" s="55">
        <v>0</v>
      </c>
    </row>
    <row r="5908" spans="2:7">
      <c r="B5908" s="55" t="s">
        <v>266</v>
      </c>
      <c r="C5908" s="55" t="s">
        <v>2722</v>
      </c>
      <c r="D5908" s="55" t="s">
        <v>267</v>
      </c>
      <c r="E5908" s="55" t="s">
        <v>3037</v>
      </c>
      <c r="F5908" s="55">
        <v>20</v>
      </c>
      <c r="G5908" s="55">
        <v>9</v>
      </c>
    </row>
    <row r="5909" spans="2:7">
      <c r="B5909" s="55" t="s">
        <v>266</v>
      </c>
      <c r="C5909" s="55" t="s">
        <v>2722</v>
      </c>
      <c r="D5909" s="55" t="s">
        <v>269</v>
      </c>
      <c r="E5909" s="55" t="s">
        <v>3037</v>
      </c>
      <c r="F5909" s="55">
        <v>82</v>
      </c>
      <c r="G5909" s="55">
        <v>57</v>
      </c>
    </row>
    <row r="5910" spans="2:7">
      <c r="B5910" s="55" t="s">
        <v>266</v>
      </c>
      <c r="C5910" s="55" t="s">
        <v>2722</v>
      </c>
      <c r="D5910" s="55" t="s">
        <v>270</v>
      </c>
      <c r="E5910" s="55" t="s">
        <v>3037</v>
      </c>
      <c r="F5910" s="55">
        <v>5</v>
      </c>
      <c r="G5910" s="55">
        <v>8</v>
      </c>
    </row>
    <row r="5911" spans="2:7">
      <c r="B5911" s="55" t="s">
        <v>266</v>
      </c>
      <c r="C5911" s="55" t="s">
        <v>2722</v>
      </c>
      <c r="D5911" s="55" t="s">
        <v>267</v>
      </c>
      <c r="E5911" s="55" t="s">
        <v>3038</v>
      </c>
      <c r="F5911" s="55">
        <v>11</v>
      </c>
      <c r="G5911" s="55">
        <v>6</v>
      </c>
    </row>
    <row r="5912" spans="2:7">
      <c r="B5912" s="55" t="s">
        <v>266</v>
      </c>
      <c r="C5912" s="55" t="s">
        <v>2722</v>
      </c>
      <c r="D5912" s="55" t="s">
        <v>267</v>
      </c>
      <c r="E5912" s="55" t="s">
        <v>3039</v>
      </c>
      <c r="F5912" s="55">
        <v>11</v>
      </c>
      <c r="G5912" s="55">
        <v>25</v>
      </c>
    </row>
    <row r="5913" spans="2:7">
      <c r="B5913" s="55" t="s">
        <v>266</v>
      </c>
      <c r="C5913" s="55" t="s">
        <v>2722</v>
      </c>
      <c r="D5913" s="55" t="s">
        <v>269</v>
      </c>
      <c r="E5913" s="55" t="s">
        <v>3039</v>
      </c>
      <c r="F5913" s="55">
        <v>0</v>
      </c>
      <c r="G5913" s="55">
        <v>0</v>
      </c>
    </row>
    <row r="5914" spans="2:7">
      <c r="B5914" s="55" t="s">
        <v>266</v>
      </c>
      <c r="C5914" s="55" t="s">
        <v>2722</v>
      </c>
      <c r="D5914" s="55" t="s">
        <v>270</v>
      </c>
      <c r="E5914" s="55" t="s">
        <v>3039</v>
      </c>
      <c r="F5914" s="55">
        <v>0</v>
      </c>
      <c r="G5914" s="55">
        <v>4</v>
      </c>
    </row>
    <row r="5915" spans="2:7">
      <c r="B5915" s="55" t="s">
        <v>266</v>
      </c>
      <c r="C5915" s="55" t="s">
        <v>2722</v>
      </c>
      <c r="D5915" s="55" t="s">
        <v>267</v>
      </c>
      <c r="E5915" s="55" t="s">
        <v>3040</v>
      </c>
      <c r="F5915" s="55">
        <v>0</v>
      </c>
      <c r="G5915" s="55">
        <v>2</v>
      </c>
    </row>
    <row r="5916" spans="2:7">
      <c r="B5916" s="55" t="s">
        <v>266</v>
      </c>
      <c r="C5916" s="55" t="s">
        <v>2722</v>
      </c>
      <c r="D5916" s="55" t="s">
        <v>269</v>
      </c>
      <c r="E5916" s="55" t="s">
        <v>3040</v>
      </c>
      <c r="F5916" s="55">
        <v>0</v>
      </c>
      <c r="G5916" s="55">
        <v>2</v>
      </c>
    </row>
    <row r="5917" spans="2:7">
      <c r="B5917" s="55" t="s">
        <v>266</v>
      </c>
      <c r="C5917" s="55" t="s">
        <v>2722</v>
      </c>
      <c r="D5917" s="55" t="s">
        <v>267</v>
      </c>
      <c r="E5917" s="55" t="s">
        <v>3041</v>
      </c>
      <c r="F5917" s="55">
        <v>7</v>
      </c>
      <c r="G5917" s="55">
        <v>0</v>
      </c>
    </row>
    <row r="5918" spans="2:7">
      <c r="B5918" s="55" t="s">
        <v>266</v>
      </c>
      <c r="C5918" s="55" t="s">
        <v>2722</v>
      </c>
      <c r="D5918" s="55" t="s">
        <v>267</v>
      </c>
      <c r="E5918" s="55" t="s">
        <v>3042</v>
      </c>
      <c r="F5918" s="55">
        <v>2</v>
      </c>
      <c r="G5918" s="55">
        <v>0</v>
      </c>
    </row>
    <row r="5919" spans="2:7">
      <c r="B5919" s="55" t="s">
        <v>266</v>
      </c>
      <c r="C5919" s="55" t="s">
        <v>2722</v>
      </c>
      <c r="D5919" s="55" t="s">
        <v>270</v>
      </c>
      <c r="E5919" s="55" t="s">
        <v>3042</v>
      </c>
      <c r="F5919" s="55">
        <v>0</v>
      </c>
      <c r="G5919" s="55">
        <v>0</v>
      </c>
    </row>
    <row r="5920" spans="2:7">
      <c r="B5920" s="55" t="s">
        <v>266</v>
      </c>
      <c r="C5920" s="55" t="s">
        <v>2722</v>
      </c>
      <c r="D5920" s="55" t="s">
        <v>267</v>
      </c>
      <c r="E5920" s="55" t="s">
        <v>3043</v>
      </c>
      <c r="F5920" s="55">
        <v>6</v>
      </c>
      <c r="G5920" s="55">
        <v>0</v>
      </c>
    </row>
    <row r="5921" spans="2:7">
      <c r="B5921" s="55" t="s">
        <v>266</v>
      </c>
      <c r="C5921" s="55" t="s">
        <v>2722</v>
      </c>
      <c r="D5921" s="55" t="s">
        <v>269</v>
      </c>
      <c r="E5921" s="55" t="s">
        <v>3043</v>
      </c>
      <c r="F5921" s="55">
        <v>0</v>
      </c>
      <c r="G5921" s="55">
        <v>0</v>
      </c>
    </row>
    <row r="5922" spans="2:7">
      <c r="B5922" s="55" t="s">
        <v>266</v>
      </c>
      <c r="C5922" s="55" t="s">
        <v>2722</v>
      </c>
      <c r="D5922" s="55" t="s">
        <v>267</v>
      </c>
      <c r="E5922" s="55" t="s">
        <v>3044</v>
      </c>
      <c r="F5922" s="55">
        <v>11</v>
      </c>
      <c r="G5922" s="55">
        <v>16</v>
      </c>
    </row>
    <row r="5923" spans="2:7">
      <c r="B5923" s="55" t="s">
        <v>266</v>
      </c>
      <c r="C5923" s="55" t="s">
        <v>2722</v>
      </c>
      <c r="D5923" s="55" t="s">
        <v>269</v>
      </c>
      <c r="E5923" s="55" t="s">
        <v>3044</v>
      </c>
      <c r="F5923" s="55">
        <v>0</v>
      </c>
      <c r="G5923" s="55">
        <v>0</v>
      </c>
    </row>
    <row r="5924" spans="2:7">
      <c r="B5924" s="55" t="s">
        <v>266</v>
      </c>
      <c r="C5924" s="55" t="s">
        <v>2722</v>
      </c>
      <c r="D5924" s="55" t="s">
        <v>267</v>
      </c>
      <c r="E5924" s="55" t="s">
        <v>3045</v>
      </c>
      <c r="F5924" s="55">
        <v>1</v>
      </c>
      <c r="G5924" s="55">
        <v>1</v>
      </c>
    </row>
    <row r="5925" spans="2:7">
      <c r="B5925" s="55" t="s">
        <v>266</v>
      </c>
      <c r="C5925" s="55" t="s">
        <v>2722</v>
      </c>
      <c r="D5925" s="55" t="s">
        <v>267</v>
      </c>
      <c r="E5925" s="55" t="s">
        <v>3046</v>
      </c>
      <c r="F5925" s="55">
        <v>4</v>
      </c>
      <c r="G5925" s="55">
        <v>11</v>
      </c>
    </row>
    <row r="5926" spans="2:7">
      <c r="B5926" s="55" t="s">
        <v>266</v>
      </c>
      <c r="C5926" s="55" t="s">
        <v>2722</v>
      </c>
      <c r="D5926" s="55" t="s">
        <v>267</v>
      </c>
      <c r="E5926" s="55" t="s">
        <v>3047</v>
      </c>
      <c r="F5926" s="55">
        <v>15</v>
      </c>
      <c r="G5926" s="55">
        <v>7</v>
      </c>
    </row>
    <row r="5927" spans="2:7">
      <c r="B5927" s="55" t="s">
        <v>266</v>
      </c>
      <c r="C5927" s="55" t="s">
        <v>2722</v>
      </c>
      <c r="D5927" s="55" t="s">
        <v>269</v>
      </c>
      <c r="E5927" s="55" t="s">
        <v>3047</v>
      </c>
      <c r="F5927" s="55">
        <v>3</v>
      </c>
      <c r="G5927" s="55">
        <v>3</v>
      </c>
    </row>
    <row r="5928" spans="2:7">
      <c r="B5928" s="55" t="s">
        <v>266</v>
      </c>
      <c r="C5928" s="55" t="s">
        <v>2722</v>
      </c>
      <c r="D5928" s="55" t="s">
        <v>267</v>
      </c>
      <c r="E5928" s="55" t="s">
        <v>3048</v>
      </c>
      <c r="F5928" s="55">
        <v>26</v>
      </c>
      <c r="G5928" s="55">
        <v>14</v>
      </c>
    </row>
    <row r="5929" spans="2:7">
      <c r="B5929" s="55" t="s">
        <v>266</v>
      </c>
      <c r="C5929" s="55" t="s">
        <v>2722</v>
      </c>
      <c r="D5929" s="55" t="s">
        <v>269</v>
      </c>
      <c r="E5929" s="55" t="s">
        <v>3048</v>
      </c>
      <c r="F5929" s="55">
        <v>0</v>
      </c>
      <c r="G5929" s="55">
        <v>0</v>
      </c>
    </row>
    <row r="5930" spans="2:7">
      <c r="B5930" s="55" t="s">
        <v>266</v>
      </c>
      <c r="C5930" s="55" t="s">
        <v>2722</v>
      </c>
      <c r="D5930" s="55" t="s">
        <v>267</v>
      </c>
      <c r="E5930" s="55" t="s">
        <v>3049</v>
      </c>
      <c r="F5930" s="55">
        <v>2</v>
      </c>
      <c r="G5930" s="55">
        <v>3</v>
      </c>
    </row>
    <row r="5931" spans="2:7">
      <c r="B5931" s="55" t="s">
        <v>266</v>
      </c>
      <c r="C5931" s="55" t="s">
        <v>2722</v>
      </c>
      <c r="D5931" s="55" t="s">
        <v>269</v>
      </c>
      <c r="E5931" s="55" t="s">
        <v>3049</v>
      </c>
      <c r="F5931" s="55">
        <v>0</v>
      </c>
      <c r="G5931" s="55">
        <v>0</v>
      </c>
    </row>
    <row r="5932" spans="2:7">
      <c r="B5932" s="55" t="s">
        <v>266</v>
      </c>
      <c r="C5932" s="55" t="s">
        <v>2722</v>
      </c>
      <c r="D5932" s="55" t="s">
        <v>270</v>
      </c>
      <c r="E5932" s="55" t="s">
        <v>3049</v>
      </c>
      <c r="F5932" s="55">
        <v>0</v>
      </c>
      <c r="G5932" s="55">
        <v>0</v>
      </c>
    </row>
    <row r="5933" spans="2:7">
      <c r="B5933" s="55" t="s">
        <v>266</v>
      </c>
      <c r="C5933" s="55" t="s">
        <v>2722</v>
      </c>
      <c r="D5933" s="55" t="s">
        <v>267</v>
      </c>
      <c r="E5933" s="55" t="s">
        <v>3050</v>
      </c>
      <c r="F5933" s="55">
        <v>3</v>
      </c>
      <c r="G5933" s="55">
        <v>3</v>
      </c>
    </row>
    <row r="5934" spans="2:7">
      <c r="B5934" s="55" t="s">
        <v>266</v>
      </c>
      <c r="C5934" s="55" t="s">
        <v>2722</v>
      </c>
      <c r="D5934" s="55" t="s">
        <v>269</v>
      </c>
      <c r="E5934" s="55" t="s">
        <v>3050</v>
      </c>
      <c r="F5934" s="55">
        <v>0</v>
      </c>
      <c r="G5934" s="55">
        <v>0</v>
      </c>
    </row>
    <row r="5935" spans="2:7">
      <c r="B5935" s="55" t="s">
        <v>266</v>
      </c>
      <c r="C5935" s="55" t="s">
        <v>2722</v>
      </c>
      <c r="D5935" s="55" t="s">
        <v>270</v>
      </c>
      <c r="E5935" s="55" t="s">
        <v>3050</v>
      </c>
      <c r="F5935" s="55">
        <v>4</v>
      </c>
      <c r="G5935" s="55">
        <v>0</v>
      </c>
    </row>
    <row r="5936" spans="2:7">
      <c r="B5936" s="55" t="s">
        <v>266</v>
      </c>
      <c r="C5936" s="55" t="s">
        <v>2722</v>
      </c>
      <c r="D5936" s="55" t="s">
        <v>267</v>
      </c>
      <c r="E5936" s="55" t="s">
        <v>3051</v>
      </c>
      <c r="F5936" s="55">
        <v>3</v>
      </c>
      <c r="G5936" s="55">
        <v>4</v>
      </c>
    </row>
    <row r="5937" spans="2:7">
      <c r="B5937" s="55" t="s">
        <v>266</v>
      </c>
      <c r="C5937" s="55" t="s">
        <v>2722</v>
      </c>
      <c r="D5937" s="55" t="s">
        <v>270</v>
      </c>
      <c r="E5937" s="55" t="s">
        <v>3051</v>
      </c>
      <c r="F5937" s="55">
        <v>0</v>
      </c>
      <c r="G5937" s="55">
        <v>0</v>
      </c>
    </row>
    <row r="5938" spans="2:7">
      <c r="B5938" s="55" t="s">
        <v>266</v>
      </c>
      <c r="C5938" s="55" t="s">
        <v>2722</v>
      </c>
      <c r="D5938" s="55" t="s">
        <v>267</v>
      </c>
      <c r="E5938" s="55" t="s">
        <v>3052</v>
      </c>
      <c r="F5938" s="55">
        <v>4</v>
      </c>
      <c r="G5938" s="55">
        <v>8</v>
      </c>
    </row>
    <row r="5939" spans="2:7">
      <c r="B5939" s="55" t="s">
        <v>266</v>
      </c>
      <c r="C5939" s="55" t="s">
        <v>2722</v>
      </c>
      <c r="D5939" s="55" t="s">
        <v>269</v>
      </c>
      <c r="E5939" s="55" t="s">
        <v>3052</v>
      </c>
      <c r="F5939" s="55">
        <v>8</v>
      </c>
      <c r="G5939" s="55">
        <v>0</v>
      </c>
    </row>
    <row r="5940" spans="2:7">
      <c r="B5940" s="55" t="s">
        <v>266</v>
      </c>
      <c r="C5940" s="55" t="s">
        <v>2722</v>
      </c>
      <c r="D5940" s="55" t="s">
        <v>270</v>
      </c>
      <c r="E5940" s="55" t="s">
        <v>3052</v>
      </c>
      <c r="F5940" s="55">
        <v>0</v>
      </c>
      <c r="G5940" s="55">
        <v>0</v>
      </c>
    </row>
    <row r="5941" spans="2:7">
      <c r="B5941" s="55" t="s">
        <v>266</v>
      </c>
      <c r="C5941" s="55" t="s">
        <v>2722</v>
      </c>
      <c r="D5941" s="55" t="s">
        <v>267</v>
      </c>
      <c r="E5941" s="55" t="s">
        <v>3053</v>
      </c>
      <c r="F5941" s="55">
        <v>7</v>
      </c>
      <c r="G5941" s="55">
        <v>0</v>
      </c>
    </row>
    <row r="5942" spans="2:7">
      <c r="B5942" s="55" t="s">
        <v>266</v>
      </c>
      <c r="C5942" s="55" t="s">
        <v>2722</v>
      </c>
      <c r="D5942" s="55" t="s">
        <v>267</v>
      </c>
      <c r="E5942" s="55" t="s">
        <v>3054</v>
      </c>
      <c r="F5942" s="55">
        <v>674</v>
      </c>
      <c r="G5942" s="55">
        <v>727</v>
      </c>
    </row>
    <row r="5943" spans="2:7">
      <c r="B5943" s="55" t="s">
        <v>266</v>
      </c>
      <c r="C5943" s="55" t="s">
        <v>2722</v>
      </c>
      <c r="D5943" s="55" t="s">
        <v>269</v>
      </c>
      <c r="E5943" s="55" t="s">
        <v>3054</v>
      </c>
      <c r="F5943" s="55">
        <v>669</v>
      </c>
      <c r="G5943" s="55">
        <v>529</v>
      </c>
    </row>
    <row r="5944" spans="2:7">
      <c r="B5944" s="55" t="s">
        <v>266</v>
      </c>
      <c r="C5944" s="55" t="s">
        <v>2722</v>
      </c>
      <c r="D5944" s="55" t="s">
        <v>270</v>
      </c>
      <c r="E5944" s="55" t="s">
        <v>3054</v>
      </c>
      <c r="F5944" s="55">
        <v>149</v>
      </c>
      <c r="G5944" s="55">
        <v>105</v>
      </c>
    </row>
    <row r="5945" spans="2:7">
      <c r="B5945" s="55" t="s">
        <v>266</v>
      </c>
      <c r="C5945" s="55" t="s">
        <v>2722</v>
      </c>
      <c r="D5945" s="55" t="s">
        <v>267</v>
      </c>
      <c r="E5945" s="55" t="s">
        <v>3055</v>
      </c>
      <c r="F5945" s="55">
        <v>88</v>
      </c>
      <c r="G5945" s="55">
        <v>67</v>
      </c>
    </row>
    <row r="5946" spans="2:7">
      <c r="B5946" s="55" t="s">
        <v>266</v>
      </c>
      <c r="C5946" s="55" t="s">
        <v>2722</v>
      </c>
      <c r="D5946" s="55" t="s">
        <v>269</v>
      </c>
      <c r="E5946" s="55" t="s">
        <v>3055</v>
      </c>
      <c r="F5946" s="55">
        <v>44</v>
      </c>
      <c r="G5946" s="55">
        <v>96</v>
      </c>
    </row>
    <row r="5947" spans="2:7">
      <c r="B5947" s="55" t="s">
        <v>266</v>
      </c>
      <c r="C5947" s="55" t="s">
        <v>2722</v>
      </c>
      <c r="D5947" s="55" t="s">
        <v>270</v>
      </c>
      <c r="E5947" s="55" t="s">
        <v>3055</v>
      </c>
      <c r="F5947" s="55">
        <v>34</v>
      </c>
      <c r="G5947" s="55">
        <v>60</v>
      </c>
    </row>
    <row r="5948" spans="2:7">
      <c r="B5948" s="55" t="s">
        <v>266</v>
      </c>
      <c r="C5948" s="55" t="s">
        <v>2722</v>
      </c>
      <c r="D5948" s="55" t="s">
        <v>267</v>
      </c>
      <c r="E5948" s="55" t="s">
        <v>3056</v>
      </c>
      <c r="F5948" s="55">
        <v>75</v>
      </c>
      <c r="G5948" s="55">
        <v>63</v>
      </c>
    </row>
    <row r="5949" spans="2:7">
      <c r="B5949" s="55" t="s">
        <v>266</v>
      </c>
      <c r="C5949" s="55" t="s">
        <v>2722</v>
      </c>
      <c r="D5949" s="55" t="s">
        <v>269</v>
      </c>
      <c r="E5949" s="55" t="s">
        <v>3056</v>
      </c>
      <c r="F5949" s="55">
        <v>3</v>
      </c>
      <c r="G5949" s="55">
        <v>2</v>
      </c>
    </row>
    <row r="5950" spans="2:7">
      <c r="B5950" s="55" t="s">
        <v>266</v>
      </c>
      <c r="C5950" s="55" t="s">
        <v>2722</v>
      </c>
      <c r="D5950" s="55" t="s">
        <v>270</v>
      </c>
      <c r="E5950" s="55" t="s">
        <v>3056</v>
      </c>
      <c r="F5950" s="55">
        <v>3</v>
      </c>
      <c r="G5950" s="55">
        <v>4</v>
      </c>
    </row>
    <row r="5951" spans="2:7">
      <c r="B5951" s="55" t="s">
        <v>266</v>
      </c>
      <c r="C5951" s="55" t="s">
        <v>2722</v>
      </c>
      <c r="D5951" s="55" t="s">
        <v>267</v>
      </c>
      <c r="E5951" s="55" t="s">
        <v>3057</v>
      </c>
      <c r="F5951" s="55">
        <v>0</v>
      </c>
      <c r="G5951" s="55">
        <v>12</v>
      </c>
    </row>
    <row r="5952" spans="2:7">
      <c r="B5952" s="55" t="s">
        <v>266</v>
      </c>
      <c r="C5952" s="55" t="s">
        <v>2722</v>
      </c>
      <c r="D5952" s="55" t="s">
        <v>269</v>
      </c>
      <c r="E5952" s="55" t="s">
        <v>3057</v>
      </c>
      <c r="F5952" s="55">
        <v>0</v>
      </c>
      <c r="G5952" s="55">
        <v>0</v>
      </c>
    </row>
    <row r="5953" spans="2:7">
      <c r="B5953" s="55" t="s">
        <v>266</v>
      </c>
      <c r="C5953" s="55" t="s">
        <v>2722</v>
      </c>
      <c r="D5953" s="55" t="s">
        <v>267</v>
      </c>
      <c r="E5953" s="55" t="s">
        <v>3058</v>
      </c>
      <c r="F5953" s="55">
        <v>0</v>
      </c>
      <c r="G5953" s="55">
        <v>6</v>
      </c>
    </row>
    <row r="5954" spans="2:7">
      <c r="B5954" s="55" t="s">
        <v>266</v>
      </c>
      <c r="C5954" s="55" t="s">
        <v>2722</v>
      </c>
      <c r="D5954" s="55" t="s">
        <v>269</v>
      </c>
      <c r="E5954" s="55" t="s">
        <v>3058</v>
      </c>
      <c r="F5954" s="55">
        <v>2</v>
      </c>
      <c r="G5954" s="55">
        <v>2</v>
      </c>
    </row>
    <row r="5955" spans="2:7">
      <c r="B5955" s="55" t="s">
        <v>266</v>
      </c>
      <c r="C5955" s="55" t="s">
        <v>2722</v>
      </c>
      <c r="D5955" s="55" t="s">
        <v>270</v>
      </c>
      <c r="E5955" s="55" t="s">
        <v>3058</v>
      </c>
      <c r="F5955" s="55">
        <v>0</v>
      </c>
      <c r="G5955" s="55">
        <v>0</v>
      </c>
    </row>
    <row r="5956" spans="2:7">
      <c r="B5956" s="55" t="s">
        <v>266</v>
      </c>
      <c r="C5956" s="55" t="s">
        <v>2722</v>
      </c>
      <c r="D5956" s="55" t="s">
        <v>267</v>
      </c>
      <c r="E5956" s="55" t="s">
        <v>3059</v>
      </c>
      <c r="F5956" s="55">
        <v>1</v>
      </c>
      <c r="G5956" s="55">
        <v>0</v>
      </c>
    </row>
    <row r="5957" spans="2:7">
      <c r="B5957" s="55" t="s">
        <v>266</v>
      </c>
      <c r="C5957" s="55" t="s">
        <v>2722</v>
      </c>
      <c r="D5957" s="55" t="s">
        <v>267</v>
      </c>
      <c r="E5957" s="55" t="s">
        <v>3060</v>
      </c>
      <c r="F5957" s="55">
        <v>3</v>
      </c>
      <c r="G5957" s="55">
        <v>4</v>
      </c>
    </row>
    <row r="5958" spans="2:7">
      <c r="B5958" s="55" t="s">
        <v>266</v>
      </c>
      <c r="C5958" s="55" t="s">
        <v>2722</v>
      </c>
      <c r="D5958" s="55" t="s">
        <v>270</v>
      </c>
      <c r="E5958" s="55" t="s">
        <v>3060</v>
      </c>
      <c r="F5958" s="55">
        <v>0</v>
      </c>
      <c r="G5958" s="55">
        <v>0</v>
      </c>
    </row>
    <row r="5959" spans="2:7">
      <c r="B5959" s="55" t="s">
        <v>266</v>
      </c>
      <c r="C5959" s="55" t="s">
        <v>2722</v>
      </c>
      <c r="D5959" s="55" t="s">
        <v>267</v>
      </c>
      <c r="E5959" s="55" t="s">
        <v>3061</v>
      </c>
      <c r="F5959" s="55">
        <v>28</v>
      </c>
      <c r="G5959" s="55">
        <v>11</v>
      </c>
    </row>
    <row r="5960" spans="2:7">
      <c r="B5960" s="55" t="s">
        <v>266</v>
      </c>
      <c r="C5960" s="55" t="s">
        <v>2722</v>
      </c>
      <c r="D5960" s="55" t="s">
        <v>269</v>
      </c>
      <c r="E5960" s="55" t="s">
        <v>3061</v>
      </c>
      <c r="F5960" s="55">
        <v>3</v>
      </c>
      <c r="G5960" s="55">
        <v>2</v>
      </c>
    </row>
    <row r="5961" spans="2:7">
      <c r="B5961" s="55" t="s">
        <v>266</v>
      </c>
      <c r="C5961" s="55" t="s">
        <v>2722</v>
      </c>
      <c r="D5961" s="55" t="s">
        <v>270</v>
      </c>
      <c r="E5961" s="55" t="s">
        <v>3061</v>
      </c>
      <c r="F5961" s="55">
        <v>0</v>
      </c>
      <c r="G5961" s="55">
        <v>0</v>
      </c>
    </row>
    <row r="5962" spans="2:7">
      <c r="B5962" s="55" t="s">
        <v>266</v>
      </c>
      <c r="C5962" s="55" t="s">
        <v>2722</v>
      </c>
      <c r="D5962" s="55" t="s">
        <v>267</v>
      </c>
      <c r="E5962" s="55" t="s">
        <v>3062</v>
      </c>
      <c r="F5962" s="55">
        <v>0</v>
      </c>
      <c r="G5962" s="55">
        <v>0</v>
      </c>
    </row>
    <row r="5963" spans="2:7">
      <c r="B5963" s="55" t="s">
        <v>266</v>
      </c>
      <c r="C5963" s="55" t="s">
        <v>2722</v>
      </c>
      <c r="D5963" s="55" t="s">
        <v>269</v>
      </c>
      <c r="E5963" s="55" t="s">
        <v>3062</v>
      </c>
      <c r="F5963" s="55">
        <v>0</v>
      </c>
      <c r="G5963" s="55">
        <v>0</v>
      </c>
    </row>
    <row r="5964" spans="2:7">
      <c r="B5964" s="55" t="s">
        <v>266</v>
      </c>
      <c r="C5964" s="55" t="s">
        <v>2722</v>
      </c>
      <c r="D5964" s="55" t="s">
        <v>267</v>
      </c>
      <c r="E5964" s="55" t="s">
        <v>3063</v>
      </c>
      <c r="F5964" s="55">
        <v>167</v>
      </c>
      <c r="G5964" s="55">
        <v>140</v>
      </c>
    </row>
    <row r="5965" spans="2:7">
      <c r="B5965" s="55" t="s">
        <v>266</v>
      </c>
      <c r="C5965" s="55" t="s">
        <v>2722</v>
      </c>
      <c r="D5965" s="55" t="s">
        <v>269</v>
      </c>
      <c r="E5965" s="55" t="s">
        <v>3063</v>
      </c>
      <c r="F5965" s="55">
        <v>72</v>
      </c>
      <c r="G5965" s="55">
        <v>54</v>
      </c>
    </row>
    <row r="5966" spans="2:7">
      <c r="B5966" s="55" t="s">
        <v>266</v>
      </c>
      <c r="C5966" s="55" t="s">
        <v>2722</v>
      </c>
      <c r="D5966" s="55" t="s">
        <v>270</v>
      </c>
      <c r="E5966" s="55" t="s">
        <v>3063</v>
      </c>
      <c r="F5966" s="55">
        <v>1</v>
      </c>
      <c r="G5966" s="55">
        <v>0</v>
      </c>
    </row>
    <row r="5967" spans="2:7">
      <c r="B5967" s="55" t="s">
        <v>266</v>
      </c>
      <c r="C5967" s="55" t="s">
        <v>2722</v>
      </c>
      <c r="D5967" s="55" t="s">
        <v>267</v>
      </c>
      <c r="E5967" s="55" t="s">
        <v>3064</v>
      </c>
      <c r="F5967" s="55">
        <v>0</v>
      </c>
      <c r="G5967" s="55">
        <v>3</v>
      </c>
    </row>
    <row r="5968" spans="2:7">
      <c r="B5968" s="55" t="s">
        <v>266</v>
      </c>
      <c r="C5968" s="55" t="s">
        <v>2722</v>
      </c>
      <c r="D5968" s="55" t="s">
        <v>269</v>
      </c>
      <c r="E5968" s="55" t="s">
        <v>3064</v>
      </c>
      <c r="F5968" s="55">
        <v>0</v>
      </c>
      <c r="G5968" s="55">
        <v>2</v>
      </c>
    </row>
    <row r="5969" spans="2:7">
      <c r="B5969" s="55" t="s">
        <v>266</v>
      </c>
      <c r="C5969" s="55" t="s">
        <v>2722</v>
      </c>
      <c r="D5969" s="55" t="s">
        <v>267</v>
      </c>
      <c r="E5969" s="55" t="s">
        <v>3065</v>
      </c>
      <c r="F5969" s="55">
        <v>5</v>
      </c>
      <c r="G5969" s="55">
        <v>0</v>
      </c>
    </row>
    <row r="5970" spans="2:7">
      <c r="B5970" s="55" t="s">
        <v>266</v>
      </c>
      <c r="C5970" s="55" t="s">
        <v>2722</v>
      </c>
      <c r="D5970" s="55" t="s">
        <v>267</v>
      </c>
      <c r="E5970" s="55" t="s">
        <v>3066</v>
      </c>
      <c r="F5970" s="55">
        <v>29</v>
      </c>
      <c r="G5970" s="55">
        <v>27</v>
      </c>
    </row>
    <row r="5971" spans="2:7">
      <c r="B5971" s="55" t="s">
        <v>266</v>
      </c>
      <c r="C5971" s="55" t="s">
        <v>2722</v>
      </c>
      <c r="D5971" s="55" t="s">
        <v>269</v>
      </c>
      <c r="E5971" s="55" t="s">
        <v>3066</v>
      </c>
      <c r="F5971" s="55">
        <v>0</v>
      </c>
      <c r="G5971" s="55">
        <v>0</v>
      </c>
    </row>
    <row r="5972" spans="2:7">
      <c r="B5972" s="55" t="s">
        <v>266</v>
      </c>
      <c r="C5972" s="55" t="s">
        <v>2722</v>
      </c>
      <c r="D5972" s="55" t="s">
        <v>270</v>
      </c>
      <c r="E5972" s="55" t="s">
        <v>3066</v>
      </c>
      <c r="F5972" s="55">
        <v>0</v>
      </c>
      <c r="G5972" s="55">
        <v>0</v>
      </c>
    </row>
    <row r="5973" spans="2:7">
      <c r="B5973" s="55" t="s">
        <v>266</v>
      </c>
      <c r="C5973" s="55" t="s">
        <v>2722</v>
      </c>
      <c r="D5973" s="55" t="s">
        <v>267</v>
      </c>
      <c r="E5973" s="55" t="s">
        <v>3067</v>
      </c>
      <c r="F5973" s="55">
        <v>3</v>
      </c>
      <c r="G5973" s="55">
        <v>6</v>
      </c>
    </row>
    <row r="5974" spans="2:7">
      <c r="B5974" s="55" t="s">
        <v>266</v>
      </c>
      <c r="C5974" s="55" t="s">
        <v>2722</v>
      </c>
      <c r="D5974" s="55" t="s">
        <v>267</v>
      </c>
      <c r="E5974" s="55" t="s">
        <v>3068</v>
      </c>
      <c r="F5974" s="55">
        <v>0</v>
      </c>
      <c r="G5974" s="55">
        <v>6</v>
      </c>
    </row>
    <row r="5975" spans="2:7">
      <c r="B5975" s="55" t="s">
        <v>266</v>
      </c>
      <c r="C5975" s="55" t="s">
        <v>2722</v>
      </c>
      <c r="D5975" s="55" t="s">
        <v>269</v>
      </c>
      <c r="E5975" s="55" t="s">
        <v>3068</v>
      </c>
      <c r="F5975" s="55">
        <v>12</v>
      </c>
      <c r="G5975" s="55">
        <v>17</v>
      </c>
    </row>
    <row r="5976" spans="2:7">
      <c r="B5976" s="55" t="s">
        <v>266</v>
      </c>
      <c r="C5976" s="55" t="s">
        <v>2722</v>
      </c>
      <c r="D5976" s="55" t="s">
        <v>270</v>
      </c>
      <c r="E5976" s="55" t="s">
        <v>3068</v>
      </c>
      <c r="F5976" s="55">
        <v>0</v>
      </c>
      <c r="G5976" s="55">
        <v>1</v>
      </c>
    </row>
    <row r="5977" spans="2:7">
      <c r="B5977" s="55" t="s">
        <v>266</v>
      </c>
      <c r="C5977" s="55" t="s">
        <v>2722</v>
      </c>
      <c r="D5977" s="55" t="s">
        <v>267</v>
      </c>
      <c r="E5977" s="55" t="s">
        <v>3069</v>
      </c>
      <c r="F5977" s="55">
        <v>26</v>
      </c>
      <c r="G5977" s="55">
        <v>11</v>
      </c>
    </row>
    <row r="5978" spans="2:7">
      <c r="B5978" s="55" t="s">
        <v>266</v>
      </c>
      <c r="C5978" s="55" t="s">
        <v>2722</v>
      </c>
      <c r="D5978" s="55" t="s">
        <v>269</v>
      </c>
      <c r="E5978" s="55" t="s">
        <v>3069</v>
      </c>
      <c r="F5978" s="55">
        <v>30</v>
      </c>
      <c r="G5978" s="55">
        <v>4</v>
      </c>
    </row>
    <row r="5979" spans="2:7">
      <c r="B5979" s="55" t="s">
        <v>266</v>
      </c>
      <c r="C5979" s="55" t="s">
        <v>2722</v>
      </c>
      <c r="D5979" s="55" t="s">
        <v>270</v>
      </c>
      <c r="E5979" s="55" t="s">
        <v>3069</v>
      </c>
      <c r="F5979" s="55">
        <v>1</v>
      </c>
      <c r="G5979" s="55">
        <v>0</v>
      </c>
    </row>
    <row r="5980" spans="2:7">
      <c r="B5980" s="55" t="s">
        <v>266</v>
      </c>
      <c r="C5980" s="55" t="s">
        <v>2722</v>
      </c>
      <c r="D5980" s="55" t="s">
        <v>267</v>
      </c>
      <c r="E5980" s="55" t="s">
        <v>3070</v>
      </c>
      <c r="F5980" s="55">
        <v>5</v>
      </c>
      <c r="G5980" s="55">
        <v>6</v>
      </c>
    </row>
    <row r="5981" spans="2:7">
      <c r="B5981" s="55" t="s">
        <v>266</v>
      </c>
      <c r="C5981" s="55" t="s">
        <v>2722</v>
      </c>
      <c r="D5981" s="55" t="s">
        <v>269</v>
      </c>
      <c r="E5981" s="55" t="s">
        <v>3070</v>
      </c>
      <c r="F5981" s="55">
        <v>6</v>
      </c>
      <c r="G5981" s="55">
        <v>9</v>
      </c>
    </row>
    <row r="5982" spans="2:7">
      <c r="B5982" s="55" t="s">
        <v>266</v>
      </c>
      <c r="C5982" s="55" t="s">
        <v>2722</v>
      </c>
      <c r="D5982" s="55" t="s">
        <v>270</v>
      </c>
      <c r="E5982" s="55" t="s">
        <v>3070</v>
      </c>
      <c r="F5982" s="55">
        <v>0</v>
      </c>
      <c r="G5982" s="55">
        <v>0</v>
      </c>
    </row>
    <row r="5983" spans="2:7">
      <c r="B5983" s="55" t="s">
        <v>266</v>
      </c>
      <c r="C5983" s="55" t="s">
        <v>2722</v>
      </c>
      <c r="D5983" s="55" t="s">
        <v>267</v>
      </c>
      <c r="E5983" s="55" t="s">
        <v>3071</v>
      </c>
      <c r="F5983" s="55">
        <v>0</v>
      </c>
      <c r="G5983" s="55">
        <v>1</v>
      </c>
    </row>
    <row r="5984" spans="2:7">
      <c r="B5984" s="55" t="s">
        <v>266</v>
      </c>
      <c r="C5984" s="55" t="s">
        <v>2722</v>
      </c>
      <c r="D5984" s="55" t="s">
        <v>269</v>
      </c>
      <c r="E5984" s="55" t="s">
        <v>3071</v>
      </c>
      <c r="F5984" s="55">
        <v>0</v>
      </c>
      <c r="G5984" s="55">
        <v>0</v>
      </c>
    </row>
    <row r="5985" spans="2:7">
      <c r="B5985" s="55" t="s">
        <v>266</v>
      </c>
      <c r="C5985" s="55" t="s">
        <v>2722</v>
      </c>
      <c r="D5985" s="55" t="s">
        <v>267</v>
      </c>
      <c r="E5985" s="55" t="s">
        <v>3072</v>
      </c>
      <c r="F5985" s="55">
        <v>1</v>
      </c>
      <c r="G5985" s="55">
        <v>0</v>
      </c>
    </row>
    <row r="5986" spans="2:7">
      <c r="B5986" s="55" t="s">
        <v>266</v>
      </c>
      <c r="C5986" s="55" t="s">
        <v>2722</v>
      </c>
      <c r="D5986" s="55" t="s">
        <v>269</v>
      </c>
      <c r="E5986" s="55" t="s">
        <v>3072</v>
      </c>
      <c r="F5986" s="55">
        <v>0</v>
      </c>
      <c r="G5986" s="55">
        <v>1</v>
      </c>
    </row>
    <row r="5987" spans="2:7">
      <c r="B5987" s="55" t="s">
        <v>266</v>
      </c>
      <c r="C5987" s="55" t="s">
        <v>2722</v>
      </c>
      <c r="D5987" s="55" t="s">
        <v>267</v>
      </c>
      <c r="E5987" s="55" t="s">
        <v>3073</v>
      </c>
      <c r="F5987" s="55">
        <v>42</v>
      </c>
      <c r="G5987" s="55">
        <v>35</v>
      </c>
    </row>
    <row r="5988" spans="2:7">
      <c r="B5988" s="55" t="s">
        <v>266</v>
      </c>
      <c r="C5988" s="55" t="s">
        <v>2722</v>
      </c>
      <c r="D5988" s="55" t="s">
        <v>269</v>
      </c>
      <c r="E5988" s="55" t="s">
        <v>3073</v>
      </c>
      <c r="F5988" s="55">
        <v>0</v>
      </c>
      <c r="G5988" s="55">
        <v>0</v>
      </c>
    </row>
    <row r="5989" spans="2:7">
      <c r="B5989" s="55" t="s">
        <v>266</v>
      </c>
      <c r="C5989" s="55" t="s">
        <v>2722</v>
      </c>
      <c r="D5989" s="55" t="s">
        <v>267</v>
      </c>
      <c r="E5989" s="55" t="s">
        <v>3074</v>
      </c>
      <c r="F5989" s="55">
        <v>14</v>
      </c>
      <c r="G5989" s="55">
        <v>4</v>
      </c>
    </row>
    <row r="5990" spans="2:7">
      <c r="B5990" s="55" t="s">
        <v>266</v>
      </c>
      <c r="C5990" s="55" t="s">
        <v>2722</v>
      </c>
      <c r="D5990" s="55" t="s">
        <v>267</v>
      </c>
      <c r="E5990" s="55" t="s">
        <v>3075</v>
      </c>
      <c r="F5990" s="55">
        <v>15</v>
      </c>
      <c r="G5990" s="55">
        <v>0</v>
      </c>
    </row>
    <row r="5991" spans="2:7">
      <c r="B5991" s="55" t="s">
        <v>266</v>
      </c>
      <c r="C5991" s="55" t="s">
        <v>2722</v>
      </c>
      <c r="D5991" s="55" t="s">
        <v>269</v>
      </c>
      <c r="E5991" s="55" t="s">
        <v>3075</v>
      </c>
      <c r="F5991" s="55">
        <v>33</v>
      </c>
      <c r="G5991" s="55">
        <v>12</v>
      </c>
    </row>
    <row r="5992" spans="2:7">
      <c r="B5992" s="55" t="s">
        <v>266</v>
      </c>
      <c r="C5992" s="55" t="s">
        <v>2722</v>
      </c>
      <c r="D5992" s="55" t="s">
        <v>270</v>
      </c>
      <c r="E5992" s="55" t="s">
        <v>3075</v>
      </c>
      <c r="F5992" s="55">
        <v>0</v>
      </c>
      <c r="G5992" s="55">
        <v>0</v>
      </c>
    </row>
    <row r="5993" spans="2:7">
      <c r="B5993" s="55" t="s">
        <v>266</v>
      </c>
      <c r="C5993" s="55" t="s">
        <v>2722</v>
      </c>
      <c r="D5993" s="55" t="s">
        <v>267</v>
      </c>
      <c r="E5993" s="55" t="s">
        <v>2419</v>
      </c>
      <c r="F5993" s="55">
        <v>30</v>
      </c>
      <c r="G5993" s="55">
        <v>49</v>
      </c>
    </row>
    <row r="5994" spans="2:7">
      <c r="B5994" s="55" t="s">
        <v>266</v>
      </c>
      <c r="C5994" s="55" t="s">
        <v>2722</v>
      </c>
      <c r="D5994" s="55" t="s">
        <v>269</v>
      </c>
      <c r="E5994" s="55" t="s">
        <v>2419</v>
      </c>
      <c r="F5994" s="55">
        <v>3</v>
      </c>
      <c r="G5994" s="55">
        <v>4</v>
      </c>
    </row>
    <row r="5995" spans="2:7">
      <c r="B5995" s="55" t="s">
        <v>266</v>
      </c>
      <c r="C5995" s="55" t="s">
        <v>2722</v>
      </c>
      <c r="D5995" s="55" t="s">
        <v>267</v>
      </c>
      <c r="E5995" s="55" t="s">
        <v>3076</v>
      </c>
      <c r="F5995" s="55">
        <v>7</v>
      </c>
      <c r="G5995" s="55">
        <v>9</v>
      </c>
    </row>
    <row r="5996" spans="2:7">
      <c r="B5996" s="55" t="s">
        <v>266</v>
      </c>
      <c r="C5996" s="55" t="s">
        <v>2722</v>
      </c>
      <c r="D5996" s="55" t="s">
        <v>269</v>
      </c>
      <c r="E5996" s="55" t="s">
        <v>3076</v>
      </c>
      <c r="F5996" s="55">
        <v>0</v>
      </c>
      <c r="G5996" s="55">
        <v>0</v>
      </c>
    </row>
    <row r="5997" spans="2:7">
      <c r="B5997" s="55" t="s">
        <v>266</v>
      </c>
      <c r="C5997" s="55" t="s">
        <v>2722</v>
      </c>
      <c r="D5997" s="55" t="s">
        <v>267</v>
      </c>
      <c r="E5997" s="55" t="s">
        <v>3077</v>
      </c>
      <c r="F5997" s="55">
        <v>92</v>
      </c>
      <c r="G5997" s="55">
        <v>52</v>
      </c>
    </row>
    <row r="5998" spans="2:7">
      <c r="B5998" s="55" t="s">
        <v>266</v>
      </c>
      <c r="C5998" s="55" t="s">
        <v>2722</v>
      </c>
      <c r="D5998" s="55" t="s">
        <v>269</v>
      </c>
      <c r="E5998" s="55" t="s">
        <v>3077</v>
      </c>
      <c r="F5998" s="55">
        <v>39</v>
      </c>
      <c r="G5998" s="55">
        <v>40</v>
      </c>
    </row>
    <row r="5999" spans="2:7">
      <c r="B5999" s="55" t="s">
        <v>266</v>
      </c>
      <c r="C5999" s="55" t="s">
        <v>2722</v>
      </c>
      <c r="D5999" s="55" t="s">
        <v>270</v>
      </c>
      <c r="E5999" s="55" t="s">
        <v>3077</v>
      </c>
      <c r="F5999" s="55">
        <v>8</v>
      </c>
      <c r="G5999" s="55">
        <v>6</v>
      </c>
    </row>
    <row r="6000" spans="2:7">
      <c r="B6000" s="55" t="s">
        <v>266</v>
      </c>
      <c r="C6000" s="55" t="s">
        <v>2722</v>
      </c>
      <c r="D6000" s="55" t="s">
        <v>267</v>
      </c>
      <c r="E6000" s="55" t="s">
        <v>3078</v>
      </c>
      <c r="F6000" s="55">
        <v>3</v>
      </c>
      <c r="G6000" s="55">
        <v>9</v>
      </c>
    </row>
    <row r="6001" spans="2:7">
      <c r="B6001" s="55" t="s">
        <v>266</v>
      </c>
      <c r="C6001" s="55" t="s">
        <v>2722</v>
      </c>
      <c r="D6001" s="55" t="s">
        <v>269</v>
      </c>
      <c r="E6001" s="55" t="s">
        <v>3078</v>
      </c>
      <c r="F6001" s="55">
        <v>4</v>
      </c>
      <c r="G6001" s="55">
        <v>4</v>
      </c>
    </row>
    <row r="6002" spans="2:7">
      <c r="B6002" s="55" t="s">
        <v>266</v>
      </c>
      <c r="C6002" s="55" t="s">
        <v>2722</v>
      </c>
      <c r="D6002" s="55" t="s">
        <v>270</v>
      </c>
      <c r="E6002" s="55" t="s">
        <v>3078</v>
      </c>
      <c r="F6002" s="55">
        <v>2</v>
      </c>
      <c r="G6002" s="55">
        <v>0</v>
      </c>
    </row>
    <row r="6003" spans="2:7">
      <c r="B6003" s="55" t="s">
        <v>266</v>
      </c>
      <c r="C6003" s="55" t="s">
        <v>2722</v>
      </c>
      <c r="D6003" s="55" t="s">
        <v>267</v>
      </c>
      <c r="E6003" s="55" t="s">
        <v>3079</v>
      </c>
      <c r="F6003" s="55">
        <v>2</v>
      </c>
      <c r="G6003" s="55">
        <v>21</v>
      </c>
    </row>
    <row r="6004" spans="2:7">
      <c r="B6004" s="55" t="s">
        <v>266</v>
      </c>
      <c r="C6004" s="55" t="s">
        <v>2722</v>
      </c>
      <c r="D6004" s="55" t="s">
        <v>269</v>
      </c>
      <c r="E6004" s="55" t="s">
        <v>3079</v>
      </c>
      <c r="F6004" s="55">
        <v>7</v>
      </c>
      <c r="G6004" s="55">
        <v>26</v>
      </c>
    </row>
    <row r="6005" spans="2:7">
      <c r="B6005" s="55" t="s">
        <v>266</v>
      </c>
      <c r="C6005" s="55" t="s">
        <v>2722</v>
      </c>
      <c r="D6005" s="55" t="s">
        <v>270</v>
      </c>
      <c r="E6005" s="55" t="s">
        <v>3079</v>
      </c>
      <c r="F6005" s="55">
        <v>0</v>
      </c>
      <c r="G6005" s="55">
        <v>0</v>
      </c>
    </row>
    <row r="6006" spans="2:7">
      <c r="B6006" s="55" t="s">
        <v>266</v>
      </c>
      <c r="C6006" s="55" t="s">
        <v>2722</v>
      </c>
      <c r="D6006" s="55" t="s">
        <v>267</v>
      </c>
      <c r="E6006" s="55" t="s">
        <v>3080</v>
      </c>
      <c r="F6006" s="55">
        <v>17</v>
      </c>
      <c r="G6006" s="55">
        <v>5</v>
      </c>
    </row>
    <row r="6007" spans="2:7">
      <c r="B6007" s="55" t="s">
        <v>266</v>
      </c>
      <c r="C6007" s="55" t="s">
        <v>2722</v>
      </c>
      <c r="D6007" s="55" t="s">
        <v>269</v>
      </c>
      <c r="E6007" s="55" t="s">
        <v>3080</v>
      </c>
      <c r="F6007" s="55">
        <v>1</v>
      </c>
      <c r="G6007" s="55">
        <v>0</v>
      </c>
    </row>
    <row r="6008" spans="2:7">
      <c r="B6008" s="55" t="s">
        <v>266</v>
      </c>
      <c r="C6008" s="55" t="s">
        <v>2722</v>
      </c>
      <c r="D6008" s="55" t="s">
        <v>267</v>
      </c>
      <c r="E6008" s="55" t="s">
        <v>3081</v>
      </c>
      <c r="F6008" s="55">
        <v>28</v>
      </c>
      <c r="G6008" s="55">
        <v>40</v>
      </c>
    </row>
    <row r="6009" spans="2:7">
      <c r="B6009" s="55" t="s">
        <v>266</v>
      </c>
      <c r="C6009" s="55" t="s">
        <v>2722</v>
      </c>
      <c r="D6009" s="55" t="s">
        <v>269</v>
      </c>
      <c r="E6009" s="55" t="s">
        <v>3081</v>
      </c>
      <c r="F6009" s="55">
        <v>0</v>
      </c>
      <c r="G6009" s="55">
        <v>0</v>
      </c>
    </row>
    <row r="6010" spans="2:7">
      <c r="B6010" s="55" t="s">
        <v>266</v>
      </c>
      <c r="C6010" s="55" t="s">
        <v>2722</v>
      </c>
      <c r="D6010" s="55" t="s">
        <v>267</v>
      </c>
      <c r="E6010" s="55" t="s">
        <v>3082</v>
      </c>
      <c r="F6010" s="55">
        <v>59</v>
      </c>
      <c r="G6010" s="55">
        <v>17</v>
      </c>
    </row>
    <row r="6011" spans="2:7">
      <c r="B6011" s="55" t="s">
        <v>266</v>
      </c>
      <c r="C6011" s="55" t="s">
        <v>2722</v>
      </c>
      <c r="D6011" s="55" t="s">
        <v>270</v>
      </c>
      <c r="E6011" s="55" t="s">
        <v>3082</v>
      </c>
      <c r="F6011" s="55">
        <v>0</v>
      </c>
      <c r="G6011" s="55">
        <v>0</v>
      </c>
    </row>
    <row r="6012" spans="2:7">
      <c r="B6012" s="55" t="s">
        <v>266</v>
      </c>
      <c r="C6012" s="55" t="s">
        <v>2722</v>
      </c>
      <c r="D6012" s="55" t="s">
        <v>267</v>
      </c>
      <c r="E6012" s="55" t="s">
        <v>2429</v>
      </c>
      <c r="F6012" s="55">
        <v>332</v>
      </c>
      <c r="G6012" s="55">
        <v>334</v>
      </c>
    </row>
    <row r="6013" spans="2:7">
      <c r="B6013" s="55" t="s">
        <v>266</v>
      </c>
      <c r="C6013" s="55" t="s">
        <v>2722</v>
      </c>
      <c r="D6013" s="55" t="s">
        <v>269</v>
      </c>
      <c r="E6013" s="55" t="s">
        <v>2429</v>
      </c>
      <c r="F6013" s="55">
        <v>130</v>
      </c>
      <c r="G6013" s="55">
        <v>156</v>
      </c>
    </row>
    <row r="6014" spans="2:7">
      <c r="B6014" s="55" t="s">
        <v>266</v>
      </c>
      <c r="C6014" s="55" t="s">
        <v>2722</v>
      </c>
      <c r="D6014" s="55" t="s">
        <v>270</v>
      </c>
      <c r="E6014" s="55" t="s">
        <v>2429</v>
      </c>
      <c r="F6014" s="55">
        <v>27</v>
      </c>
      <c r="G6014" s="55">
        <v>33</v>
      </c>
    </row>
    <row r="6015" spans="2:7">
      <c r="B6015" s="55" t="s">
        <v>266</v>
      </c>
      <c r="C6015" s="55" t="s">
        <v>2722</v>
      </c>
      <c r="D6015" s="55" t="s">
        <v>267</v>
      </c>
      <c r="E6015" s="55" t="s">
        <v>3083</v>
      </c>
      <c r="F6015" s="55">
        <v>0</v>
      </c>
      <c r="G6015" s="55">
        <v>1</v>
      </c>
    </row>
    <row r="6016" spans="2:7">
      <c r="B6016" s="55" t="s">
        <v>266</v>
      </c>
      <c r="C6016" s="55" t="s">
        <v>2722</v>
      </c>
      <c r="D6016" s="55" t="s">
        <v>269</v>
      </c>
      <c r="E6016" s="55" t="s">
        <v>3083</v>
      </c>
      <c r="F6016" s="55">
        <v>0</v>
      </c>
      <c r="G6016" s="55">
        <v>0</v>
      </c>
    </row>
    <row r="6017" spans="2:7">
      <c r="B6017" s="55" t="s">
        <v>266</v>
      </c>
      <c r="C6017" s="55" t="s">
        <v>2722</v>
      </c>
      <c r="D6017" s="55" t="s">
        <v>267</v>
      </c>
      <c r="E6017" s="55" t="s">
        <v>3084</v>
      </c>
      <c r="F6017" s="55">
        <v>64</v>
      </c>
      <c r="G6017" s="55">
        <v>42</v>
      </c>
    </row>
    <row r="6018" spans="2:7">
      <c r="B6018" s="55" t="s">
        <v>266</v>
      </c>
      <c r="C6018" s="55" t="s">
        <v>2722</v>
      </c>
      <c r="D6018" s="55" t="s">
        <v>269</v>
      </c>
      <c r="E6018" s="55" t="s">
        <v>3084</v>
      </c>
      <c r="F6018" s="55">
        <v>0</v>
      </c>
      <c r="G6018" s="55">
        <v>0</v>
      </c>
    </row>
    <row r="6019" spans="2:7">
      <c r="B6019" s="55" t="s">
        <v>266</v>
      </c>
      <c r="C6019" s="55" t="s">
        <v>2722</v>
      </c>
      <c r="D6019" s="55" t="s">
        <v>269</v>
      </c>
      <c r="E6019" s="55" t="s">
        <v>3085</v>
      </c>
      <c r="F6019" s="55">
        <v>0</v>
      </c>
      <c r="G6019" s="55">
        <v>2</v>
      </c>
    </row>
    <row r="6020" spans="2:7">
      <c r="B6020" s="55" t="s">
        <v>266</v>
      </c>
      <c r="C6020" s="55" t="s">
        <v>2722</v>
      </c>
      <c r="D6020" s="55" t="s">
        <v>267</v>
      </c>
      <c r="E6020" s="55" t="s">
        <v>3086</v>
      </c>
      <c r="F6020" s="55">
        <v>2</v>
      </c>
      <c r="G6020" s="55">
        <v>0</v>
      </c>
    </row>
    <row r="6021" spans="2:7">
      <c r="B6021" s="55" t="s">
        <v>266</v>
      </c>
      <c r="C6021" s="55" t="s">
        <v>2722</v>
      </c>
      <c r="D6021" s="55" t="s">
        <v>267</v>
      </c>
      <c r="E6021" s="55" t="s">
        <v>3087</v>
      </c>
      <c r="F6021" s="55">
        <v>0</v>
      </c>
      <c r="G6021" s="55">
        <v>0</v>
      </c>
    </row>
    <row r="6022" spans="2:7">
      <c r="B6022" s="55" t="s">
        <v>266</v>
      </c>
      <c r="C6022" s="55" t="s">
        <v>2722</v>
      </c>
      <c r="D6022" s="55" t="s">
        <v>269</v>
      </c>
      <c r="E6022" s="55" t="s">
        <v>3087</v>
      </c>
      <c r="F6022" s="55">
        <v>0</v>
      </c>
      <c r="G6022" s="55">
        <v>0</v>
      </c>
    </row>
    <row r="6023" spans="2:7">
      <c r="B6023" s="55" t="s">
        <v>266</v>
      </c>
      <c r="C6023" s="55" t="s">
        <v>2722</v>
      </c>
      <c r="D6023" s="55" t="s">
        <v>267</v>
      </c>
      <c r="E6023" s="55" t="s">
        <v>3088</v>
      </c>
      <c r="F6023" s="55">
        <v>13</v>
      </c>
      <c r="G6023" s="55">
        <v>7</v>
      </c>
    </row>
    <row r="6024" spans="2:7">
      <c r="B6024" s="55" t="s">
        <v>266</v>
      </c>
      <c r="C6024" s="55" t="s">
        <v>2722</v>
      </c>
      <c r="D6024" s="55" t="s">
        <v>269</v>
      </c>
      <c r="E6024" s="55" t="s">
        <v>3088</v>
      </c>
      <c r="F6024" s="55">
        <v>0</v>
      </c>
      <c r="G6024" s="55">
        <v>0</v>
      </c>
    </row>
    <row r="6025" spans="2:7">
      <c r="B6025" s="55" t="s">
        <v>266</v>
      </c>
      <c r="C6025" s="55" t="s">
        <v>2722</v>
      </c>
      <c r="D6025" s="55" t="s">
        <v>270</v>
      </c>
      <c r="E6025" s="55" t="s">
        <v>3088</v>
      </c>
      <c r="F6025" s="55">
        <v>0</v>
      </c>
      <c r="G6025" s="55">
        <v>0</v>
      </c>
    </row>
    <row r="6026" spans="2:7">
      <c r="B6026" s="55" t="s">
        <v>266</v>
      </c>
      <c r="C6026" s="55" t="s">
        <v>2722</v>
      </c>
      <c r="D6026" s="55" t="s">
        <v>267</v>
      </c>
      <c r="E6026" s="55" t="s">
        <v>3089</v>
      </c>
      <c r="F6026" s="55">
        <v>51</v>
      </c>
      <c r="G6026" s="55">
        <v>37</v>
      </c>
    </row>
    <row r="6027" spans="2:7">
      <c r="B6027" s="55" t="s">
        <v>266</v>
      </c>
      <c r="C6027" s="55" t="s">
        <v>2722</v>
      </c>
      <c r="D6027" s="55" t="s">
        <v>269</v>
      </c>
      <c r="E6027" s="55" t="s">
        <v>3089</v>
      </c>
      <c r="F6027" s="55">
        <v>0</v>
      </c>
      <c r="G6027" s="55">
        <v>0</v>
      </c>
    </row>
    <row r="6028" spans="2:7">
      <c r="B6028" s="55" t="s">
        <v>266</v>
      </c>
      <c r="C6028" s="55" t="s">
        <v>2722</v>
      </c>
      <c r="D6028" s="55" t="s">
        <v>267</v>
      </c>
      <c r="E6028" s="55" t="s">
        <v>3090</v>
      </c>
      <c r="F6028" s="55">
        <v>71</v>
      </c>
      <c r="G6028" s="55">
        <v>91</v>
      </c>
    </row>
    <row r="6029" spans="2:7">
      <c r="B6029" s="55" t="s">
        <v>266</v>
      </c>
      <c r="C6029" s="55" t="s">
        <v>2722</v>
      </c>
      <c r="D6029" s="55" t="s">
        <v>269</v>
      </c>
      <c r="E6029" s="55" t="s">
        <v>3090</v>
      </c>
      <c r="F6029" s="55">
        <v>46</v>
      </c>
      <c r="G6029" s="55">
        <v>43</v>
      </c>
    </row>
    <row r="6030" spans="2:7">
      <c r="B6030" s="55" t="s">
        <v>266</v>
      </c>
      <c r="C6030" s="55" t="s">
        <v>2722</v>
      </c>
      <c r="D6030" s="55" t="s">
        <v>270</v>
      </c>
      <c r="E6030" s="55" t="s">
        <v>3090</v>
      </c>
      <c r="F6030" s="55">
        <v>0</v>
      </c>
      <c r="G6030" s="55">
        <v>0</v>
      </c>
    </row>
    <row r="6031" spans="2:7">
      <c r="B6031" s="55" t="s">
        <v>266</v>
      </c>
      <c r="C6031" s="55" t="s">
        <v>2722</v>
      </c>
      <c r="D6031" s="55" t="s">
        <v>267</v>
      </c>
      <c r="E6031" s="55" t="s">
        <v>3091</v>
      </c>
      <c r="F6031" s="55">
        <v>162</v>
      </c>
      <c r="G6031" s="55">
        <v>173</v>
      </c>
    </row>
    <row r="6032" spans="2:7">
      <c r="B6032" s="55" t="s">
        <v>266</v>
      </c>
      <c r="C6032" s="55" t="s">
        <v>2722</v>
      </c>
      <c r="D6032" s="55" t="s">
        <v>269</v>
      </c>
      <c r="E6032" s="55" t="s">
        <v>3091</v>
      </c>
      <c r="F6032" s="55">
        <v>145</v>
      </c>
      <c r="G6032" s="55">
        <v>142</v>
      </c>
    </row>
    <row r="6033" spans="2:7">
      <c r="B6033" s="55" t="s">
        <v>266</v>
      </c>
      <c r="C6033" s="55" t="s">
        <v>2722</v>
      </c>
      <c r="D6033" s="55" t="s">
        <v>270</v>
      </c>
      <c r="E6033" s="55" t="s">
        <v>3091</v>
      </c>
      <c r="F6033" s="55">
        <v>45</v>
      </c>
      <c r="G6033" s="55">
        <v>38</v>
      </c>
    </row>
    <row r="6034" spans="2:7">
      <c r="B6034" s="55" t="s">
        <v>266</v>
      </c>
      <c r="C6034" s="55" t="s">
        <v>2722</v>
      </c>
      <c r="D6034" s="55" t="s">
        <v>267</v>
      </c>
      <c r="E6034" s="55" t="s">
        <v>3092</v>
      </c>
      <c r="F6034" s="55">
        <v>91</v>
      </c>
      <c r="G6034" s="55">
        <v>121</v>
      </c>
    </row>
    <row r="6035" spans="2:7">
      <c r="B6035" s="55" t="s">
        <v>266</v>
      </c>
      <c r="C6035" s="55" t="s">
        <v>2722</v>
      </c>
      <c r="D6035" s="55" t="s">
        <v>269</v>
      </c>
      <c r="E6035" s="55" t="s">
        <v>3092</v>
      </c>
      <c r="F6035" s="55">
        <v>65</v>
      </c>
      <c r="G6035" s="55">
        <v>56</v>
      </c>
    </row>
    <row r="6036" spans="2:7">
      <c r="B6036" s="55" t="s">
        <v>266</v>
      </c>
      <c r="C6036" s="55" t="s">
        <v>2722</v>
      </c>
      <c r="D6036" s="55" t="s">
        <v>270</v>
      </c>
      <c r="E6036" s="55" t="s">
        <v>3092</v>
      </c>
      <c r="F6036" s="55">
        <v>29</v>
      </c>
      <c r="G6036" s="55">
        <v>21</v>
      </c>
    </row>
    <row r="6037" spans="2:7">
      <c r="B6037" s="55" t="s">
        <v>266</v>
      </c>
      <c r="C6037" s="55" t="s">
        <v>2722</v>
      </c>
      <c r="D6037" s="55" t="s">
        <v>267</v>
      </c>
      <c r="E6037" s="55" t="s">
        <v>3093</v>
      </c>
      <c r="F6037" s="55">
        <v>0</v>
      </c>
      <c r="G6037" s="55">
        <v>6</v>
      </c>
    </row>
    <row r="6038" spans="2:7">
      <c r="B6038" s="55" t="s">
        <v>266</v>
      </c>
      <c r="C6038" s="55" t="s">
        <v>2722</v>
      </c>
      <c r="D6038" s="55" t="s">
        <v>267</v>
      </c>
      <c r="E6038" s="55" t="s">
        <v>3094</v>
      </c>
      <c r="F6038" s="55">
        <v>10</v>
      </c>
      <c r="G6038" s="55">
        <v>18</v>
      </c>
    </row>
    <row r="6039" spans="2:7">
      <c r="B6039" s="55" t="s">
        <v>266</v>
      </c>
      <c r="C6039" s="55" t="s">
        <v>2722</v>
      </c>
      <c r="D6039" s="55" t="s">
        <v>269</v>
      </c>
      <c r="E6039" s="55" t="s">
        <v>3094</v>
      </c>
      <c r="F6039" s="55">
        <v>66</v>
      </c>
      <c r="G6039" s="55">
        <v>30</v>
      </c>
    </row>
    <row r="6040" spans="2:7">
      <c r="B6040" s="55" t="s">
        <v>266</v>
      </c>
      <c r="C6040" s="55" t="s">
        <v>2722</v>
      </c>
      <c r="D6040" s="55" t="s">
        <v>270</v>
      </c>
      <c r="E6040" s="55" t="s">
        <v>3094</v>
      </c>
      <c r="F6040" s="55">
        <v>0</v>
      </c>
      <c r="G6040" s="55">
        <v>0</v>
      </c>
    </row>
    <row r="6041" spans="2:7">
      <c r="B6041" s="55" t="s">
        <v>266</v>
      </c>
      <c r="C6041" s="55" t="s">
        <v>2722</v>
      </c>
      <c r="D6041" s="55" t="s">
        <v>267</v>
      </c>
      <c r="E6041" s="55" t="s">
        <v>3095</v>
      </c>
      <c r="F6041" s="55">
        <v>0</v>
      </c>
      <c r="G6041" s="55">
        <v>0</v>
      </c>
    </row>
    <row r="6042" spans="2:7">
      <c r="B6042" s="55" t="s">
        <v>266</v>
      </c>
      <c r="C6042" s="55" t="s">
        <v>2722</v>
      </c>
      <c r="D6042" s="55" t="s">
        <v>267</v>
      </c>
      <c r="E6042" s="55" t="s">
        <v>3096</v>
      </c>
      <c r="F6042" s="55">
        <v>6</v>
      </c>
      <c r="G6042" s="55">
        <v>7</v>
      </c>
    </row>
    <row r="6043" spans="2:7">
      <c r="B6043" s="55" t="s">
        <v>266</v>
      </c>
      <c r="C6043" s="55" t="s">
        <v>2722</v>
      </c>
      <c r="D6043" s="55" t="s">
        <v>269</v>
      </c>
      <c r="E6043" s="55" t="s">
        <v>3096</v>
      </c>
      <c r="F6043" s="55">
        <v>0</v>
      </c>
      <c r="G6043" s="55">
        <v>6</v>
      </c>
    </row>
    <row r="6044" spans="2:7">
      <c r="B6044" s="55" t="s">
        <v>266</v>
      </c>
      <c r="C6044" s="55" t="s">
        <v>2722</v>
      </c>
      <c r="D6044" s="55" t="s">
        <v>267</v>
      </c>
      <c r="E6044" s="55" t="s">
        <v>3097</v>
      </c>
      <c r="F6044" s="55">
        <v>12</v>
      </c>
      <c r="G6044" s="55">
        <v>7</v>
      </c>
    </row>
    <row r="6045" spans="2:7">
      <c r="B6045" s="55" t="s">
        <v>266</v>
      </c>
      <c r="C6045" s="55" t="s">
        <v>2722</v>
      </c>
      <c r="D6045" s="55" t="s">
        <v>267</v>
      </c>
      <c r="E6045" s="55" t="s">
        <v>3098</v>
      </c>
      <c r="F6045" s="55">
        <v>0</v>
      </c>
      <c r="G6045" s="55">
        <v>1</v>
      </c>
    </row>
    <row r="6046" spans="2:7">
      <c r="B6046" s="55" t="s">
        <v>266</v>
      </c>
      <c r="C6046" s="55" t="s">
        <v>2722</v>
      </c>
      <c r="D6046" s="55" t="s">
        <v>270</v>
      </c>
      <c r="E6046" s="55" t="s">
        <v>3098</v>
      </c>
      <c r="F6046" s="55">
        <v>0</v>
      </c>
      <c r="G6046" s="55">
        <v>1</v>
      </c>
    </row>
    <row r="6047" spans="2:7">
      <c r="B6047" s="55" t="s">
        <v>266</v>
      </c>
      <c r="C6047" s="55" t="s">
        <v>2722</v>
      </c>
      <c r="D6047" s="55" t="s">
        <v>267</v>
      </c>
      <c r="E6047" s="55" t="s">
        <v>3099</v>
      </c>
      <c r="F6047" s="55">
        <v>0</v>
      </c>
      <c r="G6047" s="55">
        <v>0</v>
      </c>
    </row>
    <row r="6048" spans="2:7">
      <c r="B6048" s="55" t="s">
        <v>266</v>
      </c>
      <c r="C6048" s="55" t="s">
        <v>2722</v>
      </c>
      <c r="D6048" s="55" t="s">
        <v>267</v>
      </c>
      <c r="E6048" s="55" t="s">
        <v>3100</v>
      </c>
      <c r="F6048" s="55">
        <v>3</v>
      </c>
      <c r="G6048" s="55">
        <v>0</v>
      </c>
    </row>
    <row r="6049" spans="2:7">
      <c r="B6049" s="55" t="s">
        <v>266</v>
      </c>
      <c r="C6049" s="55" t="s">
        <v>2722</v>
      </c>
      <c r="D6049" s="55" t="s">
        <v>269</v>
      </c>
      <c r="E6049" s="55" t="s">
        <v>3100</v>
      </c>
      <c r="F6049" s="55">
        <v>0</v>
      </c>
      <c r="G6049" s="55">
        <v>0</v>
      </c>
    </row>
    <row r="6050" spans="2:7">
      <c r="B6050" s="55" t="s">
        <v>266</v>
      </c>
      <c r="C6050" s="55" t="s">
        <v>2722</v>
      </c>
      <c r="D6050" s="55" t="s">
        <v>267</v>
      </c>
      <c r="E6050" s="55" t="s">
        <v>3101</v>
      </c>
      <c r="F6050" s="55">
        <v>4</v>
      </c>
      <c r="G6050" s="55">
        <v>2</v>
      </c>
    </row>
    <row r="6051" spans="2:7">
      <c r="B6051" s="55" t="s">
        <v>266</v>
      </c>
      <c r="C6051" s="55" t="s">
        <v>2722</v>
      </c>
      <c r="D6051" s="55" t="s">
        <v>269</v>
      </c>
      <c r="E6051" s="55" t="s">
        <v>3101</v>
      </c>
      <c r="F6051" s="55">
        <v>5</v>
      </c>
      <c r="G6051" s="55">
        <v>6</v>
      </c>
    </row>
    <row r="6052" spans="2:7">
      <c r="B6052" s="55" t="s">
        <v>266</v>
      </c>
      <c r="C6052" s="55" t="s">
        <v>2722</v>
      </c>
      <c r="D6052" s="55" t="s">
        <v>267</v>
      </c>
      <c r="E6052" s="55" t="s">
        <v>3102</v>
      </c>
      <c r="F6052" s="55">
        <v>24</v>
      </c>
      <c r="G6052" s="55">
        <v>35</v>
      </c>
    </row>
    <row r="6053" spans="2:7">
      <c r="B6053" s="55" t="s">
        <v>266</v>
      </c>
      <c r="C6053" s="55" t="s">
        <v>2722</v>
      </c>
      <c r="D6053" s="55" t="s">
        <v>269</v>
      </c>
      <c r="E6053" s="55" t="s">
        <v>3102</v>
      </c>
      <c r="F6053" s="55">
        <v>0</v>
      </c>
      <c r="G6053" s="55">
        <v>0</v>
      </c>
    </row>
    <row r="6054" spans="2:7">
      <c r="B6054" s="55" t="s">
        <v>266</v>
      </c>
      <c r="C6054" s="55" t="s">
        <v>2722</v>
      </c>
      <c r="D6054" s="55" t="s">
        <v>267</v>
      </c>
      <c r="E6054" s="55" t="s">
        <v>2466</v>
      </c>
      <c r="F6054" s="55">
        <v>24</v>
      </c>
      <c r="G6054" s="55">
        <v>27</v>
      </c>
    </row>
    <row r="6055" spans="2:7">
      <c r="B6055" s="55" t="s">
        <v>266</v>
      </c>
      <c r="C6055" s="55" t="s">
        <v>2722</v>
      </c>
      <c r="D6055" s="55" t="s">
        <v>269</v>
      </c>
      <c r="E6055" s="55" t="s">
        <v>2466</v>
      </c>
      <c r="F6055" s="55">
        <v>14</v>
      </c>
      <c r="G6055" s="55">
        <v>4</v>
      </c>
    </row>
    <row r="6056" spans="2:7">
      <c r="B6056" s="55" t="s">
        <v>266</v>
      </c>
      <c r="C6056" s="55" t="s">
        <v>2722</v>
      </c>
      <c r="D6056" s="55" t="s">
        <v>270</v>
      </c>
      <c r="E6056" s="55" t="s">
        <v>2466</v>
      </c>
      <c r="F6056" s="55">
        <v>0</v>
      </c>
      <c r="G6056" s="55">
        <v>1</v>
      </c>
    </row>
    <row r="6057" spans="2:7">
      <c r="B6057" s="55" t="s">
        <v>266</v>
      </c>
      <c r="C6057" s="55" t="s">
        <v>2722</v>
      </c>
      <c r="D6057" s="55" t="s">
        <v>267</v>
      </c>
      <c r="E6057" s="55" t="s">
        <v>3103</v>
      </c>
      <c r="F6057" s="55">
        <v>6</v>
      </c>
      <c r="G6057" s="55">
        <v>0</v>
      </c>
    </row>
    <row r="6058" spans="2:7">
      <c r="B6058" s="55" t="s">
        <v>266</v>
      </c>
      <c r="C6058" s="55" t="s">
        <v>132</v>
      </c>
      <c r="D6058" s="55" t="s">
        <v>267</v>
      </c>
      <c r="E6058" s="55" t="s">
        <v>3104</v>
      </c>
      <c r="F6058" s="55">
        <v>780</v>
      </c>
      <c r="G6058" s="55">
        <v>634</v>
      </c>
    </row>
    <row r="6059" spans="2:7">
      <c r="B6059" s="55" t="s">
        <v>266</v>
      </c>
      <c r="C6059" s="55" t="s">
        <v>132</v>
      </c>
      <c r="D6059" s="55" t="s">
        <v>269</v>
      </c>
      <c r="E6059" s="55" t="s">
        <v>3104</v>
      </c>
      <c r="F6059" s="55">
        <v>15</v>
      </c>
      <c r="G6059" s="55">
        <v>498</v>
      </c>
    </row>
    <row r="6060" spans="2:7">
      <c r="B6060" s="55" t="s">
        <v>266</v>
      </c>
      <c r="C6060" s="55" t="s">
        <v>132</v>
      </c>
      <c r="D6060" s="55" t="s">
        <v>270</v>
      </c>
      <c r="E6060" s="55" t="s">
        <v>3104</v>
      </c>
      <c r="F6060" s="55">
        <v>12</v>
      </c>
      <c r="G6060" s="55">
        <v>13</v>
      </c>
    </row>
    <row r="6061" spans="2:7">
      <c r="B6061" s="55" t="s">
        <v>266</v>
      </c>
      <c r="C6061" s="55" t="s">
        <v>132</v>
      </c>
      <c r="D6061" s="55" t="s">
        <v>267</v>
      </c>
      <c r="E6061" s="55" t="s">
        <v>3105</v>
      </c>
      <c r="F6061" s="55">
        <v>24</v>
      </c>
      <c r="G6061" s="55">
        <v>2</v>
      </c>
    </row>
    <row r="6062" spans="2:7">
      <c r="B6062" s="55" t="s">
        <v>266</v>
      </c>
      <c r="C6062" s="55" t="s">
        <v>132</v>
      </c>
      <c r="D6062" s="55" t="s">
        <v>269</v>
      </c>
      <c r="E6062" s="55" t="s">
        <v>3105</v>
      </c>
      <c r="F6062" s="55">
        <v>0</v>
      </c>
      <c r="G6062" s="55">
        <v>0</v>
      </c>
    </row>
    <row r="6063" spans="2:7">
      <c r="B6063" s="55" t="s">
        <v>266</v>
      </c>
      <c r="C6063" s="55" t="s">
        <v>132</v>
      </c>
      <c r="D6063" s="55" t="s">
        <v>270</v>
      </c>
      <c r="E6063" s="55" t="s">
        <v>3105</v>
      </c>
      <c r="F6063" s="55">
        <v>0</v>
      </c>
      <c r="G6063" s="55">
        <v>0</v>
      </c>
    </row>
    <row r="6064" spans="2:7">
      <c r="B6064" s="55" t="s">
        <v>266</v>
      </c>
      <c r="C6064" s="55" t="s">
        <v>132</v>
      </c>
      <c r="D6064" s="55" t="s">
        <v>267</v>
      </c>
      <c r="E6064" s="55" t="s">
        <v>3106</v>
      </c>
      <c r="F6064" s="55">
        <v>0</v>
      </c>
      <c r="G6064" s="55">
        <v>3</v>
      </c>
    </row>
    <row r="6065" spans="2:7">
      <c r="B6065" s="55" t="s">
        <v>266</v>
      </c>
      <c r="C6065" s="55" t="s">
        <v>132</v>
      </c>
      <c r="D6065" s="55" t="s">
        <v>269</v>
      </c>
      <c r="E6065" s="55" t="s">
        <v>3106</v>
      </c>
      <c r="F6065" s="55">
        <v>0</v>
      </c>
      <c r="G6065" s="55">
        <v>0</v>
      </c>
    </row>
    <row r="6066" spans="2:7">
      <c r="B6066" s="55" t="s">
        <v>266</v>
      </c>
      <c r="C6066" s="55" t="s">
        <v>132</v>
      </c>
      <c r="D6066" s="55" t="s">
        <v>270</v>
      </c>
      <c r="E6066" s="55" t="s">
        <v>3106</v>
      </c>
      <c r="F6066" s="55">
        <v>0</v>
      </c>
      <c r="G6066" s="55">
        <v>0</v>
      </c>
    </row>
    <row r="6067" spans="2:7">
      <c r="B6067" s="55" t="s">
        <v>266</v>
      </c>
      <c r="C6067" s="55" t="s">
        <v>132</v>
      </c>
      <c r="D6067" s="55" t="s">
        <v>267</v>
      </c>
      <c r="E6067" s="55" t="s">
        <v>3107</v>
      </c>
      <c r="F6067" s="55">
        <v>0</v>
      </c>
      <c r="G6067" s="55">
        <v>0</v>
      </c>
    </row>
    <row r="6068" spans="2:7">
      <c r="B6068" s="55" t="s">
        <v>266</v>
      </c>
      <c r="C6068" s="55" t="s">
        <v>132</v>
      </c>
      <c r="D6068" s="55" t="s">
        <v>270</v>
      </c>
      <c r="E6068" s="55" t="s">
        <v>3107</v>
      </c>
      <c r="F6068" s="55">
        <v>0</v>
      </c>
      <c r="G6068" s="55">
        <v>0</v>
      </c>
    </row>
    <row r="6069" spans="2:7">
      <c r="B6069" s="55" t="s">
        <v>266</v>
      </c>
      <c r="C6069" s="55" t="s">
        <v>132</v>
      </c>
      <c r="D6069" s="55" t="s">
        <v>267</v>
      </c>
      <c r="E6069" s="55" t="s">
        <v>3108</v>
      </c>
      <c r="F6069" s="55">
        <v>5</v>
      </c>
      <c r="G6069" s="55">
        <v>0</v>
      </c>
    </row>
    <row r="6070" spans="2:7">
      <c r="B6070" s="55" t="s">
        <v>266</v>
      </c>
      <c r="C6070" s="55" t="s">
        <v>132</v>
      </c>
      <c r="D6070" s="55" t="s">
        <v>269</v>
      </c>
      <c r="E6070" s="55" t="s">
        <v>3108</v>
      </c>
      <c r="F6070" s="55">
        <v>2</v>
      </c>
      <c r="G6070" s="55">
        <v>0</v>
      </c>
    </row>
    <row r="6071" spans="2:7">
      <c r="B6071" s="55" t="s">
        <v>266</v>
      </c>
      <c r="C6071" s="55" t="s">
        <v>132</v>
      </c>
      <c r="D6071" s="55" t="s">
        <v>267</v>
      </c>
      <c r="E6071" s="55" t="s">
        <v>3109</v>
      </c>
      <c r="F6071" s="55">
        <v>31</v>
      </c>
      <c r="G6071" s="55">
        <v>15</v>
      </c>
    </row>
    <row r="6072" spans="2:7">
      <c r="B6072" s="55" t="s">
        <v>266</v>
      </c>
      <c r="C6072" s="55" t="s">
        <v>132</v>
      </c>
      <c r="D6072" s="55" t="s">
        <v>269</v>
      </c>
      <c r="E6072" s="55" t="s">
        <v>3109</v>
      </c>
      <c r="F6072" s="55">
        <v>30</v>
      </c>
      <c r="G6072" s="55">
        <v>8</v>
      </c>
    </row>
    <row r="6073" spans="2:7">
      <c r="B6073" s="55" t="s">
        <v>266</v>
      </c>
      <c r="C6073" s="55" t="s">
        <v>132</v>
      </c>
      <c r="D6073" s="55" t="s">
        <v>270</v>
      </c>
      <c r="E6073" s="55" t="s">
        <v>3109</v>
      </c>
      <c r="F6073" s="55">
        <v>0</v>
      </c>
      <c r="G6073" s="55">
        <v>18</v>
      </c>
    </row>
    <row r="6074" spans="2:7">
      <c r="B6074" s="55" t="s">
        <v>266</v>
      </c>
      <c r="C6074" s="55" t="s">
        <v>132</v>
      </c>
      <c r="D6074" s="55" t="s">
        <v>267</v>
      </c>
      <c r="E6074" s="55" t="s">
        <v>2601</v>
      </c>
      <c r="F6074" s="55">
        <v>17</v>
      </c>
      <c r="G6074" s="55">
        <v>0</v>
      </c>
    </row>
    <row r="6075" spans="2:7">
      <c r="B6075" s="55" t="s">
        <v>266</v>
      </c>
      <c r="C6075" s="55" t="s">
        <v>132</v>
      </c>
      <c r="D6075" s="55" t="s">
        <v>269</v>
      </c>
      <c r="E6075" s="55" t="s">
        <v>2601</v>
      </c>
      <c r="F6075" s="55">
        <v>1</v>
      </c>
      <c r="G6075" s="55">
        <v>3</v>
      </c>
    </row>
    <row r="6076" spans="2:7">
      <c r="B6076" s="55" t="s">
        <v>266</v>
      </c>
      <c r="C6076" s="55" t="s">
        <v>132</v>
      </c>
      <c r="D6076" s="55" t="s">
        <v>267</v>
      </c>
      <c r="E6076" s="55" t="s">
        <v>3110</v>
      </c>
      <c r="F6076" s="55">
        <v>3</v>
      </c>
      <c r="G6076" s="55">
        <v>2</v>
      </c>
    </row>
    <row r="6077" spans="2:7">
      <c r="B6077" s="55" t="s">
        <v>266</v>
      </c>
      <c r="C6077" s="55" t="s">
        <v>132</v>
      </c>
      <c r="D6077" s="55" t="s">
        <v>269</v>
      </c>
      <c r="E6077" s="55" t="s">
        <v>3110</v>
      </c>
      <c r="F6077" s="55">
        <v>4</v>
      </c>
      <c r="G6077" s="55">
        <v>1</v>
      </c>
    </row>
    <row r="6078" spans="2:7">
      <c r="B6078" s="55" t="s">
        <v>266</v>
      </c>
      <c r="C6078" s="55" t="s">
        <v>132</v>
      </c>
      <c r="D6078" s="55" t="s">
        <v>270</v>
      </c>
      <c r="E6078" s="55" t="s">
        <v>3110</v>
      </c>
      <c r="F6078" s="55">
        <v>7</v>
      </c>
      <c r="G6078" s="55">
        <v>0</v>
      </c>
    </row>
    <row r="6079" spans="2:7">
      <c r="B6079" s="55" t="s">
        <v>266</v>
      </c>
      <c r="C6079" s="55" t="s">
        <v>132</v>
      </c>
      <c r="D6079" s="55" t="s">
        <v>267</v>
      </c>
      <c r="E6079" s="55" t="s">
        <v>3111</v>
      </c>
      <c r="F6079" s="55">
        <v>1</v>
      </c>
      <c r="G6079" s="55">
        <v>0</v>
      </c>
    </row>
    <row r="6080" spans="2:7">
      <c r="B6080" s="55" t="s">
        <v>266</v>
      </c>
      <c r="C6080" s="55" t="s">
        <v>132</v>
      </c>
      <c r="D6080" s="55" t="s">
        <v>269</v>
      </c>
      <c r="E6080" s="55" t="s">
        <v>3111</v>
      </c>
      <c r="F6080" s="55">
        <v>12</v>
      </c>
      <c r="G6080" s="55">
        <v>0</v>
      </c>
    </row>
    <row r="6081" spans="2:7">
      <c r="B6081" s="55" t="s">
        <v>266</v>
      </c>
      <c r="C6081" s="55" t="s">
        <v>132</v>
      </c>
      <c r="D6081" s="55" t="s">
        <v>267</v>
      </c>
      <c r="E6081" s="55" t="s">
        <v>3112</v>
      </c>
      <c r="F6081" s="55">
        <v>16</v>
      </c>
      <c r="G6081" s="55">
        <v>12</v>
      </c>
    </row>
    <row r="6082" spans="2:7">
      <c r="B6082" s="55" t="s">
        <v>266</v>
      </c>
      <c r="C6082" s="55" t="s">
        <v>132</v>
      </c>
      <c r="D6082" s="55" t="s">
        <v>269</v>
      </c>
      <c r="E6082" s="55" t="s">
        <v>3112</v>
      </c>
      <c r="F6082" s="55">
        <v>40</v>
      </c>
      <c r="G6082" s="55">
        <v>0</v>
      </c>
    </row>
    <row r="6083" spans="2:7">
      <c r="B6083" s="55" t="s">
        <v>266</v>
      </c>
      <c r="C6083" s="55" t="s">
        <v>132</v>
      </c>
      <c r="D6083" s="55" t="s">
        <v>270</v>
      </c>
      <c r="E6083" s="55" t="s">
        <v>3112</v>
      </c>
      <c r="F6083" s="55">
        <v>0</v>
      </c>
      <c r="G6083" s="55">
        <v>0</v>
      </c>
    </row>
    <row r="6084" spans="2:7">
      <c r="B6084" s="55" t="s">
        <v>266</v>
      </c>
      <c r="C6084" s="55" t="s">
        <v>132</v>
      </c>
      <c r="D6084" s="55" t="s">
        <v>267</v>
      </c>
      <c r="E6084" s="55" t="s">
        <v>859</v>
      </c>
      <c r="F6084" s="55">
        <v>0</v>
      </c>
      <c r="G6084" s="55">
        <v>0</v>
      </c>
    </row>
    <row r="6085" spans="2:7">
      <c r="B6085" s="55" t="s">
        <v>266</v>
      </c>
      <c r="C6085" s="55" t="s">
        <v>132</v>
      </c>
      <c r="D6085" s="55" t="s">
        <v>267</v>
      </c>
      <c r="E6085" s="55" t="s">
        <v>3113</v>
      </c>
      <c r="F6085" s="55">
        <v>4</v>
      </c>
      <c r="G6085" s="55">
        <v>44</v>
      </c>
    </row>
    <row r="6086" spans="2:7">
      <c r="B6086" s="55" t="s">
        <v>266</v>
      </c>
      <c r="C6086" s="55" t="s">
        <v>132</v>
      </c>
      <c r="D6086" s="55" t="s">
        <v>269</v>
      </c>
      <c r="E6086" s="55" t="s">
        <v>3113</v>
      </c>
      <c r="F6086" s="55">
        <v>5</v>
      </c>
      <c r="G6086" s="55">
        <v>27</v>
      </c>
    </row>
    <row r="6087" spans="2:7">
      <c r="B6087" s="55" t="s">
        <v>266</v>
      </c>
      <c r="C6087" s="55" t="s">
        <v>132</v>
      </c>
      <c r="D6087" s="55" t="s">
        <v>270</v>
      </c>
      <c r="E6087" s="55" t="s">
        <v>3113</v>
      </c>
      <c r="F6087" s="55">
        <v>7</v>
      </c>
      <c r="G6087" s="55">
        <v>10</v>
      </c>
    </row>
    <row r="6088" spans="2:7">
      <c r="B6088" s="55" t="s">
        <v>266</v>
      </c>
      <c r="C6088" s="55" t="s">
        <v>132</v>
      </c>
      <c r="D6088" s="55" t="s">
        <v>267</v>
      </c>
      <c r="E6088" s="55" t="s">
        <v>3114</v>
      </c>
      <c r="F6088" s="55">
        <v>16</v>
      </c>
      <c r="G6088" s="55">
        <v>25</v>
      </c>
    </row>
    <row r="6089" spans="2:7">
      <c r="B6089" s="55" t="s">
        <v>266</v>
      </c>
      <c r="C6089" s="55" t="s">
        <v>132</v>
      </c>
      <c r="D6089" s="55" t="s">
        <v>269</v>
      </c>
      <c r="E6089" s="55" t="s">
        <v>3114</v>
      </c>
      <c r="F6089" s="55">
        <v>42</v>
      </c>
      <c r="G6089" s="55">
        <v>95</v>
      </c>
    </row>
    <row r="6090" spans="2:7">
      <c r="B6090" s="55" t="s">
        <v>266</v>
      </c>
      <c r="C6090" s="55" t="s">
        <v>132</v>
      </c>
      <c r="D6090" s="55" t="s">
        <v>270</v>
      </c>
      <c r="E6090" s="55" t="s">
        <v>3114</v>
      </c>
      <c r="F6090" s="55">
        <v>21</v>
      </c>
      <c r="G6090" s="55">
        <v>17</v>
      </c>
    </row>
    <row r="6091" spans="2:7">
      <c r="B6091" s="55" t="s">
        <v>266</v>
      </c>
      <c r="C6091" s="55" t="s">
        <v>132</v>
      </c>
      <c r="D6091" s="55" t="s">
        <v>267</v>
      </c>
      <c r="E6091" s="55" t="s">
        <v>3115</v>
      </c>
      <c r="F6091" s="55">
        <v>3</v>
      </c>
      <c r="G6091" s="55">
        <v>6</v>
      </c>
    </row>
    <row r="6092" spans="2:7">
      <c r="B6092" s="55" t="s">
        <v>266</v>
      </c>
      <c r="C6092" s="55" t="s">
        <v>132</v>
      </c>
      <c r="D6092" s="55" t="s">
        <v>270</v>
      </c>
      <c r="E6092" s="55" t="s">
        <v>3115</v>
      </c>
      <c r="F6092" s="55">
        <v>0</v>
      </c>
      <c r="G6092" s="55">
        <v>0</v>
      </c>
    </row>
    <row r="6093" spans="2:7">
      <c r="B6093" s="55" t="s">
        <v>266</v>
      </c>
      <c r="C6093" s="55" t="s">
        <v>132</v>
      </c>
      <c r="D6093" s="55" t="s">
        <v>267</v>
      </c>
      <c r="E6093" s="55" t="s">
        <v>3116</v>
      </c>
      <c r="F6093" s="55">
        <v>50</v>
      </c>
      <c r="G6093" s="55">
        <v>30</v>
      </c>
    </row>
    <row r="6094" spans="2:7">
      <c r="B6094" s="55" t="s">
        <v>266</v>
      </c>
      <c r="C6094" s="55" t="s">
        <v>132</v>
      </c>
      <c r="D6094" s="55" t="s">
        <v>269</v>
      </c>
      <c r="E6094" s="55" t="s">
        <v>3116</v>
      </c>
      <c r="F6094" s="55">
        <v>39</v>
      </c>
      <c r="G6094" s="55">
        <v>34</v>
      </c>
    </row>
    <row r="6095" spans="2:7">
      <c r="B6095" s="55" t="s">
        <v>266</v>
      </c>
      <c r="C6095" s="55" t="s">
        <v>132</v>
      </c>
      <c r="D6095" s="55" t="s">
        <v>270</v>
      </c>
      <c r="E6095" s="55" t="s">
        <v>3116</v>
      </c>
      <c r="F6095" s="55">
        <v>6</v>
      </c>
      <c r="G6095" s="55">
        <v>18</v>
      </c>
    </row>
    <row r="6096" spans="2:7">
      <c r="B6096" s="55" t="s">
        <v>266</v>
      </c>
      <c r="C6096" s="55" t="s">
        <v>132</v>
      </c>
      <c r="D6096" s="55" t="s">
        <v>267</v>
      </c>
      <c r="E6096" s="55" t="s">
        <v>3117</v>
      </c>
      <c r="F6096" s="55">
        <v>4</v>
      </c>
      <c r="G6096" s="55">
        <v>6</v>
      </c>
    </row>
    <row r="6097" spans="2:7">
      <c r="B6097" s="55" t="s">
        <v>266</v>
      </c>
      <c r="C6097" s="55" t="s">
        <v>132</v>
      </c>
      <c r="D6097" s="55" t="s">
        <v>267</v>
      </c>
      <c r="E6097" s="55" t="s">
        <v>3118</v>
      </c>
      <c r="F6097" s="55">
        <v>16</v>
      </c>
      <c r="G6097" s="55">
        <v>12</v>
      </c>
    </row>
    <row r="6098" spans="2:7">
      <c r="B6098" s="55" t="s">
        <v>266</v>
      </c>
      <c r="C6098" s="55" t="s">
        <v>132</v>
      </c>
      <c r="D6098" s="55" t="s">
        <v>269</v>
      </c>
      <c r="E6098" s="55" t="s">
        <v>3118</v>
      </c>
      <c r="F6098" s="55">
        <v>1</v>
      </c>
      <c r="G6098" s="55">
        <v>0</v>
      </c>
    </row>
    <row r="6099" spans="2:7">
      <c r="B6099" s="55" t="s">
        <v>266</v>
      </c>
      <c r="C6099" s="55" t="s">
        <v>132</v>
      </c>
      <c r="D6099" s="55" t="s">
        <v>267</v>
      </c>
      <c r="E6099" s="55" t="s">
        <v>3119</v>
      </c>
      <c r="F6099" s="55">
        <v>42</v>
      </c>
      <c r="G6099" s="55">
        <v>106</v>
      </c>
    </row>
    <row r="6100" spans="2:7">
      <c r="B6100" s="55" t="s">
        <v>266</v>
      </c>
      <c r="C6100" s="55" t="s">
        <v>132</v>
      </c>
      <c r="D6100" s="55" t="s">
        <v>269</v>
      </c>
      <c r="E6100" s="55" t="s">
        <v>3119</v>
      </c>
      <c r="F6100" s="55">
        <v>91</v>
      </c>
      <c r="G6100" s="55">
        <v>28</v>
      </c>
    </row>
    <row r="6101" spans="2:7">
      <c r="B6101" s="55" t="s">
        <v>266</v>
      </c>
      <c r="C6101" s="55" t="s">
        <v>132</v>
      </c>
      <c r="D6101" s="55" t="s">
        <v>270</v>
      </c>
      <c r="E6101" s="55" t="s">
        <v>3119</v>
      </c>
      <c r="F6101" s="55">
        <v>1</v>
      </c>
      <c r="G6101" s="55">
        <v>0</v>
      </c>
    </row>
    <row r="6102" spans="2:7">
      <c r="B6102" s="55" t="s">
        <v>266</v>
      </c>
      <c r="C6102" s="55" t="s">
        <v>132</v>
      </c>
      <c r="D6102" s="55" t="s">
        <v>267</v>
      </c>
      <c r="E6102" s="55" t="s">
        <v>3120</v>
      </c>
      <c r="F6102" s="55">
        <v>0</v>
      </c>
      <c r="G6102" s="55">
        <v>0</v>
      </c>
    </row>
    <row r="6103" spans="2:7">
      <c r="B6103" s="55" t="s">
        <v>266</v>
      </c>
      <c r="C6103" s="55" t="s">
        <v>132</v>
      </c>
      <c r="D6103" s="55" t="s">
        <v>270</v>
      </c>
      <c r="E6103" s="55" t="s">
        <v>3120</v>
      </c>
      <c r="F6103" s="55">
        <v>0</v>
      </c>
      <c r="G6103" s="55">
        <v>0</v>
      </c>
    </row>
    <row r="6104" spans="2:7">
      <c r="B6104" s="55" t="s">
        <v>266</v>
      </c>
      <c r="C6104" s="55" t="s">
        <v>132</v>
      </c>
      <c r="D6104" s="55" t="s">
        <v>267</v>
      </c>
      <c r="E6104" s="55" t="s">
        <v>3121</v>
      </c>
      <c r="F6104" s="55">
        <v>120</v>
      </c>
      <c r="G6104" s="55">
        <v>120</v>
      </c>
    </row>
    <row r="6105" spans="2:7">
      <c r="B6105" s="55" t="s">
        <v>266</v>
      </c>
      <c r="C6105" s="55" t="s">
        <v>132</v>
      </c>
      <c r="D6105" s="55" t="s">
        <v>269</v>
      </c>
      <c r="E6105" s="55" t="s">
        <v>3121</v>
      </c>
      <c r="F6105" s="55">
        <v>274</v>
      </c>
      <c r="G6105" s="55">
        <v>144</v>
      </c>
    </row>
    <row r="6106" spans="2:7">
      <c r="B6106" s="55" t="s">
        <v>266</v>
      </c>
      <c r="C6106" s="55" t="s">
        <v>132</v>
      </c>
      <c r="D6106" s="55" t="s">
        <v>270</v>
      </c>
      <c r="E6106" s="55" t="s">
        <v>3121</v>
      </c>
      <c r="F6106" s="55">
        <v>10</v>
      </c>
      <c r="G6106" s="55">
        <v>12</v>
      </c>
    </row>
    <row r="6107" spans="2:7">
      <c r="B6107" s="55" t="s">
        <v>266</v>
      </c>
      <c r="C6107" s="55" t="s">
        <v>132</v>
      </c>
      <c r="D6107" s="55" t="s">
        <v>267</v>
      </c>
      <c r="E6107" s="55" t="s">
        <v>3122</v>
      </c>
      <c r="F6107" s="55">
        <v>0</v>
      </c>
      <c r="G6107" s="55">
        <v>0</v>
      </c>
    </row>
    <row r="6108" spans="2:7">
      <c r="B6108" s="55" t="s">
        <v>266</v>
      </c>
      <c r="C6108" s="55" t="s">
        <v>132</v>
      </c>
      <c r="D6108" s="55" t="s">
        <v>270</v>
      </c>
      <c r="E6108" s="55" t="s">
        <v>3122</v>
      </c>
      <c r="F6108" s="55">
        <v>0</v>
      </c>
      <c r="G6108" s="55">
        <v>0</v>
      </c>
    </row>
    <row r="6109" spans="2:7">
      <c r="B6109" s="55" t="s">
        <v>266</v>
      </c>
      <c r="C6109" s="55" t="s">
        <v>132</v>
      </c>
      <c r="D6109" s="55" t="s">
        <v>267</v>
      </c>
      <c r="E6109" s="55" t="s">
        <v>3123</v>
      </c>
      <c r="F6109" s="55">
        <v>2</v>
      </c>
      <c r="G6109" s="55">
        <v>7</v>
      </c>
    </row>
    <row r="6110" spans="2:7">
      <c r="B6110" s="55" t="s">
        <v>266</v>
      </c>
      <c r="C6110" s="55" t="s">
        <v>132</v>
      </c>
      <c r="D6110" s="55" t="s">
        <v>269</v>
      </c>
      <c r="E6110" s="55" t="s">
        <v>3123</v>
      </c>
      <c r="F6110" s="55">
        <v>0</v>
      </c>
      <c r="G6110" s="55">
        <v>0</v>
      </c>
    </row>
    <row r="6111" spans="2:7">
      <c r="B6111" s="55" t="s">
        <v>266</v>
      </c>
      <c r="C6111" s="55" t="s">
        <v>132</v>
      </c>
      <c r="D6111" s="55" t="s">
        <v>270</v>
      </c>
      <c r="E6111" s="55" t="s">
        <v>3123</v>
      </c>
      <c r="F6111" s="55">
        <v>0</v>
      </c>
      <c r="G6111" s="55">
        <v>0</v>
      </c>
    </row>
    <row r="6112" spans="2:7">
      <c r="B6112" s="55" t="s">
        <v>266</v>
      </c>
      <c r="C6112" s="55" t="s">
        <v>132</v>
      </c>
      <c r="D6112" s="55" t="s">
        <v>267</v>
      </c>
      <c r="E6112" s="55" t="s">
        <v>1371</v>
      </c>
      <c r="F6112" s="55">
        <v>8</v>
      </c>
      <c r="G6112" s="55">
        <v>17</v>
      </c>
    </row>
    <row r="6113" spans="2:7">
      <c r="B6113" s="55" t="s">
        <v>266</v>
      </c>
      <c r="C6113" s="55" t="s">
        <v>132</v>
      </c>
      <c r="D6113" s="55" t="s">
        <v>269</v>
      </c>
      <c r="E6113" s="55" t="s">
        <v>1371</v>
      </c>
      <c r="F6113" s="55">
        <v>0</v>
      </c>
      <c r="G6113" s="55">
        <v>0</v>
      </c>
    </row>
    <row r="6114" spans="2:7">
      <c r="B6114" s="55" t="s">
        <v>266</v>
      </c>
      <c r="C6114" s="55" t="s">
        <v>132</v>
      </c>
      <c r="D6114" s="55" t="s">
        <v>267</v>
      </c>
      <c r="E6114" s="55" t="s">
        <v>3124</v>
      </c>
      <c r="F6114" s="55">
        <v>0</v>
      </c>
      <c r="G6114" s="55">
        <v>3</v>
      </c>
    </row>
    <row r="6115" spans="2:7">
      <c r="B6115" s="55" t="s">
        <v>266</v>
      </c>
      <c r="C6115" s="55" t="s">
        <v>132</v>
      </c>
      <c r="D6115" s="55" t="s">
        <v>269</v>
      </c>
      <c r="E6115" s="55" t="s">
        <v>3124</v>
      </c>
      <c r="F6115" s="55">
        <v>0</v>
      </c>
      <c r="G6115" s="55">
        <v>0</v>
      </c>
    </row>
    <row r="6116" spans="2:7">
      <c r="B6116" s="55" t="s">
        <v>266</v>
      </c>
      <c r="C6116" s="55" t="s">
        <v>132</v>
      </c>
      <c r="D6116" s="55" t="s">
        <v>267</v>
      </c>
      <c r="E6116" s="55" t="s">
        <v>457</v>
      </c>
      <c r="F6116" s="55">
        <v>3</v>
      </c>
      <c r="G6116" s="55">
        <v>0</v>
      </c>
    </row>
    <row r="6117" spans="2:7">
      <c r="B6117" s="55" t="s">
        <v>266</v>
      </c>
      <c r="C6117" s="55" t="s">
        <v>132</v>
      </c>
      <c r="D6117" s="55" t="s">
        <v>269</v>
      </c>
      <c r="E6117" s="55" t="s">
        <v>457</v>
      </c>
      <c r="F6117" s="55">
        <v>2</v>
      </c>
      <c r="G6117" s="55">
        <v>3</v>
      </c>
    </row>
    <row r="6118" spans="2:7">
      <c r="B6118" s="55" t="s">
        <v>266</v>
      </c>
      <c r="C6118" s="55" t="s">
        <v>132</v>
      </c>
      <c r="D6118" s="55" t="s">
        <v>270</v>
      </c>
      <c r="E6118" s="55" t="s">
        <v>457</v>
      </c>
      <c r="F6118" s="55">
        <v>1</v>
      </c>
      <c r="G6118" s="55">
        <v>0</v>
      </c>
    </row>
    <row r="6119" spans="2:7">
      <c r="B6119" s="55" t="s">
        <v>266</v>
      </c>
      <c r="C6119" s="55" t="s">
        <v>132</v>
      </c>
      <c r="D6119" s="55" t="s">
        <v>267</v>
      </c>
      <c r="E6119" s="55" t="s">
        <v>3125</v>
      </c>
      <c r="F6119" s="55">
        <v>4</v>
      </c>
      <c r="G6119" s="55">
        <v>0</v>
      </c>
    </row>
    <row r="6120" spans="2:7">
      <c r="B6120" s="55" t="s">
        <v>266</v>
      </c>
      <c r="C6120" s="55" t="s">
        <v>132</v>
      </c>
      <c r="D6120" s="55" t="s">
        <v>267</v>
      </c>
      <c r="E6120" s="55" t="s">
        <v>3126</v>
      </c>
      <c r="F6120" s="55">
        <v>0</v>
      </c>
      <c r="G6120" s="55">
        <v>30</v>
      </c>
    </row>
    <row r="6121" spans="2:7">
      <c r="B6121" s="55" t="s">
        <v>266</v>
      </c>
      <c r="C6121" s="55" t="s">
        <v>132</v>
      </c>
      <c r="D6121" s="55" t="s">
        <v>269</v>
      </c>
      <c r="E6121" s="55" t="s">
        <v>3126</v>
      </c>
      <c r="F6121" s="55">
        <v>0</v>
      </c>
      <c r="G6121" s="55">
        <v>0</v>
      </c>
    </row>
    <row r="6122" spans="2:7">
      <c r="B6122" s="55" t="s">
        <v>266</v>
      </c>
      <c r="C6122" s="55" t="s">
        <v>132</v>
      </c>
      <c r="D6122" s="55" t="s">
        <v>267</v>
      </c>
      <c r="E6122" s="55" t="s">
        <v>3127</v>
      </c>
      <c r="F6122" s="55">
        <v>42</v>
      </c>
      <c r="G6122" s="55">
        <v>9</v>
      </c>
    </row>
    <row r="6123" spans="2:7">
      <c r="B6123" s="55" t="s">
        <v>266</v>
      </c>
      <c r="C6123" s="55" t="s">
        <v>132</v>
      </c>
      <c r="D6123" s="55" t="s">
        <v>269</v>
      </c>
      <c r="E6123" s="55" t="s">
        <v>3127</v>
      </c>
      <c r="F6123" s="55">
        <v>11</v>
      </c>
      <c r="G6123" s="55">
        <v>3</v>
      </c>
    </row>
    <row r="6124" spans="2:7">
      <c r="B6124" s="55" t="s">
        <v>266</v>
      </c>
      <c r="C6124" s="55" t="s">
        <v>132</v>
      </c>
      <c r="D6124" s="55" t="s">
        <v>267</v>
      </c>
      <c r="E6124" s="55" t="s">
        <v>3128</v>
      </c>
      <c r="F6124" s="55">
        <v>3</v>
      </c>
      <c r="G6124" s="55">
        <v>7</v>
      </c>
    </row>
    <row r="6125" spans="2:7">
      <c r="B6125" s="55" t="s">
        <v>266</v>
      </c>
      <c r="C6125" s="55" t="s">
        <v>132</v>
      </c>
      <c r="D6125" s="55" t="s">
        <v>267</v>
      </c>
      <c r="E6125" s="55" t="s">
        <v>3129</v>
      </c>
      <c r="F6125" s="55">
        <v>13</v>
      </c>
      <c r="G6125" s="55">
        <v>5</v>
      </c>
    </row>
    <row r="6126" spans="2:7">
      <c r="B6126" s="55" t="s">
        <v>266</v>
      </c>
      <c r="C6126" s="55" t="s">
        <v>132</v>
      </c>
      <c r="D6126" s="55" t="s">
        <v>269</v>
      </c>
      <c r="E6126" s="55" t="s">
        <v>3129</v>
      </c>
      <c r="F6126" s="55">
        <v>0</v>
      </c>
      <c r="G6126" s="55">
        <v>0</v>
      </c>
    </row>
    <row r="6127" spans="2:7">
      <c r="B6127" s="55" t="s">
        <v>266</v>
      </c>
      <c r="C6127" s="55" t="s">
        <v>132</v>
      </c>
      <c r="D6127" s="55" t="s">
        <v>270</v>
      </c>
      <c r="E6127" s="55" t="s">
        <v>3129</v>
      </c>
      <c r="F6127" s="55">
        <v>0</v>
      </c>
      <c r="G6127" s="55">
        <v>0</v>
      </c>
    </row>
    <row r="6128" spans="2:7">
      <c r="B6128" s="55" t="s">
        <v>266</v>
      </c>
      <c r="C6128" s="55" t="s">
        <v>132</v>
      </c>
      <c r="D6128" s="55" t="s">
        <v>267</v>
      </c>
      <c r="E6128" s="55" t="s">
        <v>3130</v>
      </c>
      <c r="F6128" s="55">
        <v>421</v>
      </c>
      <c r="G6128" s="55">
        <v>455</v>
      </c>
    </row>
    <row r="6129" spans="2:7">
      <c r="B6129" s="55" t="s">
        <v>266</v>
      </c>
      <c r="C6129" s="55" t="s">
        <v>132</v>
      </c>
      <c r="D6129" s="55" t="s">
        <v>269</v>
      </c>
      <c r="E6129" s="55" t="s">
        <v>3130</v>
      </c>
      <c r="F6129" s="55">
        <v>290</v>
      </c>
      <c r="G6129" s="55">
        <v>101</v>
      </c>
    </row>
    <row r="6130" spans="2:7">
      <c r="B6130" s="55" t="s">
        <v>266</v>
      </c>
      <c r="C6130" s="55" t="s">
        <v>132</v>
      </c>
      <c r="D6130" s="55" t="s">
        <v>270</v>
      </c>
      <c r="E6130" s="55" t="s">
        <v>3130</v>
      </c>
      <c r="F6130" s="55">
        <v>30</v>
      </c>
      <c r="G6130" s="55">
        <v>17</v>
      </c>
    </row>
    <row r="6131" spans="2:7">
      <c r="B6131" s="55" t="s">
        <v>266</v>
      </c>
      <c r="C6131" s="55" t="s">
        <v>132</v>
      </c>
      <c r="D6131" s="55" t="s">
        <v>267</v>
      </c>
      <c r="E6131" s="55" t="s">
        <v>3131</v>
      </c>
      <c r="F6131" s="55">
        <v>136</v>
      </c>
      <c r="G6131" s="55">
        <v>49</v>
      </c>
    </row>
    <row r="6132" spans="2:7">
      <c r="B6132" s="55" t="s">
        <v>266</v>
      </c>
      <c r="C6132" s="55" t="s">
        <v>132</v>
      </c>
      <c r="D6132" s="55" t="s">
        <v>269</v>
      </c>
      <c r="E6132" s="55" t="s">
        <v>3131</v>
      </c>
      <c r="F6132" s="55">
        <v>4</v>
      </c>
      <c r="G6132" s="55">
        <v>0</v>
      </c>
    </row>
    <row r="6133" spans="2:7">
      <c r="B6133" s="55" t="s">
        <v>266</v>
      </c>
      <c r="C6133" s="55" t="s">
        <v>132</v>
      </c>
      <c r="D6133" s="55" t="s">
        <v>267</v>
      </c>
      <c r="E6133" s="55" t="s">
        <v>3132</v>
      </c>
      <c r="F6133" s="55">
        <v>0</v>
      </c>
      <c r="G6133" s="55">
        <v>0</v>
      </c>
    </row>
    <row r="6134" spans="2:7">
      <c r="B6134" s="55" t="s">
        <v>266</v>
      </c>
      <c r="C6134" s="55" t="s">
        <v>132</v>
      </c>
      <c r="D6134" s="55" t="s">
        <v>267</v>
      </c>
      <c r="E6134" s="55" t="s">
        <v>3133</v>
      </c>
      <c r="F6134" s="55">
        <v>14</v>
      </c>
      <c r="G6134" s="55">
        <v>49</v>
      </c>
    </row>
    <row r="6135" spans="2:7">
      <c r="B6135" s="55" t="s">
        <v>266</v>
      </c>
      <c r="C6135" s="55" t="s">
        <v>132</v>
      </c>
      <c r="D6135" s="55" t="s">
        <v>269</v>
      </c>
      <c r="E6135" s="55" t="s">
        <v>3133</v>
      </c>
      <c r="F6135" s="55">
        <v>260</v>
      </c>
      <c r="G6135" s="55">
        <v>0</v>
      </c>
    </row>
    <row r="6136" spans="2:7">
      <c r="B6136" s="55" t="s">
        <v>266</v>
      </c>
      <c r="C6136" s="55" t="s">
        <v>132</v>
      </c>
      <c r="D6136" s="55" t="s">
        <v>267</v>
      </c>
      <c r="E6136" s="55" t="s">
        <v>3134</v>
      </c>
      <c r="F6136" s="55">
        <v>401</v>
      </c>
      <c r="G6136" s="55">
        <v>151</v>
      </c>
    </row>
    <row r="6137" spans="2:7">
      <c r="B6137" s="55" t="s">
        <v>266</v>
      </c>
      <c r="C6137" s="55" t="s">
        <v>132</v>
      </c>
      <c r="D6137" s="55" t="s">
        <v>269</v>
      </c>
      <c r="E6137" s="55" t="s">
        <v>3134</v>
      </c>
      <c r="F6137" s="55">
        <v>424</v>
      </c>
      <c r="G6137" s="55">
        <v>153</v>
      </c>
    </row>
    <row r="6138" spans="2:7">
      <c r="B6138" s="55" t="s">
        <v>266</v>
      </c>
      <c r="C6138" s="55" t="s">
        <v>132</v>
      </c>
      <c r="D6138" s="55" t="s">
        <v>270</v>
      </c>
      <c r="E6138" s="55" t="s">
        <v>3134</v>
      </c>
      <c r="F6138" s="55">
        <v>76</v>
      </c>
      <c r="G6138" s="55">
        <v>49</v>
      </c>
    </row>
    <row r="6139" spans="2:7">
      <c r="B6139" s="55" t="s">
        <v>266</v>
      </c>
      <c r="C6139" s="55" t="s">
        <v>132</v>
      </c>
      <c r="D6139" s="55" t="s">
        <v>267</v>
      </c>
      <c r="E6139" s="55" t="s">
        <v>3135</v>
      </c>
      <c r="F6139" s="55">
        <v>7</v>
      </c>
      <c r="G6139" s="55">
        <v>14</v>
      </c>
    </row>
    <row r="6140" spans="2:7">
      <c r="B6140" s="55" t="s">
        <v>266</v>
      </c>
      <c r="C6140" s="55" t="s">
        <v>132</v>
      </c>
      <c r="D6140" s="55" t="s">
        <v>269</v>
      </c>
      <c r="E6140" s="55" t="s">
        <v>3135</v>
      </c>
      <c r="F6140" s="55">
        <v>0</v>
      </c>
      <c r="G6140" s="55">
        <v>0</v>
      </c>
    </row>
    <row r="6141" spans="2:7">
      <c r="B6141" s="55" t="s">
        <v>266</v>
      </c>
      <c r="C6141" s="55" t="s">
        <v>132</v>
      </c>
      <c r="D6141" s="55" t="s">
        <v>267</v>
      </c>
      <c r="E6141" s="55" t="s">
        <v>3136</v>
      </c>
      <c r="F6141" s="55">
        <v>3</v>
      </c>
      <c r="G6141" s="55">
        <v>3</v>
      </c>
    </row>
    <row r="6142" spans="2:7">
      <c r="B6142" s="55" t="s">
        <v>266</v>
      </c>
      <c r="C6142" s="55" t="s">
        <v>132</v>
      </c>
      <c r="D6142" s="55" t="s">
        <v>269</v>
      </c>
      <c r="E6142" s="55" t="s">
        <v>3136</v>
      </c>
      <c r="F6142" s="55">
        <v>0</v>
      </c>
      <c r="G6142" s="55">
        <v>2</v>
      </c>
    </row>
    <row r="6143" spans="2:7">
      <c r="B6143" s="55" t="s">
        <v>266</v>
      </c>
      <c r="C6143" s="55" t="s">
        <v>132</v>
      </c>
      <c r="D6143" s="55" t="s">
        <v>267</v>
      </c>
      <c r="E6143" s="55" t="s">
        <v>3137</v>
      </c>
      <c r="F6143" s="55">
        <v>2</v>
      </c>
      <c r="G6143" s="55">
        <v>0</v>
      </c>
    </row>
    <row r="6144" spans="2:7">
      <c r="B6144" s="55" t="s">
        <v>266</v>
      </c>
      <c r="C6144" s="55" t="s">
        <v>132</v>
      </c>
      <c r="D6144" s="55" t="s">
        <v>269</v>
      </c>
      <c r="E6144" s="55" t="s">
        <v>3137</v>
      </c>
      <c r="F6144" s="55">
        <v>0</v>
      </c>
      <c r="G6144" s="55">
        <v>0</v>
      </c>
    </row>
    <row r="6145" spans="2:7">
      <c r="B6145" s="55" t="s">
        <v>266</v>
      </c>
      <c r="C6145" s="55" t="s">
        <v>132</v>
      </c>
      <c r="D6145" s="55" t="s">
        <v>270</v>
      </c>
      <c r="E6145" s="55" t="s">
        <v>3137</v>
      </c>
      <c r="F6145" s="55">
        <v>0</v>
      </c>
      <c r="G6145" s="55">
        <v>0</v>
      </c>
    </row>
    <row r="6146" spans="2:7">
      <c r="B6146" s="55" t="s">
        <v>266</v>
      </c>
      <c r="C6146" s="55" t="s">
        <v>132</v>
      </c>
      <c r="D6146" s="55" t="s">
        <v>267</v>
      </c>
      <c r="E6146" s="55" t="s">
        <v>3138</v>
      </c>
      <c r="F6146" s="55">
        <v>2</v>
      </c>
      <c r="G6146" s="55">
        <v>60</v>
      </c>
    </row>
    <row r="6147" spans="2:7">
      <c r="B6147" s="55" t="s">
        <v>266</v>
      </c>
      <c r="C6147" s="55" t="s">
        <v>132</v>
      </c>
      <c r="D6147" s="55" t="s">
        <v>269</v>
      </c>
      <c r="E6147" s="55" t="s">
        <v>3138</v>
      </c>
      <c r="F6147" s="55">
        <v>124</v>
      </c>
      <c r="G6147" s="55">
        <v>40</v>
      </c>
    </row>
    <row r="6148" spans="2:7">
      <c r="B6148" s="55" t="s">
        <v>266</v>
      </c>
      <c r="C6148" s="55" t="s">
        <v>132</v>
      </c>
      <c r="D6148" s="55" t="s">
        <v>267</v>
      </c>
      <c r="E6148" s="55" t="s">
        <v>3139</v>
      </c>
      <c r="F6148" s="55">
        <v>2</v>
      </c>
      <c r="G6148" s="55">
        <v>0</v>
      </c>
    </row>
    <row r="6149" spans="2:7">
      <c r="B6149" s="55" t="s">
        <v>266</v>
      </c>
      <c r="C6149" s="55" t="s">
        <v>132</v>
      </c>
      <c r="D6149" s="55" t="s">
        <v>267</v>
      </c>
      <c r="E6149" s="55" t="s">
        <v>3140</v>
      </c>
      <c r="F6149" s="55">
        <v>3</v>
      </c>
      <c r="G6149" s="55">
        <v>0</v>
      </c>
    </row>
    <row r="6150" spans="2:7">
      <c r="B6150" s="55" t="s">
        <v>266</v>
      </c>
      <c r="C6150" s="55" t="s">
        <v>132</v>
      </c>
      <c r="D6150" s="55" t="s">
        <v>267</v>
      </c>
      <c r="E6150" s="55" t="s">
        <v>3141</v>
      </c>
      <c r="F6150" s="55">
        <v>3</v>
      </c>
      <c r="G6150" s="55">
        <v>1</v>
      </c>
    </row>
    <row r="6151" spans="2:7">
      <c r="B6151" s="55" t="s">
        <v>266</v>
      </c>
      <c r="C6151" s="55" t="s">
        <v>132</v>
      </c>
      <c r="D6151" s="55" t="s">
        <v>267</v>
      </c>
      <c r="E6151" s="55" t="s">
        <v>3142</v>
      </c>
      <c r="F6151" s="55">
        <v>191</v>
      </c>
      <c r="G6151" s="55">
        <v>77</v>
      </c>
    </row>
    <row r="6152" spans="2:7">
      <c r="B6152" s="55" t="s">
        <v>266</v>
      </c>
      <c r="C6152" s="55" t="s">
        <v>132</v>
      </c>
      <c r="D6152" s="55" t="s">
        <v>269</v>
      </c>
      <c r="E6152" s="55" t="s">
        <v>3142</v>
      </c>
      <c r="F6152" s="55">
        <v>39</v>
      </c>
      <c r="G6152" s="55">
        <v>63</v>
      </c>
    </row>
    <row r="6153" spans="2:7">
      <c r="B6153" s="55" t="s">
        <v>266</v>
      </c>
      <c r="C6153" s="55" t="s">
        <v>132</v>
      </c>
      <c r="D6153" s="55" t="s">
        <v>270</v>
      </c>
      <c r="E6153" s="55" t="s">
        <v>3142</v>
      </c>
      <c r="F6153" s="55">
        <v>29</v>
      </c>
      <c r="G6153" s="55">
        <v>22</v>
      </c>
    </row>
    <row r="6154" spans="2:7">
      <c r="B6154" s="55" t="s">
        <v>266</v>
      </c>
      <c r="C6154" s="55" t="s">
        <v>132</v>
      </c>
      <c r="D6154" s="55" t="s">
        <v>267</v>
      </c>
      <c r="E6154" s="55" t="s">
        <v>3143</v>
      </c>
      <c r="F6154" s="55">
        <v>391</v>
      </c>
      <c r="G6154" s="55">
        <v>268</v>
      </c>
    </row>
    <row r="6155" spans="2:7">
      <c r="B6155" s="55" t="s">
        <v>266</v>
      </c>
      <c r="C6155" s="55" t="s">
        <v>132</v>
      </c>
      <c r="D6155" s="55" t="s">
        <v>269</v>
      </c>
      <c r="E6155" s="55" t="s">
        <v>3143</v>
      </c>
      <c r="F6155" s="55">
        <v>207</v>
      </c>
      <c r="G6155" s="55">
        <v>201</v>
      </c>
    </row>
    <row r="6156" spans="2:7">
      <c r="B6156" s="55" t="s">
        <v>266</v>
      </c>
      <c r="C6156" s="55" t="s">
        <v>132</v>
      </c>
      <c r="D6156" s="55" t="s">
        <v>270</v>
      </c>
      <c r="E6156" s="55" t="s">
        <v>3143</v>
      </c>
      <c r="F6156" s="55">
        <v>43</v>
      </c>
      <c r="G6156" s="55">
        <v>61</v>
      </c>
    </row>
    <row r="6157" spans="2:7">
      <c r="B6157" s="55" t="s">
        <v>266</v>
      </c>
      <c r="C6157" s="55" t="s">
        <v>132</v>
      </c>
      <c r="D6157" s="55" t="s">
        <v>267</v>
      </c>
      <c r="E6157" s="55" t="s">
        <v>3144</v>
      </c>
      <c r="F6157" s="55">
        <v>33</v>
      </c>
      <c r="G6157" s="55">
        <v>14</v>
      </c>
    </row>
    <row r="6158" spans="2:7">
      <c r="B6158" s="55" t="s">
        <v>266</v>
      </c>
      <c r="C6158" s="55" t="s">
        <v>132</v>
      </c>
      <c r="D6158" s="55" t="s">
        <v>269</v>
      </c>
      <c r="E6158" s="55" t="s">
        <v>3144</v>
      </c>
      <c r="F6158" s="55">
        <v>63</v>
      </c>
      <c r="G6158" s="55">
        <v>5</v>
      </c>
    </row>
    <row r="6159" spans="2:7">
      <c r="B6159" s="55" t="s">
        <v>266</v>
      </c>
      <c r="C6159" s="55" t="s">
        <v>132</v>
      </c>
      <c r="D6159" s="55" t="s">
        <v>270</v>
      </c>
      <c r="E6159" s="55" t="s">
        <v>3144</v>
      </c>
      <c r="F6159" s="55">
        <v>2</v>
      </c>
      <c r="G6159" s="55">
        <v>0</v>
      </c>
    </row>
    <row r="6160" spans="2:7">
      <c r="B6160" s="55" t="s">
        <v>266</v>
      </c>
      <c r="C6160" s="55" t="s">
        <v>132</v>
      </c>
      <c r="D6160" s="55" t="s">
        <v>267</v>
      </c>
      <c r="E6160" s="55" t="s">
        <v>891</v>
      </c>
      <c r="F6160" s="55">
        <v>0</v>
      </c>
      <c r="G6160" s="55">
        <v>0</v>
      </c>
    </row>
    <row r="6161" spans="2:7">
      <c r="B6161" s="55" t="s">
        <v>266</v>
      </c>
      <c r="C6161" s="55" t="s">
        <v>132</v>
      </c>
      <c r="D6161" s="55" t="s">
        <v>267</v>
      </c>
      <c r="E6161" s="55" t="s">
        <v>3145</v>
      </c>
      <c r="F6161" s="55">
        <v>6</v>
      </c>
      <c r="G6161" s="55">
        <v>2</v>
      </c>
    </row>
    <row r="6162" spans="2:7">
      <c r="B6162" s="55" t="s">
        <v>266</v>
      </c>
      <c r="C6162" s="55" t="s">
        <v>132</v>
      </c>
      <c r="D6162" s="55" t="s">
        <v>267</v>
      </c>
      <c r="E6162" s="55" t="s">
        <v>3146</v>
      </c>
      <c r="F6162" s="55">
        <v>24</v>
      </c>
      <c r="G6162" s="55">
        <v>24</v>
      </c>
    </row>
    <row r="6163" spans="2:7">
      <c r="B6163" s="55" t="s">
        <v>266</v>
      </c>
      <c r="C6163" s="55" t="s">
        <v>132</v>
      </c>
      <c r="D6163" s="55" t="s">
        <v>269</v>
      </c>
      <c r="E6163" s="55" t="s">
        <v>3146</v>
      </c>
      <c r="F6163" s="55">
        <v>6</v>
      </c>
      <c r="G6163" s="55">
        <v>12</v>
      </c>
    </row>
    <row r="6164" spans="2:7">
      <c r="B6164" s="55" t="s">
        <v>266</v>
      </c>
      <c r="C6164" s="55" t="s">
        <v>132</v>
      </c>
      <c r="D6164" s="55" t="s">
        <v>270</v>
      </c>
      <c r="E6164" s="55" t="s">
        <v>3146</v>
      </c>
      <c r="F6164" s="55">
        <v>0</v>
      </c>
      <c r="G6164" s="55">
        <v>0</v>
      </c>
    </row>
    <row r="6165" spans="2:7">
      <c r="B6165" s="55" t="s">
        <v>266</v>
      </c>
      <c r="C6165" s="55" t="s">
        <v>132</v>
      </c>
      <c r="D6165" s="55" t="s">
        <v>267</v>
      </c>
      <c r="E6165" s="55" t="s">
        <v>3147</v>
      </c>
      <c r="F6165" s="55">
        <v>41</v>
      </c>
      <c r="G6165" s="55">
        <v>45</v>
      </c>
    </row>
    <row r="6166" spans="2:7">
      <c r="B6166" s="55" t="s">
        <v>266</v>
      </c>
      <c r="C6166" s="55" t="s">
        <v>132</v>
      </c>
      <c r="D6166" s="55" t="s">
        <v>269</v>
      </c>
      <c r="E6166" s="55" t="s">
        <v>3147</v>
      </c>
      <c r="F6166" s="55">
        <v>6</v>
      </c>
      <c r="G6166" s="55">
        <v>16</v>
      </c>
    </row>
    <row r="6167" spans="2:7">
      <c r="B6167" s="55" t="s">
        <v>266</v>
      </c>
      <c r="C6167" s="55" t="s">
        <v>132</v>
      </c>
      <c r="D6167" s="55" t="s">
        <v>270</v>
      </c>
      <c r="E6167" s="55" t="s">
        <v>3147</v>
      </c>
      <c r="F6167" s="55">
        <v>1</v>
      </c>
      <c r="G6167" s="55">
        <v>2</v>
      </c>
    </row>
    <row r="6168" spans="2:7">
      <c r="B6168" s="55" t="s">
        <v>266</v>
      </c>
      <c r="C6168" s="55" t="s">
        <v>132</v>
      </c>
      <c r="D6168" s="55" t="s">
        <v>267</v>
      </c>
      <c r="E6168" s="55" t="s">
        <v>3148</v>
      </c>
      <c r="F6168" s="55">
        <v>2</v>
      </c>
      <c r="G6168" s="55">
        <v>0</v>
      </c>
    </row>
    <row r="6169" spans="2:7">
      <c r="B6169" s="55" t="s">
        <v>266</v>
      </c>
      <c r="C6169" s="55" t="s">
        <v>132</v>
      </c>
      <c r="D6169" s="55" t="s">
        <v>267</v>
      </c>
      <c r="E6169" s="55" t="s">
        <v>3149</v>
      </c>
      <c r="F6169" s="55">
        <v>34</v>
      </c>
      <c r="G6169" s="55">
        <v>26</v>
      </c>
    </row>
    <row r="6170" spans="2:7">
      <c r="B6170" s="55" t="s">
        <v>266</v>
      </c>
      <c r="C6170" s="55" t="s">
        <v>132</v>
      </c>
      <c r="D6170" s="55" t="s">
        <v>269</v>
      </c>
      <c r="E6170" s="55" t="s">
        <v>3149</v>
      </c>
      <c r="F6170" s="55">
        <v>28</v>
      </c>
      <c r="G6170" s="55">
        <v>145</v>
      </c>
    </row>
    <row r="6171" spans="2:7">
      <c r="B6171" s="55" t="s">
        <v>266</v>
      </c>
      <c r="C6171" s="55" t="s">
        <v>132</v>
      </c>
      <c r="D6171" s="55" t="s">
        <v>270</v>
      </c>
      <c r="E6171" s="55" t="s">
        <v>3149</v>
      </c>
      <c r="F6171" s="55">
        <v>0</v>
      </c>
      <c r="G6171" s="55">
        <v>0</v>
      </c>
    </row>
    <row r="6172" spans="2:7">
      <c r="B6172" s="55" t="s">
        <v>266</v>
      </c>
      <c r="C6172" s="55" t="s">
        <v>132</v>
      </c>
      <c r="D6172" s="55" t="s">
        <v>267</v>
      </c>
      <c r="E6172" s="55" t="s">
        <v>3150</v>
      </c>
      <c r="F6172" s="55">
        <v>11</v>
      </c>
      <c r="G6172" s="55">
        <v>2</v>
      </c>
    </row>
    <row r="6173" spans="2:7">
      <c r="B6173" s="55" t="s">
        <v>266</v>
      </c>
      <c r="C6173" s="55" t="s">
        <v>132</v>
      </c>
      <c r="D6173" s="55" t="s">
        <v>269</v>
      </c>
      <c r="E6173" s="55" t="s">
        <v>3150</v>
      </c>
      <c r="F6173" s="55">
        <v>100</v>
      </c>
      <c r="G6173" s="55">
        <v>0</v>
      </c>
    </row>
    <row r="6174" spans="2:7">
      <c r="B6174" s="55" t="s">
        <v>266</v>
      </c>
      <c r="C6174" s="55" t="s">
        <v>132</v>
      </c>
      <c r="D6174" s="55" t="s">
        <v>270</v>
      </c>
      <c r="E6174" s="55" t="s">
        <v>3150</v>
      </c>
      <c r="F6174" s="55">
        <v>6</v>
      </c>
      <c r="G6174" s="55">
        <v>0</v>
      </c>
    </row>
    <row r="6175" spans="2:7">
      <c r="B6175" s="55" t="s">
        <v>266</v>
      </c>
      <c r="C6175" s="55" t="s">
        <v>132</v>
      </c>
      <c r="D6175" s="55" t="s">
        <v>267</v>
      </c>
      <c r="E6175" s="55" t="s">
        <v>3151</v>
      </c>
      <c r="F6175" s="55">
        <v>12</v>
      </c>
      <c r="G6175" s="55">
        <v>28</v>
      </c>
    </row>
    <row r="6176" spans="2:7">
      <c r="B6176" s="55" t="s">
        <v>266</v>
      </c>
      <c r="C6176" s="55" t="s">
        <v>132</v>
      </c>
      <c r="D6176" s="55" t="s">
        <v>269</v>
      </c>
      <c r="E6176" s="55" t="s">
        <v>3151</v>
      </c>
      <c r="F6176" s="55">
        <v>56</v>
      </c>
      <c r="G6176" s="55">
        <v>0</v>
      </c>
    </row>
    <row r="6177" spans="2:7">
      <c r="B6177" s="55" t="s">
        <v>266</v>
      </c>
      <c r="C6177" s="55" t="s">
        <v>132</v>
      </c>
      <c r="D6177" s="55" t="s">
        <v>267</v>
      </c>
      <c r="E6177" s="55" t="s">
        <v>3152</v>
      </c>
      <c r="F6177" s="55">
        <v>6</v>
      </c>
      <c r="G6177" s="55">
        <v>12</v>
      </c>
    </row>
    <row r="6178" spans="2:7">
      <c r="B6178" s="55" t="s">
        <v>266</v>
      </c>
      <c r="C6178" s="55" t="s">
        <v>132</v>
      </c>
      <c r="D6178" s="55" t="s">
        <v>269</v>
      </c>
      <c r="E6178" s="55" t="s">
        <v>3152</v>
      </c>
      <c r="F6178" s="55">
        <v>3</v>
      </c>
      <c r="G6178" s="55">
        <v>8</v>
      </c>
    </row>
    <row r="6179" spans="2:7">
      <c r="B6179" s="55" t="s">
        <v>266</v>
      </c>
      <c r="C6179" s="55" t="s">
        <v>132</v>
      </c>
      <c r="D6179" s="55" t="s">
        <v>270</v>
      </c>
      <c r="E6179" s="55" t="s">
        <v>3152</v>
      </c>
      <c r="F6179" s="55">
        <v>6</v>
      </c>
      <c r="G6179" s="55">
        <v>0</v>
      </c>
    </row>
    <row r="6180" spans="2:7">
      <c r="B6180" s="55" t="s">
        <v>266</v>
      </c>
      <c r="C6180" s="55" t="s">
        <v>132</v>
      </c>
      <c r="D6180" s="55" t="s">
        <v>267</v>
      </c>
      <c r="E6180" s="55" t="s">
        <v>3153</v>
      </c>
      <c r="F6180" s="55">
        <v>4</v>
      </c>
      <c r="G6180" s="55">
        <v>5</v>
      </c>
    </row>
    <row r="6181" spans="2:7">
      <c r="B6181" s="55" t="s">
        <v>266</v>
      </c>
      <c r="C6181" s="55" t="s">
        <v>132</v>
      </c>
      <c r="D6181" s="55" t="s">
        <v>269</v>
      </c>
      <c r="E6181" s="55" t="s">
        <v>3153</v>
      </c>
      <c r="F6181" s="55">
        <v>0</v>
      </c>
      <c r="G6181" s="55">
        <v>0</v>
      </c>
    </row>
    <row r="6182" spans="2:7">
      <c r="B6182" s="55" t="s">
        <v>266</v>
      </c>
      <c r="C6182" s="55" t="s">
        <v>132</v>
      </c>
      <c r="D6182" s="55" t="s">
        <v>270</v>
      </c>
      <c r="E6182" s="55" t="s">
        <v>3153</v>
      </c>
      <c r="F6182" s="55">
        <v>1</v>
      </c>
      <c r="G6182" s="55">
        <v>0</v>
      </c>
    </row>
    <row r="6183" spans="2:7">
      <c r="B6183" s="55" t="s">
        <v>266</v>
      </c>
      <c r="C6183" s="55" t="s">
        <v>132</v>
      </c>
      <c r="D6183" s="55" t="s">
        <v>267</v>
      </c>
      <c r="E6183" s="55" t="s">
        <v>3154</v>
      </c>
      <c r="F6183" s="55">
        <v>41</v>
      </c>
      <c r="G6183" s="55">
        <v>97</v>
      </c>
    </row>
    <row r="6184" spans="2:7">
      <c r="B6184" s="55" t="s">
        <v>266</v>
      </c>
      <c r="C6184" s="55" t="s">
        <v>132</v>
      </c>
      <c r="D6184" s="55" t="s">
        <v>269</v>
      </c>
      <c r="E6184" s="55" t="s">
        <v>3154</v>
      </c>
      <c r="F6184" s="55">
        <v>39</v>
      </c>
      <c r="G6184" s="55">
        <v>20</v>
      </c>
    </row>
    <row r="6185" spans="2:7">
      <c r="B6185" s="55" t="s">
        <v>266</v>
      </c>
      <c r="C6185" s="55" t="s">
        <v>132</v>
      </c>
      <c r="D6185" s="55" t="s">
        <v>270</v>
      </c>
      <c r="E6185" s="55" t="s">
        <v>3154</v>
      </c>
      <c r="F6185" s="55">
        <v>0</v>
      </c>
      <c r="G6185" s="55">
        <v>8</v>
      </c>
    </row>
    <row r="6186" spans="2:7">
      <c r="B6186" s="55" t="s">
        <v>266</v>
      </c>
      <c r="C6186" s="55" t="s">
        <v>132</v>
      </c>
      <c r="D6186" s="55" t="s">
        <v>267</v>
      </c>
      <c r="E6186" s="55" t="s">
        <v>3155</v>
      </c>
      <c r="F6186" s="55">
        <v>32</v>
      </c>
      <c r="G6186" s="55">
        <v>13</v>
      </c>
    </row>
    <row r="6187" spans="2:7">
      <c r="B6187" s="55" t="s">
        <v>266</v>
      </c>
      <c r="C6187" s="55" t="s">
        <v>132</v>
      </c>
      <c r="D6187" s="55" t="s">
        <v>270</v>
      </c>
      <c r="E6187" s="55" t="s">
        <v>3155</v>
      </c>
      <c r="F6187" s="55">
        <v>0</v>
      </c>
      <c r="G6187" s="55">
        <v>0</v>
      </c>
    </row>
    <row r="6188" spans="2:7">
      <c r="B6188" s="55" t="s">
        <v>266</v>
      </c>
      <c r="C6188" s="55" t="s">
        <v>132</v>
      </c>
      <c r="D6188" s="55" t="s">
        <v>267</v>
      </c>
      <c r="E6188" s="55" t="s">
        <v>3156</v>
      </c>
      <c r="F6188" s="55">
        <v>21</v>
      </c>
      <c r="G6188" s="55">
        <v>12</v>
      </c>
    </row>
    <row r="6189" spans="2:7">
      <c r="B6189" s="55" t="s">
        <v>266</v>
      </c>
      <c r="C6189" s="55" t="s">
        <v>132</v>
      </c>
      <c r="D6189" s="55" t="s">
        <v>269</v>
      </c>
      <c r="E6189" s="55" t="s">
        <v>3156</v>
      </c>
      <c r="F6189" s="55">
        <v>10</v>
      </c>
      <c r="G6189" s="55">
        <v>0</v>
      </c>
    </row>
    <row r="6190" spans="2:7">
      <c r="B6190" s="55" t="s">
        <v>266</v>
      </c>
      <c r="C6190" s="55" t="s">
        <v>132</v>
      </c>
      <c r="D6190" s="55" t="s">
        <v>267</v>
      </c>
      <c r="E6190" s="55" t="s">
        <v>3157</v>
      </c>
      <c r="F6190" s="55">
        <v>2</v>
      </c>
      <c r="G6190" s="55">
        <v>9</v>
      </c>
    </row>
    <row r="6191" spans="2:7">
      <c r="B6191" s="55" t="s">
        <v>266</v>
      </c>
      <c r="C6191" s="55" t="s">
        <v>132</v>
      </c>
      <c r="D6191" s="55" t="s">
        <v>270</v>
      </c>
      <c r="E6191" s="55" t="s">
        <v>3157</v>
      </c>
      <c r="F6191" s="55">
        <v>0</v>
      </c>
      <c r="G6191" s="55">
        <v>0</v>
      </c>
    </row>
    <row r="6192" spans="2:7">
      <c r="B6192" s="55" t="s">
        <v>266</v>
      </c>
      <c r="C6192" s="55" t="s">
        <v>132</v>
      </c>
      <c r="D6192" s="55" t="s">
        <v>267</v>
      </c>
      <c r="E6192" s="55" t="s">
        <v>3158</v>
      </c>
      <c r="F6192" s="55">
        <v>30</v>
      </c>
      <c r="G6192" s="55">
        <v>30</v>
      </c>
    </row>
    <row r="6193" spans="2:7">
      <c r="B6193" s="55" t="s">
        <v>266</v>
      </c>
      <c r="C6193" s="55" t="s">
        <v>132</v>
      </c>
      <c r="D6193" s="55" t="s">
        <v>269</v>
      </c>
      <c r="E6193" s="55" t="s">
        <v>3158</v>
      </c>
      <c r="F6193" s="55">
        <v>14</v>
      </c>
      <c r="G6193" s="55">
        <v>0</v>
      </c>
    </row>
    <row r="6194" spans="2:7">
      <c r="B6194" s="55" t="s">
        <v>266</v>
      </c>
      <c r="C6194" s="55" t="s">
        <v>132</v>
      </c>
      <c r="D6194" s="55" t="s">
        <v>270</v>
      </c>
      <c r="E6194" s="55" t="s">
        <v>3158</v>
      </c>
      <c r="F6194" s="55">
        <v>0</v>
      </c>
      <c r="G6194" s="55">
        <v>0</v>
      </c>
    </row>
    <row r="6195" spans="2:7">
      <c r="B6195" s="55" t="s">
        <v>266</v>
      </c>
      <c r="C6195" s="55" t="s">
        <v>132</v>
      </c>
      <c r="D6195" s="55" t="s">
        <v>267</v>
      </c>
      <c r="E6195" s="55" t="s">
        <v>2830</v>
      </c>
      <c r="F6195" s="55">
        <v>12</v>
      </c>
      <c r="G6195" s="55">
        <v>3</v>
      </c>
    </row>
    <row r="6196" spans="2:7">
      <c r="B6196" s="55" t="s">
        <v>266</v>
      </c>
      <c r="C6196" s="55" t="s">
        <v>132</v>
      </c>
      <c r="D6196" s="55" t="s">
        <v>269</v>
      </c>
      <c r="E6196" s="55" t="s">
        <v>2830</v>
      </c>
      <c r="F6196" s="55">
        <v>0</v>
      </c>
      <c r="G6196" s="55">
        <v>24</v>
      </c>
    </row>
    <row r="6197" spans="2:7">
      <c r="B6197" s="55" t="s">
        <v>266</v>
      </c>
      <c r="C6197" s="55" t="s">
        <v>132</v>
      </c>
      <c r="D6197" s="55" t="s">
        <v>270</v>
      </c>
      <c r="E6197" s="55" t="s">
        <v>2830</v>
      </c>
      <c r="F6197" s="55">
        <v>0</v>
      </c>
      <c r="G6197" s="55">
        <v>0</v>
      </c>
    </row>
    <row r="6198" spans="2:7">
      <c r="B6198" s="55" t="s">
        <v>266</v>
      </c>
      <c r="C6198" s="55" t="s">
        <v>132</v>
      </c>
      <c r="D6198" s="55" t="s">
        <v>267</v>
      </c>
      <c r="E6198" s="55" t="s">
        <v>3159</v>
      </c>
      <c r="F6198" s="55">
        <v>0</v>
      </c>
      <c r="G6198" s="55">
        <v>0</v>
      </c>
    </row>
    <row r="6199" spans="2:7">
      <c r="B6199" s="55" t="s">
        <v>266</v>
      </c>
      <c r="C6199" s="55" t="s">
        <v>132</v>
      </c>
      <c r="D6199" s="55" t="s">
        <v>269</v>
      </c>
      <c r="E6199" s="55" t="s">
        <v>3159</v>
      </c>
      <c r="F6199" s="55">
        <v>0</v>
      </c>
      <c r="G6199" s="55">
        <v>0</v>
      </c>
    </row>
    <row r="6200" spans="2:7">
      <c r="B6200" s="55" t="s">
        <v>266</v>
      </c>
      <c r="C6200" s="55" t="s">
        <v>132</v>
      </c>
      <c r="D6200" s="55" t="s">
        <v>267</v>
      </c>
      <c r="E6200" s="55" t="s">
        <v>3160</v>
      </c>
      <c r="F6200" s="55">
        <v>0</v>
      </c>
      <c r="G6200" s="55">
        <v>42</v>
      </c>
    </row>
    <row r="6201" spans="2:7">
      <c r="B6201" s="55" t="s">
        <v>266</v>
      </c>
      <c r="C6201" s="55" t="s">
        <v>132</v>
      </c>
      <c r="D6201" s="55" t="s">
        <v>269</v>
      </c>
      <c r="E6201" s="55" t="s">
        <v>3160</v>
      </c>
      <c r="F6201" s="55">
        <v>0</v>
      </c>
      <c r="G6201" s="55">
        <v>12</v>
      </c>
    </row>
    <row r="6202" spans="2:7">
      <c r="B6202" s="55" t="s">
        <v>266</v>
      </c>
      <c r="C6202" s="55" t="s">
        <v>132</v>
      </c>
      <c r="D6202" s="55" t="s">
        <v>270</v>
      </c>
      <c r="E6202" s="55" t="s">
        <v>3160</v>
      </c>
      <c r="F6202" s="55">
        <v>0</v>
      </c>
      <c r="G6202" s="55">
        <v>24</v>
      </c>
    </row>
    <row r="6203" spans="2:7">
      <c r="B6203" s="55" t="s">
        <v>266</v>
      </c>
      <c r="C6203" s="55" t="s">
        <v>132</v>
      </c>
      <c r="D6203" s="55" t="s">
        <v>267</v>
      </c>
      <c r="E6203" s="55" t="s">
        <v>3161</v>
      </c>
      <c r="F6203" s="55">
        <v>305</v>
      </c>
      <c r="G6203" s="55">
        <v>344</v>
      </c>
    </row>
    <row r="6204" spans="2:7">
      <c r="B6204" s="55" t="s">
        <v>266</v>
      </c>
      <c r="C6204" s="55" t="s">
        <v>132</v>
      </c>
      <c r="D6204" s="55" t="s">
        <v>269</v>
      </c>
      <c r="E6204" s="55" t="s">
        <v>3161</v>
      </c>
      <c r="F6204" s="55">
        <v>30</v>
      </c>
      <c r="G6204" s="55">
        <v>108</v>
      </c>
    </row>
    <row r="6205" spans="2:7">
      <c r="B6205" s="55" t="s">
        <v>266</v>
      </c>
      <c r="C6205" s="55" t="s">
        <v>132</v>
      </c>
      <c r="D6205" s="55" t="s">
        <v>270</v>
      </c>
      <c r="E6205" s="55" t="s">
        <v>3161</v>
      </c>
      <c r="F6205" s="55">
        <v>34</v>
      </c>
      <c r="G6205" s="55">
        <v>50</v>
      </c>
    </row>
    <row r="6206" spans="2:7">
      <c r="B6206" s="55" t="s">
        <v>266</v>
      </c>
      <c r="C6206" s="55" t="s">
        <v>132</v>
      </c>
      <c r="D6206" s="55" t="s">
        <v>267</v>
      </c>
      <c r="E6206" s="55" t="s">
        <v>3162</v>
      </c>
      <c r="F6206" s="55">
        <v>6</v>
      </c>
      <c r="G6206" s="55">
        <v>15</v>
      </c>
    </row>
    <row r="6207" spans="2:7">
      <c r="B6207" s="55" t="s">
        <v>266</v>
      </c>
      <c r="C6207" s="55" t="s">
        <v>132</v>
      </c>
      <c r="D6207" s="55" t="s">
        <v>269</v>
      </c>
      <c r="E6207" s="55" t="s">
        <v>3162</v>
      </c>
      <c r="F6207" s="55">
        <v>2</v>
      </c>
      <c r="G6207" s="55">
        <v>0</v>
      </c>
    </row>
    <row r="6208" spans="2:7">
      <c r="B6208" s="55" t="s">
        <v>266</v>
      </c>
      <c r="C6208" s="55" t="s">
        <v>132</v>
      </c>
      <c r="D6208" s="55" t="s">
        <v>270</v>
      </c>
      <c r="E6208" s="55" t="s">
        <v>3162</v>
      </c>
      <c r="F6208" s="55">
        <v>0</v>
      </c>
      <c r="G6208" s="55">
        <v>0</v>
      </c>
    </row>
    <row r="6209" spans="2:7">
      <c r="B6209" s="55" t="s">
        <v>266</v>
      </c>
      <c r="C6209" s="55" t="s">
        <v>132</v>
      </c>
      <c r="D6209" s="55" t="s">
        <v>267</v>
      </c>
      <c r="E6209" s="55" t="s">
        <v>1948</v>
      </c>
      <c r="F6209" s="55">
        <v>157</v>
      </c>
      <c r="G6209" s="55">
        <v>79</v>
      </c>
    </row>
    <row r="6210" spans="2:7">
      <c r="B6210" s="55" t="s">
        <v>266</v>
      </c>
      <c r="C6210" s="55" t="s">
        <v>132</v>
      </c>
      <c r="D6210" s="55" t="s">
        <v>269</v>
      </c>
      <c r="E6210" s="55" t="s">
        <v>1948</v>
      </c>
      <c r="F6210" s="55">
        <v>60</v>
      </c>
      <c r="G6210" s="55">
        <v>49</v>
      </c>
    </row>
    <row r="6211" spans="2:7">
      <c r="B6211" s="55" t="s">
        <v>266</v>
      </c>
      <c r="C6211" s="55" t="s">
        <v>132</v>
      </c>
      <c r="D6211" s="55" t="s">
        <v>270</v>
      </c>
      <c r="E6211" s="55" t="s">
        <v>1948</v>
      </c>
      <c r="F6211" s="55">
        <v>26</v>
      </c>
      <c r="G6211" s="55">
        <v>12</v>
      </c>
    </row>
    <row r="6212" spans="2:7">
      <c r="B6212" s="55" t="s">
        <v>266</v>
      </c>
      <c r="C6212" s="55" t="s">
        <v>132</v>
      </c>
      <c r="D6212" s="55" t="s">
        <v>267</v>
      </c>
      <c r="E6212" s="55" t="s">
        <v>3163</v>
      </c>
      <c r="F6212" s="55">
        <v>0</v>
      </c>
      <c r="G6212" s="55">
        <v>0</v>
      </c>
    </row>
    <row r="6213" spans="2:7">
      <c r="B6213" s="55" t="s">
        <v>266</v>
      </c>
      <c r="C6213" s="55" t="s">
        <v>132</v>
      </c>
      <c r="D6213" s="55" t="s">
        <v>267</v>
      </c>
      <c r="E6213" s="55" t="s">
        <v>3164</v>
      </c>
      <c r="F6213" s="55">
        <v>24</v>
      </c>
      <c r="G6213" s="55">
        <v>56</v>
      </c>
    </row>
    <row r="6214" spans="2:7">
      <c r="B6214" s="55" t="s">
        <v>266</v>
      </c>
      <c r="C6214" s="55" t="s">
        <v>132</v>
      </c>
      <c r="D6214" s="55" t="s">
        <v>269</v>
      </c>
      <c r="E6214" s="55" t="s">
        <v>3164</v>
      </c>
      <c r="F6214" s="55">
        <v>80</v>
      </c>
      <c r="G6214" s="55">
        <v>65</v>
      </c>
    </row>
    <row r="6215" spans="2:7">
      <c r="B6215" s="55" t="s">
        <v>266</v>
      </c>
      <c r="C6215" s="55" t="s">
        <v>132</v>
      </c>
      <c r="D6215" s="55" t="s">
        <v>270</v>
      </c>
      <c r="E6215" s="55" t="s">
        <v>3164</v>
      </c>
      <c r="F6215" s="55">
        <v>29</v>
      </c>
      <c r="G6215" s="55">
        <v>14</v>
      </c>
    </row>
    <row r="6216" spans="2:7">
      <c r="B6216" s="55" t="s">
        <v>266</v>
      </c>
      <c r="C6216" s="55" t="s">
        <v>132</v>
      </c>
      <c r="D6216" s="55" t="s">
        <v>267</v>
      </c>
      <c r="E6216" s="55" t="s">
        <v>3165</v>
      </c>
      <c r="F6216" s="55">
        <v>4</v>
      </c>
      <c r="G6216" s="55">
        <v>1</v>
      </c>
    </row>
    <row r="6217" spans="2:7">
      <c r="B6217" s="55" t="s">
        <v>266</v>
      </c>
      <c r="C6217" s="55" t="s">
        <v>132</v>
      </c>
      <c r="D6217" s="55" t="s">
        <v>267</v>
      </c>
      <c r="E6217" s="55" t="s">
        <v>3166</v>
      </c>
      <c r="F6217" s="55">
        <v>0</v>
      </c>
      <c r="G6217" s="55">
        <v>0</v>
      </c>
    </row>
    <row r="6218" spans="2:7">
      <c r="B6218" s="55" t="s">
        <v>266</v>
      </c>
      <c r="C6218" s="55" t="s">
        <v>132</v>
      </c>
      <c r="D6218" s="55" t="s">
        <v>269</v>
      </c>
      <c r="E6218" s="55" t="s">
        <v>3166</v>
      </c>
      <c r="F6218" s="55">
        <v>0</v>
      </c>
      <c r="G6218" s="55">
        <v>0</v>
      </c>
    </row>
    <row r="6219" spans="2:7">
      <c r="B6219" s="55" t="s">
        <v>266</v>
      </c>
      <c r="C6219" s="55" t="s">
        <v>132</v>
      </c>
      <c r="D6219" s="55" t="s">
        <v>270</v>
      </c>
      <c r="E6219" s="55" t="s">
        <v>3166</v>
      </c>
      <c r="F6219" s="55">
        <v>6</v>
      </c>
      <c r="G6219" s="55">
        <v>1</v>
      </c>
    </row>
    <row r="6220" spans="2:7">
      <c r="B6220" s="55" t="s">
        <v>266</v>
      </c>
      <c r="C6220" s="55" t="s">
        <v>132</v>
      </c>
      <c r="D6220" s="55" t="s">
        <v>267</v>
      </c>
      <c r="E6220" s="55" t="s">
        <v>3167</v>
      </c>
      <c r="F6220" s="55">
        <v>103</v>
      </c>
      <c r="G6220" s="55">
        <v>148</v>
      </c>
    </row>
    <row r="6221" spans="2:7">
      <c r="B6221" s="55" t="s">
        <v>266</v>
      </c>
      <c r="C6221" s="55" t="s">
        <v>132</v>
      </c>
      <c r="D6221" s="55" t="s">
        <v>269</v>
      </c>
      <c r="E6221" s="55" t="s">
        <v>3167</v>
      </c>
      <c r="F6221" s="55">
        <v>122</v>
      </c>
      <c r="G6221" s="55">
        <v>118</v>
      </c>
    </row>
    <row r="6222" spans="2:7">
      <c r="B6222" s="55" t="s">
        <v>266</v>
      </c>
      <c r="C6222" s="55" t="s">
        <v>132</v>
      </c>
      <c r="D6222" s="55" t="s">
        <v>270</v>
      </c>
      <c r="E6222" s="55" t="s">
        <v>3167</v>
      </c>
      <c r="F6222" s="55">
        <v>25</v>
      </c>
      <c r="G6222" s="55">
        <v>60</v>
      </c>
    </row>
    <row r="6223" spans="2:7">
      <c r="B6223" s="55" t="s">
        <v>266</v>
      </c>
      <c r="C6223" s="55" t="s">
        <v>132</v>
      </c>
      <c r="D6223" s="55" t="s">
        <v>267</v>
      </c>
      <c r="E6223" s="55" t="s">
        <v>3168</v>
      </c>
      <c r="F6223" s="55">
        <v>0</v>
      </c>
      <c r="G6223" s="55">
        <v>0</v>
      </c>
    </row>
    <row r="6224" spans="2:7">
      <c r="B6224" s="55" t="s">
        <v>266</v>
      </c>
      <c r="C6224" s="55" t="s">
        <v>132</v>
      </c>
      <c r="D6224" s="55" t="s">
        <v>267</v>
      </c>
      <c r="E6224" s="55" t="s">
        <v>3169</v>
      </c>
      <c r="F6224" s="55">
        <v>149</v>
      </c>
      <c r="G6224" s="55">
        <v>110</v>
      </c>
    </row>
    <row r="6225" spans="2:7">
      <c r="B6225" s="55" t="s">
        <v>266</v>
      </c>
      <c r="C6225" s="55" t="s">
        <v>132</v>
      </c>
      <c r="D6225" s="55" t="s">
        <v>269</v>
      </c>
      <c r="E6225" s="55" t="s">
        <v>3169</v>
      </c>
      <c r="F6225" s="55">
        <v>0</v>
      </c>
      <c r="G6225" s="55">
        <v>0</v>
      </c>
    </row>
    <row r="6226" spans="2:7">
      <c r="B6226" s="55" t="s">
        <v>266</v>
      </c>
      <c r="C6226" s="55" t="s">
        <v>132</v>
      </c>
      <c r="D6226" s="55" t="s">
        <v>269</v>
      </c>
      <c r="E6226" s="55" t="s">
        <v>2863</v>
      </c>
      <c r="F6226" s="55">
        <v>0</v>
      </c>
      <c r="G6226" s="55">
        <v>0</v>
      </c>
    </row>
    <row r="6227" spans="2:7">
      <c r="B6227" s="55" t="s">
        <v>266</v>
      </c>
      <c r="C6227" s="55" t="s">
        <v>132</v>
      </c>
      <c r="D6227" s="55" t="s">
        <v>267</v>
      </c>
      <c r="E6227" s="55" t="s">
        <v>3170</v>
      </c>
      <c r="F6227" s="55">
        <v>0</v>
      </c>
      <c r="G6227" s="55">
        <v>0</v>
      </c>
    </row>
    <row r="6228" spans="2:7">
      <c r="B6228" s="55" t="s">
        <v>266</v>
      </c>
      <c r="C6228" s="55" t="s">
        <v>132</v>
      </c>
      <c r="D6228" s="55" t="s">
        <v>267</v>
      </c>
      <c r="E6228" s="55" t="s">
        <v>3171</v>
      </c>
      <c r="F6228" s="55">
        <v>199</v>
      </c>
      <c r="G6228" s="55">
        <v>117</v>
      </c>
    </row>
    <row r="6229" spans="2:7">
      <c r="B6229" s="55" t="s">
        <v>266</v>
      </c>
      <c r="C6229" s="55" t="s">
        <v>132</v>
      </c>
      <c r="D6229" s="55" t="s">
        <v>269</v>
      </c>
      <c r="E6229" s="55" t="s">
        <v>3171</v>
      </c>
      <c r="F6229" s="55">
        <v>42</v>
      </c>
      <c r="G6229" s="55">
        <v>108</v>
      </c>
    </row>
    <row r="6230" spans="2:7">
      <c r="B6230" s="55" t="s">
        <v>266</v>
      </c>
      <c r="C6230" s="55" t="s">
        <v>132</v>
      </c>
      <c r="D6230" s="55" t="s">
        <v>270</v>
      </c>
      <c r="E6230" s="55" t="s">
        <v>3171</v>
      </c>
      <c r="F6230" s="55">
        <v>15</v>
      </c>
      <c r="G6230" s="55">
        <v>7</v>
      </c>
    </row>
    <row r="6231" spans="2:7">
      <c r="B6231" s="55" t="s">
        <v>266</v>
      </c>
      <c r="C6231" s="55" t="s">
        <v>132</v>
      </c>
      <c r="D6231" s="55" t="s">
        <v>267</v>
      </c>
      <c r="E6231" s="55" t="s">
        <v>3172</v>
      </c>
      <c r="F6231" s="55">
        <v>0</v>
      </c>
      <c r="G6231" s="55">
        <v>2</v>
      </c>
    </row>
    <row r="6232" spans="2:7">
      <c r="B6232" s="55" t="s">
        <v>266</v>
      </c>
      <c r="C6232" s="55" t="s">
        <v>132</v>
      </c>
      <c r="D6232" s="55" t="s">
        <v>267</v>
      </c>
      <c r="E6232" s="55" t="s">
        <v>3173</v>
      </c>
      <c r="F6232" s="55">
        <v>0</v>
      </c>
      <c r="G6232" s="55">
        <v>3</v>
      </c>
    </row>
    <row r="6233" spans="2:7">
      <c r="B6233" s="55" t="s">
        <v>266</v>
      </c>
      <c r="C6233" s="55" t="s">
        <v>132</v>
      </c>
      <c r="D6233" s="55" t="s">
        <v>270</v>
      </c>
      <c r="E6233" s="55" t="s">
        <v>3173</v>
      </c>
      <c r="F6233" s="55">
        <v>6</v>
      </c>
      <c r="G6233" s="55">
        <v>2</v>
      </c>
    </row>
    <row r="6234" spans="2:7">
      <c r="B6234" s="55" t="s">
        <v>266</v>
      </c>
      <c r="C6234" s="55" t="s">
        <v>132</v>
      </c>
      <c r="D6234" s="55" t="s">
        <v>267</v>
      </c>
      <c r="E6234" s="55" t="s">
        <v>3174</v>
      </c>
      <c r="F6234" s="55">
        <v>0</v>
      </c>
      <c r="G6234" s="55">
        <v>7</v>
      </c>
    </row>
    <row r="6235" spans="2:7">
      <c r="B6235" s="55" t="s">
        <v>266</v>
      </c>
      <c r="C6235" s="55" t="s">
        <v>132</v>
      </c>
      <c r="D6235" s="55" t="s">
        <v>269</v>
      </c>
      <c r="E6235" s="55" t="s">
        <v>3174</v>
      </c>
      <c r="F6235" s="55">
        <v>12</v>
      </c>
      <c r="G6235" s="55">
        <v>1</v>
      </c>
    </row>
    <row r="6236" spans="2:7">
      <c r="B6236" s="55" t="s">
        <v>266</v>
      </c>
      <c r="C6236" s="55" t="s">
        <v>132</v>
      </c>
      <c r="D6236" s="55" t="s">
        <v>270</v>
      </c>
      <c r="E6236" s="55" t="s">
        <v>3174</v>
      </c>
      <c r="F6236" s="55">
        <v>0</v>
      </c>
      <c r="G6236" s="55">
        <v>0</v>
      </c>
    </row>
    <row r="6237" spans="2:7">
      <c r="B6237" s="55" t="s">
        <v>266</v>
      </c>
      <c r="C6237" s="55" t="s">
        <v>132</v>
      </c>
      <c r="D6237" s="55" t="s">
        <v>267</v>
      </c>
      <c r="E6237" s="55" t="s">
        <v>607</v>
      </c>
      <c r="F6237" s="55">
        <v>5</v>
      </c>
      <c r="G6237" s="55">
        <v>3</v>
      </c>
    </row>
    <row r="6238" spans="2:7">
      <c r="B6238" s="55" t="s">
        <v>266</v>
      </c>
      <c r="C6238" s="55" t="s">
        <v>132</v>
      </c>
      <c r="D6238" s="55" t="s">
        <v>269</v>
      </c>
      <c r="E6238" s="55" t="s">
        <v>607</v>
      </c>
      <c r="F6238" s="55">
        <v>0</v>
      </c>
      <c r="G6238" s="55">
        <v>0</v>
      </c>
    </row>
    <row r="6239" spans="2:7">
      <c r="B6239" s="55" t="s">
        <v>266</v>
      </c>
      <c r="C6239" s="55" t="s">
        <v>132</v>
      </c>
      <c r="D6239" s="55" t="s">
        <v>270</v>
      </c>
      <c r="E6239" s="55" t="s">
        <v>607</v>
      </c>
      <c r="F6239" s="55">
        <v>0</v>
      </c>
      <c r="G6239" s="55">
        <v>0</v>
      </c>
    </row>
    <row r="6240" spans="2:7">
      <c r="B6240" s="55" t="s">
        <v>266</v>
      </c>
      <c r="C6240" s="55" t="s">
        <v>132</v>
      </c>
      <c r="D6240" s="55" t="s">
        <v>267</v>
      </c>
      <c r="E6240" s="55" t="s">
        <v>3175</v>
      </c>
      <c r="F6240" s="55">
        <v>0</v>
      </c>
      <c r="G6240" s="55">
        <v>0</v>
      </c>
    </row>
    <row r="6241" spans="2:7">
      <c r="B6241" s="55" t="s">
        <v>266</v>
      </c>
      <c r="C6241" s="55" t="s">
        <v>132</v>
      </c>
      <c r="D6241" s="55" t="s">
        <v>267</v>
      </c>
      <c r="E6241" s="55" t="s">
        <v>3176</v>
      </c>
      <c r="F6241" s="55">
        <v>60</v>
      </c>
      <c r="G6241" s="55">
        <v>40</v>
      </c>
    </row>
    <row r="6242" spans="2:7">
      <c r="B6242" s="55" t="s">
        <v>266</v>
      </c>
      <c r="C6242" s="55" t="s">
        <v>132</v>
      </c>
      <c r="D6242" s="55" t="s">
        <v>269</v>
      </c>
      <c r="E6242" s="55" t="s">
        <v>3176</v>
      </c>
      <c r="F6242" s="55">
        <v>0</v>
      </c>
      <c r="G6242" s="55">
        <v>0</v>
      </c>
    </row>
    <row r="6243" spans="2:7">
      <c r="B6243" s="55" t="s">
        <v>266</v>
      </c>
      <c r="C6243" s="55" t="s">
        <v>132</v>
      </c>
      <c r="D6243" s="55" t="s">
        <v>267</v>
      </c>
      <c r="E6243" s="55" t="s">
        <v>3177</v>
      </c>
      <c r="F6243" s="55">
        <v>3</v>
      </c>
      <c r="G6243" s="55">
        <v>0</v>
      </c>
    </row>
    <row r="6244" spans="2:7">
      <c r="B6244" s="55" t="s">
        <v>266</v>
      </c>
      <c r="C6244" s="55" t="s">
        <v>132</v>
      </c>
      <c r="D6244" s="55" t="s">
        <v>267</v>
      </c>
      <c r="E6244" s="55" t="s">
        <v>3178</v>
      </c>
      <c r="F6244" s="55">
        <v>1119</v>
      </c>
      <c r="G6244" s="55">
        <v>1512</v>
      </c>
    </row>
    <row r="6245" spans="2:7">
      <c r="B6245" s="55" t="s">
        <v>266</v>
      </c>
      <c r="C6245" s="55" t="s">
        <v>132</v>
      </c>
      <c r="D6245" s="55" t="s">
        <v>269</v>
      </c>
      <c r="E6245" s="55" t="s">
        <v>3178</v>
      </c>
      <c r="F6245" s="55">
        <v>2149</v>
      </c>
      <c r="G6245" s="55">
        <v>1323</v>
      </c>
    </row>
    <row r="6246" spans="2:7">
      <c r="B6246" s="55" t="s">
        <v>266</v>
      </c>
      <c r="C6246" s="55" t="s">
        <v>132</v>
      </c>
      <c r="D6246" s="55" t="s">
        <v>270</v>
      </c>
      <c r="E6246" s="55" t="s">
        <v>3178</v>
      </c>
      <c r="F6246" s="55">
        <v>406</v>
      </c>
      <c r="G6246" s="55">
        <v>247</v>
      </c>
    </row>
    <row r="6247" spans="2:7">
      <c r="B6247" s="55" t="s">
        <v>266</v>
      </c>
      <c r="C6247" s="55" t="s">
        <v>132</v>
      </c>
      <c r="D6247" s="55" t="s">
        <v>267</v>
      </c>
      <c r="E6247" s="55" t="s">
        <v>3179</v>
      </c>
      <c r="F6247" s="55">
        <v>2</v>
      </c>
      <c r="G6247" s="55">
        <v>5</v>
      </c>
    </row>
    <row r="6248" spans="2:7">
      <c r="B6248" s="55" t="s">
        <v>266</v>
      </c>
      <c r="C6248" s="55" t="s">
        <v>132</v>
      </c>
      <c r="D6248" s="55" t="s">
        <v>267</v>
      </c>
      <c r="E6248" s="55" t="s">
        <v>3180</v>
      </c>
      <c r="F6248" s="55">
        <v>10</v>
      </c>
      <c r="G6248" s="55">
        <v>0</v>
      </c>
    </row>
    <row r="6249" spans="2:7">
      <c r="B6249" s="55" t="s">
        <v>266</v>
      </c>
      <c r="C6249" s="55" t="s">
        <v>132</v>
      </c>
      <c r="D6249" s="55" t="s">
        <v>267</v>
      </c>
      <c r="E6249" s="55" t="s">
        <v>3181</v>
      </c>
      <c r="F6249" s="55">
        <v>5</v>
      </c>
      <c r="G6249" s="55">
        <v>14</v>
      </c>
    </row>
    <row r="6250" spans="2:7">
      <c r="B6250" s="55" t="s">
        <v>266</v>
      </c>
      <c r="C6250" s="55" t="s">
        <v>132</v>
      </c>
      <c r="D6250" s="55" t="s">
        <v>269</v>
      </c>
      <c r="E6250" s="55" t="s">
        <v>3181</v>
      </c>
      <c r="F6250" s="55">
        <v>4</v>
      </c>
      <c r="G6250" s="55">
        <v>0</v>
      </c>
    </row>
    <row r="6251" spans="2:7">
      <c r="B6251" s="55" t="s">
        <v>266</v>
      </c>
      <c r="C6251" s="55" t="s">
        <v>132</v>
      </c>
      <c r="D6251" s="55" t="s">
        <v>267</v>
      </c>
      <c r="E6251" s="55" t="s">
        <v>3182</v>
      </c>
      <c r="F6251" s="55">
        <v>42</v>
      </c>
      <c r="G6251" s="55">
        <v>0</v>
      </c>
    </row>
    <row r="6252" spans="2:7">
      <c r="B6252" s="55" t="s">
        <v>266</v>
      </c>
      <c r="C6252" s="55" t="s">
        <v>132</v>
      </c>
      <c r="D6252" s="55" t="s">
        <v>269</v>
      </c>
      <c r="E6252" s="55" t="s">
        <v>3182</v>
      </c>
      <c r="F6252" s="55">
        <v>0</v>
      </c>
      <c r="G6252" s="55">
        <v>0</v>
      </c>
    </row>
    <row r="6253" spans="2:7">
      <c r="B6253" s="55" t="s">
        <v>266</v>
      </c>
      <c r="C6253" s="55" t="s">
        <v>132</v>
      </c>
      <c r="D6253" s="55" t="s">
        <v>270</v>
      </c>
      <c r="E6253" s="55" t="s">
        <v>3182</v>
      </c>
      <c r="F6253" s="55">
        <v>0</v>
      </c>
      <c r="G6253" s="55">
        <v>0</v>
      </c>
    </row>
    <row r="6254" spans="2:7">
      <c r="B6254" s="55" t="s">
        <v>266</v>
      </c>
      <c r="C6254" s="55" t="s">
        <v>132</v>
      </c>
      <c r="D6254" s="55" t="s">
        <v>267</v>
      </c>
      <c r="E6254" s="55" t="s">
        <v>3183</v>
      </c>
      <c r="F6254" s="55">
        <v>0</v>
      </c>
      <c r="G6254" s="55">
        <v>0</v>
      </c>
    </row>
    <row r="6255" spans="2:7">
      <c r="B6255" s="55" t="s">
        <v>266</v>
      </c>
      <c r="C6255" s="55" t="s">
        <v>132</v>
      </c>
      <c r="D6255" s="55" t="s">
        <v>267</v>
      </c>
      <c r="E6255" s="55" t="s">
        <v>3184</v>
      </c>
      <c r="F6255" s="55">
        <v>0</v>
      </c>
      <c r="G6255" s="55">
        <v>0</v>
      </c>
    </row>
    <row r="6256" spans="2:7">
      <c r="B6256" s="55" t="s">
        <v>266</v>
      </c>
      <c r="C6256" s="55" t="s">
        <v>132</v>
      </c>
      <c r="D6256" s="55" t="s">
        <v>267</v>
      </c>
      <c r="E6256" s="55" t="s">
        <v>3185</v>
      </c>
      <c r="F6256" s="55">
        <v>0</v>
      </c>
      <c r="G6256" s="55">
        <v>0</v>
      </c>
    </row>
    <row r="6257" spans="2:7">
      <c r="B6257" s="55" t="s">
        <v>266</v>
      </c>
      <c r="C6257" s="55" t="s">
        <v>132</v>
      </c>
      <c r="D6257" s="55" t="s">
        <v>267</v>
      </c>
      <c r="E6257" s="55" t="s">
        <v>3186</v>
      </c>
      <c r="F6257" s="55">
        <v>0</v>
      </c>
      <c r="G6257" s="55">
        <v>0</v>
      </c>
    </row>
    <row r="6258" spans="2:7">
      <c r="B6258" s="55" t="s">
        <v>266</v>
      </c>
      <c r="C6258" s="55" t="s">
        <v>132</v>
      </c>
      <c r="D6258" s="55" t="s">
        <v>267</v>
      </c>
      <c r="E6258" s="55" t="s">
        <v>3187</v>
      </c>
      <c r="F6258" s="55">
        <v>6</v>
      </c>
      <c r="G6258" s="55">
        <v>2</v>
      </c>
    </row>
    <row r="6259" spans="2:7">
      <c r="B6259" s="55" t="s">
        <v>266</v>
      </c>
      <c r="C6259" s="55" t="s">
        <v>132</v>
      </c>
      <c r="D6259" s="55" t="s">
        <v>270</v>
      </c>
      <c r="E6259" s="55" t="s">
        <v>3187</v>
      </c>
      <c r="F6259" s="55">
        <v>2</v>
      </c>
      <c r="G6259" s="55">
        <v>0</v>
      </c>
    </row>
    <row r="6260" spans="2:7">
      <c r="B6260" s="55" t="s">
        <v>266</v>
      </c>
      <c r="C6260" s="55" t="s">
        <v>132</v>
      </c>
      <c r="D6260" s="55" t="s">
        <v>267</v>
      </c>
      <c r="E6260" s="55" t="s">
        <v>3188</v>
      </c>
      <c r="F6260" s="55">
        <v>4</v>
      </c>
      <c r="G6260" s="55">
        <v>3</v>
      </c>
    </row>
    <row r="6261" spans="2:7">
      <c r="B6261" s="55" t="s">
        <v>266</v>
      </c>
      <c r="C6261" s="55" t="s">
        <v>132</v>
      </c>
      <c r="D6261" s="55" t="s">
        <v>269</v>
      </c>
      <c r="E6261" s="55" t="s">
        <v>3188</v>
      </c>
      <c r="F6261" s="55">
        <v>0</v>
      </c>
      <c r="G6261" s="55">
        <v>0</v>
      </c>
    </row>
    <row r="6262" spans="2:7">
      <c r="B6262" s="55" t="s">
        <v>266</v>
      </c>
      <c r="C6262" s="55" t="s">
        <v>132</v>
      </c>
      <c r="D6262" s="55" t="s">
        <v>267</v>
      </c>
      <c r="E6262" s="55" t="s">
        <v>3189</v>
      </c>
      <c r="F6262" s="55">
        <v>6</v>
      </c>
      <c r="G6262" s="55">
        <v>0</v>
      </c>
    </row>
    <row r="6263" spans="2:7">
      <c r="B6263" s="55" t="s">
        <v>266</v>
      </c>
      <c r="C6263" s="55" t="s">
        <v>132</v>
      </c>
      <c r="D6263" s="55" t="s">
        <v>269</v>
      </c>
      <c r="E6263" s="55" t="s">
        <v>3189</v>
      </c>
      <c r="F6263" s="55">
        <v>0</v>
      </c>
      <c r="G6263" s="55">
        <v>0</v>
      </c>
    </row>
    <row r="6264" spans="2:7">
      <c r="B6264" s="55" t="s">
        <v>266</v>
      </c>
      <c r="C6264" s="55" t="s">
        <v>132</v>
      </c>
      <c r="D6264" s="55" t="s">
        <v>270</v>
      </c>
      <c r="E6264" s="55" t="s">
        <v>3189</v>
      </c>
      <c r="F6264" s="55">
        <v>0</v>
      </c>
      <c r="G6264" s="55">
        <v>0</v>
      </c>
    </row>
    <row r="6265" spans="2:7">
      <c r="B6265" s="55" t="s">
        <v>266</v>
      </c>
      <c r="C6265" s="55" t="s">
        <v>132</v>
      </c>
      <c r="D6265" s="55" t="s">
        <v>267</v>
      </c>
      <c r="E6265" s="55" t="s">
        <v>2061</v>
      </c>
      <c r="F6265" s="55">
        <v>0</v>
      </c>
      <c r="G6265" s="55">
        <v>6</v>
      </c>
    </row>
    <row r="6266" spans="2:7">
      <c r="B6266" s="55" t="s">
        <v>266</v>
      </c>
      <c r="C6266" s="55" t="s">
        <v>132</v>
      </c>
      <c r="D6266" s="55" t="s">
        <v>269</v>
      </c>
      <c r="E6266" s="55" t="s">
        <v>2061</v>
      </c>
      <c r="F6266" s="55">
        <v>15</v>
      </c>
      <c r="G6266" s="55">
        <v>10</v>
      </c>
    </row>
    <row r="6267" spans="2:7">
      <c r="B6267" s="55" t="s">
        <v>266</v>
      </c>
      <c r="C6267" s="55" t="s">
        <v>132</v>
      </c>
      <c r="D6267" s="55" t="s">
        <v>270</v>
      </c>
      <c r="E6267" s="55" t="s">
        <v>2061</v>
      </c>
      <c r="F6267" s="55">
        <v>0</v>
      </c>
      <c r="G6267" s="55">
        <v>0</v>
      </c>
    </row>
    <row r="6268" spans="2:7">
      <c r="B6268" s="55" t="s">
        <v>266</v>
      </c>
      <c r="C6268" s="55" t="s">
        <v>132</v>
      </c>
      <c r="D6268" s="55" t="s">
        <v>267</v>
      </c>
      <c r="E6268" s="55" t="s">
        <v>3190</v>
      </c>
      <c r="F6268" s="55">
        <v>75</v>
      </c>
      <c r="G6268" s="55">
        <v>16</v>
      </c>
    </row>
    <row r="6269" spans="2:7">
      <c r="B6269" s="55" t="s">
        <v>266</v>
      </c>
      <c r="C6269" s="55" t="s">
        <v>132</v>
      </c>
      <c r="D6269" s="55" t="s">
        <v>269</v>
      </c>
      <c r="E6269" s="55" t="s">
        <v>3190</v>
      </c>
      <c r="F6269" s="55">
        <v>30</v>
      </c>
      <c r="G6269" s="55">
        <v>12</v>
      </c>
    </row>
    <row r="6270" spans="2:7">
      <c r="B6270" s="55" t="s">
        <v>266</v>
      </c>
      <c r="C6270" s="55" t="s">
        <v>132</v>
      </c>
      <c r="D6270" s="55" t="s">
        <v>270</v>
      </c>
      <c r="E6270" s="55" t="s">
        <v>3190</v>
      </c>
      <c r="F6270" s="55">
        <v>17</v>
      </c>
      <c r="G6270" s="55">
        <v>1</v>
      </c>
    </row>
    <row r="6271" spans="2:7">
      <c r="B6271" s="55" t="s">
        <v>266</v>
      </c>
      <c r="C6271" s="55" t="s">
        <v>132</v>
      </c>
      <c r="D6271" s="55" t="s">
        <v>267</v>
      </c>
      <c r="E6271" s="55" t="s">
        <v>3191</v>
      </c>
      <c r="F6271" s="55">
        <v>71</v>
      </c>
      <c r="G6271" s="55">
        <v>28</v>
      </c>
    </row>
    <row r="6272" spans="2:7">
      <c r="B6272" s="55" t="s">
        <v>266</v>
      </c>
      <c r="C6272" s="55" t="s">
        <v>132</v>
      </c>
      <c r="D6272" s="55" t="s">
        <v>269</v>
      </c>
      <c r="E6272" s="55" t="s">
        <v>3191</v>
      </c>
      <c r="F6272" s="55">
        <v>28</v>
      </c>
      <c r="G6272" s="55">
        <v>55</v>
      </c>
    </row>
    <row r="6273" spans="2:7">
      <c r="B6273" s="55" t="s">
        <v>266</v>
      </c>
      <c r="C6273" s="55" t="s">
        <v>132</v>
      </c>
      <c r="D6273" s="55" t="s">
        <v>270</v>
      </c>
      <c r="E6273" s="55" t="s">
        <v>3191</v>
      </c>
      <c r="F6273" s="55">
        <v>44</v>
      </c>
      <c r="G6273" s="55">
        <v>34</v>
      </c>
    </row>
    <row r="6274" spans="2:7">
      <c r="B6274" s="55" t="s">
        <v>266</v>
      </c>
      <c r="C6274" s="55" t="s">
        <v>132</v>
      </c>
      <c r="D6274" s="55" t="s">
        <v>267</v>
      </c>
      <c r="E6274" s="55" t="s">
        <v>3192</v>
      </c>
      <c r="F6274" s="55">
        <v>1</v>
      </c>
      <c r="G6274" s="55">
        <v>5</v>
      </c>
    </row>
    <row r="6275" spans="2:7">
      <c r="B6275" s="55" t="s">
        <v>266</v>
      </c>
      <c r="C6275" s="55" t="s">
        <v>132</v>
      </c>
      <c r="D6275" s="55" t="s">
        <v>269</v>
      </c>
      <c r="E6275" s="55" t="s">
        <v>3192</v>
      </c>
      <c r="F6275" s="55">
        <v>0</v>
      </c>
      <c r="G6275" s="55">
        <v>3</v>
      </c>
    </row>
    <row r="6276" spans="2:7">
      <c r="B6276" s="55" t="s">
        <v>266</v>
      </c>
      <c r="C6276" s="55" t="s">
        <v>132</v>
      </c>
      <c r="D6276" s="55" t="s">
        <v>270</v>
      </c>
      <c r="E6276" s="55" t="s">
        <v>3192</v>
      </c>
      <c r="F6276" s="55">
        <v>1</v>
      </c>
      <c r="G6276" s="55">
        <v>0</v>
      </c>
    </row>
    <row r="6277" spans="2:7">
      <c r="B6277" s="55" t="s">
        <v>266</v>
      </c>
      <c r="C6277" s="55" t="s">
        <v>132</v>
      </c>
      <c r="D6277" s="55" t="s">
        <v>267</v>
      </c>
      <c r="E6277" s="55" t="s">
        <v>3193</v>
      </c>
      <c r="F6277" s="55">
        <v>5</v>
      </c>
      <c r="G6277" s="55">
        <v>5</v>
      </c>
    </row>
    <row r="6278" spans="2:7">
      <c r="B6278" s="55" t="s">
        <v>266</v>
      </c>
      <c r="C6278" s="55" t="s">
        <v>132</v>
      </c>
      <c r="D6278" s="55" t="s">
        <v>269</v>
      </c>
      <c r="E6278" s="55" t="s">
        <v>3193</v>
      </c>
      <c r="F6278" s="55">
        <v>0</v>
      </c>
      <c r="G6278" s="55">
        <v>0</v>
      </c>
    </row>
    <row r="6279" spans="2:7">
      <c r="B6279" s="55" t="s">
        <v>266</v>
      </c>
      <c r="C6279" s="55" t="s">
        <v>132</v>
      </c>
      <c r="D6279" s="55" t="s">
        <v>267</v>
      </c>
      <c r="E6279" s="55" t="s">
        <v>3194</v>
      </c>
      <c r="F6279" s="55">
        <v>0</v>
      </c>
      <c r="G6279" s="55">
        <v>0</v>
      </c>
    </row>
    <row r="6280" spans="2:7">
      <c r="B6280" s="55" t="s">
        <v>266</v>
      </c>
      <c r="C6280" s="55" t="s">
        <v>132</v>
      </c>
      <c r="D6280" s="55" t="s">
        <v>270</v>
      </c>
      <c r="E6280" s="55" t="s">
        <v>3194</v>
      </c>
      <c r="F6280" s="55">
        <v>0</v>
      </c>
      <c r="G6280" s="55">
        <v>0</v>
      </c>
    </row>
    <row r="6281" spans="2:7">
      <c r="B6281" s="55" t="s">
        <v>266</v>
      </c>
      <c r="C6281" s="55" t="s">
        <v>132</v>
      </c>
      <c r="D6281" s="55" t="s">
        <v>267</v>
      </c>
      <c r="E6281" s="55" t="s">
        <v>3195</v>
      </c>
      <c r="F6281" s="55">
        <v>0</v>
      </c>
      <c r="G6281" s="55">
        <v>11</v>
      </c>
    </row>
    <row r="6282" spans="2:7">
      <c r="B6282" s="55" t="s">
        <v>266</v>
      </c>
      <c r="C6282" s="55" t="s">
        <v>132</v>
      </c>
      <c r="D6282" s="55" t="s">
        <v>267</v>
      </c>
      <c r="E6282" s="55" t="s">
        <v>3196</v>
      </c>
      <c r="F6282" s="55">
        <v>1</v>
      </c>
      <c r="G6282" s="55">
        <v>2</v>
      </c>
    </row>
    <row r="6283" spans="2:7">
      <c r="B6283" s="55" t="s">
        <v>266</v>
      </c>
      <c r="C6283" s="55" t="s">
        <v>132</v>
      </c>
      <c r="D6283" s="55" t="s">
        <v>269</v>
      </c>
      <c r="E6283" s="55" t="s">
        <v>3196</v>
      </c>
      <c r="F6283" s="55">
        <v>0</v>
      </c>
      <c r="G6283" s="55">
        <v>0</v>
      </c>
    </row>
    <row r="6284" spans="2:7">
      <c r="B6284" s="55" t="s">
        <v>266</v>
      </c>
      <c r="C6284" s="55" t="s">
        <v>132</v>
      </c>
      <c r="D6284" s="55" t="s">
        <v>267</v>
      </c>
      <c r="E6284" s="55" t="s">
        <v>3197</v>
      </c>
      <c r="F6284" s="55">
        <v>0</v>
      </c>
      <c r="G6284" s="55">
        <v>0</v>
      </c>
    </row>
    <row r="6285" spans="2:7">
      <c r="B6285" s="55" t="s">
        <v>266</v>
      </c>
      <c r="C6285" s="55" t="s">
        <v>132</v>
      </c>
      <c r="D6285" s="55" t="s">
        <v>267</v>
      </c>
      <c r="E6285" s="55" t="s">
        <v>3198</v>
      </c>
      <c r="F6285" s="55">
        <v>27</v>
      </c>
      <c r="G6285" s="55">
        <v>115</v>
      </c>
    </row>
    <row r="6286" spans="2:7">
      <c r="B6286" s="55" t="s">
        <v>266</v>
      </c>
      <c r="C6286" s="55" t="s">
        <v>132</v>
      </c>
      <c r="D6286" s="55" t="s">
        <v>269</v>
      </c>
      <c r="E6286" s="55" t="s">
        <v>3198</v>
      </c>
      <c r="F6286" s="55">
        <v>0</v>
      </c>
      <c r="G6286" s="55">
        <v>59</v>
      </c>
    </row>
    <row r="6287" spans="2:7">
      <c r="B6287" s="55" t="s">
        <v>266</v>
      </c>
      <c r="C6287" s="55" t="s">
        <v>132</v>
      </c>
      <c r="D6287" s="55" t="s">
        <v>270</v>
      </c>
      <c r="E6287" s="55" t="s">
        <v>3198</v>
      </c>
      <c r="F6287" s="55">
        <v>0</v>
      </c>
      <c r="G6287" s="55">
        <v>0</v>
      </c>
    </row>
    <row r="6288" spans="2:7">
      <c r="B6288" s="55" t="s">
        <v>266</v>
      </c>
      <c r="C6288" s="55" t="s">
        <v>132</v>
      </c>
      <c r="D6288" s="55" t="s">
        <v>267</v>
      </c>
      <c r="E6288" s="55" t="s">
        <v>3199</v>
      </c>
      <c r="F6288" s="55">
        <v>44</v>
      </c>
      <c r="G6288" s="55">
        <v>21</v>
      </c>
    </row>
    <row r="6289" spans="2:7">
      <c r="B6289" s="55" t="s">
        <v>266</v>
      </c>
      <c r="C6289" s="55" t="s">
        <v>132</v>
      </c>
      <c r="D6289" s="55" t="s">
        <v>269</v>
      </c>
      <c r="E6289" s="55" t="s">
        <v>3199</v>
      </c>
      <c r="F6289" s="55">
        <v>0</v>
      </c>
      <c r="G6289" s="55">
        <v>0</v>
      </c>
    </row>
    <row r="6290" spans="2:7">
      <c r="B6290" s="55" t="s">
        <v>266</v>
      </c>
      <c r="C6290" s="55" t="s">
        <v>132</v>
      </c>
      <c r="D6290" s="55" t="s">
        <v>267</v>
      </c>
      <c r="E6290" s="55" t="s">
        <v>3200</v>
      </c>
      <c r="F6290" s="55">
        <v>1</v>
      </c>
      <c r="G6290" s="55">
        <v>0</v>
      </c>
    </row>
    <row r="6291" spans="2:7">
      <c r="B6291" s="55" t="s">
        <v>266</v>
      </c>
      <c r="C6291" s="55" t="s">
        <v>132</v>
      </c>
      <c r="D6291" s="55" t="s">
        <v>267</v>
      </c>
      <c r="E6291" s="55" t="s">
        <v>3201</v>
      </c>
      <c r="F6291" s="55">
        <v>1257</v>
      </c>
      <c r="G6291" s="55">
        <v>1037</v>
      </c>
    </row>
    <row r="6292" spans="2:7">
      <c r="B6292" s="55" t="s">
        <v>266</v>
      </c>
      <c r="C6292" s="55" t="s">
        <v>132</v>
      </c>
      <c r="D6292" s="55" t="s">
        <v>269</v>
      </c>
      <c r="E6292" s="55" t="s">
        <v>3201</v>
      </c>
      <c r="F6292" s="55">
        <v>715</v>
      </c>
      <c r="G6292" s="55">
        <v>543</v>
      </c>
    </row>
    <row r="6293" spans="2:7">
      <c r="B6293" s="55" t="s">
        <v>266</v>
      </c>
      <c r="C6293" s="55" t="s">
        <v>132</v>
      </c>
      <c r="D6293" s="55" t="s">
        <v>270</v>
      </c>
      <c r="E6293" s="55" t="s">
        <v>3201</v>
      </c>
      <c r="F6293" s="55">
        <v>163</v>
      </c>
      <c r="G6293" s="55">
        <v>194</v>
      </c>
    </row>
    <row r="6294" spans="2:7">
      <c r="B6294" s="55" t="s">
        <v>266</v>
      </c>
      <c r="C6294" s="55" t="s">
        <v>132</v>
      </c>
      <c r="D6294" s="55" t="s">
        <v>267</v>
      </c>
      <c r="E6294" s="55" t="s">
        <v>3202</v>
      </c>
      <c r="F6294" s="55">
        <v>26</v>
      </c>
      <c r="G6294" s="55">
        <v>8</v>
      </c>
    </row>
    <row r="6295" spans="2:7">
      <c r="B6295" s="55" t="s">
        <v>266</v>
      </c>
      <c r="C6295" s="55" t="s">
        <v>132</v>
      </c>
      <c r="D6295" s="55" t="s">
        <v>269</v>
      </c>
      <c r="E6295" s="55" t="s">
        <v>3202</v>
      </c>
      <c r="F6295" s="55">
        <v>2</v>
      </c>
      <c r="G6295" s="55">
        <v>0</v>
      </c>
    </row>
    <row r="6296" spans="2:7">
      <c r="B6296" s="55" t="s">
        <v>266</v>
      </c>
      <c r="C6296" s="55" t="s">
        <v>132</v>
      </c>
      <c r="D6296" s="55" t="s">
        <v>270</v>
      </c>
      <c r="E6296" s="55" t="s">
        <v>3202</v>
      </c>
      <c r="F6296" s="55">
        <v>0</v>
      </c>
      <c r="G6296" s="55">
        <v>2</v>
      </c>
    </row>
    <row r="6297" spans="2:7">
      <c r="B6297" s="55" t="s">
        <v>266</v>
      </c>
      <c r="C6297" s="55" t="s">
        <v>132</v>
      </c>
      <c r="D6297" s="55" t="s">
        <v>267</v>
      </c>
      <c r="E6297" s="55" t="s">
        <v>3203</v>
      </c>
      <c r="F6297" s="55">
        <v>3</v>
      </c>
      <c r="G6297" s="55">
        <v>0</v>
      </c>
    </row>
    <row r="6298" spans="2:7">
      <c r="B6298" s="55" t="s">
        <v>266</v>
      </c>
      <c r="C6298" s="55" t="s">
        <v>132</v>
      </c>
      <c r="D6298" s="55" t="s">
        <v>269</v>
      </c>
      <c r="E6298" s="55" t="s">
        <v>3203</v>
      </c>
      <c r="F6298" s="55">
        <v>0</v>
      </c>
      <c r="G6298" s="55">
        <v>0</v>
      </c>
    </row>
    <row r="6299" spans="2:7">
      <c r="B6299" s="55" t="s">
        <v>266</v>
      </c>
      <c r="C6299" s="55" t="s">
        <v>132</v>
      </c>
      <c r="D6299" s="55" t="s">
        <v>267</v>
      </c>
      <c r="E6299" s="55" t="s">
        <v>3204</v>
      </c>
      <c r="F6299" s="55">
        <v>130</v>
      </c>
      <c r="G6299" s="55">
        <v>17</v>
      </c>
    </row>
    <row r="6300" spans="2:7">
      <c r="B6300" s="55" t="s">
        <v>266</v>
      </c>
      <c r="C6300" s="55" t="s">
        <v>132</v>
      </c>
      <c r="D6300" s="55" t="s">
        <v>269</v>
      </c>
      <c r="E6300" s="55" t="s">
        <v>3204</v>
      </c>
      <c r="F6300" s="55">
        <v>0</v>
      </c>
      <c r="G6300" s="55">
        <v>0</v>
      </c>
    </row>
    <row r="6301" spans="2:7">
      <c r="B6301" s="55" t="s">
        <v>266</v>
      </c>
      <c r="C6301" s="55" t="s">
        <v>132</v>
      </c>
      <c r="D6301" s="55" t="s">
        <v>270</v>
      </c>
      <c r="E6301" s="55" t="s">
        <v>3204</v>
      </c>
      <c r="F6301" s="55">
        <v>0</v>
      </c>
      <c r="G6301" s="55">
        <v>12</v>
      </c>
    </row>
    <row r="6302" spans="2:7">
      <c r="B6302" s="55" t="s">
        <v>266</v>
      </c>
      <c r="C6302" s="55" t="s">
        <v>132</v>
      </c>
      <c r="D6302" s="55" t="s">
        <v>267</v>
      </c>
      <c r="E6302" s="55" t="s">
        <v>3205</v>
      </c>
      <c r="F6302" s="55">
        <v>70</v>
      </c>
      <c r="G6302" s="55">
        <v>70</v>
      </c>
    </row>
    <row r="6303" spans="2:7">
      <c r="B6303" s="55" t="s">
        <v>266</v>
      </c>
      <c r="C6303" s="55" t="s">
        <v>132</v>
      </c>
      <c r="D6303" s="55" t="s">
        <v>269</v>
      </c>
      <c r="E6303" s="55" t="s">
        <v>3205</v>
      </c>
      <c r="F6303" s="55">
        <v>36</v>
      </c>
      <c r="G6303" s="55">
        <v>20</v>
      </c>
    </row>
    <row r="6304" spans="2:7">
      <c r="B6304" s="55" t="s">
        <v>266</v>
      </c>
      <c r="C6304" s="55" t="s">
        <v>132</v>
      </c>
      <c r="D6304" s="55" t="s">
        <v>270</v>
      </c>
      <c r="E6304" s="55" t="s">
        <v>3205</v>
      </c>
      <c r="F6304" s="55">
        <v>0</v>
      </c>
      <c r="G6304" s="55">
        <v>0</v>
      </c>
    </row>
    <row r="6305" spans="2:7">
      <c r="B6305" s="55" t="s">
        <v>266</v>
      </c>
      <c r="C6305" s="55" t="s">
        <v>132</v>
      </c>
      <c r="D6305" s="55" t="s">
        <v>267</v>
      </c>
      <c r="E6305" s="55" t="s">
        <v>3206</v>
      </c>
      <c r="F6305" s="55">
        <v>4</v>
      </c>
      <c r="G6305" s="55">
        <v>0</v>
      </c>
    </row>
    <row r="6306" spans="2:7">
      <c r="B6306" s="55" t="s">
        <v>266</v>
      </c>
      <c r="C6306" s="55" t="s">
        <v>132</v>
      </c>
      <c r="D6306" s="55" t="s">
        <v>267</v>
      </c>
      <c r="E6306" s="55" t="s">
        <v>3207</v>
      </c>
      <c r="F6306" s="55">
        <v>0</v>
      </c>
      <c r="G6306" s="55">
        <v>1</v>
      </c>
    </row>
    <row r="6307" spans="2:7">
      <c r="B6307" s="55" t="s">
        <v>266</v>
      </c>
      <c r="C6307" s="55" t="s">
        <v>132</v>
      </c>
      <c r="D6307" s="55" t="s">
        <v>267</v>
      </c>
      <c r="E6307" s="55" t="s">
        <v>3208</v>
      </c>
      <c r="F6307" s="55">
        <v>30</v>
      </c>
      <c r="G6307" s="55">
        <v>36</v>
      </c>
    </row>
    <row r="6308" spans="2:7">
      <c r="B6308" s="55" t="s">
        <v>266</v>
      </c>
      <c r="C6308" s="55" t="s">
        <v>132</v>
      </c>
      <c r="D6308" s="55" t="s">
        <v>269</v>
      </c>
      <c r="E6308" s="55" t="s">
        <v>3208</v>
      </c>
      <c r="F6308" s="55">
        <v>0</v>
      </c>
      <c r="G6308" s="55">
        <v>0</v>
      </c>
    </row>
    <row r="6309" spans="2:7">
      <c r="B6309" s="55" t="s">
        <v>266</v>
      </c>
      <c r="C6309" s="55" t="s">
        <v>132</v>
      </c>
      <c r="D6309" s="55" t="s">
        <v>267</v>
      </c>
      <c r="E6309" s="55" t="s">
        <v>3209</v>
      </c>
      <c r="F6309" s="55">
        <v>2</v>
      </c>
      <c r="G6309" s="55">
        <v>2</v>
      </c>
    </row>
    <row r="6310" spans="2:7">
      <c r="B6310" s="55" t="s">
        <v>266</v>
      </c>
      <c r="C6310" s="55" t="s">
        <v>132</v>
      </c>
      <c r="D6310" s="55" t="s">
        <v>269</v>
      </c>
      <c r="E6310" s="55" t="s">
        <v>3209</v>
      </c>
      <c r="F6310" s="55">
        <v>0</v>
      </c>
      <c r="G6310" s="55">
        <v>0</v>
      </c>
    </row>
    <row r="6311" spans="2:7">
      <c r="B6311" s="55" t="s">
        <v>266</v>
      </c>
      <c r="C6311" s="55" t="s">
        <v>132</v>
      </c>
      <c r="D6311" s="55" t="s">
        <v>270</v>
      </c>
      <c r="E6311" s="55" t="s">
        <v>3209</v>
      </c>
      <c r="F6311" s="55">
        <v>0</v>
      </c>
      <c r="G6311" s="55">
        <v>0</v>
      </c>
    </row>
    <row r="6312" spans="2:7">
      <c r="B6312" s="55" t="s">
        <v>266</v>
      </c>
      <c r="C6312" s="55" t="s">
        <v>132</v>
      </c>
      <c r="D6312" s="55" t="s">
        <v>267</v>
      </c>
      <c r="E6312" s="55" t="s">
        <v>3210</v>
      </c>
      <c r="F6312" s="55">
        <v>21</v>
      </c>
      <c r="G6312" s="55">
        <v>16</v>
      </c>
    </row>
    <row r="6313" spans="2:7">
      <c r="B6313" s="55" t="s">
        <v>266</v>
      </c>
      <c r="C6313" s="55" t="s">
        <v>132</v>
      </c>
      <c r="D6313" s="55" t="s">
        <v>269</v>
      </c>
      <c r="E6313" s="55" t="s">
        <v>3210</v>
      </c>
      <c r="F6313" s="55">
        <v>8</v>
      </c>
      <c r="G6313" s="55">
        <v>0</v>
      </c>
    </row>
    <row r="6314" spans="2:7">
      <c r="B6314" s="55" t="s">
        <v>266</v>
      </c>
      <c r="C6314" s="55" t="s">
        <v>132</v>
      </c>
      <c r="D6314" s="55" t="s">
        <v>270</v>
      </c>
      <c r="E6314" s="55" t="s">
        <v>3210</v>
      </c>
      <c r="F6314" s="55">
        <v>0</v>
      </c>
      <c r="G6314" s="55">
        <v>0</v>
      </c>
    </row>
    <row r="6315" spans="2:7">
      <c r="B6315" s="55" t="s">
        <v>266</v>
      </c>
      <c r="C6315" s="55" t="s">
        <v>132</v>
      </c>
      <c r="D6315" s="55" t="s">
        <v>267</v>
      </c>
      <c r="E6315" s="55" t="s">
        <v>3211</v>
      </c>
      <c r="F6315" s="55">
        <v>98</v>
      </c>
      <c r="G6315" s="55">
        <v>44</v>
      </c>
    </row>
    <row r="6316" spans="2:7">
      <c r="B6316" s="55" t="s">
        <v>266</v>
      </c>
      <c r="C6316" s="55" t="s">
        <v>132</v>
      </c>
      <c r="D6316" s="55" t="s">
        <v>269</v>
      </c>
      <c r="E6316" s="55" t="s">
        <v>3211</v>
      </c>
      <c r="F6316" s="55">
        <v>74</v>
      </c>
      <c r="G6316" s="55">
        <v>34</v>
      </c>
    </row>
    <row r="6317" spans="2:7">
      <c r="B6317" s="55" t="s">
        <v>266</v>
      </c>
      <c r="C6317" s="55" t="s">
        <v>132</v>
      </c>
      <c r="D6317" s="55" t="s">
        <v>270</v>
      </c>
      <c r="E6317" s="55" t="s">
        <v>3211</v>
      </c>
      <c r="F6317" s="55">
        <v>0</v>
      </c>
      <c r="G6317" s="55">
        <v>6</v>
      </c>
    </row>
    <row r="6318" spans="2:7">
      <c r="B6318" s="55" t="s">
        <v>266</v>
      </c>
      <c r="C6318" s="55" t="s">
        <v>132</v>
      </c>
      <c r="D6318" s="55" t="s">
        <v>267</v>
      </c>
      <c r="E6318" s="55" t="s">
        <v>2679</v>
      </c>
      <c r="F6318" s="55">
        <v>1116</v>
      </c>
      <c r="G6318" s="55">
        <v>636</v>
      </c>
    </row>
    <row r="6319" spans="2:7">
      <c r="B6319" s="55" t="s">
        <v>266</v>
      </c>
      <c r="C6319" s="55" t="s">
        <v>132</v>
      </c>
      <c r="D6319" s="55" t="s">
        <v>269</v>
      </c>
      <c r="E6319" s="55" t="s">
        <v>2679</v>
      </c>
      <c r="F6319" s="55">
        <v>447</v>
      </c>
      <c r="G6319" s="55">
        <v>475</v>
      </c>
    </row>
    <row r="6320" spans="2:7">
      <c r="B6320" s="55" t="s">
        <v>266</v>
      </c>
      <c r="C6320" s="55" t="s">
        <v>132</v>
      </c>
      <c r="D6320" s="55" t="s">
        <v>270</v>
      </c>
      <c r="E6320" s="55" t="s">
        <v>2679</v>
      </c>
      <c r="F6320" s="55">
        <v>75</v>
      </c>
      <c r="G6320" s="55">
        <v>67</v>
      </c>
    </row>
    <row r="6321" spans="2:7">
      <c r="B6321" s="55" t="s">
        <v>266</v>
      </c>
      <c r="C6321" s="55" t="s">
        <v>132</v>
      </c>
      <c r="D6321" s="55" t="s">
        <v>267</v>
      </c>
      <c r="E6321" s="55" t="s">
        <v>3212</v>
      </c>
      <c r="F6321" s="55">
        <v>0</v>
      </c>
      <c r="G6321" s="55">
        <v>0</v>
      </c>
    </row>
    <row r="6322" spans="2:7">
      <c r="B6322" s="55" t="s">
        <v>266</v>
      </c>
      <c r="C6322" s="55" t="s">
        <v>132</v>
      </c>
      <c r="D6322" s="55" t="s">
        <v>269</v>
      </c>
      <c r="E6322" s="55" t="s">
        <v>3212</v>
      </c>
      <c r="F6322" s="55">
        <v>125</v>
      </c>
      <c r="G6322" s="55">
        <v>20</v>
      </c>
    </row>
    <row r="6323" spans="2:7">
      <c r="B6323" s="55" t="s">
        <v>266</v>
      </c>
      <c r="C6323" s="55" t="s">
        <v>132</v>
      </c>
      <c r="D6323" s="55" t="s">
        <v>270</v>
      </c>
      <c r="E6323" s="55" t="s">
        <v>3212</v>
      </c>
      <c r="F6323" s="55">
        <v>0</v>
      </c>
      <c r="G6323" s="55">
        <v>3</v>
      </c>
    </row>
    <row r="6324" spans="2:7">
      <c r="B6324" s="55" t="s">
        <v>266</v>
      </c>
      <c r="C6324" s="55" t="s">
        <v>132</v>
      </c>
      <c r="D6324" s="55" t="s">
        <v>267</v>
      </c>
      <c r="E6324" s="55" t="s">
        <v>3213</v>
      </c>
      <c r="F6324" s="55">
        <v>21</v>
      </c>
      <c r="G6324" s="55">
        <v>11</v>
      </c>
    </row>
    <row r="6325" spans="2:7">
      <c r="B6325" s="55" t="s">
        <v>266</v>
      </c>
      <c r="C6325" s="55" t="s">
        <v>132</v>
      </c>
      <c r="D6325" s="55" t="s">
        <v>269</v>
      </c>
      <c r="E6325" s="55" t="s">
        <v>3213</v>
      </c>
      <c r="F6325" s="55">
        <v>15</v>
      </c>
      <c r="G6325" s="55">
        <v>74</v>
      </c>
    </row>
    <row r="6326" spans="2:7">
      <c r="B6326" s="55" t="s">
        <v>266</v>
      </c>
      <c r="C6326" s="55" t="s">
        <v>132</v>
      </c>
      <c r="D6326" s="55" t="s">
        <v>270</v>
      </c>
      <c r="E6326" s="55" t="s">
        <v>3213</v>
      </c>
      <c r="F6326" s="55">
        <v>4</v>
      </c>
      <c r="G6326" s="55">
        <v>0</v>
      </c>
    </row>
    <row r="6327" spans="2:7">
      <c r="B6327" s="55" t="s">
        <v>266</v>
      </c>
      <c r="C6327" s="55" t="s">
        <v>132</v>
      </c>
      <c r="D6327" s="55" t="s">
        <v>267</v>
      </c>
      <c r="E6327" s="55" t="s">
        <v>3214</v>
      </c>
      <c r="F6327" s="55">
        <v>26</v>
      </c>
      <c r="G6327" s="55">
        <v>7</v>
      </c>
    </row>
    <row r="6328" spans="2:7">
      <c r="B6328" s="55" t="s">
        <v>266</v>
      </c>
      <c r="C6328" s="55" t="s">
        <v>132</v>
      </c>
      <c r="D6328" s="55" t="s">
        <v>269</v>
      </c>
      <c r="E6328" s="55" t="s">
        <v>3214</v>
      </c>
      <c r="F6328" s="55">
        <v>0</v>
      </c>
      <c r="G6328" s="55">
        <v>12</v>
      </c>
    </row>
    <row r="6329" spans="2:7">
      <c r="B6329" s="55" t="s">
        <v>266</v>
      </c>
      <c r="C6329" s="55" t="s">
        <v>132</v>
      </c>
      <c r="D6329" s="55" t="s">
        <v>267</v>
      </c>
      <c r="E6329" s="55" t="s">
        <v>3215</v>
      </c>
      <c r="F6329" s="55">
        <v>311</v>
      </c>
      <c r="G6329" s="55">
        <v>293</v>
      </c>
    </row>
    <row r="6330" spans="2:7">
      <c r="B6330" s="55" t="s">
        <v>266</v>
      </c>
      <c r="C6330" s="55" t="s">
        <v>132</v>
      </c>
      <c r="D6330" s="55" t="s">
        <v>269</v>
      </c>
      <c r="E6330" s="55" t="s">
        <v>3215</v>
      </c>
      <c r="F6330" s="55">
        <v>135</v>
      </c>
      <c r="G6330" s="55">
        <v>94</v>
      </c>
    </row>
    <row r="6331" spans="2:7">
      <c r="B6331" s="55" t="s">
        <v>266</v>
      </c>
      <c r="C6331" s="55" t="s">
        <v>132</v>
      </c>
      <c r="D6331" s="55" t="s">
        <v>270</v>
      </c>
      <c r="E6331" s="55" t="s">
        <v>3215</v>
      </c>
      <c r="F6331" s="55">
        <v>178</v>
      </c>
      <c r="G6331" s="55">
        <v>132</v>
      </c>
    </row>
    <row r="6332" spans="2:7">
      <c r="B6332" s="55" t="s">
        <v>266</v>
      </c>
      <c r="C6332" s="55" t="s">
        <v>132</v>
      </c>
      <c r="D6332" s="55" t="s">
        <v>267</v>
      </c>
      <c r="E6332" s="55" t="s">
        <v>3216</v>
      </c>
      <c r="F6332" s="55">
        <v>1</v>
      </c>
      <c r="G6332" s="55">
        <v>2</v>
      </c>
    </row>
    <row r="6333" spans="2:7">
      <c r="B6333" s="55" t="s">
        <v>266</v>
      </c>
      <c r="C6333" s="55" t="s">
        <v>132</v>
      </c>
      <c r="D6333" s="55" t="s">
        <v>269</v>
      </c>
      <c r="E6333" s="55" t="s">
        <v>3216</v>
      </c>
      <c r="F6333" s="55">
        <v>4</v>
      </c>
      <c r="G6333" s="55">
        <v>0</v>
      </c>
    </row>
    <row r="6334" spans="2:7">
      <c r="B6334" s="55" t="s">
        <v>266</v>
      </c>
      <c r="C6334" s="55" t="s">
        <v>132</v>
      </c>
      <c r="D6334" s="55" t="s">
        <v>267</v>
      </c>
      <c r="E6334" s="55" t="s">
        <v>3217</v>
      </c>
      <c r="F6334" s="55">
        <v>48</v>
      </c>
      <c r="G6334" s="55">
        <v>28</v>
      </c>
    </row>
    <row r="6335" spans="2:7">
      <c r="B6335" s="55" t="s">
        <v>266</v>
      </c>
      <c r="C6335" s="55" t="s">
        <v>132</v>
      </c>
      <c r="D6335" s="55" t="s">
        <v>269</v>
      </c>
      <c r="E6335" s="55" t="s">
        <v>3217</v>
      </c>
      <c r="F6335" s="55">
        <v>0</v>
      </c>
      <c r="G6335" s="55">
        <v>0</v>
      </c>
    </row>
    <row r="6336" spans="2:7">
      <c r="B6336" s="55" t="s">
        <v>266</v>
      </c>
      <c r="C6336" s="55" t="s">
        <v>132</v>
      </c>
      <c r="D6336" s="55" t="s">
        <v>270</v>
      </c>
      <c r="E6336" s="55" t="s">
        <v>3217</v>
      </c>
      <c r="F6336" s="55">
        <v>6</v>
      </c>
      <c r="G6336" s="55">
        <v>0</v>
      </c>
    </row>
    <row r="6337" spans="2:7">
      <c r="B6337" s="55" t="s">
        <v>266</v>
      </c>
      <c r="C6337" s="55" t="s">
        <v>132</v>
      </c>
      <c r="D6337" s="55" t="s">
        <v>267</v>
      </c>
      <c r="E6337" s="55" t="s">
        <v>2557</v>
      </c>
      <c r="F6337" s="55">
        <v>0</v>
      </c>
      <c r="G6337" s="55">
        <v>0</v>
      </c>
    </row>
    <row r="6338" spans="2:7">
      <c r="B6338" s="55" t="s">
        <v>266</v>
      </c>
      <c r="C6338" s="55" t="s">
        <v>132</v>
      </c>
      <c r="D6338" s="55" t="s">
        <v>270</v>
      </c>
      <c r="E6338" s="55" t="s">
        <v>3218</v>
      </c>
      <c r="F6338" s="55">
        <v>3</v>
      </c>
      <c r="G6338" s="55">
        <v>0</v>
      </c>
    </row>
    <row r="6339" spans="2:7">
      <c r="B6339" s="55" t="s">
        <v>266</v>
      </c>
      <c r="C6339" s="55" t="s">
        <v>132</v>
      </c>
      <c r="D6339" s="55" t="s">
        <v>267</v>
      </c>
      <c r="E6339" s="55" t="s">
        <v>3219</v>
      </c>
      <c r="F6339" s="55">
        <v>0</v>
      </c>
      <c r="G6339" s="55">
        <v>0</v>
      </c>
    </row>
    <row r="6340" spans="2:7">
      <c r="B6340" s="55" t="s">
        <v>266</v>
      </c>
      <c r="C6340" s="55" t="s">
        <v>132</v>
      </c>
      <c r="D6340" s="55" t="s">
        <v>267</v>
      </c>
      <c r="E6340" s="55" t="s">
        <v>3220</v>
      </c>
      <c r="F6340" s="55">
        <v>6143</v>
      </c>
      <c r="G6340" s="55">
        <v>5337</v>
      </c>
    </row>
    <row r="6341" spans="2:7">
      <c r="B6341" s="55" t="s">
        <v>266</v>
      </c>
      <c r="C6341" s="55" t="s">
        <v>132</v>
      </c>
      <c r="D6341" s="55" t="s">
        <v>269</v>
      </c>
      <c r="E6341" s="55" t="s">
        <v>3220</v>
      </c>
      <c r="F6341" s="55">
        <v>6401</v>
      </c>
      <c r="G6341" s="55">
        <v>4327</v>
      </c>
    </row>
    <row r="6342" spans="2:7">
      <c r="B6342" s="55" t="s">
        <v>266</v>
      </c>
      <c r="C6342" s="55" t="s">
        <v>132</v>
      </c>
      <c r="D6342" s="55" t="s">
        <v>270</v>
      </c>
      <c r="E6342" s="55" t="s">
        <v>3220</v>
      </c>
      <c r="F6342" s="55">
        <v>1805</v>
      </c>
      <c r="G6342" s="55">
        <v>1802</v>
      </c>
    </row>
    <row r="6343" spans="2:7">
      <c r="B6343" s="55" t="s">
        <v>266</v>
      </c>
      <c r="C6343" s="55" t="s">
        <v>132</v>
      </c>
      <c r="D6343" s="55" t="s">
        <v>267</v>
      </c>
      <c r="E6343" s="55" t="s">
        <v>3221</v>
      </c>
      <c r="F6343" s="55">
        <v>8</v>
      </c>
      <c r="G6343" s="55">
        <v>54</v>
      </c>
    </row>
    <row r="6344" spans="2:7">
      <c r="B6344" s="55" t="s">
        <v>266</v>
      </c>
      <c r="C6344" s="55" t="s">
        <v>132</v>
      </c>
      <c r="D6344" s="55" t="s">
        <v>269</v>
      </c>
      <c r="E6344" s="55" t="s">
        <v>3221</v>
      </c>
      <c r="F6344" s="55">
        <v>16</v>
      </c>
      <c r="G6344" s="55">
        <v>0</v>
      </c>
    </row>
    <row r="6345" spans="2:7">
      <c r="B6345" s="55" t="s">
        <v>266</v>
      </c>
      <c r="C6345" s="55" t="s">
        <v>132</v>
      </c>
      <c r="D6345" s="55" t="s">
        <v>270</v>
      </c>
      <c r="E6345" s="55" t="s">
        <v>3221</v>
      </c>
      <c r="F6345" s="55">
        <v>0</v>
      </c>
      <c r="G6345" s="55">
        <v>0</v>
      </c>
    </row>
    <row r="6346" spans="2:7">
      <c r="B6346" s="55" t="s">
        <v>266</v>
      </c>
      <c r="C6346" s="55" t="s">
        <v>132</v>
      </c>
      <c r="D6346" s="55" t="s">
        <v>267</v>
      </c>
      <c r="E6346" s="55" t="s">
        <v>3222</v>
      </c>
      <c r="F6346" s="55">
        <v>26</v>
      </c>
      <c r="G6346" s="55">
        <v>3</v>
      </c>
    </row>
    <row r="6347" spans="2:7">
      <c r="B6347" s="55" t="s">
        <v>266</v>
      </c>
      <c r="C6347" s="55" t="s">
        <v>132</v>
      </c>
      <c r="D6347" s="55" t="s">
        <v>269</v>
      </c>
      <c r="E6347" s="55" t="s">
        <v>3222</v>
      </c>
      <c r="F6347" s="55">
        <v>15</v>
      </c>
      <c r="G6347" s="55">
        <v>17</v>
      </c>
    </row>
    <row r="6348" spans="2:7">
      <c r="B6348" s="55" t="s">
        <v>266</v>
      </c>
      <c r="C6348" s="55" t="s">
        <v>132</v>
      </c>
      <c r="D6348" s="55" t="s">
        <v>270</v>
      </c>
      <c r="E6348" s="55" t="s">
        <v>3222</v>
      </c>
      <c r="F6348" s="55">
        <v>4</v>
      </c>
      <c r="G6348" s="55">
        <v>0</v>
      </c>
    </row>
    <row r="6349" spans="2:7">
      <c r="B6349" s="55" t="s">
        <v>266</v>
      </c>
      <c r="C6349" s="55" t="s">
        <v>132</v>
      </c>
      <c r="D6349" s="55" t="s">
        <v>267</v>
      </c>
      <c r="E6349" s="55" t="s">
        <v>3223</v>
      </c>
      <c r="F6349" s="55">
        <v>0</v>
      </c>
      <c r="G6349" s="55">
        <v>12</v>
      </c>
    </row>
    <row r="6350" spans="2:7">
      <c r="B6350" s="55" t="s">
        <v>266</v>
      </c>
      <c r="C6350" s="55" t="s">
        <v>132</v>
      </c>
      <c r="D6350" s="55" t="s">
        <v>267</v>
      </c>
      <c r="E6350" s="55" t="s">
        <v>3224</v>
      </c>
      <c r="F6350" s="55">
        <v>0</v>
      </c>
      <c r="G6350" s="55">
        <v>2</v>
      </c>
    </row>
    <row r="6351" spans="2:7">
      <c r="B6351" s="55" t="s">
        <v>266</v>
      </c>
      <c r="C6351" s="55" t="s">
        <v>132</v>
      </c>
      <c r="D6351" s="55" t="s">
        <v>269</v>
      </c>
      <c r="E6351" s="55" t="s">
        <v>3224</v>
      </c>
      <c r="F6351" s="55">
        <v>0</v>
      </c>
      <c r="G6351" s="55">
        <v>0</v>
      </c>
    </row>
    <row r="6352" spans="2:7">
      <c r="B6352" s="55" t="s">
        <v>266</v>
      </c>
      <c r="C6352" s="55" t="s">
        <v>132</v>
      </c>
      <c r="D6352" s="55" t="s">
        <v>267</v>
      </c>
      <c r="E6352" s="55" t="s">
        <v>3225</v>
      </c>
      <c r="F6352" s="55">
        <v>40</v>
      </c>
      <c r="G6352" s="55">
        <v>9</v>
      </c>
    </row>
    <row r="6353" spans="2:7">
      <c r="B6353" s="55" t="s">
        <v>266</v>
      </c>
      <c r="C6353" s="55" t="s">
        <v>132</v>
      </c>
      <c r="D6353" s="55" t="s">
        <v>269</v>
      </c>
      <c r="E6353" s="55" t="s">
        <v>3225</v>
      </c>
      <c r="F6353" s="55">
        <v>6</v>
      </c>
      <c r="G6353" s="55">
        <v>36</v>
      </c>
    </row>
    <row r="6354" spans="2:7">
      <c r="B6354" s="55" t="s">
        <v>266</v>
      </c>
      <c r="C6354" s="55" t="s">
        <v>132</v>
      </c>
      <c r="D6354" s="55" t="s">
        <v>270</v>
      </c>
      <c r="E6354" s="55" t="s">
        <v>3225</v>
      </c>
      <c r="F6354" s="55">
        <v>2</v>
      </c>
      <c r="G6354" s="55">
        <v>2</v>
      </c>
    </row>
    <row r="6355" spans="2:7">
      <c r="B6355" s="55" t="s">
        <v>266</v>
      </c>
      <c r="C6355" s="55" t="s">
        <v>132</v>
      </c>
      <c r="D6355" s="55" t="s">
        <v>267</v>
      </c>
      <c r="E6355" s="55" t="s">
        <v>3226</v>
      </c>
      <c r="F6355" s="55">
        <v>0</v>
      </c>
      <c r="G6355" s="55">
        <v>36</v>
      </c>
    </row>
    <row r="6356" spans="2:7">
      <c r="B6356" s="55" t="s">
        <v>266</v>
      </c>
      <c r="C6356" s="55" t="s">
        <v>132</v>
      </c>
      <c r="D6356" s="55" t="s">
        <v>269</v>
      </c>
      <c r="E6356" s="55" t="s">
        <v>3226</v>
      </c>
      <c r="F6356" s="55">
        <v>100</v>
      </c>
      <c r="G6356" s="55">
        <v>0</v>
      </c>
    </row>
    <row r="6357" spans="2:7">
      <c r="B6357" s="55" t="s">
        <v>266</v>
      </c>
      <c r="C6357" s="55" t="s">
        <v>132</v>
      </c>
      <c r="D6357" s="55" t="s">
        <v>267</v>
      </c>
      <c r="E6357" s="55" t="s">
        <v>3227</v>
      </c>
      <c r="F6357" s="55">
        <v>0</v>
      </c>
      <c r="G6357" s="55">
        <v>0</v>
      </c>
    </row>
    <row r="6358" spans="2:7">
      <c r="B6358" s="55" t="s">
        <v>266</v>
      </c>
      <c r="C6358" s="55" t="s">
        <v>132</v>
      </c>
      <c r="D6358" s="55" t="s">
        <v>267</v>
      </c>
      <c r="E6358" s="55" t="s">
        <v>2696</v>
      </c>
      <c r="F6358" s="55">
        <v>3</v>
      </c>
      <c r="G6358" s="55">
        <v>2</v>
      </c>
    </row>
    <row r="6359" spans="2:7">
      <c r="B6359" s="55" t="s">
        <v>266</v>
      </c>
      <c r="C6359" s="55" t="s">
        <v>132</v>
      </c>
      <c r="D6359" s="55" t="s">
        <v>267</v>
      </c>
      <c r="E6359" s="55" t="s">
        <v>3228</v>
      </c>
      <c r="F6359" s="55">
        <v>48</v>
      </c>
      <c r="G6359" s="55">
        <v>71</v>
      </c>
    </row>
    <row r="6360" spans="2:7">
      <c r="B6360" s="55" t="s">
        <v>266</v>
      </c>
      <c r="C6360" s="55" t="s">
        <v>132</v>
      </c>
      <c r="D6360" s="55" t="s">
        <v>269</v>
      </c>
      <c r="E6360" s="55" t="s">
        <v>3228</v>
      </c>
      <c r="F6360" s="55">
        <v>10</v>
      </c>
      <c r="G6360" s="55">
        <v>213</v>
      </c>
    </row>
    <row r="6361" spans="2:7">
      <c r="B6361" s="55" t="s">
        <v>266</v>
      </c>
      <c r="C6361" s="55" t="s">
        <v>132</v>
      </c>
      <c r="D6361" s="55" t="s">
        <v>270</v>
      </c>
      <c r="E6361" s="55" t="s">
        <v>3228</v>
      </c>
      <c r="F6361" s="55">
        <v>0</v>
      </c>
      <c r="G6361" s="55">
        <v>12</v>
      </c>
    </row>
    <row r="6362" spans="2:7">
      <c r="B6362" s="55" t="s">
        <v>266</v>
      </c>
      <c r="C6362" s="55" t="s">
        <v>132</v>
      </c>
      <c r="D6362" s="55" t="s">
        <v>267</v>
      </c>
      <c r="E6362" s="55" t="s">
        <v>3229</v>
      </c>
      <c r="F6362" s="55">
        <v>228</v>
      </c>
      <c r="G6362" s="55">
        <v>102</v>
      </c>
    </row>
    <row r="6363" spans="2:7">
      <c r="B6363" s="55" t="s">
        <v>266</v>
      </c>
      <c r="C6363" s="55" t="s">
        <v>132</v>
      </c>
      <c r="D6363" s="55" t="s">
        <v>269</v>
      </c>
      <c r="E6363" s="55" t="s">
        <v>3229</v>
      </c>
      <c r="F6363" s="55">
        <v>0</v>
      </c>
      <c r="G6363" s="55">
        <v>0</v>
      </c>
    </row>
    <row r="6364" spans="2:7">
      <c r="B6364" s="55" t="s">
        <v>266</v>
      </c>
      <c r="C6364" s="55" t="s">
        <v>132</v>
      </c>
      <c r="D6364" s="55" t="s">
        <v>267</v>
      </c>
      <c r="E6364" s="55" t="s">
        <v>3230</v>
      </c>
      <c r="F6364" s="55">
        <v>0</v>
      </c>
      <c r="G6364" s="55">
        <v>2</v>
      </c>
    </row>
    <row r="6365" spans="2:7">
      <c r="B6365" s="55" t="s">
        <v>266</v>
      </c>
      <c r="C6365" s="55" t="s">
        <v>132</v>
      </c>
      <c r="D6365" s="55" t="s">
        <v>269</v>
      </c>
      <c r="E6365" s="55" t="s">
        <v>3230</v>
      </c>
      <c r="F6365" s="55">
        <v>0</v>
      </c>
      <c r="G6365" s="55">
        <v>0</v>
      </c>
    </row>
    <row r="6366" spans="2:7">
      <c r="B6366" s="55" t="s">
        <v>266</v>
      </c>
      <c r="C6366" s="55" t="s">
        <v>132</v>
      </c>
      <c r="D6366" s="55" t="s">
        <v>267</v>
      </c>
      <c r="E6366" s="55" t="s">
        <v>770</v>
      </c>
      <c r="F6366" s="55">
        <v>18</v>
      </c>
      <c r="G6366" s="55">
        <v>0</v>
      </c>
    </row>
    <row r="6367" spans="2:7">
      <c r="B6367" s="55" t="s">
        <v>266</v>
      </c>
      <c r="C6367" s="55" t="s">
        <v>132</v>
      </c>
      <c r="D6367" s="55" t="s">
        <v>267</v>
      </c>
      <c r="E6367" s="55" t="s">
        <v>3231</v>
      </c>
      <c r="F6367" s="55">
        <v>61</v>
      </c>
      <c r="G6367" s="55">
        <v>57</v>
      </c>
    </row>
    <row r="6368" spans="2:7">
      <c r="B6368" s="55" t="s">
        <v>266</v>
      </c>
      <c r="C6368" s="55" t="s">
        <v>132</v>
      </c>
      <c r="D6368" s="55" t="s">
        <v>269</v>
      </c>
      <c r="E6368" s="55" t="s">
        <v>3231</v>
      </c>
      <c r="F6368" s="55">
        <v>10</v>
      </c>
      <c r="G6368" s="55">
        <v>29</v>
      </c>
    </row>
    <row r="6369" spans="2:7">
      <c r="B6369" s="55" t="s">
        <v>266</v>
      </c>
      <c r="C6369" s="55" t="s">
        <v>132</v>
      </c>
      <c r="D6369" s="55" t="s">
        <v>270</v>
      </c>
      <c r="E6369" s="55" t="s">
        <v>3231</v>
      </c>
      <c r="F6369" s="55">
        <v>1</v>
      </c>
      <c r="G6369" s="55">
        <v>0</v>
      </c>
    </row>
    <row r="6370" spans="2:7">
      <c r="B6370" s="55" t="s">
        <v>266</v>
      </c>
      <c r="C6370" s="55" t="s">
        <v>132</v>
      </c>
      <c r="D6370" s="55" t="s">
        <v>267</v>
      </c>
      <c r="E6370" s="55" t="s">
        <v>3232</v>
      </c>
      <c r="F6370" s="55">
        <v>0</v>
      </c>
      <c r="G6370" s="55">
        <v>0</v>
      </c>
    </row>
    <row r="6371" spans="2:7">
      <c r="B6371" s="55" t="s">
        <v>266</v>
      </c>
      <c r="C6371" s="55" t="s">
        <v>132</v>
      </c>
      <c r="D6371" s="55" t="s">
        <v>269</v>
      </c>
      <c r="E6371" s="55" t="s">
        <v>3232</v>
      </c>
      <c r="F6371" s="55">
        <v>6</v>
      </c>
      <c r="G6371" s="55">
        <v>0</v>
      </c>
    </row>
    <row r="6372" spans="2:7">
      <c r="B6372" s="55" t="s">
        <v>266</v>
      </c>
      <c r="C6372" s="55" t="s">
        <v>132</v>
      </c>
      <c r="D6372" s="55" t="s">
        <v>267</v>
      </c>
      <c r="E6372" s="55" t="s">
        <v>3233</v>
      </c>
      <c r="F6372" s="55">
        <v>31</v>
      </c>
      <c r="G6372" s="55">
        <v>10</v>
      </c>
    </row>
    <row r="6373" spans="2:7">
      <c r="B6373" s="55" t="s">
        <v>266</v>
      </c>
      <c r="C6373" s="55" t="s">
        <v>132</v>
      </c>
      <c r="D6373" s="55" t="s">
        <v>270</v>
      </c>
      <c r="E6373" s="55" t="s">
        <v>3233</v>
      </c>
      <c r="F6373" s="55">
        <v>4</v>
      </c>
      <c r="G6373" s="55">
        <v>3</v>
      </c>
    </row>
    <row r="6374" spans="2:7">
      <c r="B6374" s="55" t="s">
        <v>266</v>
      </c>
      <c r="C6374" s="55" t="s">
        <v>132</v>
      </c>
      <c r="D6374" s="55" t="s">
        <v>267</v>
      </c>
      <c r="E6374" s="55" t="s">
        <v>3234</v>
      </c>
      <c r="F6374" s="55">
        <v>5</v>
      </c>
      <c r="G6374" s="55">
        <v>22</v>
      </c>
    </row>
    <row r="6375" spans="2:7">
      <c r="B6375" s="55" t="s">
        <v>266</v>
      </c>
      <c r="C6375" s="55" t="s">
        <v>132</v>
      </c>
      <c r="D6375" s="55" t="s">
        <v>269</v>
      </c>
      <c r="E6375" s="55" t="s">
        <v>3234</v>
      </c>
      <c r="F6375" s="55">
        <v>2</v>
      </c>
      <c r="G6375" s="55">
        <v>0</v>
      </c>
    </row>
    <row r="6376" spans="2:7">
      <c r="B6376" s="55" t="s">
        <v>266</v>
      </c>
      <c r="C6376" s="55" t="s">
        <v>132</v>
      </c>
      <c r="D6376" s="55" t="s">
        <v>267</v>
      </c>
      <c r="E6376" s="55" t="s">
        <v>3044</v>
      </c>
      <c r="F6376" s="55">
        <v>21</v>
      </c>
      <c r="G6376" s="55">
        <v>14</v>
      </c>
    </row>
    <row r="6377" spans="2:7">
      <c r="B6377" s="55" t="s">
        <v>266</v>
      </c>
      <c r="C6377" s="55" t="s">
        <v>132</v>
      </c>
      <c r="D6377" s="55" t="s">
        <v>270</v>
      </c>
      <c r="E6377" s="55" t="s">
        <v>3044</v>
      </c>
      <c r="F6377" s="55">
        <v>0</v>
      </c>
      <c r="G6377" s="55">
        <v>1</v>
      </c>
    </row>
    <row r="6378" spans="2:7">
      <c r="B6378" s="55" t="s">
        <v>266</v>
      </c>
      <c r="C6378" s="55" t="s">
        <v>132</v>
      </c>
      <c r="D6378" s="55" t="s">
        <v>267</v>
      </c>
      <c r="E6378" s="55" t="s">
        <v>3235</v>
      </c>
      <c r="F6378" s="55">
        <v>60</v>
      </c>
      <c r="G6378" s="55">
        <v>13</v>
      </c>
    </row>
    <row r="6379" spans="2:7">
      <c r="B6379" s="55" t="s">
        <v>266</v>
      </c>
      <c r="C6379" s="55" t="s">
        <v>132</v>
      </c>
      <c r="D6379" s="55" t="s">
        <v>269</v>
      </c>
      <c r="E6379" s="55" t="s">
        <v>3235</v>
      </c>
      <c r="F6379" s="55">
        <v>72</v>
      </c>
      <c r="G6379" s="55">
        <v>78</v>
      </c>
    </row>
    <row r="6380" spans="2:7">
      <c r="B6380" s="55" t="s">
        <v>266</v>
      </c>
      <c r="C6380" s="55" t="s">
        <v>132</v>
      </c>
      <c r="D6380" s="55" t="s">
        <v>270</v>
      </c>
      <c r="E6380" s="55" t="s">
        <v>3235</v>
      </c>
      <c r="F6380" s="55">
        <v>24</v>
      </c>
      <c r="G6380" s="55">
        <v>0</v>
      </c>
    </row>
    <row r="6381" spans="2:7">
      <c r="B6381" s="55" t="s">
        <v>266</v>
      </c>
      <c r="C6381" s="55" t="s">
        <v>132</v>
      </c>
      <c r="D6381" s="55" t="s">
        <v>267</v>
      </c>
      <c r="E6381" s="55" t="s">
        <v>3236</v>
      </c>
      <c r="F6381" s="55">
        <v>6</v>
      </c>
      <c r="G6381" s="55">
        <v>35</v>
      </c>
    </row>
    <row r="6382" spans="2:7">
      <c r="B6382" s="55" t="s">
        <v>266</v>
      </c>
      <c r="C6382" s="55" t="s">
        <v>132</v>
      </c>
      <c r="D6382" s="55" t="s">
        <v>269</v>
      </c>
      <c r="E6382" s="55" t="s">
        <v>3236</v>
      </c>
      <c r="F6382" s="55">
        <v>4</v>
      </c>
      <c r="G6382" s="55">
        <v>84</v>
      </c>
    </row>
    <row r="6383" spans="2:7">
      <c r="B6383" s="55" t="s">
        <v>266</v>
      </c>
      <c r="C6383" s="55" t="s">
        <v>132</v>
      </c>
      <c r="D6383" s="55" t="s">
        <v>270</v>
      </c>
      <c r="E6383" s="55" t="s">
        <v>3236</v>
      </c>
      <c r="F6383" s="55">
        <v>0</v>
      </c>
      <c r="G6383" s="55">
        <v>9</v>
      </c>
    </row>
    <row r="6384" spans="2:7">
      <c r="B6384" s="55" t="s">
        <v>266</v>
      </c>
      <c r="C6384" s="55" t="s">
        <v>132</v>
      </c>
      <c r="D6384" s="55" t="s">
        <v>267</v>
      </c>
      <c r="E6384" s="55" t="s">
        <v>3237</v>
      </c>
      <c r="F6384" s="55">
        <v>8</v>
      </c>
      <c r="G6384" s="55">
        <v>93</v>
      </c>
    </row>
    <row r="6385" spans="2:7">
      <c r="B6385" s="55" t="s">
        <v>266</v>
      </c>
      <c r="C6385" s="55" t="s">
        <v>132</v>
      </c>
      <c r="D6385" s="55" t="s">
        <v>269</v>
      </c>
      <c r="E6385" s="55" t="s">
        <v>3237</v>
      </c>
      <c r="F6385" s="55">
        <v>0</v>
      </c>
      <c r="G6385" s="55">
        <v>0</v>
      </c>
    </row>
    <row r="6386" spans="2:7">
      <c r="B6386" s="55" t="s">
        <v>266</v>
      </c>
      <c r="C6386" s="55" t="s">
        <v>132</v>
      </c>
      <c r="D6386" s="55" t="s">
        <v>270</v>
      </c>
      <c r="E6386" s="55" t="s">
        <v>3237</v>
      </c>
      <c r="F6386" s="55">
        <v>0</v>
      </c>
      <c r="G6386" s="55">
        <v>18</v>
      </c>
    </row>
    <row r="6387" spans="2:7">
      <c r="B6387" s="55" t="s">
        <v>266</v>
      </c>
      <c r="C6387" s="55" t="s">
        <v>132</v>
      </c>
      <c r="D6387" s="55" t="s">
        <v>267</v>
      </c>
      <c r="E6387" s="55" t="s">
        <v>3238</v>
      </c>
      <c r="F6387" s="55">
        <v>39</v>
      </c>
      <c r="G6387" s="55">
        <v>0</v>
      </c>
    </row>
    <row r="6388" spans="2:7">
      <c r="B6388" s="55" t="s">
        <v>266</v>
      </c>
      <c r="C6388" s="55" t="s">
        <v>132</v>
      </c>
      <c r="D6388" s="55" t="s">
        <v>267</v>
      </c>
      <c r="E6388" s="55" t="s">
        <v>3239</v>
      </c>
      <c r="F6388" s="55">
        <v>106</v>
      </c>
      <c r="G6388" s="55">
        <v>135</v>
      </c>
    </row>
    <row r="6389" spans="2:7">
      <c r="B6389" s="55" t="s">
        <v>266</v>
      </c>
      <c r="C6389" s="55" t="s">
        <v>132</v>
      </c>
      <c r="D6389" s="55" t="s">
        <v>269</v>
      </c>
      <c r="E6389" s="55" t="s">
        <v>3239</v>
      </c>
      <c r="F6389" s="55">
        <v>101</v>
      </c>
      <c r="G6389" s="55">
        <v>85</v>
      </c>
    </row>
    <row r="6390" spans="2:7">
      <c r="B6390" s="55" t="s">
        <v>266</v>
      </c>
      <c r="C6390" s="55" t="s">
        <v>132</v>
      </c>
      <c r="D6390" s="55" t="s">
        <v>270</v>
      </c>
      <c r="E6390" s="55" t="s">
        <v>3239</v>
      </c>
      <c r="F6390" s="55">
        <v>13</v>
      </c>
      <c r="G6390" s="55">
        <v>8</v>
      </c>
    </row>
    <row r="6391" spans="2:7">
      <c r="B6391" s="55" t="s">
        <v>266</v>
      </c>
      <c r="C6391" s="55" t="s">
        <v>132</v>
      </c>
      <c r="D6391" s="55" t="s">
        <v>267</v>
      </c>
      <c r="E6391" s="55" t="s">
        <v>1460</v>
      </c>
      <c r="F6391" s="55">
        <v>0</v>
      </c>
      <c r="G6391" s="55">
        <v>6</v>
      </c>
    </row>
    <row r="6392" spans="2:7">
      <c r="B6392" s="55" t="s">
        <v>266</v>
      </c>
      <c r="C6392" s="55" t="s">
        <v>132</v>
      </c>
      <c r="D6392" s="55" t="s">
        <v>269</v>
      </c>
      <c r="E6392" s="55" t="s">
        <v>1460</v>
      </c>
      <c r="F6392" s="55">
        <v>1</v>
      </c>
      <c r="G6392" s="55">
        <v>0</v>
      </c>
    </row>
    <row r="6393" spans="2:7">
      <c r="B6393" s="55" t="s">
        <v>266</v>
      </c>
      <c r="C6393" s="55" t="s">
        <v>132</v>
      </c>
      <c r="D6393" s="55" t="s">
        <v>270</v>
      </c>
      <c r="E6393" s="55" t="s">
        <v>1460</v>
      </c>
      <c r="F6393" s="55">
        <v>0</v>
      </c>
      <c r="G6393" s="55">
        <v>0</v>
      </c>
    </row>
    <row r="6394" spans="2:7">
      <c r="B6394" s="55" t="s">
        <v>266</v>
      </c>
      <c r="C6394" s="55" t="s">
        <v>132</v>
      </c>
      <c r="D6394" s="55" t="s">
        <v>267</v>
      </c>
      <c r="E6394" s="55" t="s">
        <v>3240</v>
      </c>
      <c r="F6394" s="55">
        <v>98</v>
      </c>
      <c r="G6394" s="55">
        <v>25</v>
      </c>
    </row>
    <row r="6395" spans="2:7">
      <c r="B6395" s="55" t="s">
        <v>266</v>
      </c>
      <c r="C6395" s="55" t="s">
        <v>132</v>
      </c>
      <c r="D6395" s="55" t="s">
        <v>269</v>
      </c>
      <c r="E6395" s="55" t="s">
        <v>3240</v>
      </c>
      <c r="F6395" s="55">
        <v>30</v>
      </c>
      <c r="G6395" s="55">
        <v>39</v>
      </c>
    </row>
    <row r="6396" spans="2:7">
      <c r="B6396" s="55" t="s">
        <v>266</v>
      </c>
      <c r="C6396" s="55" t="s">
        <v>132</v>
      </c>
      <c r="D6396" s="55" t="s">
        <v>270</v>
      </c>
      <c r="E6396" s="55" t="s">
        <v>3240</v>
      </c>
      <c r="F6396" s="55">
        <v>8</v>
      </c>
      <c r="G6396" s="55">
        <v>11</v>
      </c>
    </row>
    <row r="6397" spans="2:7">
      <c r="B6397" s="55" t="s">
        <v>266</v>
      </c>
      <c r="C6397" s="55" t="s">
        <v>132</v>
      </c>
      <c r="D6397" s="55" t="s">
        <v>267</v>
      </c>
      <c r="E6397" s="55" t="s">
        <v>3241</v>
      </c>
      <c r="F6397" s="55">
        <v>0</v>
      </c>
      <c r="G6397" s="55">
        <v>1</v>
      </c>
    </row>
    <row r="6398" spans="2:7">
      <c r="B6398" s="55" t="s">
        <v>266</v>
      </c>
      <c r="C6398" s="55" t="s">
        <v>132</v>
      </c>
      <c r="D6398" s="55" t="s">
        <v>267</v>
      </c>
      <c r="E6398" s="55" t="s">
        <v>3242</v>
      </c>
      <c r="F6398" s="55">
        <v>1</v>
      </c>
      <c r="G6398" s="55">
        <v>1</v>
      </c>
    </row>
    <row r="6399" spans="2:7">
      <c r="B6399" s="55" t="s">
        <v>266</v>
      </c>
      <c r="C6399" s="55" t="s">
        <v>132</v>
      </c>
      <c r="D6399" s="55" t="s">
        <v>269</v>
      </c>
      <c r="E6399" s="55" t="s">
        <v>3242</v>
      </c>
      <c r="F6399" s="55">
        <v>3</v>
      </c>
      <c r="G6399" s="55">
        <v>0</v>
      </c>
    </row>
    <row r="6400" spans="2:7">
      <c r="B6400" s="55" t="s">
        <v>266</v>
      </c>
      <c r="C6400" s="55" t="s">
        <v>132</v>
      </c>
      <c r="D6400" s="55" t="s">
        <v>270</v>
      </c>
      <c r="E6400" s="55" t="s">
        <v>3242</v>
      </c>
      <c r="F6400" s="55">
        <v>0</v>
      </c>
      <c r="G6400" s="55">
        <v>2</v>
      </c>
    </row>
    <row r="6401" spans="2:7">
      <c r="B6401" s="55" t="s">
        <v>266</v>
      </c>
      <c r="C6401" s="55" t="s">
        <v>132</v>
      </c>
      <c r="D6401" s="55" t="s">
        <v>267</v>
      </c>
      <c r="E6401" s="55" t="s">
        <v>3243</v>
      </c>
      <c r="F6401" s="55">
        <v>0</v>
      </c>
      <c r="G6401" s="55">
        <v>12</v>
      </c>
    </row>
    <row r="6402" spans="2:7">
      <c r="B6402" s="55" t="s">
        <v>266</v>
      </c>
      <c r="C6402" s="55" t="s">
        <v>132</v>
      </c>
      <c r="D6402" s="55" t="s">
        <v>269</v>
      </c>
      <c r="E6402" s="55" t="s">
        <v>3243</v>
      </c>
      <c r="F6402" s="55">
        <v>0</v>
      </c>
      <c r="G6402" s="55">
        <v>0</v>
      </c>
    </row>
    <row r="6403" spans="2:7">
      <c r="B6403" s="55" t="s">
        <v>266</v>
      </c>
      <c r="C6403" s="55" t="s">
        <v>132</v>
      </c>
      <c r="D6403" s="55" t="s">
        <v>270</v>
      </c>
      <c r="E6403" s="55" t="s">
        <v>3243</v>
      </c>
      <c r="F6403" s="55">
        <v>0</v>
      </c>
      <c r="G6403" s="55">
        <v>0</v>
      </c>
    </row>
    <row r="6404" spans="2:7">
      <c r="B6404" s="55" t="s">
        <v>266</v>
      </c>
      <c r="C6404" s="55" t="s">
        <v>132</v>
      </c>
      <c r="D6404" s="55" t="s">
        <v>267</v>
      </c>
      <c r="E6404" s="55" t="s">
        <v>3244</v>
      </c>
      <c r="F6404" s="55">
        <v>0</v>
      </c>
      <c r="G6404" s="55">
        <v>0</v>
      </c>
    </row>
    <row r="6405" spans="2:7">
      <c r="B6405" s="55" t="s">
        <v>266</v>
      </c>
      <c r="C6405" s="55" t="s">
        <v>132</v>
      </c>
      <c r="D6405" s="55" t="s">
        <v>269</v>
      </c>
      <c r="E6405" s="55" t="s">
        <v>3244</v>
      </c>
      <c r="F6405" s="55">
        <v>3</v>
      </c>
      <c r="G6405" s="55">
        <v>0</v>
      </c>
    </row>
    <row r="6406" spans="2:7">
      <c r="B6406" s="55" t="s">
        <v>266</v>
      </c>
      <c r="C6406" s="55" t="s">
        <v>132</v>
      </c>
      <c r="D6406" s="55" t="s">
        <v>267</v>
      </c>
      <c r="E6406" s="55" t="s">
        <v>3245</v>
      </c>
      <c r="F6406" s="55">
        <v>106</v>
      </c>
      <c r="G6406" s="55">
        <v>61</v>
      </c>
    </row>
    <row r="6407" spans="2:7">
      <c r="B6407" s="55" t="s">
        <v>266</v>
      </c>
      <c r="C6407" s="55" t="s">
        <v>132</v>
      </c>
      <c r="D6407" s="55" t="s">
        <v>269</v>
      </c>
      <c r="E6407" s="55" t="s">
        <v>3245</v>
      </c>
      <c r="F6407" s="55">
        <v>59</v>
      </c>
      <c r="G6407" s="55">
        <v>43</v>
      </c>
    </row>
    <row r="6408" spans="2:7">
      <c r="B6408" s="55" t="s">
        <v>266</v>
      </c>
      <c r="C6408" s="55" t="s">
        <v>132</v>
      </c>
      <c r="D6408" s="55" t="s">
        <v>270</v>
      </c>
      <c r="E6408" s="55" t="s">
        <v>3245</v>
      </c>
      <c r="F6408" s="55">
        <v>11</v>
      </c>
      <c r="G6408" s="55">
        <v>15</v>
      </c>
    </row>
    <row r="6409" spans="2:7">
      <c r="B6409" s="55" t="s">
        <v>266</v>
      </c>
      <c r="C6409" s="55" t="s">
        <v>132</v>
      </c>
      <c r="D6409" s="55" t="s">
        <v>267</v>
      </c>
      <c r="E6409" s="55" t="s">
        <v>3246</v>
      </c>
      <c r="F6409" s="55">
        <v>7</v>
      </c>
      <c r="G6409" s="55">
        <v>3</v>
      </c>
    </row>
    <row r="6410" spans="2:7">
      <c r="B6410" s="55" t="s">
        <v>266</v>
      </c>
      <c r="C6410" s="55" t="s">
        <v>132</v>
      </c>
      <c r="D6410" s="55" t="s">
        <v>269</v>
      </c>
      <c r="E6410" s="55" t="s">
        <v>3246</v>
      </c>
      <c r="F6410" s="55">
        <v>0</v>
      </c>
      <c r="G6410" s="55">
        <v>0</v>
      </c>
    </row>
    <row r="6411" spans="2:7">
      <c r="B6411" s="55" t="s">
        <v>266</v>
      </c>
      <c r="C6411" s="55" t="s">
        <v>132</v>
      </c>
      <c r="D6411" s="55" t="s">
        <v>270</v>
      </c>
      <c r="E6411" s="55" t="s">
        <v>3246</v>
      </c>
      <c r="F6411" s="55">
        <v>0</v>
      </c>
      <c r="G6411" s="55">
        <v>0</v>
      </c>
    </row>
    <row r="6412" spans="2:7">
      <c r="B6412" s="55" t="s">
        <v>266</v>
      </c>
      <c r="C6412" s="55" t="s">
        <v>132</v>
      </c>
      <c r="D6412" s="55" t="s">
        <v>267</v>
      </c>
      <c r="E6412" s="55" t="s">
        <v>3247</v>
      </c>
      <c r="F6412" s="55">
        <v>0</v>
      </c>
      <c r="G6412" s="55">
        <v>0</v>
      </c>
    </row>
    <row r="6413" spans="2:7">
      <c r="B6413" s="55" t="s">
        <v>266</v>
      </c>
      <c r="C6413" s="55" t="s">
        <v>132</v>
      </c>
      <c r="D6413" s="55" t="s">
        <v>269</v>
      </c>
      <c r="E6413" s="55" t="s">
        <v>3247</v>
      </c>
      <c r="F6413" s="55">
        <v>72</v>
      </c>
      <c r="G6413" s="55">
        <v>24</v>
      </c>
    </row>
    <row r="6414" spans="2:7">
      <c r="B6414" s="55" t="s">
        <v>266</v>
      </c>
      <c r="C6414" s="55" t="s">
        <v>132</v>
      </c>
      <c r="D6414" s="55" t="s">
        <v>267</v>
      </c>
      <c r="E6414" s="55" t="s">
        <v>3248</v>
      </c>
      <c r="F6414" s="55">
        <v>0</v>
      </c>
      <c r="G6414" s="55">
        <v>3</v>
      </c>
    </row>
    <row r="6415" spans="2:7">
      <c r="B6415" s="55" t="s">
        <v>266</v>
      </c>
      <c r="C6415" s="55" t="s">
        <v>132</v>
      </c>
      <c r="D6415" s="55" t="s">
        <v>269</v>
      </c>
      <c r="E6415" s="55" t="s">
        <v>3248</v>
      </c>
      <c r="F6415" s="55">
        <v>0</v>
      </c>
      <c r="G6415" s="55">
        <v>0</v>
      </c>
    </row>
    <row r="6416" spans="2:7">
      <c r="B6416" s="55" t="s">
        <v>266</v>
      </c>
      <c r="C6416" s="55" t="s">
        <v>132</v>
      </c>
      <c r="D6416" s="55" t="s">
        <v>270</v>
      </c>
      <c r="E6416" s="55" t="s">
        <v>3248</v>
      </c>
      <c r="F6416" s="55">
        <v>0</v>
      </c>
      <c r="G6416" s="55">
        <v>0</v>
      </c>
    </row>
    <row r="6417" spans="2:7">
      <c r="B6417" s="55" t="s">
        <v>266</v>
      </c>
      <c r="C6417" s="55" t="s">
        <v>132</v>
      </c>
      <c r="D6417" s="55" t="s">
        <v>267</v>
      </c>
      <c r="E6417" s="55" t="s">
        <v>3249</v>
      </c>
      <c r="F6417" s="55">
        <v>44</v>
      </c>
      <c r="G6417" s="55">
        <v>63</v>
      </c>
    </row>
    <row r="6418" spans="2:7">
      <c r="B6418" s="55" t="s">
        <v>266</v>
      </c>
      <c r="C6418" s="55" t="s">
        <v>132</v>
      </c>
      <c r="D6418" s="55" t="s">
        <v>269</v>
      </c>
      <c r="E6418" s="55" t="s">
        <v>3249</v>
      </c>
      <c r="F6418" s="55">
        <v>81</v>
      </c>
      <c r="G6418" s="55">
        <v>86</v>
      </c>
    </row>
    <row r="6419" spans="2:7">
      <c r="B6419" s="55" t="s">
        <v>266</v>
      </c>
      <c r="C6419" s="55" t="s">
        <v>132</v>
      </c>
      <c r="D6419" s="55" t="s">
        <v>270</v>
      </c>
      <c r="E6419" s="55" t="s">
        <v>3249</v>
      </c>
      <c r="F6419" s="55">
        <v>24</v>
      </c>
      <c r="G6419" s="55">
        <v>59</v>
      </c>
    </row>
    <row r="6420" spans="2:7">
      <c r="B6420" s="55" t="s">
        <v>266</v>
      </c>
      <c r="C6420" s="55" t="s">
        <v>132</v>
      </c>
      <c r="D6420" s="55" t="s">
        <v>267</v>
      </c>
      <c r="E6420" s="55" t="s">
        <v>3250</v>
      </c>
      <c r="F6420" s="55">
        <v>0</v>
      </c>
      <c r="G6420" s="55">
        <v>6</v>
      </c>
    </row>
    <row r="6421" spans="2:7">
      <c r="B6421" s="55" t="s">
        <v>266</v>
      </c>
      <c r="C6421" s="55" t="s">
        <v>132</v>
      </c>
      <c r="D6421" s="55" t="s">
        <v>269</v>
      </c>
      <c r="E6421" s="55" t="s">
        <v>3250</v>
      </c>
      <c r="F6421" s="55">
        <v>0</v>
      </c>
      <c r="G6421" s="55">
        <v>48</v>
      </c>
    </row>
    <row r="6422" spans="2:7">
      <c r="B6422" s="55" t="s">
        <v>266</v>
      </c>
      <c r="C6422" s="55" t="s">
        <v>132</v>
      </c>
      <c r="D6422" s="55" t="s">
        <v>267</v>
      </c>
      <c r="E6422" s="55" t="s">
        <v>819</v>
      </c>
      <c r="F6422" s="55">
        <v>0</v>
      </c>
      <c r="G6422" s="55">
        <v>4</v>
      </c>
    </row>
    <row r="6423" spans="2:7">
      <c r="B6423" s="55" t="s">
        <v>266</v>
      </c>
      <c r="C6423" s="55" t="s">
        <v>132</v>
      </c>
      <c r="D6423" s="55" t="s">
        <v>269</v>
      </c>
      <c r="E6423" s="55" t="s">
        <v>819</v>
      </c>
      <c r="F6423" s="55">
        <v>12</v>
      </c>
      <c r="G6423" s="55">
        <v>0</v>
      </c>
    </row>
    <row r="6424" spans="2:7">
      <c r="B6424" s="55" t="s">
        <v>266</v>
      </c>
      <c r="C6424" s="55" t="s">
        <v>132</v>
      </c>
      <c r="D6424" s="55" t="s">
        <v>267</v>
      </c>
      <c r="E6424" s="55" t="s">
        <v>3251</v>
      </c>
      <c r="F6424" s="55">
        <v>48</v>
      </c>
      <c r="G6424" s="55">
        <v>24</v>
      </c>
    </row>
    <row r="6425" spans="2:7">
      <c r="B6425" s="55" t="s">
        <v>266</v>
      </c>
      <c r="C6425" s="55" t="s">
        <v>132</v>
      </c>
      <c r="D6425" s="55" t="s">
        <v>269</v>
      </c>
      <c r="E6425" s="55" t="s">
        <v>3251</v>
      </c>
      <c r="F6425" s="55">
        <v>8</v>
      </c>
      <c r="G6425" s="55">
        <v>5</v>
      </c>
    </row>
    <row r="6426" spans="2:7">
      <c r="B6426" s="55" t="s">
        <v>266</v>
      </c>
      <c r="C6426" s="55" t="s">
        <v>132</v>
      </c>
      <c r="D6426" s="55" t="s">
        <v>270</v>
      </c>
      <c r="E6426" s="55" t="s">
        <v>3251</v>
      </c>
      <c r="F6426" s="55">
        <v>2</v>
      </c>
      <c r="G6426" s="55">
        <v>3</v>
      </c>
    </row>
    <row r="6427" spans="2:7">
      <c r="B6427" s="55" t="s">
        <v>266</v>
      </c>
      <c r="C6427" s="55" t="s">
        <v>132</v>
      </c>
      <c r="D6427" s="55" t="s">
        <v>267</v>
      </c>
      <c r="E6427" s="55" t="s">
        <v>3252</v>
      </c>
      <c r="F6427" s="55">
        <v>69</v>
      </c>
      <c r="G6427" s="55">
        <v>35</v>
      </c>
    </row>
    <row r="6428" spans="2:7">
      <c r="B6428" s="55" t="s">
        <v>266</v>
      </c>
      <c r="C6428" s="55" t="s">
        <v>132</v>
      </c>
      <c r="D6428" s="55" t="s">
        <v>269</v>
      </c>
      <c r="E6428" s="55" t="s">
        <v>3252</v>
      </c>
      <c r="F6428" s="55">
        <v>0</v>
      </c>
      <c r="G6428" s="55">
        <v>0</v>
      </c>
    </row>
    <row r="6429" spans="2:7">
      <c r="B6429" s="55" t="s">
        <v>266</v>
      </c>
      <c r="C6429" s="55" t="s">
        <v>132</v>
      </c>
      <c r="D6429" s="55" t="s">
        <v>270</v>
      </c>
      <c r="E6429" s="55" t="s">
        <v>3252</v>
      </c>
      <c r="F6429" s="55">
        <v>2</v>
      </c>
      <c r="G6429" s="55">
        <v>1</v>
      </c>
    </row>
    <row r="6430" spans="2:7">
      <c r="B6430" s="55" t="s">
        <v>266</v>
      </c>
      <c r="C6430" s="55" t="s">
        <v>132</v>
      </c>
      <c r="D6430" s="55" t="s">
        <v>267</v>
      </c>
      <c r="E6430" s="55" t="s">
        <v>3253</v>
      </c>
      <c r="F6430" s="55">
        <v>12</v>
      </c>
      <c r="G6430" s="55">
        <v>0</v>
      </c>
    </row>
    <row r="6431" spans="2:7">
      <c r="B6431" s="55" t="s">
        <v>266</v>
      </c>
      <c r="C6431" s="55" t="s">
        <v>132</v>
      </c>
      <c r="D6431" s="55" t="s">
        <v>269</v>
      </c>
      <c r="E6431" s="55" t="s">
        <v>3253</v>
      </c>
      <c r="F6431" s="55">
        <v>10</v>
      </c>
      <c r="G6431" s="55">
        <v>0</v>
      </c>
    </row>
    <row r="6432" spans="2:7">
      <c r="B6432" s="55" t="s">
        <v>266</v>
      </c>
      <c r="C6432" s="55" t="s">
        <v>132</v>
      </c>
      <c r="D6432" s="55" t="s">
        <v>267</v>
      </c>
      <c r="E6432" s="55" t="s">
        <v>1341</v>
      </c>
      <c r="F6432" s="55">
        <v>33</v>
      </c>
      <c r="G6432" s="55">
        <v>16</v>
      </c>
    </row>
    <row r="6433" spans="2:7">
      <c r="B6433" s="55" t="s">
        <v>266</v>
      </c>
      <c r="C6433" s="55" t="s">
        <v>132</v>
      </c>
      <c r="D6433" s="55" t="s">
        <v>269</v>
      </c>
      <c r="E6433" s="55" t="s">
        <v>1341</v>
      </c>
      <c r="F6433" s="55">
        <v>0</v>
      </c>
      <c r="G6433" s="55">
        <v>24</v>
      </c>
    </row>
    <row r="6434" spans="2:7">
      <c r="B6434" s="55" t="s">
        <v>266</v>
      </c>
      <c r="C6434" s="55" t="s">
        <v>132</v>
      </c>
      <c r="D6434" s="55" t="s">
        <v>270</v>
      </c>
      <c r="E6434" s="55" t="s">
        <v>1341</v>
      </c>
      <c r="F6434" s="55">
        <v>0</v>
      </c>
      <c r="G6434" s="55">
        <v>0</v>
      </c>
    </row>
    <row r="6435" spans="2:7">
      <c r="B6435" s="55" t="s">
        <v>266</v>
      </c>
      <c r="C6435" s="55" t="s">
        <v>132</v>
      </c>
      <c r="D6435" s="55" t="s">
        <v>267</v>
      </c>
      <c r="E6435" s="55" t="s">
        <v>2718</v>
      </c>
      <c r="F6435" s="55">
        <v>11</v>
      </c>
      <c r="G6435" s="55">
        <v>4</v>
      </c>
    </row>
    <row r="6436" spans="2:7">
      <c r="B6436" s="55" t="s">
        <v>266</v>
      </c>
      <c r="C6436" s="55" t="s">
        <v>132</v>
      </c>
      <c r="D6436" s="55" t="s">
        <v>269</v>
      </c>
      <c r="E6436" s="55" t="s">
        <v>2718</v>
      </c>
      <c r="F6436" s="55">
        <v>0</v>
      </c>
      <c r="G6436" s="55">
        <v>0</v>
      </c>
    </row>
    <row r="6437" spans="2:7">
      <c r="B6437" s="55" t="s">
        <v>266</v>
      </c>
      <c r="C6437" s="55" t="s">
        <v>132</v>
      </c>
      <c r="D6437" s="55" t="s">
        <v>270</v>
      </c>
      <c r="E6437" s="55" t="s">
        <v>2718</v>
      </c>
      <c r="F6437" s="55">
        <v>32</v>
      </c>
      <c r="G6437" s="55">
        <v>11</v>
      </c>
    </row>
    <row r="6438" spans="2:7">
      <c r="B6438" s="55" t="s">
        <v>266</v>
      </c>
      <c r="C6438" s="55" t="s">
        <v>132</v>
      </c>
      <c r="D6438" s="55" t="s">
        <v>267</v>
      </c>
      <c r="E6438" s="55" t="s">
        <v>3254</v>
      </c>
      <c r="F6438" s="55">
        <v>3</v>
      </c>
      <c r="G6438" s="55">
        <v>80</v>
      </c>
    </row>
    <row r="6439" spans="2:7">
      <c r="B6439" s="55" t="s">
        <v>266</v>
      </c>
      <c r="C6439" s="55" t="s">
        <v>132</v>
      </c>
      <c r="D6439" s="55" t="s">
        <v>269</v>
      </c>
      <c r="E6439" s="55" t="s">
        <v>3254</v>
      </c>
      <c r="F6439" s="55">
        <v>24</v>
      </c>
      <c r="G6439" s="55">
        <v>0</v>
      </c>
    </row>
    <row r="6440" spans="2:7">
      <c r="B6440" s="55" t="s">
        <v>266</v>
      </c>
      <c r="C6440" s="55" t="s">
        <v>132</v>
      </c>
      <c r="D6440" s="55" t="s">
        <v>270</v>
      </c>
      <c r="E6440" s="55" t="s">
        <v>3254</v>
      </c>
      <c r="F6440" s="55">
        <v>0</v>
      </c>
      <c r="G6440" s="55">
        <v>0</v>
      </c>
    </row>
    <row r="6441" spans="2:7">
      <c r="B6441" s="55" t="s">
        <v>266</v>
      </c>
      <c r="C6441" s="55" t="s">
        <v>132</v>
      </c>
      <c r="D6441" s="55" t="s">
        <v>267</v>
      </c>
      <c r="E6441" s="55" t="s">
        <v>3255</v>
      </c>
      <c r="F6441" s="55">
        <v>12</v>
      </c>
      <c r="G6441" s="55">
        <v>0</v>
      </c>
    </row>
    <row r="6442" spans="2:7">
      <c r="B6442" s="55" t="s">
        <v>266</v>
      </c>
      <c r="C6442" s="55" t="s">
        <v>132</v>
      </c>
      <c r="D6442" s="55" t="s">
        <v>267</v>
      </c>
      <c r="E6442" s="55" t="s">
        <v>3256</v>
      </c>
      <c r="F6442" s="55">
        <v>12</v>
      </c>
      <c r="G6442" s="55">
        <v>24</v>
      </c>
    </row>
    <row r="6443" spans="2:7">
      <c r="B6443" s="55" t="s">
        <v>266</v>
      </c>
      <c r="C6443" s="55" t="s">
        <v>132</v>
      </c>
      <c r="D6443" s="55" t="s">
        <v>269</v>
      </c>
      <c r="E6443" s="55" t="s">
        <v>3256</v>
      </c>
      <c r="F6443" s="55">
        <v>0</v>
      </c>
      <c r="G6443" s="55">
        <v>0</v>
      </c>
    </row>
    <row r="6444" spans="2:7">
      <c r="B6444" s="55" t="s">
        <v>266</v>
      </c>
      <c r="C6444" s="55" t="s">
        <v>132</v>
      </c>
      <c r="D6444" s="55" t="s">
        <v>270</v>
      </c>
      <c r="E6444" s="55" t="s">
        <v>3256</v>
      </c>
      <c r="F6444" s="55">
        <v>0</v>
      </c>
      <c r="G6444" s="55">
        <v>12</v>
      </c>
    </row>
    <row r="6445" spans="2:7">
      <c r="B6445" s="55" t="s">
        <v>266</v>
      </c>
      <c r="C6445" s="55" t="s">
        <v>132</v>
      </c>
      <c r="D6445" s="55" t="s">
        <v>267</v>
      </c>
      <c r="E6445" s="55" t="s">
        <v>3257</v>
      </c>
      <c r="F6445" s="55">
        <v>3</v>
      </c>
      <c r="G6445" s="55">
        <v>0</v>
      </c>
    </row>
    <row r="6446" spans="2:7">
      <c r="B6446" s="55" t="s">
        <v>266</v>
      </c>
      <c r="C6446" s="55" t="s">
        <v>132</v>
      </c>
      <c r="D6446" s="55" t="s">
        <v>269</v>
      </c>
      <c r="E6446" s="55" t="s">
        <v>3257</v>
      </c>
      <c r="F6446" s="55">
        <v>8</v>
      </c>
      <c r="G6446" s="55">
        <v>1</v>
      </c>
    </row>
    <row r="6447" spans="2:7">
      <c r="B6447" s="55" t="s">
        <v>266</v>
      </c>
      <c r="C6447" s="55" t="s">
        <v>132</v>
      </c>
      <c r="D6447" s="55" t="s">
        <v>267</v>
      </c>
      <c r="E6447" s="55" t="s">
        <v>3258</v>
      </c>
      <c r="F6447" s="55">
        <v>1</v>
      </c>
      <c r="G6447" s="55">
        <v>0</v>
      </c>
    </row>
    <row r="6448" spans="2:7">
      <c r="B6448" s="55" t="s">
        <v>266</v>
      </c>
      <c r="C6448" s="55" t="s">
        <v>132</v>
      </c>
      <c r="D6448" s="55" t="s">
        <v>267</v>
      </c>
      <c r="E6448" s="55" t="s">
        <v>3259</v>
      </c>
      <c r="F6448" s="55">
        <v>43</v>
      </c>
      <c r="G6448" s="55">
        <v>26</v>
      </c>
    </row>
    <row r="6449" spans="2:7">
      <c r="B6449" s="55" t="s">
        <v>266</v>
      </c>
      <c r="C6449" s="55" t="s">
        <v>132</v>
      </c>
      <c r="D6449" s="55" t="s">
        <v>269</v>
      </c>
      <c r="E6449" s="55" t="s">
        <v>3259</v>
      </c>
      <c r="F6449" s="55">
        <v>96</v>
      </c>
      <c r="G6449" s="55">
        <v>12</v>
      </c>
    </row>
    <row r="6450" spans="2:7">
      <c r="B6450" s="55" t="s">
        <v>266</v>
      </c>
      <c r="C6450" s="55" t="s">
        <v>132</v>
      </c>
      <c r="D6450" s="55" t="s">
        <v>270</v>
      </c>
      <c r="E6450" s="55" t="s">
        <v>3259</v>
      </c>
      <c r="F6450" s="55">
        <v>0</v>
      </c>
      <c r="G6450" s="55">
        <v>0</v>
      </c>
    </row>
    <row r="6451" spans="2:7">
      <c r="B6451" s="55" t="s">
        <v>266</v>
      </c>
      <c r="C6451" s="55" t="s">
        <v>132</v>
      </c>
      <c r="D6451" s="55" t="s">
        <v>267</v>
      </c>
      <c r="E6451" s="55" t="s">
        <v>3260</v>
      </c>
      <c r="F6451" s="55">
        <v>22</v>
      </c>
      <c r="G6451" s="55">
        <v>0</v>
      </c>
    </row>
    <row r="6452" spans="2:7">
      <c r="B6452" s="55" t="s">
        <v>266</v>
      </c>
      <c r="C6452" s="55" t="s">
        <v>132</v>
      </c>
      <c r="D6452" s="55" t="s">
        <v>269</v>
      </c>
      <c r="E6452" s="55" t="s">
        <v>3260</v>
      </c>
      <c r="F6452" s="55">
        <v>0</v>
      </c>
      <c r="G6452" s="55">
        <v>2</v>
      </c>
    </row>
    <row r="6453" spans="2:7">
      <c r="B6453" s="55" t="s">
        <v>266</v>
      </c>
      <c r="C6453" s="55" t="s">
        <v>132</v>
      </c>
      <c r="D6453" s="55" t="s">
        <v>267</v>
      </c>
      <c r="E6453" s="55" t="s">
        <v>3261</v>
      </c>
      <c r="F6453" s="55">
        <v>82</v>
      </c>
      <c r="G6453" s="55">
        <v>88</v>
      </c>
    </row>
    <row r="6454" spans="2:7">
      <c r="B6454" s="55" t="s">
        <v>266</v>
      </c>
      <c r="C6454" s="55" t="s">
        <v>132</v>
      </c>
      <c r="D6454" s="55" t="s">
        <v>269</v>
      </c>
      <c r="E6454" s="55" t="s">
        <v>3261</v>
      </c>
      <c r="F6454" s="55">
        <v>25</v>
      </c>
      <c r="G6454" s="55">
        <v>11</v>
      </c>
    </row>
    <row r="6455" spans="2:7">
      <c r="B6455" s="55" t="s">
        <v>266</v>
      </c>
      <c r="C6455" s="55" t="s">
        <v>132</v>
      </c>
      <c r="D6455" s="55" t="s">
        <v>270</v>
      </c>
      <c r="E6455" s="55" t="s">
        <v>3261</v>
      </c>
      <c r="F6455" s="55">
        <v>14</v>
      </c>
      <c r="G6455" s="55">
        <v>14</v>
      </c>
    </row>
    <row r="6456" spans="2:7">
      <c r="B6456" s="55" t="s">
        <v>266</v>
      </c>
      <c r="C6456" s="55" t="s">
        <v>132</v>
      </c>
      <c r="D6456" s="55" t="s">
        <v>267</v>
      </c>
      <c r="E6456" s="55" t="s">
        <v>3262</v>
      </c>
      <c r="F6456" s="55">
        <v>0</v>
      </c>
      <c r="G6456" s="55">
        <v>7</v>
      </c>
    </row>
    <row r="6457" spans="2:7">
      <c r="B6457" s="55" t="s">
        <v>266</v>
      </c>
      <c r="C6457" s="55" t="s">
        <v>132</v>
      </c>
      <c r="D6457" s="55" t="s">
        <v>269</v>
      </c>
      <c r="E6457" s="55" t="s">
        <v>3262</v>
      </c>
      <c r="F6457" s="55">
        <v>2</v>
      </c>
      <c r="G6457" s="55">
        <v>0</v>
      </c>
    </row>
    <row r="6458" spans="2:7">
      <c r="B6458" s="55" t="s">
        <v>266</v>
      </c>
      <c r="C6458" s="55" t="s">
        <v>3263</v>
      </c>
      <c r="D6458" s="55" t="s">
        <v>267</v>
      </c>
      <c r="E6458" s="55" t="s">
        <v>3264</v>
      </c>
      <c r="F6458" s="55">
        <v>0</v>
      </c>
      <c r="G6458" s="55">
        <v>0</v>
      </c>
    </row>
    <row r="6459" spans="2:7">
      <c r="B6459" s="55" t="s">
        <v>266</v>
      </c>
      <c r="C6459" s="55" t="s">
        <v>3263</v>
      </c>
      <c r="D6459" s="55" t="s">
        <v>267</v>
      </c>
      <c r="E6459" s="55" t="s">
        <v>273</v>
      </c>
      <c r="F6459" s="55">
        <v>2</v>
      </c>
      <c r="G6459" s="55">
        <v>20</v>
      </c>
    </row>
    <row r="6460" spans="2:7">
      <c r="B6460" s="55" t="s">
        <v>266</v>
      </c>
      <c r="C6460" s="55" t="s">
        <v>3263</v>
      </c>
      <c r="D6460" s="55" t="s">
        <v>269</v>
      </c>
      <c r="E6460" s="55" t="s">
        <v>273</v>
      </c>
      <c r="F6460" s="55">
        <v>7</v>
      </c>
      <c r="G6460" s="55">
        <v>6</v>
      </c>
    </row>
    <row r="6461" spans="2:7">
      <c r="B6461" s="55" t="s">
        <v>266</v>
      </c>
      <c r="C6461" s="55" t="s">
        <v>3263</v>
      </c>
      <c r="D6461" s="55" t="s">
        <v>270</v>
      </c>
      <c r="E6461" s="55" t="s">
        <v>273</v>
      </c>
      <c r="F6461" s="55">
        <v>5</v>
      </c>
      <c r="G6461" s="55">
        <v>3</v>
      </c>
    </row>
    <row r="6462" spans="2:7">
      <c r="B6462" s="55" t="s">
        <v>266</v>
      </c>
      <c r="C6462" s="55" t="s">
        <v>3263</v>
      </c>
      <c r="D6462" s="55" t="s">
        <v>267</v>
      </c>
      <c r="E6462" s="55" t="s">
        <v>3265</v>
      </c>
      <c r="F6462" s="55">
        <v>24</v>
      </c>
      <c r="G6462" s="55">
        <v>40</v>
      </c>
    </row>
    <row r="6463" spans="2:7">
      <c r="B6463" s="55" t="s">
        <v>266</v>
      </c>
      <c r="C6463" s="55" t="s">
        <v>3263</v>
      </c>
      <c r="D6463" s="55" t="s">
        <v>269</v>
      </c>
      <c r="E6463" s="55" t="s">
        <v>3265</v>
      </c>
      <c r="F6463" s="55">
        <v>0</v>
      </c>
      <c r="G6463" s="55">
        <v>0</v>
      </c>
    </row>
    <row r="6464" spans="2:7">
      <c r="B6464" s="55" t="s">
        <v>266</v>
      </c>
      <c r="C6464" s="55" t="s">
        <v>3263</v>
      </c>
      <c r="D6464" s="55" t="s">
        <v>270</v>
      </c>
      <c r="E6464" s="55" t="s">
        <v>3265</v>
      </c>
      <c r="F6464" s="55">
        <v>0</v>
      </c>
      <c r="G6464" s="55">
        <v>6</v>
      </c>
    </row>
    <row r="6465" spans="2:7">
      <c r="B6465" s="55" t="s">
        <v>266</v>
      </c>
      <c r="C6465" s="55" t="s">
        <v>3263</v>
      </c>
      <c r="D6465" s="55" t="s">
        <v>267</v>
      </c>
      <c r="E6465" s="55" t="s">
        <v>3266</v>
      </c>
      <c r="F6465" s="55">
        <v>61</v>
      </c>
      <c r="G6465" s="55">
        <v>33</v>
      </c>
    </row>
    <row r="6466" spans="2:7">
      <c r="B6466" s="55" t="s">
        <v>266</v>
      </c>
      <c r="C6466" s="55" t="s">
        <v>3263</v>
      </c>
      <c r="D6466" s="55" t="s">
        <v>269</v>
      </c>
      <c r="E6466" s="55" t="s">
        <v>3266</v>
      </c>
      <c r="F6466" s="55">
        <v>138</v>
      </c>
      <c r="G6466" s="55">
        <v>74</v>
      </c>
    </row>
    <row r="6467" spans="2:7">
      <c r="B6467" s="55" t="s">
        <v>266</v>
      </c>
      <c r="C6467" s="55" t="s">
        <v>3263</v>
      </c>
      <c r="D6467" s="55" t="s">
        <v>270</v>
      </c>
      <c r="E6467" s="55" t="s">
        <v>3266</v>
      </c>
      <c r="F6467" s="55">
        <v>12</v>
      </c>
      <c r="G6467" s="55">
        <v>8</v>
      </c>
    </row>
    <row r="6468" spans="2:7">
      <c r="B6468" s="55" t="s">
        <v>266</v>
      </c>
      <c r="C6468" s="55" t="s">
        <v>3263</v>
      </c>
      <c r="D6468" s="55" t="s">
        <v>267</v>
      </c>
      <c r="E6468" s="55" t="s">
        <v>3267</v>
      </c>
      <c r="F6468" s="55">
        <v>0</v>
      </c>
      <c r="G6468" s="55">
        <v>0</v>
      </c>
    </row>
    <row r="6469" spans="2:7">
      <c r="B6469" s="55" t="s">
        <v>266</v>
      </c>
      <c r="C6469" s="55" t="s">
        <v>3263</v>
      </c>
      <c r="D6469" s="55" t="s">
        <v>269</v>
      </c>
      <c r="E6469" s="55" t="s">
        <v>3267</v>
      </c>
      <c r="F6469" s="55">
        <v>0</v>
      </c>
      <c r="G6469" s="55">
        <v>0</v>
      </c>
    </row>
    <row r="6470" spans="2:7">
      <c r="B6470" s="55" t="s">
        <v>266</v>
      </c>
      <c r="C6470" s="55" t="s">
        <v>3263</v>
      </c>
      <c r="D6470" s="55" t="s">
        <v>267</v>
      </c>
      <c r="E6470" s="55" t="s">
        <v>3268</v>
      </c>
      <c r="F6470" s="55">
        <v>0</v>
      </c>
      <c r="G6470" s="55">
        <v>0</v>
      </c>
    </row>
    <row r="6471" spans="2:7">
      <c r="B6471" s="55" t="s">
        <v>266</v>
      </c>
      <c r="C6471" s="55" t="s">
        <v>3263</v>
      </c>
      <c r="D6471" s="55" t="s">
        <v>269</v>
      </c>
      <c r="E6471" s="55" t="s">
        <v>3268</v>
      </c>
      <c r="F6471" s="55">
        <v>0</v>
      </c>
      <c r="G6471" s="55">
        <v>3</v>
      </c>
    </row>
    <row r="6472" spans="2:7">
      <c r="B6472" s="55" t="s">
        <v>266</v>
      </c>
      <c r="C6472" s="55" t="s">
        <v>3263</v>
      </c>
      <c r="D6472" s="55" t="s">
        <v>267</v>
      </c>
      <c r="E6472" s="55" t="s">
        <v>3269</v>
      </c>
      <c r="F6472" s="55">
        <v>0</v>
      </c>
      <c r="G6472" s="55">
        <v>0</v>
      </c>
    </row>
    <row r="6473" spans="2:7">
      <c r="B6473" s="55" t="s">
        <v>266</v>
      </c>
      <c r="C6473" s="55" t="s">
        <v>3263</v>
      </c>
      <c r="D6473" s="55" t="s">
        <v>269</v>
      </c>
      <c r="E6473" s="55" t="s">
        <v>3269</v>
      </c>
      <c r="F6473" s="55">
        <v>6</v>
      </c>
      <c r="G6473" s="55">
        <v>0</v>
      </c>
    </row>
    <row r="6474" spans="2:7">
      <c r="B6474" s="55" t="s">
        <v>266</v>
      </c>
      <c r="C6474" s="55" t="s">
        <v>3263</v>
      </c>
      <c r="D6474" s="55" t="s">
        <v>267</v>
      </c>
      <c r="E6474" s="55" t="s">
        <v>3270</v>
      </c>
      <c r="F6474" s="55">
        <v>3</v>
      </c>
      <c r="G6474" s="55">
        <v>3</v>
      </c>
    </row>
    <row r="6475" spans="2:7">
      <c r="B6475" s="55" t="s">
        <v>266</v>
      </c>
      <c r="C6475" s="55" t="s">
        <v>3263</v>
      </c>
      <c r="D6475" s="55" t="s">
        <v>269</v>
      </c>
      <c r="E6475" s="55" t="s">
        <v>3270</v>
      </c>
      <c r="F6475" s="55">
        <v>0</v>
      </c>
      <c r="G6475" s="55">
        <v>3</v>
      </c>
    </row>
    <row r="6476" spans="2:7">
      <c r="B6476" s="55" t="s">
        <v>266</v>
      </c>
      <c r="C6476" s="55" t="s">
        <v>3263</v>
      </c>
      <c r="D6476" s="55" t="s">
        <v>269</v>
      </c>
      <c r="E6476" s="55" t="s">
        <v>3271</v>
      </c>
      <c r="F6476" s="55">
        <v>0</v>
      </c>
      <c r="G6476" s="55">
        <v>0</v>
      </c>
    </row>
    <row r="6477" spans="2:7">
      <c r="B6477" s="55" t="s">
        <v>266</v>
      </c>
      <c r="C6477" s="55" t="s">
        <v>3263</v>
      </c>
      <c r="D6477" s="55" t="s">
        <v>267</v>
      </c>
      <c r="E6477" s="55" t="s">
        <v>3272</v>
      </c>
      <c r="F6477" s="55">
        <v>0</v>
      </c>
      <c r="G6477" s="55">
        <v>4</v>
      </c>
    </row>
    <row r="6478" spans="2:7">
      <c r="B6478" s="55" t="s">
        <v>266</v>
      </c>
      <c r="C6478" s="55" t="s">
        <v>3263</v>
      </c>
      <c r="D6478" s="55" t="s">
        <v>270</v>
      </c>
      <c r="E6478" s="55" t="s">
        <v>3272</v>
      </c>
      <c r="F6478" s="55">
        <v>0</v>
      </c>
      <c r="G6478" s="55">
        <v>0</v>
      </c>
    </row>
    <row r="6479" spans="2:7">
      <c r="B6479" s="55" t="s">
        <v>266</v>
      </c>
      <c r="C6479" s="55" t="s">
        <v>3263</v>
      </c>
      <c r="D6479" s="55" t="s">
        <v>270</v>
      </c>
      <c r="E6479" s="55" t="s">
        <v>3273</v>
      </c>
      <c r="F6479" s="55">
        <v>0</v>
      </c>
      <c r="G6479" s="55">
        <v>0</v>
      </c>
    </row>
    <row r="6480" spans="2:7">
      <c r="B6480" s="55" t="s">
        <v>266</v>
      </c>
      <c r="C6480" s="55" t="s">
        <v>3263</v>
      </c>
      <c r="D6480" s="55" t="s">
        <v>267</v>
      </c>
      <c r="E6480" s="55" t="s">
        <v>3274</v>
      </c>
      <c r="F6480" s="55">
        <v>0</v>
      </c>
      <c r="G6480" s="55">
        <v>0</v>
      </c>
    </row>
    <row r="6481" spans="2:7">
      <c r="B6481" s="55" t="s">
        <v>266</v>
      </c>
      <c r="C6481" s="55" t="s">
        <v>3263</v>
      </c>
      <c r="D6481" s="55" t="s">
        <v>269</v>
      </c>
      <c r="E6481" s="55" t="s">
        <v>3274</v>
      </c>
      <c r="F6481" s="55">
        <v>0</v>
      </c>
      <c r="G6481" s="55">
        <v>0</v>
      </c>
    </row>
    <row r="6482" spans="2:7">
      <c r="B6482" s="55" t="s">
        <v>266</v>
      </c>
      <c r="C6482" s="55" t="s">
        <v>3263</v>
      </c>
      <c r="D6482" s="55" t="s">
        <v>267</v>
      </c>
      <c r="E6482" s="55" t="s">
        <v>3275</v>
      </c>
      <c r="F6482" s="55">
        <v>0</v>
      </c>
      <c r="G6482" s="55">
        <v>0</v>
      </c>
    </row>
    <row r="6483" spans="2:7">
      <c r="B6483" s="55" t="s">
        <v>266</v>
      </c>
      <c r="C6483" s="55" t="s">
        <v>3263</v>
      </c>
      <c r="D6483" s="55" t="s">
        <v>269</v>
      </c>
      <c r="E6483" s="55" t="s">
        <v>3275</v>
      </c>
      <c r="F6483" s="55">
        <v>0</v>
      </c>
      <c r="G6483" s="55">
        <v>0</v>
      </c>
    </row>
    <row r="6484" spans="2:7">
      <c r="B6484" s="55" t="s">
        <v>266</v>
      </c>
      <c r="C6484" s="55" t="s">
        <v>3263</v>
      </c>
      <c r="D6484" s="55" t="s">
        <v>270</v>
      </c>
      <c r="E6484" s="55" t="s">
        <v>3275</v>
      </c>
      <c r="F6484" s="55">
        <v>0</v>
      </c>
      <c r="G6484" s="55">
        <v>0</v>
      </c>
    </row>
    <row r="6485" spans="2:7">
      <c r="B6485" s="55" t="s">
        <v>266</v>
      </c>
      <c r="C6485" s="55" t="s">
        <v>3263</v>
      </c>
      <c r="D6485" s="55" t="s">
        <v>267</v>
      </c>
      <c r="E6485" s="55" t="s">
        <v>3276</v>
      </c>
      <c r="F6485" s="55">
        <v>0</v>
      </c>
      <c r="G6485" s="55">
        <v>0</v>
      </c>
    </row>
    <row r="6486" spans="2:7">
      <c r="B6486" s="55" t="s">
        <v>266</v>
      </c>
      <c r="C6486" s="55" t="s">
        <v>3263</v>
      </c>
      <c r="D6486" s="55" t="s">
        <v>269</v>
      </c>
      <c r="E6486" s="55" t="s">
        <v>3276</v>
      </c>
      <c r="F6486" s="55">
        <v>0</v>
      </c>
      <c r="G6486" s="55">
        <v>0</v>
      </c>
    </row>
    <row r="6487" spans="2:7">
      <c r="B6487" s="55" t="s">
        <v>266</v>
      </c>
      <c r="C6487" s="55" t="s">
        <v>3263</v>
      </c>
      <c r="D6487" s="55" t="s">
        <v>267</v>
      </c>
      <c r="E6487" s="55" t="s">
        <v>3277</v>
      </c>
      <c r="F6487" s="55">
        <v>0</v>
      </c>
      <c r="G6487" s="55">
        <v>1</v>
      </c>
    </row>
    <row r="6488" spans="2:7">
      <c r="B6488" s="55" t="s">
        <v>266</v>
      </c>
      <c r="C6488" s="55" t="s">
        <v>3263</v>
      </c>
      <c r="D6488" s="55" t="s">
        <v>267</v>
      </c>
      <c r="E6488" s="55" t="s">
        <v>280</v>
      </c>
      <c r="F6488" s="55">
        <v>8</v>
      </c>
      <c r="G6488" s="55">
        <v>27</v>
      </c>
    </row>
    <row r="6489" spans="2:7">
      <c r="B6489" s="55" t="s">
        <v>266</v>
      </c>
      <c r="C6489" s="55" t="s">
        <v>3263</v>
      </c>
      <c r="D6489" s="55" t="s">
        <v>269</v>
      </c>
      <c r="E6489" s="55" t="s">
        <v>280</v>
      </c>
      <c r="F6489" s="55">
        <v>1</v>
      </c>
      <c r="G6489" s="55">
        <v>12</v>
      </c>
    </row>
    <row r="6490" spans="2:7">
      <c r="B6490" s="55" t="s">
        <v>266</v>
      </c>
      <c r="C6490" s="55" t="s">
        <v>3263</v>
      </c>
      <c r="D6490" s="55" t="s">
        <v>270</v>
      </c>
      <c r="E6490" s="55" t="s">
        <v>280</v>
      </c>
      <c r="F6490" s="55">
        <v>0</v>
      </c>
      <c r="G6490" s="55">
        <v>0</v>
      </c>
    </row>
    <row r="6491" spans="2:7">
      <c r="B6491" s="55" t="s">
        <v>266</v>
      </c>
      <c r="C6491" s="55" t="s">
        <v>3263</v>
      </c>
      <c r="D6491" s="55" t="s">
        <v>267</v>
      </c>
      <c r="E6491" s="55" t="s">
        <v>3278</v>
      </c>
      <c r="F6491" s="55">
        <v>0</v>
      </c>
      <c r="G6491" s="55">
        <v>0</v>
      </c>
    </row>
    <row r="6492" spans="2:7">
      <c r="B6492" s="55" t="s">
        <v>266</v>
      </c>
      <c r="C6492" s="55" t="s">
        <v>3263</v>
      </c>
      <c r="D6492" s="55" t="s">
        <v>267</v>
      </c>
      <c r="E6492" s="55" t="s">
        <v>3279</v>
      </c>
      <c r="F6492" s="55">
        <v>8</v>
      </c>
      <c r="G6492" s="55">
        <v>9</v>
      </c>
    </row>
    <row r="6493" spans="2:7">
      <c r="B6493" s="55" t="s">
        <v>266</v>
      </c>
      <c r="C6493" s="55" t="s">
        <v>3263</v>
      </c>
      <c r="D6493" s="55" t="s">
        <v>269</v>
      </c>
      <c r="E6493" s="55" t="s">
        <v>3279</v>
      </c>
      <c r="F6493" s="55">
        <v>0</v>
      </c>
      <c r="G6493" s="55">
        <v>0</v>
      </c>
    </row>
    <row r="6494" spans="2:7">
      <c r="B6494" s="55" t="s">
        <v>266</v>
      </c>
      <c r="C6494" s="55" t="s">
        <v>3263</v>
      </c>
      <c r="D6494" s="55" t="s">
        <v>270</v>
      </c>
      <c r="E6494" s="55" t="s">
        <v>3279</v>
      </c>
      <c r="F6494" s="55">
        <v>0</v>
      </c>
      <c r="G6494" s="55">
        <v>0</v>
      </c>
    </row>
    <row r="6495" spans="2:7">
      <c r="B6495" s="55" t="s">
        <v>266</v>
      </c>
      <c r="C6495" s="55" t="s">
        <v>3263</v>
      </c>
      <c r="D6495" s="55" t="s">
        <v>267</v>
      </c>
      <c r="E6495" s="55" t="s">
        <v>3280</v>
      </c>
      <c r="F6495" s="55">
        <v>0</v>
      </c>
      <c r="G6495" s="55">
        <v>0</v>
      </c>
    </row>
    <row r="6496" spans="2:7">
      <c r="B6496" s="55" t="s">
        <v>266</v>
      </c>
      <c r="C6496" s="55" t="s">
        <v>3263</v>
      </c>
      <c r="D6496" s="55" t="s">
        <v>269</v>
      </c>
      <c r="E6496" s="55" t="s">
        <v>3280</v>
      </c>
      <c r="F6496" s="55">
        <v>0</v>
      </c>
      <c r="G6496" s="55">
        <v>0</v>
      </c>
    </row>
    <row r="6497" spans="2:7">
      <c r="B6497" s="55" t="s">
        <v>266</v>
      </c>
      <c r="C6497" s="55" t="s">
        <v>3263</v>
      </c>
      <c r="D6497" s="55" t="s">
        <v>267</v>
      </c>
      <c r="E6497" s="55" t="s">
        <v>3281</v>
      </c>
      <c r="F6497" s="55">
        <v>46</v>
      </c>
      <c r="G6497" s="55">
        <v>6</v>
      </c>
    </row>
    <row r="6498" spans="2:7">
      <c r="B6498" s="55" t="s">
        <v>266</v>
      </c>
      <c r="C6498" s="55" t="s">
        <v>3263</v>
      </c>
      <c r="D6498" s="55" t="s">
        <v>269</v>
      </c>
      <c r="E6498" s="55" t="s">
        <v>3281</v>
      </c>
      <c r="F6498" s="55">
        <v>15</v>
      </c>
      <c r="G6498" s="55">
        <v>13</v>
      </c>
    </row>
    <row r="6499" spans="2:7">
      <c r="B6499" s="55" t="s">
        <v>266</v>
      </c>
      <c r="C6499" s="55" t="s">
        <v>3263</v>
      </c>
      <c r="D6499" s="55" t="s">
        <v>270</v>
      </c>
      <c r="E6499" s="55" t="s">
        <v>3281</v>
      </c>
      <c r="F6499" s="55">
        <v>0</v>
      </c>
      <c r="G6499" s="55">
        <v>17</v>
      </c>
    </row>
    <row r="6500" spans="2:7">
      <c r="B6500" s="55" t="s">
        <v>266</v>
      </c>
      <c r="C6500" s="55" t="s">
        <v>3263</v>
      </c>
      <c r="D6500" s="55" t="s">
        <v>267</v>
      </c>
      <c r="E6500" s="55" t="s">
        <v>3282</v>
      </c>
      <c r="F6500" s="55">
        <v>4</v>
      </c>
      <c r="G6500" s="55">
        <v>2</v>
      </c>
    </row>
    <row r="6501" spans="2:7">
      <c r="B6501" s="55" t="s">
        <v>266</v>
      </c>
      <c r="C6501" s="55" t="s">
        <v>3263</v>
      </c>
      <c r="D6501" s="55" t="s">
        <v>267</v>
      </c>
      <c r="E6501" s="55" t="s">
        <v>3283</v>
      </c>
      <c r="F6501" s="55">
        <v>10</v>
      </c>
      <c r="G6501" s="55">
        <v>0</v>
      </c>
    </row>
    <row r="6502" spans="2:7">
      <c r="B6502" s="55" t="s">
        <v>266</v>
      </c>
      <c r="C6502" s="55" t="s">
        <v>3263</v>
      </c>
      <c r="D6502" s="55" t="s">
        <v>269</v>
      </c>
      <c r="E6502" s="55" t="s">
        <v>3283</v>
      </c>
      <c r="F6502" s="55">
        <v>3</v>
      </c>
      <c r="G6502" s="55">
        <v>0</v>
      </c>
    </row>
    <row r="6503" spans="2:7">
      <c r="B6503" s="55" t="s">
        <v>266</v>
      </c>
      <c r="C6503" s="55" t="s">
        <v>3263</v>
      </c>
      <c r="D6503" s="55" t="s">
        <v>267</v>
      </c>
      <c r="E6503" s="55" t="s">
        <v>3284</v>
      </c>
      <c r="F6503" s="55">
        <v>2</v>
      </c>
      <c r="G6503" s="55">
        <v>0</v>
      </c>
    </row>
    <row r="6504" spans="2:7">
      <c r="B6504" s="55" t="s">
        <v>266</v>
      </c>
      <c r="C6504" s="55" t="s">
        <v>3263</v>
      </c>
      <c r="D6504" s="55" t="s">
        <v>267</v>
      </c>
      <c r="E6504" s="55" t="s">
        <v>3285</v>
      </c>
      <c r="F6504" s="55">
        <v>0</v>
      </c>
      <c r="G6504" s="55">
        <v>0</v>
      </c>
    </row>
    <row r="6505" spans="2:7">
      <c r="B6505" s="55" t="s">
        <v>266</v>
      </c>
      <c r="C6505" s="55" t="s">
        <v>3263</v>
      </c>
      <c r="D6505" s="55" t="s">
        <v>267</v>
      </c>
      <c r="E6505" s="55" t="s">
        <v>3286</v>
      </c>
      <c r="F6505" s="55">
        <v>0</v>
      </c>
      <c r="G6505" s="55">
        <v>0</v>
      </c>
    </row>
    <row r="6506" spans="2:7">
      <c r="B6506" s="55" t="s">
        <v>266</v>
      </c>
      <c r="C6506" s="55" t="s">
        <v>3263</v>
      </c>
      <c r="D6506" s="55" t="s">
        <v>267</v>
      </c>
      <c r="E6506" s="55" t="s">
        <v>3287</v>
      </c>
      <c r="F6506" s="55">
        <v>8</v>
      </c>
      <c r="G6506" s="55">
        <v>6</v>
      </c>
    </row>
    <row r="6507" spans="2:7">
      <c r="B6507" s="55" t="s">
        <v>266</v>
      </c>
      <c r="C6507" s="55" t="s">
        <v>3263</v>
      </c>
      <c r="D6507" s="55" t="s">
        <v>269</v>
      </c>
      <c r="E6507" s="55" t="s">
        <v>3287</v>
      </c>
      <c r="F6507" s="55">
        <v>15</v>
      </c>
      <c r="G6507" s="55">
        <v>24</v>
      </c>
    </row>
    <row r="6508" spans="2:7">
      <c r="B6508" s="55" t="s">
        <v>266</v>
      </c>
      <c r="C6508" s="55" t="s">
        <v>3263</v>
      </c>
      <c r="D6508" s="55" t="s">
        <v>270</v>
      </c>
      <c r="E6508" s="55" t="s">
        <v>3287</v>
      </c>
      <c r="F6508" s="55">
        <v>9</v>
      </c>
      <c r="G6508" s="55">
        <v>15</v>
      </c>
    </row>
    <row r="6509" spans="2:7">
      <c r="B6509" s="55" t="s">
        <v>266</v>
      </c>
      <c r="C6509" s="55" t="s">
        <v>3263</v>
      </c>
      <c r="D6509" s="55" t="s">
        <v>267</v>
      </c>
      <c r="E6509" s="55" t="s">
        <v>3288</v>
      </c>
      <c r="F6509" s="55">
        <v>0</v>
      </c>
      <c r="G6509" s="55">
        <v>0</v>
      </c>
    </row>
    <row r="6510" spans="2:7">
      <c r="B6510" s="55" t="s">
        <v>266</v>
      </c>
      <c r="C6510" s="55" t="s">
        <v>3263</v>
      </c>
      <c r="D6510" s="55" t="s">
        <v>267</v>
      </c>
      <c r="E6510" s="55" t="s">
        <v>3289</v>
      </c>
      <c r="F6510" s="55">
        <v>18</v>
      </c>
      <c r="G6510" s="55">
        <v>3</v>
      </c>
    </row>
    <row r="6511" spans="2:7">
      <c r="B6511" s="55" t="s">
        <v>266</v>
      </c>
      <c r="C6511" s="55" t="s">
        <v>3263</v>
      </c>
      <c r="D6511" s="55" t="s">
        <v>269</v>
      </c>
      <c r="E6511" s="55" t="s">
        <v>3289</v>
      </c>
      <c r="F6511" s="55">
        <v>1</v>
      </c>
      <c r="G6511" s="55">
        <v>0</v>
      </c>
    </row>
    <row r="6512" spans="2:7">
      <c r="B6512" s="55" t="s">
        <v>266</v>
      </c>
      <c r="C6512" s="55" t="s">
        <v>3263</v>
      </c>
      <c r="D6512" s="55" t="s">
        <v>270</v>
      </c>
      <c r="E6512" s="55" t="s">
        <v>3289</v>
      </c>
      <c r="F6512" s="55">
        <v>2</v>
      </c>
      <c r="G6512" s="55">
        <v>0</v>
      </c>
    </row>
    <row r="6513" spans="2:7">
      <c r="B6513" s="55" t="s">
        <v>266</v>
      </c>
      <c r="C6513" s="55" t="s">
        <v>3263</v>
      </c>
      <c r="D6513" s="55" t="s">
        <v>267</v>
      </c>
      <c r="E6513" s="55" t="s">
        <v>3290</v>
      </c>
      <c r="F6513" s="55">
        <v>1</v>
      </c>
      <c r="G6513" s="55">
        <v>0</v>
      </c>
    </row>
    <row r="6514" spans="2:7">
      <c r="B6514" s="55" t="s">
        <v>266</v>
      </c>
      <c r="C6514" s="55" t="s">
        <v>3263</v>
      </c>
      <c r="D6514" s="55" t="s">
        <v>267</v>
      </c>
      <c r="E6514" s="55" t="s">
        <v>3291</v>
      </c>
      <c r="F6514" s="55">
        <v>4</v>
      </c>
      <c r="G6514" s="55">
        <v>2</v>
      </c>
    </row>
    <row r="6515" spans="2:7">
      <c r="B6515" s="55" t="s">
        <v>266</v>
      </c>
      <c r="C6515" s="55" t="s">
        <v>3263</v>
      </c>
      <c r="D6515" s="55" t="s">
        <v>267</v>
      </c>
      <c r="E6515" s="55" t="s">
        <v>3292</v>
      </c>
      <c r="F6515" s="55">
        <v>1</v>
      </c>
      <c r="G6515" s="55">
        <v>1</v>
      </c>
    </row>
    <row r="6516" spans="2:7">
      <c r="B6516" s="55" t="s">
        <v>266</v>
      </c>
      <c r="C6516" s="55" t="s">
        <v>3263</v>
      </c>
      <c r="D6516" s="55" t="s">
        <v>267</v>
      </c>
      <c r="E6516" s="55" t="s">
        <v>3293</v>
      </c>
      <c r="F6516" s="55">
        <v>0</v>
      </c>
      <c r="G6516" s="55">
        <v>4</v>
      </c>
    </row>
    <row r="6517" spans="2:7">
      <c r="B6517" s="55" t="s">
        <v>266</v>
      </c>
      <c r="C6517" s="55" t="s">
        <v>3263</v>
      </c>
      <c r="D6517" s="55" t="s">
        <v>267</v>
      </c>
      <c r="E6517" s="55" t="s">
        <v>3294</v>
      </c>
      <c r="F6517" s="55">
        <v>39</v>
      </c>
      <c r="G6517" s="55">
        <v>22</v>
      </c>
    </row>
    <row r="6518" spans="2:7">
      <c r="B6518" s="55" t="s">
        <v>266</v>
      </c>
      <c r="C6518" s="55" t="s">
        <v>3263</v>
      </c>
      <c r="D6518" s="55" t="s">
        <v>269</v>
      </c>
      <c r="E6518" s="55" t="s">
        <v>3294</v>
      </c>
      <c r="F6518" s="55">
        <v>6</v>
      </c>
      <c r="G6518" s="55">
        <v>0</v>
      </c>
    </row>
    <row r="6519" spans="2:7">
      <c r="B6519" s="55" t="s">
        <v>266</v>
      </c>
      <c r="C6519" s="55" t="s">
        <v>3263</v>
      </c>
      <c r="D6519" s="55" t="s">
        <v>270</v>
      </c>
      <c r="E6519" s="55" t="s">
        <v>3294</v>
      </c>
      <c r="F6519" s="55">
        <v>0</v>
      </c>
      <c r="G6519" s="55">
        <v>7</v>
      </c>
    </row>
    <row r="6520" spans="2:7">
      <c r="B6520" s="55" t="s">
        <v>266</v>
      </c>
      <c r="C6520" s="55" t="s">
        <v>3263</v>
      </c>
      <c r="D6520" s="55" t="s">
        <v>267</v>
      </c>
      <c r="E6520" s="55" t="s">
        <v>3295</v>
      </c>
      <c r="F6520" s="55">
        <v>0</v>
      </c>
      <c r="G6520" s="55">
        <v>0</v>
      </c>
    </row>
    <row r="6521" spans="2:7">
      <c r="B6521" s="55" t="s">
        <v>266</v>
      </c>
      <c r="C6521" s="55" t="s">
        <v>3263</v>
      </c>
      <c r="D6521" s="55" t="s">
        <v>267</v>
      </c>
      <c r="E6521" s="55" t="s">
        <v>3296</v>
      </c>
      <c r="F6521" s="55">
        <v>0</v>
      </c>
      <c r="G6521" s="55">
        <v>0</v>
      </c>
    </row>
    <row r="6522" spans="2:7">
      <c r="B6522" s="55" t="s">
        <v>266</v>
      </c>
      <c r="C6522" s="55" t="s">
        <v>3263</v>
      </c>
      <c r="D6522" s="55" t="s">
        <v>267</v>
      </c>
      <c r="E6522" s="55" t="s">
        <v>3297</v>
      </c>
      <c r="F6522" s="55">
        <v>0</v>
      </c>
      <c r="G6522" s="55">
        <v>0</v>
      </c>
    </row>
    <row r="6523" spans="2:7">
      <c r="B6523" s="55" t="s">
        <v>266</v>
      </c>
      <c r="C6523" s="55" t="s">
        <v>3263</v>
      </c>
      <c r="D6523" s="55" t="s">
        <v>267</v>
      </c>
      <c r="E6523" s="55" t="s">
        <v>3298</v>
      </c>
      <c r="F6523" s="55">
        <v>12</v>
      </c>
      <c r="G6523" s="55">
        <v>13</v>
      </c>
    </row>
    <row r="6524" spans="2:7">
      <c r="B6524" s="55" t="s">
        <v>266</v>
      </c>
      <c r="C6524" s="55" t="s">
        <v>3263</v>
      </c>
      <c r="D6524" s="55" t="s">
        <v>267</v>
      </c>
      <c r="E6524" s="55" t="s">
        <v>3299</v>
      </c>
      <c r="F6524" s="55">
        <v>12</v>
      </c>
      <c r="G6524" s="55">
        <v>10</v>
      </c>
    </row>
    <row r="6525" spans="2:7">
      <c r="B6525" s="55" t="s">
        <v>266</v>
      </c>
      <c r="C6525" s="55" t="s">
        <v>3263</v>
      </c>
      <c r="D6525" s="55" t="s">
        <v>269</v>
      </c>
      <c r="E6525" s="55" t="s">
        <v>3299</v>
      </c>
      <c r="F6525" s="55">
        <v>0</v>
      </c>
      <c r="G6525" s="55">
        <v>13</v>
      </c>
    </row>
    <row r="6526" spans="2:7">
      <c r="B6526" s="55" t="s">
        <v>266</v>
      </c>
      <c r="C6526" s="55" t="s">
        <v>3263</v>
      </c>
      <c r="D6526" s="55" t="s">
        <v>270</v>
      </c>
      <c r="E6526" s="55" t="s">
        <v>3299</v>
      </c>
      <c r="F6526" s="55">
        <v>0</v>
      </c>
      <c r="G6526" s="55">
        <v>0</v>
      </c>
    </row>
    <row r="6527" spans="2:7">
      <c r="B6527" s="55" t="s">
        <v>266</v>
      </c>
      <c r="C6527" s="55" t="s">
        <v>3263</v>
      </c>
      <c r="D6527" s="55" t="s">
        <v>267</v>
      </c>
      <c r="E6527" s="55" t="s">
        <v>3300</v>
      </c>
      <c r="F6527" s="55">
        <v>4</v>
      </c>
      <c r="G6527" s="55">
        <v>3</v>
      </c>
    </row>
    <row r="6528" spans="2:7">
      <c r="B6528" s="55" t="s">
        <v>266</v>
      </c>
      <c r="C6528" s="55" t="s">
        <v>3263</v>
      </c>
      <c r="D6528" s="55" t="s">
        <v>269</v>
      </c>
      <c r="E6528" s="55" t="s">
        <v>3300</v>
      </c>
      <c r="F6528" s="55">
        <v>0</v>
      </c>
      <c r="G6528" s="55">
        <v>0</v>
      </c>
    </row>
    <row r="6529" spans="2:7">
      <c r="B6529" s="55" t="s">
        <v>266</v>
      </c>
      <c r="C6529" s="55" t="s">
        <v>3263</v>
      </c>
      <c r="D6529" s="55" t="s">
        <v>267</v>
      </c>
      <c r="E6529" s="55" t="s">
        <v>3301</v>
      </c>
      <c r="F6529" s="55">
        <v>28</v>
      </c>
      <c r="G6529" s="55">
        <v>12</v>
      </c>
    </row>
    <row r="6530" spans="2:7">
      <c r="B6530" s="55" t="s">
        <v>266</v>
      </c>
      <c r="C6530" s="55" t="s">
        <v>3263</v>
      </c>
      <c r="D6530" s="55" t="s">
        <v>269</v>
      </c>
      <c r="E6530" s="55" t="s">
        <v>3301</v>
      </c>
      <c r="F6530" s="55">
        <v>87</v>
      </c>
      <c r="G6530" s="55">
        <v>12</v>
      </c>
    </row>
    <row r="6531" spans="2:7">
      <c r="B6531" s="55" t="s">
        <v>266</v>
      </c>
      <c r="C6531" s="55" t="s">
        <v>3263</v>
      </c>
      <c r="D6531" s="55" t="s">
        <v>270</v>
      </c>
      <c r="E6531" s="55" t="s">
        <v>3301</v>
      </c>
      <c r="F6531" s="55">
        <v>6</v>
      </c>
      <c r="G6531" s="55">
        <v>6</v>
      </c>
    </row>
    <row r="6532" spans="2:7">
      <c r="B6532" s="55" t="s">
        <v>266</v>
      </c>
      <c r="C6532" s="55" t="s">
        <v>3263</v>
      </c>
      <c r="D6532" s="55" t="s">
        <v>269</v>
      </c>
      <c r="E6532" s="55" t="s">
        <v>3302</v>
      </c>
      <c r="F6532" s="55">
        <v>12</v>
      </c>
      <c r="G6532" s="55">
        <v>12</v>
      </c>
    </row>
    <row r="6533" spans="2:7">
      <c r="B6533" s="55" t="s">
        <v>266</v>
      </c>
      <c r="C6533" s="55" t="s">
        <v>3263</v>
      </c>
      <c r="D6533" s="55" t="s">
        <v>267</v>
      </c>
      <c r="E6533" s="55" t="s">
        <v>3303</v>
      </c>
      <c r="F6533" s="55">
        <v>12</v>
      </c>
      <c r="G6533" s="55">
        <v>0</v>
      </c>
    </row>
    <row r="6534" spans="2:7">
      <c r="B6534" s="55" t="s">
        <v>266</v>
      </c>
      <c r="C6534" s="55" t="s">
        <v>3263</v>
      </c>
      <c r="D6534" s="55" t="s">
        <v>270</v>
      </c>
      <c r="E6534" s="55" t="s">
        <v>3303</v>
      </c>
      <c r="F6534" s="55">
        <v>0</v>
      </c>
      <c r="G6534" s="55">
        <v>0</v>
      </c>
    </row>
    <row r="6535" spans="2:7">
      <c r="B6535" s="55" t="s">
        <v>266</v>
      </c>
      <c r="C6535" s="55" t="s">
        <v>3263</v>
      </c>
      <c r="D6535" s="55" t="s">
        <v>267</v>
      </c>
      <c r="E6535" s="55" t="s">
        <v>3304</v>
      </c>
      <c r="F6535" s="55">
        <v>4</v>
      </c>
      <c r="G6535" s="55">
        <v>6</v>
      </c>
    </row>
    <row r="6536" spans="2:7">
      <c r="B6536" s="55" t="s">
        <v>266</v>
      </c>
      <c r="C6536" s="55" t="s">
        <v>3263</v>
      </c>
      <c r="D6536" s="55" t="s">
        <v>269</v>
      </c>
      <c r="E6536" s="55" t="s">
        <v>3304</v>
      </c>
      <c r="F6536" s="55">
        <v>20</v>
      </c>
      <c r="G6536" s="55">
        <v>2</v>
      </c>
    </row>
    <row r="6537" spans="2:7">
      <c r="B6537" s="55" t="s">
        <v>266</v>
      </c>
      <c r="C6537" s="55" t="s">
        <v>3263</v>
      </c>
      <c r="D6537" s="55" t="s">
        <v>270</v>
      </c>
      <c r="E6537" s="55" t="s">
        <v>3304</v>
      </c>
      <c r="F6537" s="55">
        <v>0</v>
      </c>
      <c r="G6537" s="55">
        <v>0</v>
      </c>
    </row>
    <row r="6538" spans="2:7">
      <c r="B6538" s="55" t="s">
        <v>266</v>
      </c>
      <c r="C6538" s="55" t="s">
        <v>3263</v>
      </c>
      <c r="D6538" s="55" t="s">
        <v>267</v>
      </c>
      <c r="E6538" s="55" t="s">
        <v>3305</v>
      </c>
      <c r="F6538" s="55">
        <v>0</v>
      </c>
      <c r="G6538" s="55">
        <v>0</v>
      </c>
    </row>
    <row r="6539" spans="2:7">
      <c r="B6539" s="55" t="s">
        <v>266</v>
      </c>
      <c r="C6539" s="55" t="s">
        <v>3263</v>
      </c>
      <c r="D6539" s="55" t="s">
        <v>269</v>
      </c>
      <c r="E6539" s="55" t="s">
        <v>3305</v>
      </c>
      <c r="F6539" s="55">
        <v>0</v>
      </c>
      <c r="G6539" s="55">
        <v>0</v>
      </c>
    </row>
    <row r="6540" spans="2:7">
      <c r="B6540" s="55" t="s">
        <v>266</v>
      </c>
      <c r="C6540" s="55" t="s">
        <v>3263</v>
      </c>
      <c r="D6540" s="55" t="s">
        <v>267</v>
      </c>
      <c r="E6540" s="55" t="s">
        <v>3306</v>
      </c>
      <c r="F6540" s="55">
        <v>31</v>
      </c>
      <c r="G6540" s="55">
        <v>17</v>
      </c>
    </row>
    <row r="6541" spans="2:7">
      <c r="B6541" s="55" t="s">
        <v>266</v>
      </c>
      <c r="C6541" s="55" t="s">
        <v>3263</v>
      </c>
      <c r="D6541" s="55" t="s">
        <v>269</v>
      </c>
      <c r="E6541" s="55" t="s">
        <v>3306</v>
      </c>
      <c r="F6541" s="55">
        <v>10</v>
      </c>
      <c r="G6541" s="55">
        <v>0</v>
      </c>
    </row>
    <row r="6542" spans="2:7">
      <c r="B6542" s="55" t="s">
        <v>266</v>
      </c>
      <c r="C6542" s="55" t="s">
        <v>3263</v>
      </c>
      <c r="D6542" s="55" t="s">
        <v>270</v>
      </c>
      <c r="E6542" s="55" t="s">
        <v>3306</v>
      </c>
      <c r="F6542" s="55">
        <v>0</v>
      </c>
      <c r="G6542" s="55">
        <v>4</v>
      </c>
    </row>
    <row r="6543" spans="2:7">
      <c r="B6543" s="55" t="s">
        <v>266</v>
      </c>
      <c r="C6543" s="55" t="s">
        <v>3263</v>
      </c>
      <c r="D6543" s="55" t="s">
        <v>267</v>
      </c>
      <c r="E6543" s="55" t="s">
        <v>3307</v>
      </c>
      <c r="F6543" s="55">
        <v>21</v>
      </c>
      <c r="G6543" s="55">
        <v>21</v>
      </c>
    </row>
    <row r="6544" spans="2:7">
      <c r="B6544" s="55" t="s">
        <v>266</v>
      </c>
      <c r="C6544" s="55" t="s">
        <v>3263</v>
      </c>
      <c r="D6544" s="55" t="s">
        <v>269</v>
      </c>
      <c r="E6544" s="55" t="s">
        <v>3307</v>
      </c>
      <c r="F6544" s="55">
        <v>64</v>
      </c>
      <c r="G6544" s="55">
        <v>13</v>
      </c>
    </row>
    <row r="6545" spans="2:7">
      <c r="B6545" s="55" t="s">
        <v>266</v>
      </c>
      <c r="C6545" s="55" t="s">
        <v>3263</v>
      </c>
      <c r="D6545" s="55" t="s">
        <v>270</v>
      </c>
      <c r="E6545" s="55" t="s">
        <v>3307</v>
      </c>
      <c r="F6545" s="55">
        <v>39</v>
      </c>
      <c r="G6545" s="55">
        <v>31</v>
      </c>
    </row>
    <row r="6546" spans="2:7">
      <c r="B6546" s="55" t="s">
        <v>266</v>
      </c>
      <c r="C6546" s="55" t="s">
        <v>3263</v>
      </c>
      <c r="D6546" s="55" t="s">
        <v>267</v>
      </c>
      <c r="E6546" s="55" t="s">
        <v>3308</v>
      </c>
      <c r="F6546" s="55">
        <v>0</v>
      </c>
      <c r="G6546" s="55">
        <v>4</v>
      </c>
    </row>
    <row r="6547" spans="2:7">
      <c r="B6547" s="55" t="s">
        <v>266</v>
      </c>
      <c r="C6547" s="55" t="s">
        <v>3263</v>
      </c>
      <c r="D6547" s="55" t="s">
        <v>267</v>
      </c>
      <c r="E6547" s="55" t="s">
        <v>3309</v>
      </c>
      <c r="F6547" s="55">
        <v>0</v>
      </c>
      <c r="G6547" s="55">
        <v>8</v>
      </c>
    </row>
    <row r="6548" spans="2:7">
      <c r="B6548" s="55" t="s">
        <v>266</v>
      </c>
      <c r="C6548" s="55" t="s">
        <v>3263</v>
      </c>
      <c r="D6548" s="55" t="s">
        <v>270</v>
      </c>
      <c r="E6548" s="55" t="s">
        <v>3310</v>
      </c>
      <c r="F6548" s="55">
        <v>8</v>
      </c>
      <c r="G6548" s="55">
        <v>0</v>
      </c>
    </row>
    <row r="6549" spans="2:7">
      <c r="B6549" s="55" t="s">
        <v>266</v>
      </c>
      <c r="C6549" s="55" t="s">
        <v>3263</v>
      </c>
      <c r="D6549" s="55" t="s">
        <v>267</v>
      </c>
      <c r="E6549" s="55" t="s">
        <v>3311</v>
      </c>
      <c r="F6549" s="55">
        <v>0</v>
      </c>
      <c r="G6549" s="55">
        <v>0</v>
      </c>
    </row>
    <row r="6550" spans="2:7">
      <c r="B6550" s="55" t="s">
        <v>266</v>
      </c>
      <c r="C6550" s="55" t="s">
        <v>3263</v>
      </c>
      <c r="D6550" s="55" t="s">
        <v>267</v>
      </c>
      <c r="E6550" s="55" t="s">
        <v>3312</v>
      </c>
      <c r="F6550" s="55">
        <v>2</v>
      </c>
      <c r="G6550" s="55">
        <v>0</v>
      </c>
    </row>
    <row r="6551" spans="2:7">
      <c r="B6551" s="55" t="s">
        <v>266</v>
      </c>
      <c r="C6551" s="55" t="s">
        <v>3263</v>
      </c>
      <c r="D6551" s="55" t="s">
        <v>267</v>
      </c>
      <c r="E6551" s="55" t="s">
        <v>3313</v>
      </c>
      <c r="F6551" s="55">
        <v>0</v>
      </c>
      <c r="G6551" s="55">
        <v>0</v>
      </c>
    </row>
    <row r="6552" spans="2:7">
      <c r="B6552" s="55" t="s">
        <v>266</v>
      </c>
      <c r="C6552" s="55" t="s">
        <v>3263</v>
      </c>
      <c r="D6552" s="55" t="s">
        <v>269</v>
      </c>
      <c r="E6552" s="55" t="s">
        <v>3313</v>
      </c>
      <c r="F6552" s="55">
        <v>2</v>
      </c>
      <c r="G6552" s="55">
        <v>0</v>
      </c>
    </row>
    <row r="6553" spans="2:7">
      <c r="B6553" s="55" t="s">
        <v>266</v>
      </c>
      <c r="C6553" s="55" t="s">
        <v>3263</v>
      </c>
      <c r="D6553" s="55" t="s">
        <v>267</v>
      </c>
      <c r="E6553" s="55" t="s">
        <v>3314</v>
      </c>
      <c r="F6553" s="55">
        <v>10</v>
      </c>
      <c r="G6553" s="55">
        <v>8</v>
      </c>
    </row>
    <row r="6554" spans="2:7">
      <c r="B6554" s="55" t="s">
        <v>266</v>
      </c>
      <c r="C6554" s="55" t="s">
        <v>3263</v>
      </c>
      <c r="D6554" s="55" t="s">
        <v>269</v>
      </c>
      <c r="E6554" s="55" t="s">
        <v>3314</v>
      </c>
      <c r="F6554" s="55">
        <v>26</v>
      </c>
      <c r="G6554" s="55">
        <v>6</v>
      </c>
    </row>
    <row r="6555" spans="2:7">
      <c r="B6555" s="55" t="s">
        <v>266</v>
      </c>
      <c r="C6555" s="55" t="s">
        <v>3263</v>
      </c>
      <c r="D6555" s="55" t="s">
        <v>270</v>
      </c>
      <c r="E6555" s="55" t="s">
        <v>3314</v>
      </c>
      <c r="F6555" s="55">
        <v>1</v>
      </c>
      <c r="G6555" s="55">
        <v>4</v>
      </c>
    </row>
    <row r="6556" spans="2:7">
      <c r="B6556" s="55" t="s">
        <v>266</v>
      </c>
      <c r="C6556" s="55" t="s">
        <v>3263</v>
      </c>
      <c r="D6556" s="55" t="s">
        <v>267</v>
      </c>
      <c r="E6556" s="55" t="s">
        <v>3315</v>
      </c>
      <c r="F6556" s="55">
        <v>0</v>
      </c>
      <c r="G6556" s="55">
        <v>0</v>
      </c>
    </row>
    <row r="6557" spans="2:7">
      <c r="B6557" s="55" t="s">
        <v>266</v>
      </c>
      <c r="C6557" s="55" t="s">
        <v>3263</v>
      </c>
      <c r="D6557" s="55" t="s">
        <v>267</v>
      </c>
      <c r="E6557" s="55" t="s">
        <v>3316</v>
      </c>
      <c r="F6557" s="55">
        <v>0</v>
      </c>
      <c r="G6557" s="55">
        <v>0</v>
      </c>
    </row>
    <row r="6558" spans="2:7">
      <c r="B6558" s="55" t="s">
        <v>266</v>
      </c>
      <c r="C6558" s="55" t="s">
        <v>3263</v>
      </c>
      <c r="D6558" s="55" t="s">
        <v>267</v>
      </c>
      <c r="E6558" s="55" t="s">
        <v>3317</v>
      </c>
      <c r="F6558" s="55">
        <v>0</v>
      </c>
      <c r="G6558" s="55">
        <v>3</v>
      </c>
    </row>
    <row r="6559" spans="2:7">
      <c r="B6559" s="55" t="s">
        <v>266</v>
      </c>
      <c r="C6559" s="55" t="s">
        <v>3263</v>
      </c>
      <c r="D6559" s="55" t="s">
        <v>267</v>
      </c>
      <c r="E6559" s="55" t="s">
        <v>3318</v>
      </c>
      <c r="F6559" s="55">
        <v>2</v>
      </c>
      <c r="G6559" s="55">
        <v>0</v>
      </c>
    </row>
    <row r="6560" spans="2:7">
      <c r="B6560" s="55" t="s">
        <v>266</v>
      </c>
      <c r="C6560" s="55" t="s">
        <v>3263</v>
      </c>
      <c r="D6560" s="55" t="s">
        <v>269</v>
      </c>
      <c r="E6560" s="55" t="s">
        <v>3318</v>
      </c>
      <c r="F6560" s="55">
        <v>0</v>
      </c>
      <c r="G6560" s="55">
        <v>0</v>
      </c>
    </row>
    <row r="6561" spans="2:7">
      <c r="B6561" s="55" t="s">
        <v>266</v>
      </c>
      <c r="C6561" s="55" t="s">
        <v>3263</v>
      </c>
      <c r="D6561" s="55" t="s">
        <v>267</v>
      </c>
      <c r="E6561" s="55" t="s">
        <v>3319</v>
      </c>
      <c r="F6561" s="55">
        <v>0</v>
      </c>
      <c r="G6561" s="55">
        <v>0</v>
      </c>
    </row>
    <row r="6562" spans="2:7">
      <c r="B6562" s="55" t="s">
        <v>266</v>
      </c>
      <c r="C6562" s="55" t="s">
        <v>3263</v>
      </c>
      <c r="D6562" s="55" t="s">
        <v>269</v>
      </c>
      <c r="E6562" s="55" t="s">
        <v>3319</v>
      </c>
      <c r="F6562" s="55">
        <v>0</v>
      </c>
      <c r="G6562" s="55">
        <v>0</v>
      </c>
    </row>
    <row r="6563" spans="2:7">
      <c r="B6563" s="55" t="s">
        <v>266</v>
      </c>
      <c r="C6563" s="55" t="s">
        <v>3263</v>
      </c>
      <c r="D6563" s="55" t="s">
        <v>267</v>
      </c>
      <c r="E6563" s="55" t="s">
        <v>3320</v>
      </c>
      <c r="F6563" s="55">
        <v>7</v>
      </c>
      <c r="G6563" s="55">
        <v>0</v>
      </c>
    </row>
    <row r="6564" spans="2:7">
      <c r="B6564" s="55" t="s">
        <v>266</v>
      </c>
      <c r="C6564" s="55" t="s">
        <v>3263</v>
      </c>
      <c r="D6564" s="55" t="s">
        <v>269</v>
      </c>
      <c r="E6564" s="55" t="s">
        <v>3320</v>
      </c>
      <c r="F6564" s="55">
        <v>0</v>
      </c>
      <c r="G6564" s="55">
        <v>0</v>
      </c>
    </row>
    <row r="6565" spans="2:7">
      <c r="B6565" s="55" t="s">
        <v>266</v>
      </c>
      <c r="C6565" s="55" t="s">
        <v>3263</v>
      </c>
      <c r="D6565" s="55" t="s">
        <v>270</v>
      </c>
      <c r="E6565" s="55" t="s">
        <v>3320</v>
      </c>
      <c r="F6565" s="55">
        <v>0</v>
      </c>
      <c r="G6565" s="55">
        <v>0</v>
      </c>
    </row>
    <row r="6566" spans="2:7">
      <c r="B6566" s="55" t="s">
        <v>266</v>
      </c>
      <c r="C6566" s="55" t="s">
        <v>3263</v>
      </c>
      <c r="D6566" s="55" t="s">
        <v>267</v>
      </c>
      <c r="E6566" s="55" t="s">
        <v>3321</v>
      </c>
      <c r="F6566" s="55">
        <v>0</v>
      </c>
      <c r="G6566" s="55">
        <v>12</v>
      </c>
    </row>
    <row r="6567" spans="2:7">
      <c r="B6567" s="55" t="s">
        <v>266</v>
      </c>
      <c r="C6567" s="55" t="s">
        <v>3263</v>
      </c>
      <c r="D6567" s="55" t="s">
        <v>269</v>
      </c>
      <c r="E6567" s="55" t="s">
        <v>3321</v>
      </c>
      <c r="F6567" s="55">
        <v>0</v>
      </c>
      <c r="G6567" s="55">
        <v>0</v>
      </c>
    </row>
    <row r="6568" spans="2:7">
      <c r="B6568" s="55" t="s">
        <v>266</v>
      </c>
      <c r="C6568" s="55" t="s">
        <v>3263</v>
      </c>
      <c r="D6568" s="55" t="s">
        <v>267</v>
      </c>
      <c r="E6568" s="55" t="s">
        <v>3322</v>
      </c>
      <c r="F6568" s="55">
        <v>1</v>
      </c>
      <c r="G6568" s="55">
        <v>0</v>
      </c>
    </row>
    <row r="6569" spans="2:7">
      <c r="B6569" s="55" t="s">
        <v>266</v>
      </c>
      <c r="C6569" s="55" t="s">
        <v>3263</v>
      </c>
      <c r="D6569" s="55" t="s">
        <v>267</v>
      </c>
      <c r="E6569" s="55" t="s">
        <v>3323</v>
      </c>
      <c r="F6569" s="55">
        <v>9</v>
      </c>
      <c r="G6569" s="55">
        <v>6</v>
      </c>
    </row>
    <row r="6570" spans="2:7">
      <c r="B6570" s="55" t="s">
        <v>266</v>
      </c>
      <c r="C6570" s="55" t="s">
        <v>3263</v>
      </c>
      <c r="D6570" s="55" t="s">
        <v>267</v>
      </c>
      <c r="E6570" s="55" t="s">
        <v>3186</v>
      </c>
      <c r="F6570" s="55">
        <v>4</v>
      </c>
      <c r="G6570" s="55">
        <v>0</v>
      </c>
    </row>
    <row r="6571" spans="2:7">
      <c r="B6571" s="55" t="s">
        <v>266</v>
      </c>
      <c r="C6571" s="55" t="s">
        <v>3263</v>
      </c>
      <c r="D6571" s="55" t="s">
        <v>267</v>
      </c>
      <c r="E6571" s="55" t="s">
        <v>3324</v>
      </c>
      <c r="F6571" s="55">
        <v>0</v>
      </c>
      <c r="G6571" s="55">
        <v>2</v>
      </c>
    </row>
    <row r="6572" spans="2:7">
      <c r="B6572" s="55" t="s">
        <v>266</v>
      </c>
      <c r="C6572" s="55" t="s">
        <v>3263</v>
      </c>
      <c r="D6572" s="55" t="s">
        <v>267</v>
      </c>
      <c r="E6572" s="55" t="s">
        <v>3325</v>
      </c>
      <c r="F6572" s="55">
        <v>4</v>
      </c>
      <c r="G6572" s="55">
        <v>4</v>
      </c>
    </row>
    <row r="6573" spans="2:7">
      <c r="B6573" s="55" t="s">
        <v>266</v>
      </c>
      <c r="C6573" s="55" t="s">
        <v>3263</v>
      </c>
      <c r="D6573" s="55" t="s">
        <v>267</v>
      </c>
      <c r="E6573" s="55" t="s">
        <v>3326</v>
      </c>
      <c r="F6573" s="55">
        <v>0</v>
      </c>
      <c r="G6573" s="55">
        <v>0</v>
      </c>
    </row>
    <row r="6574" spans="2:7">
      <c r="B6574" s="55" t="s">
        <v>266</v>
      </c>
      <c r="C6574" s="55" t="s">
        <v>3263</v>
      </c>
      <c r="D6574" s="55" t="s">
        <v>267</v>
      </c>
      <c r="E6574" s="55" t="s">
        <v>3327</v>
      </c>
      <c r="F6574" s="55">
        <v>0</v>
      </c>
      <c r="G6574" s="55">
        <v>0</v>
      </c>
    </row>
    <row r="6575" spans="2:7">
      <c r="B6575" s="55" t="s">
        <v>266</v>
      </c>
      <c r="C6575" s="55" t="s">
        <v>3263</v>
      </c>
      <c r="D6575" s="55" t="s">
        <v>267</v>
      </c>
      <c r="E6575" s="55" t="s">
        <v>3328</v>
      </c>
      <c r="F6575" s="55">
        <v>3</v>
      </c>
      <c r="G6575" s="55">
        <v>0</v>
      </c>
    </row>
    <row r="6576" spans="2:7">
      <c r="B6576" s="55" t="s">
        <v>266</v>
      </c>
      <c r="C6576" s="55" t="s">
        <v>3263</v>
      </c>
      <c r="D6576" s="55" t="s">
        <v>269</v>
      </c>
      <c r="E6576" s="55" t="s">
        <v>3328</v>
      </c>
      <c r="F6576" s="55">
        <v>6</v>
      </c>
      <c r="G6576" s="55">
        <v>4</v>
      </c>
    </row>
    <row r="6577" spans="2:7">
      <c r="B6577" s="55" t="s">
        <v>266</v>
      </c>
      <c r="C6577" s="55" t="s">
        <v>3263</v>
      </c>
      <c r="D6577" s="55" t="s">
        <v>270</v>
      </c>
      <c r="E6577" s="55" t="s">
        <v>3328</v>
      </c>
      <c r="F6577" s="55">
        <v>1</v>
      </c>
      <c r="G6577" s="55">
        <v>0</v>
      </c>
    </row>
    <row r="6578" spans="2:7">
      <c r="B6578" s="55" t="s">
        <v>266</v>
      </c>
      <c r="C6578" s="55" t="s">
        <v>3263</v>
      </c>
      <c r="D6578" s="55" t="s">
        <v>267</v>
      </c>
      <c r="E6578" s="55" t="s">
        <v>3329</v>
      </c>
      <c r="F6578" s="55">
        <v>16</v>
      </c>
      <c r="G6578" s="55">
        <v>0</v>
      </c>
    </row>
    <row r="6579" spans="2:7">
      <c r="B6579" s="55" t="s">
        <v>266</v>
      </c>
      <c r="C6579" s="55" t="s">
        <v>3263</v>
      </c>
      <c r="D6579" s="55" t="s">
        <v>269</v>
      </c>
      <c r="E6579" s="55" t="s">
        <v>3329</v>
      </c>
      <c r="F6579" s="55">
        <v>14</v>
      </c>
      <c r="G6579" s="55">
        <v>0</v>
      </c>
    </row>
    <row r="6580" spans="2:7">
      <c r="B6580" s="55" t="s">
        <v>266</v>
      </c>
      <c r="C6580" s="55" t="s">
        <v>3263</v>
      </c>
      <c r="D6580" s="55" t="s">
        <v>270</v>
      </c>
      <c r="E6580" s="55" t="s">
        <v>3329</v>
      </c>
      <c r="F6580" s="55">
        <v>2</v>
      </c>
      <c r="G6580" s="55">
        <v>0</v>
      </c>
    </row>
    <row r="6581" spans="2:7">
      <c r="B6581" s="55" t="s">
        <v>266</v>
      </c>
      <c r="C6581" s="55" t="s">
        <v>3263</v>
      </c>
      <c r="D6581" s="55" t="s">
        <v>267</v>
      </c>
      <c r="E6581" s="55" t="s">
        <v>3330</v>
      </c>
      <c r="F6581" s="55">
        <v>17</v>
      </c>
      <c r="G6581" s="55">
        <v>0</v>
      </c>
    </row>
    <row r="6582" spans="2:7">
      <c r="B6582" s="55" t="s">
        <v>266</v>
      </c>
      <c r="C6582" s="55" t="s">
        <v>3263</v>
      </c>
      <c r="D6582" s="55" t="s">
        <v>269</v>
      </c>
      <c r="E6582" s="55" t="s">
        <v>3330</v>
      </c>
      <c r="F6582" s="55">
        <v>1</v>
      </c>
      <c r="G6582" s="55">
        <v>1</v>
      </c>
    </row>
    <row r="6583" spans="2:7">
      <c r="B6583" s="55" t="s">
        <v>266</v>
      </c>
      <c r="C6583" s="55" t="s">
        <v>3263</v>
      </c>
      <c r="D6583" s="55" t="s">
        <v>267</v>
      </c>
      <c r="E6583" s="55" t="s">
        <v>3331</v>
      </c>
      <c r="F6583" s="55">
        <v>10</v>
      </c>
      <c r="G6583" s="55">
        <v>0</v>
      </c>
    </row>
    <row r="6584" spans="2:7">
      <c r="B6584" s="55" t="s">
        <v>266</v>
      </c>
      <c r="C6584" s="55" t="s">
        <v>3263</v>
      </c>
      <c r="D6584" s="55" t="s">
        <v>267</v>
      </c>
      <c r="E6584" s="55" t="s">
        <v>3332</v>
      </c>
      <c r="F6584" s="55">
        <v>60</v>
      </c>
      <c r="G6584" s="55">
        <v>0</v>
      </c>
    </row>
    <row r="6585" spans="2:7">
      <c r="B6585" s="55" t="s">
        <v>266</v>
      </c>
      <c r="C6585" s="55" t="s">
        <v>3263</v>
      </c>
      <c r="D6585" s="55" t="s">
        <v>269</v>
      </c>
      <c r="E6585" s="55" t="s">
        <v>3333</v>
      </c>
      <c r="F6585" s="55">
        <v>0</v>
      </c>
      <c r="G6585" s="55">
        <v>8</v>
      </c>
    </row>
    <row r="6586" spans="2:7">
      <c r="B6586" s="55" t="s">
        <v>266</v>
      </c>
      <c r="C6586" s="55" t="s">
        <v>3263</v>
      </c>
      <c r="D6586" s="55" t="s">
        <v>267</v>
      </c>
      <c r="E6586" s="55" t="s">
        <v>3334</v>
      </c>
      <c r="F6586" s="55">
        <v>9</v>
      </c>
      <c r="G6586" s="55">
        <v>0</v>
      </c>
    </row>
    <row r="6587" spans="2:7">
      <c r="B6587" s="55" t="s">
        <v>266</v>
      </c>
      <c r="C6587" s="55" t="s">
        <v>3263</v>
      </c>
      <c r="D6587" s="55" t="s">
        <v>267</v>
      </c>
      <c r="E6587" s="55" t="s">
        <v>3335</v>
      </c>
      <c r="F6587" s="55">
        <v>4</v>
      </c>
      <c r="G6587" s="55">
        <v>0</v>
      </c>
    </row>
    <row r="6588" spans="2:7">
      <c r="B6588" s="55" t="s">
        <v>266</v>
      </c>
      <c r="C6588" s="55" t="s">
        <v>3263</v>
      </c>
      <c r="D6588" s="55" t="s">
        <v>267</v>
      </c>
      <c r="E6588" s="55" t="s">
        <v>3336</v>
      </c>
      <c r="F6588" s="55">
        <v>0</v>
      </c>
      <c r="G6588" s="55">
        <v>24</v>
      </c>
    </row>
    <row r="6589" spans="2:7">
      <c r="B6589" s="55" t="s">
        <v>266</v>
      </c>
      <c r="C6589" s="55" t="s">
        <v>3263</v>
      </c>
      <c r="D6589" s="55" t="s">
        <v>270</v>
      </c>
      <c r="E6589" s="55" t="s">
        <v>3336</v>
      </c>
      <c r="F6589" s="55">
        <v>0</v>
      </c>
      <c r="G6589" s="55">
        <v>4</v>
      </c>
    </row>
    <row r="6590" spans="2:7">
      <c r="B6590" s="55" t="s">
        <v>266</v>
      </c>
      <c r="C6590" s="55" t="s">
        <v>3263</v>
      </c>
      <c r="D6590" s="55" t="s">
        <v>267</v>
      </c>
      <c r="E6590" s="55" t="s">
        <v>3337</v>
      </c>
      <c r="F6590" s="55">
        <v>12</v>
      </c>
      <c r="G6590" s="55">
        <v>6</v>
      </c>
    </row>
    <row r="6591" spans="2:7">
      <c r="B6591" s="55" t="s">
        <v>266</v>
      </c>
      <c r="C6591" s="55" t="s">
        <v>3263</v>
      </c>
      <c r="D6591" s="55" t="s">
        <v>269</v>
      </c>
      <c r="E6591" s="55" t="s">
        <v>3338</v>
      </c>
      <c r="F6591" s="55">
        <v>0</v>
      </c>
      <c r="G6591" s="55">
        <v>10</v>
      </c>
    </row>
    <row r="6592" spans="2:7">
      <c r="B6592" s="55" t="s">
        <v>266</v>
      </c>
      <c r="C6592" s="55" t="s">
        <v>3263</v>
      </c>
      <c r="D6592" s="55" t="s">
        <v>267</v>
      </c>
      <c r="E6592" s="55" t="s">
        <v>3339</v>
      </c>
      <c r="F6592" s="55">
        <v>2</v>
      </c>
      <c r="G6592" s="55">
        <v>2</v>
      </c>
    </row>
    <row r="6593" spans="2:7">
      <c r="B6593" s="55" t="s">
        <v>266</v>
      </c>
      <c r="C6593" s="55" t="s">
        <v>3263</v>
      </c>
      <c r="D6593" s="55" t="s">
        <v>269</v>
      </c>
      <c r="E6593" s="55" t="s">
        <v>3339</v>
      </c>
      <c r="F6593" s="55">
        <v>4</v>
      </c>
      <c r="G6593" s="55">
        <v>0</v>
      </c>
    </row>
    <row r="6594" spans="2:7">
      <c r="B6594" s="55" t="s">
        <v>266</v>
      </c>
      <c r="C6594" s="55" t="s">
        <v>3263</v>
      </c>
      <c r="D6594" s="55" t="s">
        <v>267</v>
      </c>
      <c r="E6594" s="55" t="s">
        <v>3340</v>
      </c>
      <c r="F6594" s="55">
        <v>0</v>
      </c>
      <c r="G6594" s="55">
        <v>0</v>
      </c>
    </row>
    <row r="6595" spans="2:7">
      <c r="B6595" s="55" t="s">
        <v>266</v>
      </c>
      <c r="C6595" s="55" t="s">
        <v>3263</v>
      </c>
      <c r="D6595" s="55" t="s">
        <v>267</v>
      </c>
      <c r="E6595" s="55" t="s">
        <v>3341</v>
      </c>
      <c r="F6595" s="55">
        <v>0</v>
      </c>
      <c r="G6595" s="55">
        <v>0</v>
      </c>
    </row>
    <row r="6596" spans="2:7">
      <c r="B6596" s="55" t="s">
        <v>266</v>
      </c>
      <c r="C6596" s="55" t="s">
        <v>3263</v>
      </c>
      <c r="D6596" s="55" t="s">
        <v>270</v>
      </c>
      <c r="E6596" s="55" t="s">
        <v>3341</v>
      </c>
      <c r="F6596" s="55">
        <v>1</v>
      </c>
      <c r="G6596" s="55">
        <v>1</v>
      </c>
    </row>
    <row r="6597" spans="2:7">
      <c r="B6597" s="55" t="s">
        <v>266</v>
      </c>
      <c r="C6597" s="55" t="s">
        <v>3263</v>
      </c>
      <c r="D6597" s="55" t="s">
        <v>267</v>
      </c>
      <c r="E6597" s="55" t="s">
        <v>3342</v>
      </c>
      <c r="F6597" s="55">
        <v>0</v>
      </c>
      <c r="G6597" s="55">
        <v>0</v>
      </c>
    </row>
    <row r="6598" spans="2:7">
      <c r="B6598" s="55" t="s">
        <v>266</v>
      </c>
      <c r="C6598" s="55" t="s">
        <v>3263</v>
      </c>
      <c r="D6598" s="55" t="s">
        <v>267</v>
      </c>
      <c r="E6598" s="55" t="s">
        <v>3343</v>
      </c>
      <c r="F6598" s="55">
        <v>127</v>
      </c>
      <c r="G6598" s="55">
        <v>63</v>
      </c>
    </row>
    <row r="6599" spans="2:7">
      <c r="B6599" s="55" t="s">
        <v>266</v>
      </c>
      <c r="C6599" s="55" t="s">
        <v>3263</v>
      </c>
      <c r="D6599" s="55" t="s">
        <v>269</v>
      </c>
      <c r="E6599" s="55" t="s">
        <v>3343</v>
      </c>
      <c r="F6599" s="55">
        <v>0</v>
      </c>
      <c r="G6599" s="55">
        <v>26</v>
      </c>
    </row>
    <row r="6600" spans="2:7">
      <c r="B6600" s="55" t="s">
        <v>266</v>
      </c>
      <c r="C6600" s="55" t="s">
        <v>3263</v>
      </c>
      <c r="D6600" s="55" t="s">
        <v>270</v>
      </c>
      <c r="E6600" s="55" t="s">
        <v>3343</v>
      </c>
      <c r="F6600" s="55">
        <v>5</v>
      </c>
      <c r="G6600" s="55">
        <v>4</v>
      </c>
    </row>
    <row r="6601" spans="2:7">
      <c r="B6601" s="55" t="s">
        <v>266</v>
      </c>
      <c r="C6601" s="55" t="s">
        <v>3263</v>
      </c>
      <c r="D6601" s="55" t="s">
        <v>267</v>
      </c>
      <c r="E6601" s="55" t="s">
        <v>3344</v>
      </c>
      <c r="F6601" s="55">
        <v>3</v>
      </c>
      <c r="G6601" s="55">
        <v>2</v>
      </c>
    </row>
    <row r="6602" spans="2:7">
      <c r="B6602" s="55" t="s">
        <v>266</v>
      </c>
      <c r="C6602" s="55" t="s">
        <v>3263</v>
      </c>
      <c r="D6602" s="55" t="s">
        <v>269</v>
      </c>
      <c r="E6602" s="55" t="s">
        <v>3344</v>
      </c>
      <c r="F6602" s="55">
        <v>16</v>
      </c>
      <c r="G6602" s="55">
        <v>19</v>
      </c>
    </row>
    <row r="6603" spans="2:7">
      <c r="B6603" s="55" t="s">
        <v>266</v>
      </c>
      <c r="C6603" s="55" t="s">
        <v>3263</v>
      </c>
      <c r="D6603" s="55" t="s">
        <v>270</v>
      </c>
      <c r="E6603" s="55" t="s">
        <v>3344</v>
      </c>
      <c r="F6603" s="55">
        <v>6</v>
      </c>
      <c r="G6603" s="55">
        <v>0</v>
      </c>
    </row>
    <row r="6604" spans="2:7">
      <c r="B6604" s="55" t="s">
        <v>266</v>
      </c>
      <c r="C6604" s="55" t="s">
        <v>3263</v>
      </c>
      <c r="D6604" s="55" t="s">
        <v>267</v>
      </c>
      <c r="E6604" s="55" t="s">
        <v>3345</v>
      </c>
      <c r="F6604" s="55">
        <v>0</v>
      </c>
      <c r="G6604" s="55">
        <v>12</v>
      </c>
    </row>
    <row r="6605" spans="2:7">
      <c r="B6605" s="55" t="s">
        <v>266</v>
      </c>
      <c r="C6605" s="55" t="s">
        <v>3263</v>
      </c>
      <c r="D6605" s="55" t="s">
        <v>269</v>
      </c>
      <c r="E6605" s="55" t="s">
        <v>3345</v>
      </c>
      <c r="F6605" s="55">
        <v>0</v>
      </c>
      <c r="G6605" s="55">
        <v>20</v>
      </c>
    </row>
    <row r="6606" spans="2:7">
      <c r="B6606" s="55" t="s">
        <v>266</v>
      </c>
      <c r="C6606" s="55" t="s">
        <v>3263</v>
      </c>
      <c r="D6606" s="55" t="s">
        <v>267</v>
      </c>
      <c r="E6606" s="55" t="s">
        <v>3346</v>
      </c>
      <c r="F6606" s="55">
        <v>0</v>
      </c>
      <c r="G6606" s="55">
        <v>0</v>
      </c>
    </row>
    <row r="6607" spans="2:7">
      <c r="B6607" s="55" t="s">
        <v>266</v>
      </c>
      <c r="C6607" s="55" t="s">
        <v>3263</v>
      </c>
      <c r="D6607" s="55" t="s">
        <v>269</v>
      </c>
      <c r="E6607" s="55" t="s">
        <v>3346</v>
      </c>
      <c r="F6607" s="55">
        <v>0</v>
      </c>
      <c r="G6607" s="55">
        <v>0</v>
      </c>
    </row>
    <row r="6608" spans="2:7">
      <c r="B6608" s="55" t="s">
        <v>266</v>
      </c>
      <c r="C6608" s="55" t="s">
        <v>3263</v>
      </c>
      <c r="D6608" s="55" t="s">
        <v>270</v>
      </c>
      <c r="E6608" s="55" t="s">
        <v>3346</v>
      </c>
      <c r="F6608" s="55">
        <v>0</v>
      </c>
      <c r="G6608" s="55">
        <v>0</v>
      </c>
    </row>
    <row r="6609" spans="2:7">
      <c r="B6609" s="55" t="s">
        <v>266</v>
      </c>
      <c r="C6609" s="55" t="s">
        <v>3263</v>
      </c>
      <c r="D6609" s="55" t="s">
        <v>267</v>
      </c>
      <c r="E6609" s="55" t="s">
        <v>3347</v>
      </c>
      <c r="F6609" s="55">
        <v>0</v>
      </c>
      <c r="G6609" s="55">
        <v>0</v>
      </c>
    </row>
    <row r="6610" spans="2:7">
      <c r="B6610" s="55" t="s">
        <v>266</v>
      </c>
      <c r="C6610" s="55" t="s">
        <v>3263</v>
      </c>
      <c r="D6610" s="55" t="s">
        <v>267</v>
      </c>
      <c r="E6610" s="55" t="s">
        <v>3348</v>
      </c>
      <c r="F6610" s="55">
        <v>0</v>
      </c>
      <c r="G6610" s="55">
        <v>0</v>
      </c>
    </row>
    <row r="6611" spans="2:7">
      <c r="B6611" s="55" t="s">
        <v>266</v>
      </c>
      <c r="C6611" s="55" t="s">
        <v>3263</v>
      </c>
      <c r="D6611" s="55" t="s">
        <v>267</v>
      </c>
      <c r="E6611" s="55" t="s">
        <v>3349</v>
      </c>
      <c r="F6611" s="55">
        <v>497</v>
      </c>
      <c r="G6611" s="55">
        <v>69</v>
      </c>
    </row>
    <row r="6612" spans="2:7">
      <c r="B6612" s="55" t="s">
        <v>266</v>
      </c>
      <c r="C6612" s="55" t="s">
        <v>3263</v>
      </c>
      <c r="D6612" s="55" t="s">
        <v>269</v>
      </c>
      <c r="E6612" s="55" t="s">
        <v>3349</v>
      </c>
      <c r="F6612" s="55">
        <v>150</v>
      </c>
      <c r="G6612" s="55">
        <v>43</v>
      </c>
    </row>
    <row r="6613" spans="2:7">
      <c r="B6613" s="55" t="s">
        <v>266</v>
      </c>
      <c r="C6613" s="55" t="s">
        <v>3263</v>
      </c>
      <c r="D6613" s="55" t="s">
        <v>270</v>
      </c>
      <c r="E6613" s="55" t="s">
        <v>3349</v>
      </c>
      <c r="F6613" s="55">
        <v>187</v>
      </c>
      <c r="G6613" s="55">
        <v>94</v>
      </c>
    </row>
    <row r="6614" spans="2:7">
      <c r="B6614" s="55" t="s">
        <v>266</v>
      </c>
      <c r="C6614" s="55" t="s">
        <v>3263</v>
      </c>
      <c r="D6614" s="55" t="s">
        <v>267</v>
      </c>
      <c r="E6614" s="55" t="s">
        <v>3350</v>
      </c>
      <c r="F6614" s="55">
        <v>2</v>
      </c>
      <c r="G6614" s="55">
        <v>14</v>
      </c>
    </row>
    <row r="6615" spans="2:7">
      <c r="B6615" s="55" t="s">
        <v>266</v>
      </c>
      <c r="C6615" s="55" t="s">
        <v>3263</v>
      </c>
      <c r="D6615" s="55" t="s">
        <v>269</v>
      </c>
      <c r="E6615" s="55" t="s">
        <v>3350</v>
      </c>
      <c r="F6615" s="55">
        <v>56</v>
      </c>
      <c r="G6615" s="55">
        <v>0</v>
      </c>
    </row>
    <row r="6616" spans="2:7">
      <c r="B6616" s="55" t="s">
        <v>266</v>
      </c>
      <c r="C6616" s="55" t="s">
        <v>3263</v>
      </c>
      <c r="D6616" s="55" t="s">
        <v>270</v>
      </c>
      <c r="E6616" s="55" t="s">
        <v>3350</v>
      </c>
      <c r="F6616" s="55">
        <v>0</v>
      </c>
      <c r="G6616" s="55">
        <v>0</v>
      </c>
    </row>
    <row r="6617" spans="2:7">
      <c r="B6617" s="55" t="s">
        <v>266</v>
      </c>
      <c r="C6617" s="55" t="s">
        <v>3263</v>
      </c>
      <c r="D6617" s="55" t="s">
        <v>267</v>
      </c>
      <c r="E6617" s="55" t="s">
        <v>3351</v>
      </c>
      <c r="F6617" s="55">
        <v>3</v>
      </c>
      <c r="G6617" s="55">
        <v>0</v>
      </c>
    </row>
    <row r="6618" spans="2:7">
      <c r="B6618" s="55" t="s">
        <v>266</v>
      </c>
      <c r="C6618" s="55" t="s">
        <v>3263</v>
      </c>
      <c r="D6618" s="55" t="s">
        <v>267</v>
      </c>
      <c r="E6618" s="55" t="s">
        <v>3352</v>
      </c>
      <c r="F6618" s="55">
        <v>73</v>
      </c>
      <c r="G6618" s="55">
        <v>127</v>
      </c>
    </row>
    <row r="6619" spans="2:7">
      <c r="B6619" s="55" t="s">
        <v>266</v>
      </c>
      <c r="C6619" s="55" t="s">
        <v>3263</v>
      </c>
      <c r="D6619" s="55" t="s">
        <v>269</v>
      </c>
      <c r="E6619" s="55" t="s">
        <v>3352</v>
      </c>
      <c r="F6619" s="55">
        <v>1</v>
      </c>
      <c r="G6619" s="55">
        <v>12</v>
      </c>
    </row>
    <row r="6620" spans="2:7">
      <c r="B6620" s="55" t="s">
        <v>266</v>
      </c>
      <c r="C6620" s="55" t="s">
        <v>3263</v>
      </c>
      <c r="D6620" s="55" t="s">
        <v>270</v>
      </c>
      <c r="E6620" s="55" t="s">
        <v>3352</v>
      </c>
      <c r="F6620" s="55">
        <v>0</v>
      </c>
      <c r="G6620" s="55">
        <v>0</v>
      </c>
    </row>
    <row r="6621" spans="2:7">
      <c r="B6621" s="55" t="s">
        <v>266</v>
      </c>
      <c r="C6621" s="55" t="s">
        <v>3263</v>
      </c>
      <c r="D6621" s="55" t="s">
        <v>267</v>
      </c>
      <c r="E6621" s="55" t="s">
        <v>3353</v>
      </c>
      <c r="F6621" s="55">
        <v>50</v>
      </c>
      <c r="G6621" s="55">
        <v>172</v>
      </c>
    </row>
    <row r="6622" spans="2:7">
      <c r="B6622" s="55" t="s">
        <v>266</v>
      </c>
      <c r="C6622" s="55" t="s">
        <v>3263</v>
      </c>
      <c r="D6622" s="55" t="s">
        <v>269</v>
      </c>
      <c r="E6622" s="55" t="s">
        <v>3353</v>
      </c>
      <c r="F6622" s="55">
        <v>48</v>
      </c>
      <c r="G6622" s="55">
        <v>130</v>
      </c>
    </row>
    <row r="6623" spans="2:7">
      <c r="B6623" s="55" t="s">
        <v>266</v>
      </c>
      <c r="C6623" s="55" t="s">
        <v>3263</v>
      </c>
      <c r="D6623" s="55" t="s">
        <v>270</v>
      </c>
      <c r="E6623" s="55" t="s">
        <v>3353</v>
      </c>
      <c r="F6623" s="55">
        <v>6</v>
      </c>
      <c r="G6623" s="55">
        <v>57</v>
      </c>
    </row>
    <row r="6624" spans="2:7">
      <c r="B6624" s="55" t="s">
        <v>266</v>
      </c>
      <c r="C6624" s="55" t="s">
        <v>3263</v>
      </c>
      <c r="D6624" s="55" t="s">
        <v>267</v>
      </c>
      <c r="E6624" s="55" t="s">
        <v>3354</v>
      </c>
      <c r="F6624" s="55">
        <v>0</v>
      </c>
      <c r="G6624" s="55">
        <v>0</v>
      </c>
    </row>
    <row r="6625" spans="2:7">
      <c r="B6625" s="55" t="s">
        <v>266</v>
      </c>
      <c r="C6625" s="55" t="s">
        <v>3263</v>
      </c>
      <c r="D6625" s="55" t="s">
        <v>269</v>
      </c>
      <c r="E6625" s="55" t="s">
        <v>3354</v>
      </c>
      <c r="F6625" s="55">
        <v>0</v>
      </c>
      <c r="G6625" s="55">
        <v>0</v>
      </c>
    </row>
    <row r="6626" spans="2:7">
      <c r="B6626" s="55" t="s">
        <v>266</v>
      </c>
      <c r="C6626" s="55" t="s">
        <v>3263</v>
      </c>
      <c r="D6626" s="55" t="s">
        <v>267</v>
      </c>
      <c r="E6626" s="55" t="s">
        <v>3355</v>
      </c>
      <c r="F6626" s="55">
        <v>18</v>
      </c>
      <c r="G6626" s="55">
        <v>0</v>
      </c>
    </row>
    <row r="6627" spans="2:7">
      <c r="B6627" s="55" t="s">
        <v>266</v>
      </c>
      <c r="C6627" s="55" t="s">
        <v>3263</v>
      </c>
      <c r="D6627" s="55" t="s">
        <v>269</v>
      </c>
      <c r="E6627" s="55" t="s">
        <v>3355</v>
      </c>
      <c r="F6627" s="55">
        <v>108</v>
      </c>
      <c r="G6627" s="55">
        <v>13</v>
      </c>
    </row>
    <row r="6628" spans="2:7">
      <c r="B6628" s="55" t="s">
        <v>266</v>
      </c>
      <c r="C6628" s="55" t="s">
        <v>3263</v>
      </c>
      <c r="D6628" s="55" t="s">
        <v>270</v>
      </c>
      <c r="E6628" s="55" t="s">
        <v>3355</v>
      </c>
      <c r="F6628" s="55">
        <v>0</v>
      </c>
      <c r="G6628" s="55">
        <v>2</v>
      </c>
    </row>
    <row r="6629" spans="2:7">
      <c r="B6629" s="55" t="s">
        <v>266</v>
      </c>
      <c r="C6629" s="55" t="s">
        <v>3263</v>
      </c>
      <c r="D6629" s="55" t="s">
        <v>267</v>
      </c>
      <c r="E6629" s="55" t="s">
        <v>3356</v>
      </c>
      <c r="F6629" s="55">
        <v>55</v>
      </c>
      <c r="G6629" s="55">
        <v>23</v>
      </c>
    </row>
    <row r="6630" spans="2:7">
      <c r="B6630" s="55" t="s">
        <v>266</v>
      </c>
      <c r="C6630" s="55" t="s">
        <v>3263</v>
      </c>
      <c r="D6630" s="55" t="s">
        <v>269</v>
      </c>
      <c r="E6630" s="55" t="s">
        <v>3356</v>
      </c>
      <c r="F6630" s="55">
        <v>10</v>
      </c>
      <c r="G6630" s="55">
        <v>2</v>
      </c>
    </row>
    <row r="6631" spans="2:7">
      <c r="B6631" s="55" t="s">
        <v>266</v>
      </c>
      <c r="C6631" s="55" t="s">
        <v>3263</v>
      </c>
      <c r="D6631" s="55" t="s">
        <v>270</v>
      </c>
      <c r="E6631" s="55" t="s">
        <v>3356</v>
      </c>
      <c r="F6631" s="55">
        <v>0</v>
      </c>
      <c r="G6631" s="55">
        <v>2</v>
      </c>
    </row>
    <row r="6632" spans="2:7">
      <c r="B6632" s="55" t="s">
        <v>266</v>
      </c>
      <c r="C6632" s="55" t="s">
        <v>3263</v>
      </c>
      <c r="D6632" s="55" t="s">
        <v>267</v>
      </c>
      <c r="E6632" s="55" t="s">
        <v>3357</v>
      </c>
      <c r="F6632" s="55">
        <v>59</v>
      </c>
      <c r="G6632" s="55">
        <v>42</v>
      </c>
    </row>
    <row r="6633" spans="2:7">
      <c r="B6633" s="55" t="s">
        <v>266</v>
      </c>
      <c r="C6633" s="55" t="s">
        <v>3263</v>
      </c>
      <c r="D6633" s="55" t="s">
        <v>269</v>
      </c>
      <c r="E6633" s="55" t="s">
        <v>3357</v>
      </c>
      <c r="F6633" s="55">
        <v>52</v>
      </c>
      <c r="G6633" s="55">
        <v>12</v>
      </c>
    </row>
    <row r="6634" spans="2:7">
      <c r="B6634" s="55" t="s">
        <v>266</v>
      </c>
      <c r="C6634" s="55" t="s">
        <v>3263</v>
      </c>
      <c r="D6634" s="55" t="s">
        <v>270</v>
      </c>
      <c r="E6634" s="55" t="s">
        <v>3357</v>
      </c>
      <c r="F6634" s="55">
        <v>27</v>
      </c>
      <c r="G6634" s="55">
        <v>20</v>
      </c>
    </row>
    <row r="6635" spans="2:7">
      <c r="B6635" s="55" t="s">
        <v>266</v>
      </c>
      <c r="C6635" s="55" t="s">
        <v>3263</v>
      </c>
      <c r="D6635" s="55" t="s">
        <v>267</v>
      </c>
      <c r="E6635" s="55" t="s">
        <v>3358</v>
      </c>
      <c r="F6635" s="55">
        <v>90</v>
      </c>
      <c r="G6635" s="55">
        <v>0</v>
      </c>
    </row>
    <row r="6636" spans="2:7">
      <c r="B6636" s="55" t="s">
        <v>266</v>
      </c>
      <c r="C6636" s="55" t="s">
        <v>3263</v>
      </c>
      <c r="D6636" s="55" t="s">
        <v>269</v>
      </c>
      <c r="E6636" s="55" t="s">
        <v>3358</v>
      </c>
      <c r="F6636" s="55">
        <v>400</v>
      </c>
      <c r="G6636" s="55">
        <v>0</v>
      </c>
    </row>
    <row r="6637" spans="2:7">
      <c r="B6637" s="55" t="s">
        <v>266</v>
      </c>
      <c r="C6637" s="55" t="s">
        <v>3263</v>
      </c>
      <c r="D6637" s="55" t="s">
        <v>270</v>
      </c>
      <c r="E6637" s="55" t="s">
        <v>3358</v>
      </c>
      <c r="F6637" s="55">
        <v>0</v>
      </c>
      <c r="G6637" s="55">
        <v>0</v>
      </c>
    </row>
    <row r="6638" spans="2:7">
      <c r="B6638" s="55" t="s">
        <v>266</v>
      </c>
      <c r="C6638" s="55" t="s">
        <v>3263</v>
      </c>
      <c r="D6638" s="55" t="s">
        <v>269</v>
      </c>
      <c r="E6638" s="55" t="s">
        <v>3359</v>
      </c>
      <c r="F6638" s="55">
        <v>0</v>
      </c>
      <c r="G6638" s="55">
        <v>0</v>
      </c>
    </row>
    <row r="6639" spans="2:7">
      <c r="B6639" s="55" t="s">
        <v>266</v>
      </c>
      <c r="C6639" s="55" t="s">
        <v>3263</v>
      </c>
      <c r="D6639" s="55" t="s">
        <v>267</v>
      </c>
      <c r="E6639" s="55" t="s">
        <v>3360</v>
      </c>
      <c r="F6639" s="55">
        <v>0</v>
      </c>
      <c r="G6639" s="55">
        <v>6</v>
      </c>
    </row>
    <row r="6640" spans="2:7">
      <c r="B6640" s="55" t="s">
        <v>266</v>
      </c>
      <c r="C6640" s="55" t="s">
        <v>3263</v>
      </c>
      <c r="D6640" s="55" t="s">
        <v>267</v>
      </c>
      <c r="E6640" s="55" t="s">
        <v>3361</v>
      </c>
      <c r="F6640" s="55">
        <v>6</v>
      </c>
      <c r="G6640" s="55">
        <v>0</v>
      </c>
    </row>
    <row r="6641" spans="2:7">
      <c r="B6641" s="55" t="s">
        <v>266</v>
      </c>
      <c r="C6641" s="55" t="s">
        <v>3263</v>
      </c>
      <c r="D6641" s="55" t="s">
        <v>269</v>
      </c>
      <c r="E6641" s="55" t="s">
        <v>3361</v>
      </c>
      <c r="F6641" s="55">
        <v>0</v>
      </c>
      <c r="G6641" s="55">
        <v>0</v>
      </c>
    </row>
    <row r="6642" spans="2:7">
      <c r="B6642" s="55" t="s">
        <v>266</v>
      </c>
      <c r="C6642" s="55" t="s">
        <v>3263</v>
      </c>
      <c r="D6642" s="55" t="s">
        <v>269</v>
      </c>
      <c r="E6642" s="55" t="s">
        <v>3362</v>
      </c>
      <c r="F6642" s="55">
        <v>0</v>
      </c>
      <c r="G6642" s="55">
        <v>0</v>
      </c>
    </row>
    <row r="6643" spans="2:7">
      <c r="B6643" s="55" t="s">
        <v>266</v>
      </c>
      <c r="C6643" s="55" t="s">
        <v>3263</v>
      </c>
      <c r="D6643" s="55" t="s">
        <v>267</v>
      </c>
      <c r="E6643" s="55" t="s">
        <v>3363</v>
      </c>
      <c r="F6643" s="55">
        <v>3</v>
      </c>
      <c r="G6643" s="55">
        <v>0</v>
      </c>
    </row>
    <row r="6644" spans="2:7">
      <c r="B6644" s="55" t="s">
        <v>266</v>
      </c>
      <c r="C6644" s="55" t="s">
        <v>3263</v>
      </c>
      <c r="D6644" s="55" t="s">
        <v>267</v>
      </c>
      <c r="E6644" s="55" t="s">
        <v>3364</v>
      </c>
      <c r="F6644" s="55">
        <v>0</v>
      </c>
      <c r="G6644" s="55">
        <v>0</v>
      </c>
    </row>
    <row r="6645" spans="2:7">
      <c r="B6645" s="55" t="s">
        <v>266</v>
      </c>
      <c r="C6645" s="55" t="s">
        <v>3263</v>
      </c>
      <c r="D6645" s="55" t="s">
        <v>267</v>
      </c>
      <c r="E6645" s="55" t="s">
        <v>3365</v>
      </c>
      <c r="F6645" s="55">
        <v>0</v>
      </c>
      <c r="G6645" s="55">
        <v>0</v>
      </c>
    </row>
    <row r="6646" spans="2:7">
      <c r="B6646" s="55" t="s">
        <v>266</v>
      </c>
      <c r="C6646" s="55" t="s">
        <v>3263</v>
      </c>
      <c r="D6646" s="55" t="s">
        <v>269</v>
      </c>
      <c r="E6646" s="55" t="s">
        <v>3366</v>
      </c>
      <c r="F6646" s="55">
        <v>6</v>
      </c>
      <c r="G6646" s="55">
        <v>0</v>
      </c>
    </row>
    <row r="6647" spans="2:7">
      <c r="B6647" s="55" t="s">
        <v>266</v>
      </c>
      <c r="C6647" s="55" t="s">
        <v>3263</v>
      </c>
      <c r="D6647" s="55" t="s">
        <v>267</v>
      </c>
      <c r="E6647" s="55" t="s">
        <v>3367</v>
      </c>
      <c r="F6647" s="55">
        <v>2</v>
      </c>
      <c r="G6647" s="55">
        <v>0</v>
      </c>
    </row>
    <row r="6648" spans="2:7">
      <c r="B6648" s="55" t="s">
        <v>266</v>
      </c>
      <c r="C6648" s="55" t="s">
        <v>3263</v>
      </c>
      <c r="D6648" s="55" t="s">
        <v>269</v>
      </c>
      <c r="E6648" s="55" t="s">
        <v>3367</v>
      </c>
      <c r="F6648" s="55">
        <v>0</v>
      </c>
      <c r="G6648" s="55">
        <v>0</v>
      </c>
    </row>
    <row r="6649" spans="2:7">
      <c r="B6649" s="55" t="s">
        <v>266</v>
      </c>
      <c r="C6649" s="55" t="s">
        <v>3263</v>
      </c>
      <c r="D6649" s="55" t="s">
        <v>267</v>
      </c>
      <c r="E6649" s="55" t="s">
        <v>3368</v>
      </c>
      <c r="F6649" s="55">
        <v>0</v>
      </c>
      <c r="G6649" s="55">
        <v>0</v>
      </c>
    </row>
    <row r="6650" spans="2:7">
      <c r="B6650" s="55" t="s">
        <v>266</v>
      </c>
      <c r="C6650" s="55" t="s">
        <v>3263</v>
      </c>
      <c r="D6650" s="55" t="s">
        <v>267</v>
      </c>
      <c r="E6650" s="55" t="s">
        <v>3369</v>
      </c>
      <c r="F6650" s="55">
        <v>0</v>
      </c>
      <c r="G6650" s="55">
        <v>0</v>
      </c>
    </row>
    <row r="6651" spans="2:7">
      <c r="B6651" s="55" t="s">
        <v>266</v>
      </c>
      <c r="C6651" s="55" t="s">
        <v>3263</v>
      </c>
      <c r="D6651" s="55" t="s">
        <v>267</v>
      </c>
      <c r="E6651" s="55" t="s">
        <v>3370</v>
      </c>
      <c r="F6651" s="55">
        <v>0</v>
      </c>
      <c r="G6651" s="55">
        <v>0</v>
      </c>
    </row>
    <row r="6652" spans="2:7">
      <c r="B6652" s="55" t="s">
        <v>266</v>
      </c>
      <c r="C6652" s="55" t="s">
        <v>3263</v>
      </c>
      <c r="D6652" s="55" t="s">
        <v>269</v>
      </c>
      <c r="E6652" s="55" t="s">
        <v>3370</v>
      </c>
      <c r="F6652" s="55">
        <v>0</v>
      </c>
      <c r="G6652" s="55">
        <v>0</v>
      </c>
    </row>
    <row r="6653" spans="2:7">
      <c r="B6653" s="55" t="s">
        <v>266</v>
      </c>
      <c r="C6653" s="55" t="s">
        <v>3263</v>
      </c>
      <c r="D6653" s="55" t="s">
        <v>269</v>
      </c>
      <c r="E6653" s="55" t="s">
        <v>3371</v>
      </c>
      <c r="F6653" s="55">
        <v>0</v>
      </c>
      <c r="G6653" s="55">
        <v>0</v>
      </c>
    </row>
    <row r="6654" spans="2:7">
      <c r="B6654" s="55" t="s">
        <v>266</v>
      </c>
      <c r="C6654" s="55" t="s">
        <v>3263</v>
      </c>
      <c r="D6654" s="55" t="s">
        <v>267</v>
      </c>
      <c r="E6654" s="55" t="s">
        <v>3372</v>
      </c>
      <c r="F6654" s="55">
        <v>18</v>
      </c>
      <c r="G6654" s="55">
        <v>20</v>
      </c>
    </row>
    <row r="6655" spans="2:7">
      <c r="B6655" s="55" t="s">
        <v>266</v>
      </c>
      <c r="C6655" s="55" t="s">
        <v>3263</v>
      </c>
      <c r="D6655" s="55" t="s">
        <v>267</v>
      </c>
      <c r="E6655" s="55" t="s">
        <v>3373</v>
      </c>
      <c r="F6655" s="55">
        <v>0</v>
      </c>
      <c r="G6655" s="55">
        <v>0</v>
      </c>
    </row>
    <row r="6656" spans="2:7">
      <c r="B6656" s="55" t="s">
        <v>266</v>
      </c>
      <c r="C6656" s="55" t="s">
        <v>3263</v>
      </c>
      <c r="D6656" s="55" t="s">
        <v>267</v>
      </c>
      <c r="E6656" s="55" t="s">
        <v>3374</v>
      </c>
      <c r="F6656" s="55">
        <v>5</v>
      </c>
      <c r="G6656" s="55">
        <v>66</v>
      </c>
    </row>
    <row r="6657" spans="2:7">
      <c r="B6657" s="55" t="s">
        <v>266</v>
      </c>
      <c r="C6657" s="55" t="s">
        <v>3263</v>
      </c>
      <c r="D6657" s="55" t="s">
        <v>269</v>
      </c>
      <c r="E6657" s="55" t="s">
        <v>3374</v>
      </c>
      <c r="F6657" s="55">
        <v>14</v>
      </c>
      <c r="G6657" s="55">
        <v>0</v>
      </c>
    </row>
    <row r="6658" spans="2:7">
      <c r="B6658" s="55" t="s">
        <v>266</v>
      </c>
      <c r="C6658" s="55" t="s">
        <v>3263</v>
      </c>
      <c r="D6658" s="55" t="s">
        <v>270</v>
      </c>
      <c r="E6658" s="55" t="s">
        <v>3374</v>
      </c>
      <c r="F6658" s="55">
        <v>0</v>
      </c>
      <c r="G6658" s="55">
        <v>0</v>
      </c>
    </row>
    <row r="6659" spans="2:7">
      <c r="B6659" s="55" t="s">
        <v>266</v>
      </c>
      <c r="C6659" s="55" t="s">
        <v>3263</v>
      </c>
      <c r="D6659" s="55" t="s">
        <v>267</v>
      </c>
      <c r="E6659" s="55" t="s">
        <v>2362</v>
      </c>
      <c r="F6659" s="55">
        <v>6</v>
      </c>
      <c r="G6659" s="55">
        <v>0</v>
      </c>
    </row>
    <row r="6660" spans="2:7">
      <c r="B6660" s="55" t="s">
        <v>266</v>
      </c>
      <c r="C6660" s="55" t="s">
        <v>3263</v>
      </c>
      <c r="D6660" s="55" t="s">
        <v>269</v>
      </c>
      <c r="E6660" s="55" t="s">
        <v>2362</v>
      </c>
      <c r="F6660" s="55">
        <v>6</v>
      </c>
      <c r="G6660" s="55">
        <v>0</v>
      </c>
    </row>
    <row r="6661" spans="2:7">
      <c r="B6661" s="55" t="s">
        <v>266</v>
      </c>
      <c r="C6661" s="55" t="s">
        <v>3263</v>
      </c>
      <c r="D6661" s="55" t="s">
        <v>267</v>
      </c>
      <c r="E6661" s="55" t="s">
        <v>3375</v>
      </c>
      <c r="F6661" s="55">
        <v>0</v>
      </c>
      <c r="G6661" s="55">
        <v>0</v>
      </c>
    </row>
    <row r="6662" spans="2:7">
      <c r="B6662" s="55" t="s">
        <v>266</v>
      </c>
      <c r="C6662" s="55" t="s">
        <v>3263</v>
      </c>
      <c r="D6662" s="55" t="s">
        <v>270</v>
      </c>
      <c r="E6662" s="55" t="s">
        <v>3375</v>
      </c>
      <c r="F6662" s="55">
        <v>2</v>
      </c>
      <c r="G6662" s="55">
        <v>0</v>
      </c>
    </row>
    <row r="6663" spans="2:7">
      <c r="B6663" s="55" t="s">
        <v>266</v>
      </c>
      <c r="C6663" s="55" t="s">
        <v>3263</v>
      </c>
      <c r="D6663" s="55" t="s">
        <v>267</v>
      </c>
      <c r="E6663" s="55" t="s">
        <v>3376</v>
      </c>
      <c r="F6663" s="55">
        <v>0</v>
      </c>
      <c r="G6663" s="55">
        <v>0</v>
      </c>
    </row>
    <row r="6664" spans="2:7">
      <c r="B6664" s="55" t="s">
        <v>266</v>
      </c>
      <c r="C6664" s="55" t="s">
        <v>3263</v>
      </c>
      <c r="D6664" s="55" t="s">
        <v>267</v>
      </c>
      <c r="E6664" s="55" t="s">
        <v>3377</v>
      </c>
      <c r="F6664" s="55">
        <v>10</v>
      </c>
      <c r="G6664" s="55">
        <v>0</v>
      </c>
    </row>
    <row r="6665" spans="2:7">
      <c r="B6665" s="55" t="s">
        <v>266</v>
      </c>
      <c r="C6665" s="55" t="s">
        <v>3263</v>
      </c>
      <c r="D6665" s="55" t="s">
        <v>267</v>
      </c>
      <c r="E6665" s="55" t="s">
        <v>3378</v>
      </c>
      <c r="F6665" s="55">
        <v>0</v>
      </c>
      <c r="G6665" s="55">
        <v>0</v>
      </c>
    </row>
    <row r="6666" spans="2:7">
      <c r="B6666" s="55" t="s">
        <v>266</v>
      </c>
      <c r="C6666" s="55" t="s">
        <v>3263</v>
      </c>
      <c r="D6666" s="55" t="s">
        <v>267</v>
      </c>
      <c r="E6666" s="55" t="s">
        <v>3379</v>
      </c>
      <c r="F6666" s="55">
        <v>6</v>
      </c>
      <c r="G6666" s="55">
        <v>0</v>
      </c>
    </row>
    <row r="6667" spans="2:7">
      <c r="B6667" s="55" t="s">
        <v>266</v>
      </c>
      <c r="C6667" s="55" t="s">
        <v>3263</v>
      </c>
      <c r="D6667" s="55" t="s">
        <v>269</v>
      </c>
      <c r="E6667" s="55" t="s">
        <v>3379</v>
      </c>
      <c r="F6667" s="55">
        <v>4</v>
      </c>
      <c r="G6667" s="55">
        <v>3</v>
      </c>
    </row>
    <row r="6668" spans="2:7">
      <c r="B6668" s="55" t="s">
        <v>266</v>
      </c>
      <c r="C6668" s="55" t="s">
        <v>3263</v>
      </c>
      <c r="D6668" s="55" t="s">
        <v>270</v>
      </c>
      <c r="E6668" s="55" t="s">
        <v>3379</v>
      </c>
      <c r="F6668" s="55">
        <v>6</v>
      </c>
      <c r="G6668" s="55">
        <v>0</v>
      </c>
    </row>
    <row r="6669" spans="2:7">
      <c r="B6669" s="55" t="s">
        <v>266</v>
      </c>
      <c r="C6669" s="55" t="s">
        <v>3263</v>
      </c>
      <c r="D6669" s="55" t="s">
        <v>267</v>
      </c>
      <c r="E6669" s="55" t="s">
        <v>3380</v>
      </c>
      <c r="F6669" s="55">
        <v>157</v>
      </c>
      <c r="G6669" s="55">
        <v>73</v>
      </c>
    </row>
    <row r="6670" spans="2:7">
      <c r="B6670" s="55" t="s">
        <v>266</v>
      </c>
      <c r="C6670" s="55" t="s">
        <v>3263</v>
      </c>
      <c r="D6670" s="55" t="s">
        <v>269</v>
      </c>
      <c r="E6670" s="55" t="s">
        <v>3380</v>
      </c>
      <c r="F6670" s="55">
        <v>20</v>
      </c>
      <c r="G6670" s="55">
        <v>22</v>
      </c>
    </row>
    <row r="6671" spans="2:7">
      <c r="B6671" s="55" t="s">
        <v>266</v>
      </c>
      <c r="C6671" s="55" t="s">
        <v>3263</v>
      </c>
      <c r="D6671" s="55" t="s">
        <v>270</v>
      </c>
      <c r="E6671" s="55" t="s">
        <v>3380</v>
      </c>
      <c r="F6671" s="55">
        <v>0</v>
      </c>
      <c r="G6671" s="55">
        <v>4</v>
      </c>
    </row>
    <row r="6672" spans="2:7">
      <c r="B6672" s="55" t="s">
        <v>266</v>
      </c>
      <c r="C6672" s="55" t="s">
        <v>3263</v>
      </c>
      <c r="D6672" s="55" t="s">
        <v>269</v>
      </c>
      <c r="E6672" s="55" t="s">
        <v>3381</v>
      </c>
      <c r="F6672" s="55">
        <v>0</v>
      </c>
      <c r="G6672" s="55">
        <v>0</v>
      </c>
    </row>
    <row r="6673" spans="2:7">
      <c r="B6673" s="55" t="s">
        <v>266</v>
      </c>
      <c r="C6673" s="55" t="s">
        <v>3263</v>
      </c>
      <c r="D6673" s="55" t="s">
        <v>267</v>
      </c>
      <c r="E6673" s="55" t="s">
        <v>3382</v>
      </c>
      <c r="F6673" s="55">
        <v>5</v>
      </c>
      <c r="G6673" s="55">
        <v>0</v>
      </c>
    </row>
    <row r="6674" spans="2:7">
      <c r="B6674" s="55" t="s">
        <v>266</v>
      </c>
      <c r="C6674" s="55" t="s">
        <v>3263</v>
      </c>
      <c r="D6674" s="55" t="s">
        <v>270</v>
      </c>
      <c r="E6674" s="55" t="s">
        <v>3382</v>
      </c>
      <c r="F6674" s="55">
        <v>2</v>
      </c>
      <c r="G6674" s="55">
        <v>2</v>
      </c>
    </row>
    <row r="6675" spans="2:7">
      <c r="B6675" s="55" t="s">
        <v>266</v>
      </c>
      <c r="C6675" s="55" t="s">
        <v>3263</v>
      </c>
      <c r="D6675" s="55" t="s">
        <v>267</v>
      </c>
      <c r="E6675" s="55" t="s">
        <v>3383</v>
      </c>
      <c r="F6675" s="55">
        <v>3</v>
      </c>
      <c r="G6675" s="55">
        <v>3</v>
      </c>
    </row>
    <row r="6676" spans="2:7">
      <c r="B6676" s="55" t="s">
        <v>266</v>
      </c>
      <c r="C6676" s="55" t="s">
        <v>3263</v>
      </c>
      <c r="D6676" s="55" t="s">
        <v>269</v>
      </c>
      <c r="E6676" s="55" t="s">
        <v>3383</v>
      </c>
      <c r="F6676" s="55">
        <v>0</v>
      </c>
      <c r="G6676" s="55">
        <v>0</v>
      </c>
    </row>
    <row r="6677" spans="2:7">
      <c r="B6677" s="55" t="s">
        <v>266</v>
      </c>
      <c r="C6677" s="55" t="s">
        <v>3263</v>
      </c>
      <c r="D6677" s="55" t="s">
        <v>267</v>
      </c>
      <c r="E6677" s="55" t="s">
        <v>3384</v>
      </c>
      <c r="F6677" s="55">
        <v>0</v>
      </c>
      <c r="G6677" s="55">
        <v>0</v>
      </c>
    </row>
    <row r="6678" spans="2:7">
      <c r="B6678" s="55" t="s">
        <v>266</v>
      </c>
      <c r="C6678" s="55" t="s">
        <v>3263</v>
      </c>
      <c r="D6678" s="55" t="s">
        <v>267</v>
      </c>
      <c r="E6678" s="55" t="s">
        <v>3385</v>
      </c>
      <c r="F6678" s="55">
        <v>0</v>
      </c>
      <c r="G6678" s="55">
        <v>0</v>
      </c>
    </row>
    <row r="6679" spans="2:7">
      <c r="B6679" s="55" t="s">
        <v>266</v>
      </c>
      <c r="C6679" s="55" t="s">
        <v>3263</v>
      </c>
      <c r="D6679" s="55" t="s">
        <v>267</v>
      </c>
      <c r="E6679" s="55" t="s">
        <v>3386</v>
      </c>
      <c r="F6679" s="55">
        <v>0</v>
      </c>
      <c r="G6679" s="55">
        <v>0</v>
      </c>
    </row>
    <row r="6680" spans="2:7">
      <c r="B6680" s="55" t="s">
        <v>266</v>
      </c>
      <c r="C6680" s="55" t="s">
        <v>3263</v>
      </c>
      <c r="D6680" s="55" t="s">
        <v>269</v>
      </c>
      <c r="E6680" s="55" t="s">
        <v>3386</v>
      </c>
      <c r="F6680" s="55">
        <v>0</v>
      </c>
      <c r="G6680" s="55">
        <v>0</v>
      </c>
    </row>
    <row r="6681" spans="2:7">
      <c r="B6681" s="55" t="s">
        <v>266</v>
      </c>
      <c r="C6681" s="55" t="s">
        <v>3263</v>
      </c>
      <c r="D6681" s="55" t="s">
        <v>270</v>
      </c>
      <c r="E6681" s="55" t="s">
        <v>3386</v>
      </c>
      <c r="F6681" s="55">
        <v>0</v>
      </c>
      <c r="G6681" s="55">
        <v>0</v>
      </c>
    </row>
    <row r="6682" spans="2:7">
      <c r="B6682" s="55" t="s">
        <v>266</v>
      </c>
      <c r="C6682" s="55" t="s">
        <v>3263</v>
      </c>
      <c r="D6682" s="55" t="s">
        <v>267</v>
      </c>
      <c r="E6682" s="55" t="s">
        <v>3387</v>
      </c>
      <c r="F6682" s="55">
        <v>2384</v>
      </c>
      <c r="G6682" s="55">
        <v>2161</v>
      </c>
    </row>
    <row r="6683" spans="2:7">
      <c r="B6683" s="55" t="s">
        <v>266</v>
      </c>
      <c r="C6683" s="55" t="s">
        <v>3263</v>
      </c>
      <c r="D6683" s="55" t="s">
        <v>269</v>
      </c>
      <c r="E6683" s="55" t="s">
        <v>3387</v>
      </c>
      <c r="F6683" s="55">
        <v>2630</v>
      </c>
      <c r="G6683" s="55">
        <v>2355</v>
      </c>
    </row>
    <row r="6684" spans="2:7">
      <c r="B6684" s="55" t="s">
        <v>266</v>
      </c>
      <c r="C6684" s="55" t="s">
        <v>3263</v>
      </c>
      <c r="D6684" s="55" t="s">
        <v>270</v>
      </c>
      <c r="E6684" s="55" t="s">
        <v>3387</v>
      </c>
      <c r="F6684" s="55">
        <v>947</v>
      </c>
      <c r="G6684" s="55">
        <v>842</v>
      </c>
    </row>
    <row r="6685" spans="2:7">
      <c r="B6685" s="55" t="s">
        <v>266</v>
      </c>
      <c r="C6685" s="55" t="s">
        <v>3263</v>
      </c>
      <c r="D6685" s="55" t="s">
        <v>267</v>
      </c>
      <c r="E6685" s="55" t="s">
        <v>3388</v>
      </c>
      <c r="F6685" s="55">
        <v>4</v>
      </c>
      <c r="G6685" s="55">
        <v>1</v>
      </c>
    </row>
    <row r="6686" spans="2:7">
      <c r="B6686" s="55" t="s">
        <v>266</v>
      </c>
      <c r="C6686" s="55" t="s">
        <v>3263</v>
      </c>
      <c r="D6686" s="55" t="s">
        <v>267</v>
      </c>
      <c r="E6686" s="55" t="s">
        <v>3389</v>
      </c>
      <c r="F6686" s="55">
        <v>0</v>
      </c>
      <c r="G6686" s="55">
        <v>5</v>
      </c>
    </row>
    <row r="6687" spans="2:7">
      <c r="B6687" s="55" t="s">
        <v>266</v>
      </c>
      <c r="C6687" s="55" t="s">
        <v>3263</v>
      </c>
      <c r="D6687" s="55" t="s">
        <v>269</v>
      </c>
      <c r="E6687" s="55" t="s">
        <v>3389</v>
      </c>
      <c r="F6687" s="55">
        <v>0</v>
      </c>
      <c r="G6687" s="55">
        <v>0</v>
      </c>
    </row>
    <row r="6688" spans="2:7">
      <c r="B6688" s="55" t="s">
        <v>266</v>
      </c>
      <c r="C6688" s="55" t="s">
        <v>3263</v>
      </c>
      <c r="D6688" s="55" t="s">
        <v>270</v>
      </c>
      <c r="E6688" s="55" t="s">
        <v>3389</v>
      </c>
      <c r="F6688" s="55">
        <v>0</v>
      </c>
      <c r="G6688" s="55">
        <v>0</v>
      </c>
    </row>
    <row r="6689" spans="2:7">
      <c r="B6689" s="55" t="s">
        <v>266</v>
      </c>
      <c r="C6689" s="55" t="s">
        <v>3263</v>
      </c>
      <c r="D6689" s="55" t="s">
        <v>267</v>
      </c>
      <c r="E6689" s="55" t="s">
        <v>3390</v>
      </c>
      <c r="F6689" s="55">
        <v>24</v>
      </c>
      <c r="G6689" s="55">
        <v>62</v>
      </c>
    </row>
    <row r="6690" spans="2:7">
      <c r="B6690" s="55" t="s">
        <v>266</v>
      </c>
      <c r="C6690" s="55" t="s">
        <v>3263</v>
      </c>
      <c r="D6690" s="55" t="s">
        <v>269</v>
      </c>
      <c r="E6690" s="55" t="s">
        <v>3390</v>
      </c>
      <c r="F6690" s="55">
        <v>7</v>
      </c>
      <c r="G6690" s="55">
        <v>46</v>
      </c>
    </row>
    <row r="6691" spans="2:7">
      <c r="B6691" s="55" t="s">
        <v>266</v>
      </c>
      <c r="C6691" s="55" t="s">
        <v>3263</v>
      </c>
      <c r="D6691" s="55" t="s">
        <v>270</v>
      </c>
      <c r="E6691" s="55" t="s">
        <v>3390</v>
      </c>
      <c r="F6691" s="55">
        <v>11</v>
      </c>
      <c r="G6691" s="55">
        <v>13</v>
      </c>
    </row>
    <row r="6692" spans="2:7">
      <c r="B6692" s="55" t="s">
        <v>266</v>
      </c>
      <c r="C6692" s="55" t="s">
        <v>3263</v>
      </c>
      <c r="D6692" s="55" t="s">
        <v>267</v>
      </c>
      <c r="E6692" s="55" t="s">
        <v>1579</v>
      </c>
      <c r="F6692" s="55">
        <v>9</v>
      </c>
      <c r="G6692" s="55">
        <v>5</v>
      </c>
    </row>
    <row r="6693" spans="2:7">
      <c r="B6693" s="55" t="s">
        <v>266</v>
      </c>
      <c r="C6693" s="55" t="s">
        <v>3263</v>
      </c>
      <c r="D6693" s="55" t="s">
        <v>269</v>
      </c>
      <c r="E6693" s="55" t="s">
        <v>1579</v>
      </c>
      <c r="F6693" s="55">
        <v>0</v>
      </c>
      <c r="G6693" s="55">
        <v>24</v>
      </c>
    </row>
    <row r="6694" spans="2:7">
      <c r="B6694" s="55" t="s">
        <v>266</v>
      </c>
      <c r="C6694" s="55" t="s">
        <v>3263</v>
      </c>
      <c r="D6694" s="55" t="s">
        <v>270</v>
      </c>
      <c r="E6694" s="55" t="s">
        <v>1579</v>
      </c>
      <c r="F6694" s="55">
        <v>0</v>
      </c>
      <c r="G6694" s="55">
        <v>1</v>
      </c>
    </row>
    <row r="6695" spans="2:7">
      <c r="B6695" s="55" t="s">
        <v>266</v>
      </c>
      <c r="C6695" s="55" t="s">
        <v>3263</v>
      </c>
      <c r="D6695" s="55" t="s">
        <v>267</v>
      </c>
      <c r="E6695" s="55" t="s">
        <v>3391</v>
      </c>
      <c r="F6695" s="55">
        <v>7</v>
      </c>
      <c r="G6695" s="55">
        <v>26</v>
      </c>
    </row>
    <row r="6696" spans="2:7">
      <c r="B6696" s="55" t="s">
        <v>266</v>
      </c>
      <c r="C6696" s="55" t="s">
        <v>138</v>
      </c>
      <c r="D6696" s="55" t="s">
        <v>267</v>
      </c>
      <c r="E6696" s="55" t="s">
        <v>3392</v>
      </c>
      <c r="F6696" s="55">
        <v>310</v>
      </c>
      <c r="G6696" s="55">
        <v>174</v>
      </c>
    </row>
    <row r="6697" spans="2:7">
      <c r="B6697" s="55" t="s">
        <v>266</v>
      </c>
      <c r="C6697" s="55" t="s">
        <v>138</v>
      </c>
      <c r="D6697" s="55" t="s">
        <v>269</v>
      </c>
      <c r="E6697" s="55" t="s">
        <v>3392</v>
      </c>
      <c r="F6697" s="55">
        <v>781</v>
      </c>
      <c r="G6697" s="55">
        <v>1660</v>
      </c>
    </row>
    <row r="6698" spans="2:7">
      <c r="B6698" s="55" t="s">
        <v>266</v>
      </c>
      <c r="C6698" s="55" t="s">
        <v>138</v>
      </c>
      <c r="D6698" s="55" t="s">
        <v>270</v>
      </c>
      <c r="E6698" s="55" t="s">
        <v>3392</v>
      </c>
      <c r="F6698" s="55">
        <v>302</v>
      </c>
      <c r="G6698" s="55">
        <v>237</v>
      </c>
    </row>
    <row r="6699" spans="2:7">
      <c r="B6699" s="55" t="s">
        <v>266</v>
      </c>
      <c r="C6699" s="55" t="s">
        <v>138</v>
      </c>
      <c r="D6699" s="55" t="s">
        <v>267</v>
      </c>
      <c r="E6699" s="55" t="s">
        <v>3393</v>
      </c>
      <c r="F6699" s="55">
        <v>2</v>
      </c>
      <c r="G6699" s="55">
        <v>3</v>
      </c>
    </row>
    <row r="6700" spans="2:7">
      <c r="B6700" s="55" t="s">
        <v>266</v>
      </c>
      <c r="C6700" s="55" t="s">
        <v>138</v>
      </c>
      <c r="D6700" s="55" t="s">
        <v>269</v>
      </c>
      <c r="E6700" s="55" t="s">
        <v>3393</v>
      </c>
      <c r="F6700" s="55">
        <v>52</v>
      </c>
      <c r="G6700" s="55">
        <v>31</v>
      </c>
    </row>
    <row r="6701" spans="2:7">
      <c r="B6701" s="55" t="s">
        <v>266</v>
      </c>
      <c r="C6701" s="55" t="s">
        <v>138</v>
      </c>
      <c r="D6701" s="55" t="s">
        <v>267</v>
      </c>
      <c r="E6701" s="55" t="s">
        <v>3394</v>
      </c>
      <c r="F6701" s="55">
        <v>2</v>
      </c>
      <c r="G6701" s="55">
        <v>0</v>
      </c>
    </row>
    <row r="6702" spans="2:7">
      <c r="B6702" s="55" t="s">
        <v>266</v>
      </c>
      <c r="C6702" s="55" t="s">
        <v>138</v>
      </c>
      <c r="D6702" s="55" t="s">
        <v>269</v>
      </c>
      <c r="E6702" s="55" t="s">
        <v>3394</v>
      </c>
      <c r="F6702" s="55">
        <v>18</v>
      </c>
      <c r="G6702" s="55">
        <v>0</v>
      </c>
    </row>
    <row r="6703" spans="2:7">
      <c r="B6703" s="55" t="s">
        <v>266</v>
      </c>
      <c r="C6703" s="55" t="s">
        <v>138</v>
      </c>
      <c r="D6703" s="55" t="s">
        <v>270</v>
      </c>
      <c r="E6703" s="55" t="s">
        <v>3394</v>
      </c>
      <c r="F6703" s="55">
        <v>0</v>
      </c>
      <c r="G6703" s="55">
        <v>0</v>
      </c>
    </row>
    <row r="6704" spans="2:7">
      <c r="B6704" s="55" t="s">
        <v>266</v>
      </c>
      <c r="C6704" s="55" t="s">
        <v>138</v>
      </c>
      <c r="D6704" s="55" t="s">
        <v>267</v>
      </c>
      <c r="E6704" s="55" t="s">
        <v>3395</v>
      </c>
      <c r="F6704" s="55">
        <v>254</v>
      </c>
      <c r="G6704" s="55">
        <v>212</v>
      </c>
    </row>
    <row r="6705" spans="2:7">
      <c r="B6705" s="55" t="s">
        <v>266</v>
      </c>
      <c r="C6705" s="55" t="s">
        <v>138</v>
      </c>
      <c r="D6705" s="55" t="s">
        <v>269</v>
      </c>
      <c r="E6705" s="55" t="s">
        <v>3395</v>
      </c>
      <c r="F6705" s="55">
        <v>1306</v>
      </c>
      <c r="G6705" s="55">
        <v>1267</v>
      </c>
    </row>
    <row r="6706" spans="2:7">
      <c r="B6706" s="55" t="s">
        <v>266</v>
      </c>
      <c r="C6706" s="55" t="s">
        <v>138</v>
      </c>
      <c r="D6706" s="55" t="s">
        <v>270</v>
      </c>
      <c r="E6706" s="55" t="s">
        <v>3395</v>
      </c>
      <c r="F6706" s="55">
        <v>451</v>
      </c>
      <c r="G6706" s="55">
        <v>271</v>
      </c>
    </row>
    <row r="6707" spans="2:7">
      <c r="B6707" s="55" t="s">
        <v>266</v>
      </c>
      <c r="C6707" s="55" t="s">
        <v>138</v>
      </c>
      <c r="D6707" s="55" t="s">
        <v>267</v>
      </c>
      <c r="E6707" s="55" t="s">
        <v>3396</v>
      </c>
      <c r="F6707" s="55">
        <v>52</v>
      </c>
      <c r="G6707" s="55">
        <v>21</v>
      </c>
    </row>
    <row r="6708" spans="2:7">
      <c r="B6708" s="55" t="s">
        <v>266</v>
      </c>
      <c r="C6708" s="55" t="s">
        <v>138</v>
      </c>
      <c r="D6708" s="55" t="s">
        <v>269</v>
      </c>
      <c r="E6708" s="55" t="s">
        <v>3396</v>
      </c>
      <c r="F6708" s="55">
        <v>511</v>
      </c>
      <c r="G6708" s="55">
        <v>210</v>
      </c>
    </row>
    <row r="6709" spans="2:7">
      <c r="B6709" s="55" t="s">
        <v>266</v>
      </c>
      <c r="C6709" s="55" t="s">
        <v>138</v>
      </c>
      <c r="D6709" s="55" t="s">
        <v>270</v>
      </c>
      <c r="E6709" s="55" t="s">
        <v>3396</v>
      </c>
      <c r="F6709" s="55">
        <v>199</v>
      </c>
      <c r="G6709" s="55">
        <v>66</v>
      </c>
    </row>
    <row r="6710" spans="2:7">
      <c r="B6710" s="55" t="s">
        <v>266</v>
      </c>
      <c r="C6710" s="55" t="s">
        <v>138</v>
      </c>
      <c r="D6710" s="55" t="s">
        <v>267</v>
      </c>
      <c r="E6710" s="55" t="s">
        <v>3397</v>
      </c>
      <c r="F6710" s="55">
        <v>23</v>
      </c>
      <c r="G6710" s="55">
        <v>18</v>
      </c>
    </row>
    <row r="6711" spans="2:7">
      <c r="B6711" s="55" t="s">
        <v>266</v>
      </c>
      <c r="C6711" s="55" t="s">
        <v>138</v>
      </c>
      <c r="D6711" s="55" t="s">
        <v>269</v>
      </c>
      <c r="E6711" s="55" t="s">
        <v>3397</v>
      </c>
      <c r="F6711" s="55">
        <v>65</v>
      </c>
      <c r="G6711" s="55">
        <v>1075</v>
      </c>
    </row>
    <row r="6712" spans="2:7">
      <c r="B6712" s="55" t="s">
        <v>266</v>
      </c>
      <c r="C6712" s="55" t="s">
        <v>138</v>
      </c>
      <c r="D6712" s="55" t="s">
        <v>270</v>
      </c>
      <c r="E6712" s="55" t="s">
        <v>3397</v>
      </c>
      <c r="F6712" s="55">
        <v>23</v>
      </c>
      <c r="G6712" s="55">
        <v>2</v>
      </c>
    </row>
    <row r="6713" spans="2:7">
      <c r="B6713" s="55" t="s">
        <v>266</v>
      </c>
      <c r="C6713" s="55" t="s">
        <v>138</v>
      </c>
      <c r="D6713" s="55" t="s">
        <v>267</v>
      </c>
      <c r="E6713" s="55" t="s">
        <v>3398</v>
      </c>
      <c r="F6713" s="55">
        <v>117</v>
      </c>
      <c r="G6713" s="55">
        <v>73</v>
      </c>
    </row>
    <row r="6714" spans="2:7">
      <c r="B6714" s="55" t="s">
        <v>266</v>
      </c>
      <c r="C6714" s="55" t="s">
        <v>138</v>
      </c>
      <c r="D6714" s="55" t="s">
        <v>269</v>
      </c>
      <c r="E6714" s="55" t="s">
        <v>3398</v>
      </c>
      <c r="F6714" s="55">
        <v>170</v>
      </c>
      <c r="G6714" s="55">
        <v>176</v>
      </c>
    </row>
    <row r="6715" spans="2:7">
      <c r="B6715" s="55" t="s">
        <v>266</v>
      </c>
      <c r="C6715" s="55" t="s">
        <v>138</v>
      </c>
      <c r="D6715" s="55" t="s">
        <v>270</v>
      </c>
      <c r="E6715" s="55" t="s">
        <v>3398</v>
      </c>
      <c r="F6715" s="55">
        <v>64</v>
      </c>
      <c r="G6715" s="55">
        <v>60</v>
      </c>
    </row>
    <row r="6716" spans="2:7">
      <c r="B6716" s="55" t="s">
        <v>266</v>
      </c>
      <c r="C6716" s="55" t="s">
        <v>138</v>
      </c>
      <c r="D6716" s="55" t="s">
        <v>267</v>
      </c>
      <c r="E6716" s="55" t="s">
        <v>3399</v>
      </c>
      <c r="F6716" s="55">
        <v>3</v>
      </c>
      <c r="G6716" s="55">
        <v>3</v>
      </c>
    </row>
    <row r="6717" spans="2:7">
      <c r="B6717" s="55" t="s">
        <v>266</v>
      </c>
      <c r="C6717" s="55" t="s">
        <v>138</v>
      </c>
      <c r="D6717" s="55" t="s">
        <v>267</v>
      </c>
      <c r="E6717" s="55" t="s">
        <v>3400</v>
      </c>
      <c r="F6717" s="55">
        <v>12</v>
      </c>
      <c r="G6717" s="55">
        <v>15</v>
      </c>
    </row>
    <row r="6718" spans="2:7">
      <c r="B6718" s="55" t="s">
        <v>266</v>
      </c>
      <c r="C6718" s="55" t="s">
        <v>138</v>
      </c>
      <c r="D6718" s="55" t="s">
        <v>269</v>
      </c>
      <c r="E6718" s="55" t="s">
        <v>3400</v>
      </c>
      <c r="F6718" s="55">
        <v>14</v>
      </c>
      <c r="G6718" s="55">
        <v>23</v>
      </c>
    </row>
    <row r="6719" spans="2:7">
      <c r="B6719" s="55" t="s">
        <v>266</v>
      </c>
      <c r="C6719" s="55" t="s">
        <v>138</v>
      </c>
      <c r="D6719" s="55" t="s">
        <v>270</v>
      </c>
      <c r="E6719" s="55" t="s">
        <v>3400</v>
      </c>
      <c r="F6719" s="55">
        <v>3</v>
      </c>
      <c r="G6719" s="55">
        <v>14</v>
      </c>
    </row>
    <row r="6720" spans="2:7">
      <c r="B6720" s="55" t="s">
        <v>266</v>
      </c>
      <c r="C6720" s="55" t="s">
        <v>138</v>
      </c>
      <c r="D6720" s="55" t="s">
        <v>267</v>
      </c>
      <c r="E6720" s="55" t="s">
        <v>3401</v>
      </c>
      <c r="F6720" s="55">
        <v>134</v>
      </c>
      <c r="G6720" s="55">
        <v>80</v>
      </c>
    </row>
    <row r="6721" spans="2:7">
      <c r="B6721" s="55" t="s">
        <v>266</v>
      </c>
      <c r="C6721" s="55" t="s">
        <v>138</v>
      </c>
      <c r="D6721" s="55" t="s">
        <v>269</v>
      </c>
      <c r="E6721" s="55" t="s">
        <v>3401</v>
      </c>
      <c r="F6721" s="55">
        <v>525</v>
      </c>
      <c r="G6721" s="55">
        <v>395</v>
      </c>
    </row>
    <row r="6722" spans="2:7">
      <c r="B6722" s="55" t="s">
        <v>266</v>
      </c>
      <c r="C6722" s="55" t="s">
        <v>138</v>
      </c>
      <c r="D6722" s="55" t="s">
        <v>270</v>
      </c>
      <c r="E6722" s="55" t="s">
        <v>3401</v>
      </c>
      <c r="F6722" s="55">
        <v>145</v>
      </c>
      <c r="G6722" s="55">
        <v>87</v>
      </c>
    </row>
    <row r="6723" spans="2:7">
      <c r="B6723" s="55" t="s">
        <v>266</v>
      </c>
      <c r="C6723" s="55" t="s">
        <v>138</v>
      </c>
      <c r="D6723" s="55" t="s">
        <v>267</v>
      </c>
      <c r="E6723" s="55" t="s">
        <v>3402</v>
      </c>
      <c r="F6723" s="55">
        <v>156</v>
      </c>
      <c r="G6723" s="55">
        <v>205</v>
      </c>
    </row>
    <row r="6724" spans="2:7">
      <c r="B6724" s="55" t="s">
        <v>266</v>
      </c>
      <c r="C6724" s="55" t="s">
        <v>138</v>
      </c>
      <c r="D6724" s="55" t="s">
        <v>269</v>
      </c>
      <c r="E6724" s="55" t="s">
        <v>3402</v>
      </c>
      <c r="F6724" s="55">
        <v>591</v>
      </c>
      <c r="G6724" s="55">
        <v>576</v>
      </c>
    </row>
    <row r="6725" spans="2:7">
      <c r="B6725" s="55" t="s">
        <v>266</v>
      </c>
      <c r="C6725" s="55" t="s">
        <v>138</v>
      </c>
      <c r="D6725" s="55" t="s">
        <v>270</v>
      </c>
      <c r="E6725" s="55" t="s">
        <v>3402</v>
      </c>
      <c r="F6725" s="55">
        <v>472</v>
      </c>
      <c r="G6725" s="55">
        <v>409</v>
      </c>
    </row>
    <row r="6726" spans="2:7">
      <c r="B6726" s="55" t="s">
        <v>266</v>
      </c>
      <c r="C6726" s="55" t="s">
        <v>138</v>
      </c>
      <c r="D6726" s="55" t="s">
        <v>267</v>
      </c>
      <c r="E6726" s="55" t="s">
        <v>3403</v>
      </c>
      <c r="F6726" s="55">
        <v>484</v>
      </c>
      <c r="G6726" s="55">
        <v>535</v>
      </c>
    </row>
    <row r="6727" spans="2:7">
      <c r="B6727" s="55" t="s">
        <v>266</v>
      </c>
      <c r="C6727" s="55" t="s">
        <v>138</v>
      </c>
      <c r="D6727" s="55" t="s">
        <v>269</v>
      </c>
      <c r="E6727" s="55" t="s">
        <v>3403</v>
      </c>
      <c r="F6727" s="55">
        <v>768</v>
      </c>
      <c r="G6727" s="55">
        <v>792</v>
      </c>
    </row>
    <row r="6728" spans="2:7">
      <c r="B6728" s="55" t="s">
        <v>266</v>
      </c>
      <c r="C6728" s="55" t="s">
        <v>138</v>
      </c>
      <c r="D6728" s="55" t="s">
        <v>270</v>
      </c>
      <c r="E6728" s="55" t="s">
        <v>3403</v>
      </c>
      <c r="F6728" s="55">
        <v>286</v>
      </c>
      <c r="G6728" s="55">
        <v>299</v>
      </c>
    </row>
    <row r="6729" spans="2:7">
      <c r="B6729" s="55" t="s">
        <v>266</v>
      </c>
      <c r="C6729" s="55" t="s">
        <v>138</v>
      </c>
      <c r="D6729" s="55" t="s">
        <v>270</v>
      </c>
      <c r="E6729" s="55" t="s">
        <v>3404</v>
      </c>
      <c r="F6729" s="55">
        <v>4</v>
      </c>
      <c r="G6729" s="55">
        <v>0</v>
      </c>
    </row>
    <row r="6730" spans="2:7">
      <c r="B6730" s="55" t="s">
        <v>266</v>
      </c>
      <c r="C6730" s="55" t="s">
        <v>138</v>
      </c>
      <c r="D6730" s="55" t="s">
        <v>267</v>
      </c>
      <c r="E6730" s="55" t="s">
        <v>3405</v>
      </c>
      <c r="F6730" s="55">
        <v>0</v>
      </c>
      <c r="G6730" s="55">
        <v>0</v>
      </c>
    </row>
    <row r="6731" spans="2:7">
      <c r="B6731" s="55" t="s">
        <v>266</v>
      </c>
      <c r="C6731" s="55" t="s">
        <v>138</v>
      </c>
      <c r="D6731" s="55" t="s">
        <v>267</v>
      </c>
      <c r="E6731" s="55" t="s">
        <v>1371</v>
      </c>
      <c r="F6731" s="55">
        <v>53</v>
      </c>
      <c r="G6731" s="55">
        <v>18</v>
      </c>
    </row>
    <row r="6732" spans="2:7">
      <c r="B6732" s="55" t="s">
        <v>266</v>
      </c>
      <c r="C6732" s="55" t="s">
        <v>138</v>
      </c>
      <c r="D6732" s="55" t="s">
        <v>269</v>
      </c>
      <c r="E6732" s="55" t="s">
        <v>1371</v>
      </c>
      <c r="F6732" s="55">
        <v>0</v>
      </c>
      <c r="G6732" s="55">
        <v>0</v>
      </c>
    </row>
    <row r="6733" spans="2:7">
      <c r="B6733" s="55" t="s">
        <v>266</v>
      </c>
      <c r="C6733" s="55" t="s">
        <v>138</v>
      </c>
      <c r="D6733" s="55" t="s">
        <v>270</v>
      </c>
      <c r="E6733" s="55" t="s">
        <v>1371</v>
      </c>
      <c r="F6733" s="55">
        <v>0</v>
      </c>
      <c r="G6733" s="55">
        <v>0</v>
      </c>
    </row>
    <row r="6734" spans="2:7">
      <c r="B6734" s="55" t="s">
        <v>266</v>
      </c>
      <c r="C6734" s="55" t="s">
        <v>138</v>
      </c>
      <c r="D6734" s="55" t="s">
        <v>267</v>
      </c>
      <c r="E6734" s="55" t="s">
        <v>3406</v>
      </c>
      <c r="F6734" s="55">
        <v>15</v>
      </c>
      <c r="G6734" s="55">
        <v>18</v>
      </c>
    </row>
    <row r="6735" spans="2:7">
      <c r="B6735" s="55" t="s">
        <v>266</v>
      </c>
      <c r="C6735" s="55" t="s">
        <v>138</v>
      </c>
      <c r="D6735" s="55" t="s">
        <v>269</v>
      </c>
      <c r="E6735" s="55" t="s">
        <v>3406</v>
      </c>
      <c r="F6735" s="55">
        <v>6</v>
      </c>
      <c r="G6735" s="55">
        <v>51</v>
      </c>
    </row>
    <row r="6736" spans="2:7">
      <c r="B6736" s="55" t="s">
        <v>266</v>
      </c>
      <c r="C6736" s="55" t="s">
        <v>138</v>
      </c>
      <c r="D6736" s="55" t="s">
        <v>270</v>
      </c>
      <c r="E6736" s="55" t="s">
        <v>3406</v>
      </c>
      <c r="F6736" s="55">
        <v>0</v>
      </c>
      <c r="G6736" s="55">
        <v>0</v>
      </c>
    </row>
    <row r="6737" spans="2:7">
      <c r="B6737" s="55" t="s">
        <v>266</v>
      </c>
      <c r="C6737" s="55" t="s">
        <v>138</v>
      </c>
      <c r="D6737" s="55" t="s">
        <v>267</v>
      </c>
      <c r="E6737" s="55" t="s">
        <v>3407</v>
      </c>
      <c r="F6737" s="55">
        <v>476</v>
      </c>
      <c r="G6737" s="55">
        <v>213</v>
      </c>
    </row>
    <row r="6738" spans="2:7">
      <c r="B6738" s="55" t="s">
        <v>266</v>
      </c>
      <c r="C6738" s="55" t="s">
        <v>138</v>
      </c>
      <c r="D6738" s="55" t="s">
        <v>269</v>
      </c>
      <c r="E6738" s="55" t="s">
        <v>3407</v>
      </c>
      <c r="F6738" s="55">
        <v>1067</v>
      </c>
      <c r="G6738" s="55">
        <v>921</v>
      </c>
    </row>
    <row r="6739" spans="2:7">
      <c r="B6739" s="55" t="s">
        <v>266</v>
      </c>
      <c r="C6739" s="55" t="s">
        <v>138</v>
      </c>
      <c r="D6739" s="55" t="s">
        <v>270</v>
      </c>
      <c r="E6739" s="55" t="s">
        <v>3407</v>
      </c>
      <c r="F6739" s="55">
        <v>700</v>
      </c>
      <c r="G6739" s="55">
        <v>445</v>
      </c>
    </row>
    <row r="6740" spans="2:7">
      <c r="B6740" s="55" t="s">
        <v>266</v>
      </c>
      <c r="C6740" s="55" t="s">
        <v>138</v>
      </c>
      <c r="D6740" s="55" t="s">
        <v>267</v>
      </c>
      <c r="E6740" s="55" t="s">
        <v>3408</v>
      </c>
      <c r="F6740" s="55">
        <v>50</v>
      </c>
      <c r="G6740" s="55">
        <v>108</v>
      </c>
    </row>
    <row r="6741" spans="2:7">
      <c r="B6741" s="55" t="s">
        <v>266</v>
      </c>
      <c r="C6741" s="55" t="s">
        <v>138</v>
      </c>
      <c r="D6741" s="55" t="s">
        <v>269</v>
      </c>
      <c r="E6741" s="55" t="s">
        <v>3408</v>
      </c>
      <c r="F6741" s="55">
        <v>117</v>
      </c>
      <c r="G6741" s="55">
        <v>188</v>
      </c>
    </row>
    <row r="6742" spans="2:7">
      <c r="B6742" s="55" t="s">
        <v>266</v>
      </c>
      <c r="C6742" s="55" t="s">
        <v>138</v>
      </c>
      <c r="D6742" s="55" t="s">
        <v>270</v>
      </c>
      <c r="E6742" s="55" t="s">
        <v>3408</v>
      </c>
      <c r="F6742" s="55">
        <v>23</v>
      </c>
      <c r="G6742" s="55">
        <v>38</v>
      </c>
    </row>
    <row r="6743" spans="2:7">
      <c r="B6743" s="55" t="s">
        <v>266</v>
      </c>
      <c r="C6743" s="55" t="s">
        <v>138</v>
      </c>
      <c r="D6743" s="55" t="s">
        <v>267</v>
      </c>
      <c r="E6743" s="55" t="s">
        <v>3409</v>
      </c>
      <c r="F6743" s="55">
        <v>0</v>
      </c>
      <c r="G6743" s="55">
        <v>3</v>
      </c>
    </row>
    <row r="6744" spans="2:7">
      <c r="B6744" s="55" t="s">
        <v>266</v>
      </c>
      <c r="C6744" s="55" t="s">
        <v>138</v>
      </c>
      <c r="D6744" s="55" t="s">
        <v>269</v>
      </c>
      <c r="E6744" s="55" t="s">
        <v>3409</v>
      </c>
      <c r="F6744" s="55">
        <v>0</v>
      </c>
      <c r="G6744" s="55">
        <v>0</v>
      </c>
    </row>
    <row r="6745" spans="2:7">
      <c r="B6745" s="55" t="s">
        <v>266</v>
      </c>
      <c r="C6745" s="55" t="s">
        <v>138</v>
      </c>
      <c r="D6745" s="55" t="s">
        <v>270</v>
      </c>
      <c r="E6745" s="55" t="s">
        <v>3409</v>
      </c>
      <c r="F6745" s="55">
        <v>1</v>
      </c>
      <c r="G6745" s="55">
        <v>2</v>
      </c>
    </row>
    <row r="6746" spans="2:7">
      <c r="B6746" s="55" t="s">
        <v>266</v>
      </c>
      <c r="C6746" s="55" t="s">
        <v>138</v>
      </c>
      <c r="D6746" s="55" t="s">
        <v>267</v>
      </c>
      <c r="E6746" s="55" t="s">
        <v>3410</v>
      </c>
      <c r="F6746" s="55">
        <v>280</v>
      </c>
      <c r="G6746" s="55">
        <v>269</v>
      </c>
    </row>
    <row r="6747" spans="2:7">
      <c r="B6747" s="55" t="s">
        <v>266</v>
      </c>
      <c r="C6747" s="55" t="s">
        <v>138</v>
      </c>
      <c r="D6747" s="55" t="s">
        <v>269</v>
      </c>
      <c r="E6747" s="55" t="s">
        <v>3410</v>
      </c>
      <c r="F6747" s="55">
        <v>1575</v>
      </c>
      <c r="G6747" s="55">
        <v>1764</v>
      </c>
    </row>
    <row r="6748" spans="2:7">
      <c r="B6748" s="55" t="s">
        <v>266</v>
      </c>
      <c r="C6748" s="55" t="s">
        <v>138</v>
      </c>
      <c r="D6748" s="55" t="s">
        <v>270</v>
      </c>
      <c r="E6748" s="55" t="s">
        <v>3410</v>
      </c>
      <c r="F6748" s="55">
        <v>717</v>
      </c>
      <c r="G6748" s="55">
        <v>690</v>
      </c>
    </row>
    <row r="6749" spans="2:7">
      <c r="B6749" s="55" t="s">
        <v>266</v>
      </c>
      <c r="C6749" s="55" t="s">
        <v>138</v>
      </c>
      <c r="D6749" s="55" t="s">
        <v>267</v>
      </c>
      <c r="E6749" s="55" t="s">
        <v>1778</v>
      </c>
      <c r="F6749" s="55">
        <v>1</v>
      </c>
      <c r="G6749" s="55">
        <v>5</v>
      </c>
    </row>
    <row r="6750" spans="2:7">
      <c r="B6750" s="55" t="s">
        <v>266</v>
      </c>
      <c r="C6750" s="55" t="s">
        <v>138</v>
      </c>
      <c r="D6750" s="55" t="s">
        <v>269</v>
      </c>
      <c r="E6750" s="55" t="s">
        <v>1778</v>
      </c>
      <c r="F6750" s="55">
        <v>10</v>
      </c>
      <c r="G6750" s="55">
        <v>5</v>
      </c>
    </row>
    <row r="6751" spans="2:7">
      <c r="B6751" s="55" t="s">
        <v>266</v>
      </c>
      <c r="C6751" s="55" t="s">
        <v>138</v>
      </c>
      <c r="D6751" s="55" t="s">
        <v>270</v>
      </c>
      <c r="E6751" s="55" t="s">
        <v>1778</v>
      </c>
      <c r="F6751" s="55">
        <v>0</v>
      </c>
      <c r="G6751" s="55">
        <v>2</v>
      </c>
    </row>
    <row r="6752" spans="2:7">
      <c r="B6752" s="55" t="s">
        <v>266</v>
      </c>
      <c r="C6752" s="55" t="s">
        <v>138</v>
      </c>
      <c r="D6752" s="55" t="s">
        <v>267</v>
      </c>
      <c r="E6752" s="55" t="s">
        <v>3411</v>
      </c>
      <c r="F6752" s="55">
        <v>2</v>
      </c>
      <c r="G6752" s="55">
        <v>6</v>
      </c>
    </row>
    <row r="6753" spans="2:7">
      <c r="B6753" s="55" t="s">
        <v>266</v>
      </c>
      <c r="C6753" s="55" t="s">
        <v>138</v>
      </c>
      <c r="D6753" s="55" t="s">
        <v>269</v>
      </c>
      <c r="E6753" s="55" t="s">
        <v>3411</v>
      </c>
      <c r="F6753" s="55">
        <v>24</v>
      </c>
      <c r="G6753" s="55">
        <v>24</v>
      </c>
    </row>
    <row r="6754" spans="2:7">
      <c r="B6754" s="55" t="s">
        <v>266</v>
      </c>
      <c r="C6754" s="55" t="s">
        <v>138</v>
      </c>
      <c r="D6754" s="55" t="s">
        <v>267</v>
      </c>
      <c r="E6754" s="55" t="s">
        <v>3412</v>
      </c>
      <c r="F6754" s="55">
        <v>51</v>
      </c>
      <c r="G6754" s="55">
        <v>72</v>
      </c>
    </row>
    <row r="6755" spans="2:7">
      <c r="B6755" s="55" t="s">
        <v>266</v>
      </c>
      <c r="C6755" s="55" t="s">
        <v>138</v>
      </c>
      <c r="D6755" s="55" t="s">
        <v>269</v>
      </c>
      <c r="E6755" s="55" t="s">
        <v>3412</v>
      </c>
      <c r="F6755" s="55">
        <v>24</v>
      </c>
      <c r="G6755" s="55">
        <v>120</v>
      </c>
    </row>
    <row r="6756" spans="2:7">
      <c r="B6756" s="55" t="s">
        <v>266</v>
      </c>
      <c r="C6756" s="55" t="s">
        <v>138</v>
      </c>
      <c r="D6756" s="55" t="s">
        <v>270</v>
      </c>
      <c r="E6756" s="55" t="s">
        <v>3412</v>
      </c>
      <c r="F6756" s="55">
        <v>24</v>
      </c>
      <c r="G6756" s="55">
        <v>12</v>
      </c>
    </row>
    <row r="6757" spans="2:7">
      <c r="B6757" s="55" t="s">
        <v>266</v>
      </c>
      <c r="C6757" s="55" t="s">
        <v>138</v>
      </c>
      <c r="D6757" s="55" t="s">
        <v>267</v>
      </c>
      <c r="E6757" s="55" t="s">
        <v>3413</v>
      </c>
      <c r="F6757" s="55">
        <v>23</v>
      </c>
      <c r="G6757" s="55">
        <v>22</v>
      </c>
    </row>
    <row r="6758" spans="2:7">
      <c r="B6758" s="55" t="s">
        <v>266</v>
      </c>
      <c r="C6758" s="55" t="s">
        <v>138</v>
      </c>
      <c r="D6758" s="55" t="s">
        <v>269</v>
      </c>
      <c r="E6758" s="55" t="s">
        <v>3413</v>
      </c>
      <c r="F6758" s="55">
        <v>0</v>
      </c>
      <c r="G6758" s="55">
        <v>0</v>
      </c>
    </row>
    <row r="6759" spans="2:7">
      <c r="B6759" s="55" t="s">
        <v>266</v>
      </c>
      <c r="C6759" s="55" t="s">
        <v>138</v>
      </c>
      <c r="D6759" s="55" t="s">
        <v>270</v>
      </c>
      <c r="E6759" s="55" t="s">
        <v>3413</v>
      </c>
      <c r="F6759" s="55">
        <v>0</v>
      </c>
      <c r="G6759" s="55">
        <v>1</v>
      </c>
    </row>
    <row r="6760" spans="2:7">
      <c r="B6760" s="55" t="s">
        <v>266</v>
      </c>
      <c r="C6760" s="55" t="s">
        <v>138</v>
      </c>
      <c r="D6760" s="55" t="s">
        <v>267</v>
      </c>
      <c r="E6760" s="55" t="s">
        <v>3414</v>
      </c>
      <c r="F6760" s="55">
        <v>17</v>
      </c>
      <c r="G6760" s="55">
        <v>16</v>
      </c>
    </row>
    <row r="6761" spans="2:7">
      <c r="B6761" s="55" t="s">
        <v>266</v>
      </c>
      <c r="C6761" s="55" t="s">
        <v>138</v>
      </c>
      <c r="D6761" s="55" t="s">
        <v>269</v>
      </c>
      <c r="E6761" s="55" t="s">
        <v>3414</v>
      </c>
      <c r="F6761" s="55">
        <v>326</v>
      </c>
      <c r="G6761" s="55">
        <v>292</v>
      </c>
    </row>
    <row r="6762" spans="2:7">
      <c r="B6762" s="55" t="s">
        <v>266</v>
      </c>
      <c r="C6762" s="55" t="s">
        <v>138</v>
      </c>
      <c r="D6762" s="55" t="s">
        <v>270</v>
      </c>
      <c r="E6762" s="55" t="s">
        <v>3414</v>
      </c>
      <c r="F6762" s="55">
        <v>115</v>
      </c>
      <c r="G6762" s="55">
        <v>56</v>
      </c>
    </row>
    <row r="6763" spans="2:7">
      <c r="B6763" s="55" t="s">
        <v>266</v>
      </c>
      <c r="C6763" s="55" t="s">
        <v>138</v>
      </c>
      <c r="D6763" s="55" t="s">
        <v>267</v>
      </c>
      <c r="E6763" s="55" t="s">
        <v>3415</v>
      </c>
      <c r="F6763" s="55">
        <v>3</v>
      </c>
      <c r="G6763" s="55">
        <v>0</v>
      </c>
    </row>
    <row r="6764" spans="2:7">
      <c r="B6764" s="55" t="s">
        <v>266</v>
      </c>
      <c r="C6764" s="55" t="s">
        <v>138</v>
      </c>
      <c r="D6764" s="55" t="s">
        <v>267</v>
      </c>
      <c r="E6764" s="55" t="s">
        <v>3416</v>
      </c>
      <c r="F6764" s="55">
        <v>0</v>
      </c>
      <c r="G6764" s="55">
        <v>1</v>
      </c>
    </row>
    <row r="6765" spans="2:7">
      <c r="B6765" s="55" t="s">
        <v>266</v>
      </c>
      <c r="C6765" s="55" t="s">
        <v>138</v>
      </c>
      <c r="D6765" s="55" t="s">
        <v>267</v>
      </c>
      <c r="E6765" s="55" t="s">
        <v>3417</v>
      </c>
      <c r="F6765" s="55">
        <v>6</v>
      </c>
      <c r="G6765" s="55">
        <v>0</v>
      </c>
    </row>
    <row r="6766" spans="2:7">
      <c r="B6766" s="55" t="s">
        <v>266</v>
      </c>
      <c r="C6766" s="55" t="s">
        <v>138</v>
      </c>
      <c r="D6766" s="55" t="s">
        <v>270</v>
      </c>
      <c r="E6766" s="55" t="s">
        <v>3417</v>
      </c>
      <c r="F6766" s="55">
        <v>0</v>
      </c>
      <c r="G6766" s="55">
        <v>0</v>
      </c>
    </row>
    <row r="6767" spans="2:7">
      <c r="B6767" s="55" t="s">
        <v>266</v>
      </c>
      <c r="C6767" s="55" t="s">
        <v>138</v>
      </c>
      <c r="D6767" s="55" t="s">
        <v>267</v>
      </c>
      <c r="E6767" s="55" t="s">
        <v>3418</v>
      </c>
      <c r="F6767" s="55">
        <v>12</v>
      </c>
      <c r="G6767" s="55">
        <v>38</v>
      </c>
    </row>
    <row r="6768" spans="2:7">
      <c r="B6768" s="55" t="s">
        <v>266</v>
      </c>
      <c r="C6768" s="55" t="s">
        <v>138</v>
      </c>
      <c r="D6768" s="55" t="s">
        <v>269</v>
      </c>
      <c r="E6768" s="55" t="s">
        <v>3418</v>
      </c>
      <c r="F6768" s="55">
        <v>0</v>
      </c>
      <c r="G6768" s="55">
        <v>0</v>
      </c>
    </row>
    <row r="6769" spans="2:7">
      <c r="B6769" s="55" t="s">
        <v>266</v>
      </c>
      <c r="C6769" s="55" t="s">
        <v>138</v>
      </c>
      <c r="D6769" s="55" t="s">
        <v>270</v>
      </c>
      <c r="E6769" s="55" t="s">
        <v>3418</v>
      </c>
      <c r="F6769" s="55">
        <v>0</v>
      </c>
      <c r="G6769" s="55">
        <v>0</v>
      </c>
    </row>
    <row r="6770" spans="2:7">
      <c r="B6770" s="55" t="s">
        <v>266</v>
      </c>
      <c r="C6770" s="55" t="s">
        <v>138</v>
      </c>
      <c r="D6770" s="55" t="s">
        <v>267</v>
      </c>
      <c r="E6770" s="55" t="s">
        <v>3419</v>
      </c>
      <c r="F6770" s="55">
        <v>2</v>
      </c>
      <c r="G6770" s="55">
        <v>0</v>
      </c>
    </row>
    <row r="6771" spans="2:7">
      <c r="B6771" s="55" t="s">
        <v>266</v>
      </c>
      <c r="C6771" s="55" t="s">
        <v>138</v>
      </c>
      <c r="D6771" s="55" t="s">
        <v>267</v>
      </c>
      <c r="E6771" s="55" t="s">
        <v>3420</v>
      </c>
      <c r="F6771" s="55">
        <v>0</v>
      </c>
      <c r="G6771" s="55">
        <v>5</v>
      </c>
    </row>
    <row r="6772" spans="2:7">
      <c r="B6772" s="55" t="s">
        <v>266</v>
      </c>
      <c r="C6772" s="55" t="s">
        <v>138</v>
      </c>
      <c r="D6772" s="55" t="s">
        <v>269</v>
      </c>
      <c r="E6772" s="55" t="s">
        <v>3420</v>
      </c>
      <c r="F6772" s="55">
        <v>7</v>
      </c>
      <c r="G6772" s="55">
        <v>39</v>
      </c>
    </row>
    <row r="6773" spans="2:7">
      <c r="B6773" s="55" t="s">
        <v>266</v>
      </c>
      <c r="C6773" s="55" t="s">
        <v>138</v>
      </c>
      <c r="D6773" s="55" t="s">
        <v>270</v>
      </c>
      <c r="E6773" s="55" t="s">
        <v>3420</v>
      </c>
      <c r="F6773" s="55">
        <v>0</v>
      </c>
      <c r="G6773" s="55">
        <v>3</v>
      </c>
    </row>
    <row r="6774" spans="2:7">
      <c r="B6774" s="55" t="s">
        <v>266</v>
      </c>
      <c r="C6774" s="55" t="s">
        <v>138</v>
      </c>
      <c r="D6774" s="55" t="s">
        <v>267</v>
      </c>
      <c r="E6774" s="55" t="s">
        <v>3421</v>
      </c>
      <c r="F6774" s="55">
        <v>6</v>
      </c>
      <c r="G6774" s="55">
        <v>6</v>
      </c>
    </row>
    <row r="6775" spans="2:7">
      <c r="B6775" s="55" t="s">
        <v>266</v>
      </c>
      <c r="C6775" s="55" t="s">
        <v>138</v>
      </c>
      <c r="D6775" s="55" t="s">
        <v>269</v>
      </c>
      <c r="E6775" s="55" t="s">
        <v>3422</v>
      </c>
      <c r="F6775" s="55">
        <v>0</v>
      </c>
      <c r="G6775" s="55">
        <v>0</v>
      </c>
    </row>
    <row r="6776" spans="2:7">
      <c r="B6776" s="55" t="s">
        <v>266</v>
      </c>
      <c r="C6776" s="55" t="s">
        <v>138</v>
      </c>
      <c r="D6776" s="55" t="s">
        <v>267</v>
      </c>
      <c r="E6776" s="55" t="s">
        <v>3423</v>
      </c>
      <c r="F6776" s="55">
        <v>5</v>
      </c>
      <c r="G6776" s="55">
        <v>1</v>
      </c>
    </row>
    <row r="6777" spans="2:7">
      <c r="B6777" s="55" t="s">
        <v>266</v>
      </c>
      <c r="C6777" s="55" t="s">
        <v>138</v>
      </c>
      <c r="D6777" s="55" t="s">
        <v>269</v>
      </c>
      <c r="E6777" s="55" t="s">
        <v>3423</v>
      </c>
      <c r="F6777" s="55">
        <v>6</v>
      </c>
      <c r="G6777" s="55">
        <v>3</v>
      </c>
    </row>
    <row r="6778" spans="2:7">
      <c r="B6778" s="55" t="s">
        <v>266</v>
      </c>
      <c r="C6778" s="55" t="s">
        <v>138</v>
      </c>
      <c r="D6778" s="55" t="s">
        <v>270</v>
      </c>
      <c r="E6778" s="55" t="s">
        <v>3423</v>
      </c>
      <c r="F6778" s="55">
        <v>3</v>
      </c>
      <c r="G6778" s="55">
        <v>2</v>
      </c>
    </row>
    <row r="6779" spans="2:7">
      <c r="B6779" s="55" t="s">
        <v>266</v>
      </c>
      <c r="C6779" s="55" t="s">
        <v>138</v>
      </c>
      <c r="D6779" s="55" t="s">
        <v>267</v>
      </c>
      <c r="E6779" s="55" t="s">
        <v>3424</v>
      </c>
      <c r="F6779" s="55">
        <v>1739</v>
      </c>
      <c r="G6779" s="55">
        <v>1556</v>
      </c>
    </row>
    <row r="6780" spans="2:7">
      <c r="B6780" s="55" t="s">
        <v>266</v>
      </c>
      <c r="C6780" s="55" t="s">
        <v>138</v>
      </c>
      <c r="D6780" s="55" t="s">
        <v>269</v>
      </c>
      <c r="E6780" s="55" t="s">
        <v>3424</v>
      </c>
      <c r="F6780" s="55">
        <v>2036</v>
      </c>
      <c r="G6780" s="55">
        <v>1645</v>
      </c>
    </row>
    <row r="6781" spans="2:7">
      <c r="B6781" s="55" t="s">
        <v>266</v>
      </c>
      <c r="C6781" s="55" t="s">
        <v>138</v>
      </c>
      <c r="D6781" s="55" t="s">
        <v>270</v>
      </c>
      <c r="E6781" s="55" t="s">
        <v>3424</v>
      </c>
      <c r="F6781" s="55">
        <v>542</v>
      </c>
      <c r="G6781" s="55">
        <v>569</v>
      </c>
    </row>
    <row r="6782" spans="2:7">
      <c r="B6782" s="55" t="s">
        <v>266</v>
      </c>
      <c r="C6782" s="55" t="s">
        <v>138</v>
      </c>
      <c r="D6782" s="55" t="s">
        <v>267</v>
      </c>
      <c r="E6782" s="55" t="s">
        <v>3425</v>
      </c>
      <c r="F6782" s="55">
        <v>0</v>
      </c>
      <c r="G6782" s="55">
        <v>0</v>
      </c>
    </row>
    <row r="6783" spans="2:7">
      <c r="B6783" s="55" t="s">
        <v>266</v>
      </c>
      <c r="C6783" s="55" t="s">
        <v>138</v>
      </c>
      <c r="D6783" s="55" t="s">
        <v>267</v>
      </c>
      <c r="E6783" s="55" t="s">
        <v>3426</v>
      </c>
      <c r="F6783" s="55">
        <v>4</v>
      </c>
      <c r="G6783" s="55">
        <v>3</v>
      </c>
    </row>
    <row r="6784" spans="2:7">
      <c r="B6784" s="55" t="s">
        <v>266</v>
      </c>
      <c r="C6784" s="55" t="s">
        <v>138</v>
      </c>
      <c r="D6784" s="55" t="s">
        <v>269</v>
      </c>
      <c r="E6784" s="55" t="s">
        <v>3426</v>
      </c>
      <c r="F6784" s="55">
        <v>0</v>
      </c>
      <c r="G6784" s="55">
        <v>0</v>
      </c>
    </row>
    <row r="6785" spans="2:7">
      <c r="B6785" s="55" t="s">
        <v>266</v>
      </c>
      <c r="C6785" s="55" t="s">
        <v>138</v>
      </c>
      <c r="D6785" s="55" t="s">
        <v>270</v>
      </c>
      <c r="E6785" s="55" t="s">
        <v>3426</v>
      </c>
      <c r="F6785" s="55">
        <v>0</v>
      </c>
      <c r="G6785" s="55">
        <v>0</v>
      </c>
    </row>
    <row r="6786" spans="2:7">
      <c r="B6786" s="55" t="s">
        <v>266</v>
      </c>
      <c r="C6786" s="55" t="s">
        <v>138</v>
      </c>
      <c r="D6786" s="55" t="s">
        <v>267</v>
      </c>
      <c r="E6786" s="55" t="s">
        <v>3427</v>
      </c>
      <c r="F6786" s="55">
        <v>12</v>
      </c>
      <c r="G6786" s="55">
        <v>18</v>
      </c>
    </row>
    <row r="6787" spans="2:7">
      <c r="B6787" s="55" t="s">
        <v>266</v>
      </c>
      <c r="C6787" s="55" t="s">
        <v>138</v>
      </c>
      <c r="D6787" s="55" t="s">
        <v>269</v>
      </c>
      <c r="E6787" s="55" t="s">
        <v>3427</v>
      </c>
      <c r="F6787" s="55">
        <v>60</v>
      </c>
      <c r="G6787" s="55">
        <v>131</v>
      </c>
    </row>
    <row r="6788" spans="2:7">
      <c r="B6788" s="55" t="s">
        <v>266</v>
      </c>
      <c r="C6788" s="55" t="s">
        <v>138</v>
      </c>
      <c r="D6788" s="55" t="s">
        <v>270</v>
      </c>
      <c r="E6788" s="55" t="s">
        <v>3427</v>
      </c>
      <c r="F6788" s="55">
        <v>2</v>
      </c>
      <c r="G6788" s="55">
        <v>25</v>
      </c>
    </row>
    <row r="6789" spans="2:7">
      <c r="B6789" s="55" t="s">
        <v>266</v>
      </c>
      <c r="C6789" s="55" t="s">
        <v>138</v>
      </c>
      <c r="D6789" s="55" t="s">
        <v>267</v>
      </c>
      <c r="E6789" s="55" t="s">
        <v>3428</v>
      </c>
      <c r="F6789" s="55">
        <v>2</v>
      </c>
      <c r="G6789" s="55">
        <v>2</v>
      </c>
    </row>
    <row r="6790" spans="2:7">
      <c r="B6790" s="55" t="s">
        <v>266</v>
      </c>
      <c r="C6790" s="55" t="s">
        <v>138</v>
      </c>
      <c r="D6790" s="55" t="s">
        <v>269</v>
      </c>
      <c r="E6790" s="55" t="s">
        <v>3428</v>
      </c>
      <c r="F6790" s="55">
        <v>2</v>
      </c>
      <c r="G6790" s="55">
        <v>0</v>
      </c>
    </row>
    <row r="6791" spans="2:7">
      <c r="B6791" s="55" t="s">
        <v>266</v>
      </c>
      <c r="C6791" s="55" t="s">
        <v>138</v>
      </c>
      <c r="D6791" s="55" t="s">
        <v>270</v>
      </c>
      <c r="E6791" s="55" t="s">
        <v>3428</v>
      </c>
      <c r="F6791" s="55">
        <v>0</v>
      </c>
      <c r="G6791" s="55">
        <v>0</v>
      </c>
    </row>
    <row r="6792" spans="2:7">
      <c r="B6792" s="55" t="s">
        <v>266</v>
      </c>
      <c r="C6792" s="55" t="s">
        <v>138</v>
      </c>
      <c r="D6792" s="55" t="s">
        <v>267</v>
      </c>
      <c r="E6792" s="55" t="s">
        <v>3429</v>
      </c>
      <c r="F6792" s="55">
        <v>94</v>
      </c>
      <c r="G6792" s="55">
        <v>42</v>
      </c>
    </row>
    <row r="6793" spans="2:7">
      <c r="B6793" s="55" t="s">
        <v>266</v>
      </c>
      <c r="C6793" s="55" t="s">
        <v>138</v>
      </c>
      <c r="D6793" s="55" t="s">
        <v>269</v>
      </c>
      <c r="E6793" s="55" t="s">
        <v>3429</v>
      </c>
      <c r="F6793" s="55">
        <v>42</v>
      </c>
      <c r="G6793" s="55">
        <v>59</v>
      </c>
    </row>
    <row r="6794" spans="2:7">
      <c r="B6794" s="55" t="s">
        <v>266</v>
      </c>
      <c r="C6794" s="55" t="s">
        <v>138</v>
      </c>
      <c r="D6794" s="55" t="s">
        <v>270</v>
      </c>
      <c r="E6794" s="55" t="s">
        <v>3429</v>
      </c>
      <c r="F6794" s="55">
        <v>0</v>
      </c>
      <c r="G6794" s="55">
        <v>0</v>
      </c>
    </row>
    <row r="6795" spans="2:7">
      <c r="B6795" s="55" t="s">
        <v>266</v>
      </c>
      <c r="C6795" s="55" t="s">
        <v>138</v>
      </c>
      <c r="D6795" s="55" t="s">
        <v>267</v>
      </c>
      <c r="E6795" s="55" t="s">
        <v>3430</v>
      </c>
      <c r="F6795" s="55">
        <v>42</v>
      </c>
      <c r="G6795" s="55">
        <v>34</v>
      </c>
    </row>
    <row r="6796" spans="2:7">
      <c r="B6796" s="55" t="s">
        <v>266</v>
      </c>
      <c r="C6796" s="55" t="s">
        <v>138</v>
      </c>
      <c r="D6796" s="55" t="s">
        <v>269</v>
      </c>
      <c r="E6796" s="55" t="s">
        <v>3430</v>
      </c>
      <c r="F6796" s="55">
        <v>99</v>
      </c>
      <c r="G6796" s="55">
        <v>324</v>
      </c>
    </row>
    <row r="6797" spans="2:7">
      <c r="B6797" s="55" t="s">
        <v>266</v>
      </c>
      <c r="C6797" s="55" t="s">
        <v>138</v>
      </c>
      <c r="D6797" s="55" t="s">
        <v>270</v>
      </c>
      <c r="E6797" s="55" t="s">
        <v>3430</v>
      </c>
      <c r="F6797" s="55">
        <v>16</v>
      </c>
      <c r="G6797" s="55">
        <v>65</v>
      </c>
    </row>
    <row r="6798" spans="2:7">
      <c r="B6798" s="55" t="s">
        <v>266</v>
      </c>
      <c r="C6798" s="55" t="s">
        <v>138</v>
      </c>
      <c r="D6798" s="55" t="s">
        <v>267</v>
      </c>
      <c r="E6798" s="55" t="s">
        <v>3431</v>
      </c>
      <c r="F6798" s="55">
        <v>0</v>
      </c>
      <c r="G6798" s="55">
        <v>0</v>
      </c>
    </row>
    <row r="6799" spans="2:7">
      <c r="B6799" s="55" t="s">
        <v>266</v>
      </c>
      <c r="C6799" s="55" t="s">
        <v>138</v>
      </c>
      <c r="D6799" s="55" t="s">
        <v>269</v>
      </c>
      <c r="E6799" s="55" t="s">
        <v>3431</v>
      </c>
      <c r="F6799" s="55">
        <v>0</v>
      </c>
      <c r="G6799" s="55">
        <v>0</v>
      </c>
    </row>
    <row r="6800" spans="2:7">
      <c r="B6800" s="55" t="s">
        <v>266</v>
      </c>
      <c r="C6800" s="55" t="s">
        <v>138</v>
      </c>
      <c r="D6800" s="55" t="s">
        <v>270</v>
      </c>
      <c r="E6800" s="55" t="s">
        <v>3431</v>
      </c>
      <c r="F6800" s="55">
        <v>0</v>
      </c>
      <c r="G6800" s="55">
        <v>0</v>
      </c>
    </row>
    <row r="6801" spans="2:7">
      <c r="B6801" s="55" t="s">
        <v>266</v>
      </c>
      <c r="C6801" s="55" t="s">
        <v>138</v>
      </c>
      <c r="D6801" s="55" t="s">
        <v>267</v>
      </c>
      <c r="E6801" s="55" t="s">
        <v>3432</v>
      </c>
      <c r="F6801" s="55">
        <v>0</v>
      </c>
      <c r="G6801" s="55">
        <v>1</v>
      </c>
    </row>
    <row r="6802" spans="2:7">
      <c r="B6802" s="55" t="s">
        <v>266</v>
      </c>
      <c r="C6802" s="55" t="s">
        <v>138</v>
      </c>
      <c r="D6802" s="55" t="s">
        <v>269</v>
      </c>
      <c r="E6802" s="55" t="s">
        <v>3432</v>
      </c>
      <c r="F6802" s="55">
        <v>0</v>
      </c>
      <c r="G6802" s="55">
        <v>0</v>
      </c>
    </row>
    <row r="6803" spans="2:7">
      <c r="B6803" s="55" t="s">
        <v>266</v>
      </c>
      <c r="C6803" s="55" t="s">
        <v>138</v>
      </c>
      <c r="D6803" s="55" t="s">
        <v>270</v>
      </c>
      <c r="E6803" s="55" t="s">
        <v>3432</v>
      </c>
      <c r="F6803" s="55">
        <v>0</v>
      </c>
      <c r="G6803" s="55">
        <v>0</v>
      </c>
    </row>
    <row r="6804" spans="2:7">
      <c r="B6804" s="55" t="s">
        <v>266</v>
      </c>
      <c r="C6804" s="55" t="s">
        <v>138</v>
      </c>
      <c r="D6804" s="55" t="s">
        <v>267</v>
      </c>
      <c r="E6804" s="55" t="s">
        <v>3433</v>
      </c>
      <c r="F6804" s="55">
        <v>384</v>
      </c>
      <c r="G6804" s="55">
        <v>496</v>
      </c>
    </row>
    <row r="6805" spans="2:7">
      <c r="B6805" s="55" t="s">
        <v>266</v>
      </c>
      <c r="C6805" s="55" t="s">
        <v>138</v>
      </c>
      <c r="D6805" s="55" t="s">
        <v>269</v>
      </c>
      <c r="E6805" s="55" t="s">
        <v>3433</v>
      </c>
      <c r="F6805" s="55">
        <v>761</v>
      </c>
      <c r="G6805" s="55">
        <v>1144</v>
      </c>
    </row>
    <row r="6806" spans="2:7">
      <c r="B6806" s="55" t="s">
        <v>266</v>
      </c>
      <c r="C6806" s="55" t="s">
        <v>138</v>
      </c>
      <c r="D6806" s="55" t="s">
        <v>270</v>
      </c>
      <c r="E6806" s="55" t="s">
        <v>3433</v>
      </c>
      <c r="F6806" s="55">
        <v>334</v>
      </c>
      <c r="G6806" s="55">
        <v>250</v>
      </c>
    </row>
    <row r="6807" spans="2:7">
      <c r="B6807" s="55" t="s">
        <v>266</v>
      </c>
      <c r="C6807" s="55" t="s">
        <v>138</v>
      </c>
      <c r="D6807" s="55" t="s">
        <v>267</v>
      </c>
      <c r="E6807" s="55" t="s">
        <v>3434</v>
      </c>
      <c r="F6807" s="55">
        <v>79</v>
      </c>
      <c r="G6807" s="55">
        <v>204</v>
      </c>
    </row>
    <row r="6808" spans="2:7">
      <c r="B6808" s="55" t="s">
        <v>266</v>
      </c>
      <c r="C6808" s="55" t="s">
        <v>138</v>
      </c>
      <c r="D6808" s="55" t="s">
        <v>269</v>
      </c>
      <c r="E6808" s="55" t="s">
        <v>3434</v>
      </c>
      <c r="F6808" s="55">
        <v>37</v>
      </c>
      <c r="G6808" s="55">
        <v>94</v>
      </c>
    </row>
    <row r="6809" spans="2:7">
      <c r="B6809" s="55" t="s">
        <v>266</v>
      </c>
      <c r="C6809" s="55" t="s">
        <v>138</v>
      </c>
      <c r="D6809" s="55" t="s">
        <v>270</v>
      </c>
      <c r="E6809" s="55" t="s">
        <v>3434</v>
      </c>
      <c r="F6809" s="55">
        <v>42</v>
      </c>
      <c r="G6809" s="55">
        <v>15</v>
      </c>
    </row>
    <row r="6810" spans="2:7">
      <c r="B6810" s="55" t="s">
        <v>266</v>
      </c>
      <c r="C6810" s="55" t="s">
        <v>138</v>
      </c>
      <c r="D6810" s="55" t="s">
        <v>267</v>
      </c>
      <c r="E6810" s="55" t="s">
        <v>3435</v>
      </c>
      <c r="F6810" s="55">
        <v>0</v>
      </c>
      <c r="G6810" s="55">
        <v>2</v>
      </c>
    </row>
    <row r="6811" spans="2:7">
      <c r="B6811" s="55" t="s">
        <v>266</v>
      </c>
      <c r="C6811" s="55" t="s">
        <v>138</v>
      </c>
      <c r="D6811" s="55" t="s">
        <v>269</v>
      </c>
      <c r="E6811" s="55" t="s">
        <v>3435</v>
      </c>
      <c r="F6811" s="55">
        <v>0</v>
      </c>
      <c r="G6811" s="55">
        <v>0</v>
      </c>
    </row>
    <row r="6812" spans="2:7">
      <c r="B6812" s="55" t="s">
        <v>266</v>
      </c>
      <c r="C6812" s="55" t="s">
        <v>138</v>
      </c>
      <c r="D6812" s="55" t="s">
        <v>270</v>
      </c>
      <c r="E6812" s="55" t="s">
        <v>3435</v>
      </c>
      <c r="F6812" s="55">
        <v>3</v>
      </c>
      <c r="G6812" s="55">
        <v>0</v>
      </c>
    </row>
    <row r="6813" spans="2:7">
      <c r="B6813" s="55" t="s">
        <v>266</v>
      </c>
      <c r="C6813" s="55" t="s">
        <v>138</v>
      </c>
      <c r="D6813" s="55" t="s">
        <v>267</v>
      </c>
      <c r="E6813" s="55" t="s">
        <v>3436</v>
      </c>
      <c r="F6813" s="55">
        <v>7</v>
      </c>
      <c r="G6813" s="55">
        <v>13</v>
      </c>
    </row>
    <row r="6814" spans="2:7">
      <c r="B6814" s="55" t="s">
        <v>266</v>
      </c>
      <c r="C6814" s="55" t="s">
        <v>138</v>
      </c>
      <c r="D6814" s="55" t="s">
        <v>269</v>
      </c>
      <c r="E6814" s="55" t="s">
        <v>3436</v>
      </c>
      <c r="F6814" s="55">
        <v>0</v>
      </c>
      <c r="G6814" s="55">
        <v>106</v>
      </c>
    </row>
    <row r="6815" spans="2:7">
      <c r="B6815" s="55" t="s">
        <v>266</v>
      </c>
      <c r="C6815" s="55" t="s">
        <v>138</v>
      </c>
      <c r="D6815" s="55" t="s">
        <v>270</v>
      </c>
      <c r="E6815" s="55" t="s">
        <v>3436</v>
      </c>
      <c r="F6815" s="55">
        <v>0</v>
      </c>
      <c r="G6815" s="55">
        <v>1</v>
      </c>
    </row>
    <row r="6816" spans="2:7">
      <c r="B6816" s="55" t="s">
        <v>266</v>
      </c>
      <c r="C6816" s="55" t="s">
        <v>138</v>
      </c>
      <c r="D6816" s="55" t="s">
        <v>267</v>
      </c>
      <c r="E6816" s="55" t="s">
        <v>3437</v>
      </c>
      <c r="F6816" s="55">
        <v>84</v>
      </c>
      <c r="G6816" s="55">
        <v>91</v>
      </c>
    </row>
    <row r="6817" spans="2:7">
      <c r="B6817" s="55" t="s">
        <v>266</v>
      </c>
      <c r="C6817" s="55" t="s">
        <v>138</v>
      </c>
      <c r="D6817" s="55" t="s">
        <v>269</v>
      </c>
      <c r="E6817" s="55" t="s">
        <v>3437</v>
      </c>
      <c r="F6817" s="55">
        <v>237</v>
      </c>
      <c r="G6817" s="55">
        <v>262</v>
      </c>
    </row>
    <row r="6818" spans="2:7">
      <c r="B6818" s="55" t="s">
        <v>266</v>
      </c>
      <c r="C6818" s="55" t="s">
        <v>138</v>
      </c>
      <c r="D6818" s="55" t="s">
        <v>270</v>
      </c>
      <c r="E6818" s="55" t="s">
        <v>3437</v>
      </c>
      <c r="F6818" s="55">
        <v>37</v>
      </c>
      <c r="G6818" s="55">
        <v>23</v>
      </c>
    </row>
    <row r="6819" spans="2:7">
      <c r="B6819" s="55" t="s">
        <v>266</v>
      </c>
      <c r="C6819" s="55" t="s">
        <v>138</v>
      </c>
      <c r="D6819" s="55" t="s">
        <v>267</v>
      </c>
      <c r="E6819" s="55" t="s">
        <v>3438</v>
      </c>
      <c r="F6819" s="55">
        <v>9</v>
      </c>
      <c r="G6819" s="55">
        <v>22</v>
      </c>
    </row>
    <row r="6820" spans="2:7">
      <c r="B6820" s="55" t="s">
        <v>266</v>
      </c>
      <c r="C6820" s="55" t="s">
        <v>138</v>
      </c>
      <c r="D6820" s="55" t="s">
        <v>269</v>
      </c>
      <c r="E6820" s="55" t="s">
        <v>3438</v>
      </c>
      <c r="F6820" s="55">
        <v>8</v>
      </c>
      <c r="G6820" s="55">
        <v>3</v>
      </c>
    </row>
    <row r="6821" spans="2:7">
      <c r="B6821" s="55" t="s">
        <v>266</v>
      </c>
      <c r="C6821" s="55" t="s">
        <v>138</v>
      </c>
      <c r="D6821" s="55" t="s">
        <v>270</v>
      </c>
      <c r="E6821" s="55" t="s">
        <v>3438</v>
      </c>
      <c r="F6821" s="55">
        <v>10</v>
      </c>
      <c r="G6821" s="55">
        <v>2</v>
      </c>
    </row>
    <row r="6822" spans="2:7">
      <c r="B6822" s="55" t="s">
        <v>266</v>
      </c>
      <c r="C6822" s="55" t="s">
        <v>138</v>
      </c>
      <c r="D6822" s="55" t="s">
        <v>267</v>
      </c>
      <c r="E6822" s="55" t="s">
        <v>3439</v>
      </c>
      <c r="F6822" s="55">
        <v>30</v>
      </c>
      <c r="G6822" s="55">
        <v>40</v>
      </c>
    </row>
    <row r="6823" spans="2:7">
      <c r="B6823" s="55" t="s">
        <v>266</v>
      </c>
      <c r="C6823" s="55" t="s">
        <v>138</v>
      </c>
      <c r="D6823" s="55" t="s">
        <v>269</v>
      </c>
      <c r="E6823" s="55" t="s">
        <v>3439</v>
      </c>
      <c r="F6823" s="55">
        <v>4</v>
      </c>
      <c r="G6823" s="55">
        <v>35</v>
      </c>
    </row>
    <row r="6824" spans="2:7">
      <c r="B6824" s="55" t="s">
        <v>266</v>
      </c>
      <c r="C6824" s="55" t="s">
        <v>138</v>
      </c>
      <c r="D6824" s="55" t="s">
        <v>270</v>
      </c>
      <c r="E6824" s="55" t="s">
        <v>3439</v>
      </c>
      <c r="F6824" s="55">
        <v>0</v>
      </c>
      <c r="G6824" s="55">
        <v>0</v>
      </c>
    </row>
    <row r="6825" spans="2:7">
      <c r="B6825" s="55" t="s">
        <v>266</v>
      </c>
      <c r="C6825" s="55" t="s">
        <v>138</v>
      </c>
      <c r="D6825" s="55" t="s">
        <v>267</v>
      </c>
      <c r="E6825" s="55" t="s">
        <v>3440</v>
      </c>
      <c r="F6825" s="55">
        <v>4</v>
      </c>
      <c r="G6825" s="55">
        <v>35</v>
      </c>
    </row>
    <row r="6826" spans="2:7">
      <c r="B6826" s="55" t="s">
        <v>266</v>
      </c>
      <c r="C6826" s="55" t="s">
        <v>138</v>
      </c>
      <c r="D6826" s="55" t="s">
        <v>269</v>
      </c>
      <c r="E6826" s="55" t="s">
        <v>3440</v>
      </c>
      <c r="F6826" s="55">
        <v>0</v>
      </c>
      <c r="G6826" s="55">
        <v>12</v>
      </c>
    </row>
    <row r="6827" spans="2:7">
      <c r="B6827" s="55" t="s">
        <v>266</v>
      </c>
      <c r="C6827" s="55" t="s">
        <v>138</v>
      </c>
      <c r="D6827" s="55" t="s">
        <v>270</v>
      </c>
      <c r="E6827" s="55" t="s">
        <v>3440</v>
      </c>
      <c r="F6827" s="55">
        <v>0</v>
      </c>
      <c r="G6827" s="55">
        <v>6</v>
      </c>
    </row>
    <row r="6828" spans="2:7">
      <c r="B6828" s="55" t="s">
        <v>266</v>
      </c>
      <c r="C6828" s="55" t="s">
        <v>138</v>
      </c>
      <c r="D6828" s="55" t="s">
        <v>267</v>
      </c>
      <c r="E6828" s="55" t="s">
        <v>3441</v>
      </c>
      <c r="F6828" s="55">
        <v>0</v>
      </c>
      <c r="G6828" s="55">
        <v>0</v>
      </c>
    </row>
    <row r="6829" spans="2:7">
      <c r="B6829" s="55" t="s">
        <v>266</v>
      </c>
      <c r="C6829" s="55" t="s">
        <v>138</v>
      </c>
      <c r="D6829" s="55" t="s">
        <v>269</v>
      </c>
      <c r="E6829" s="55" t="s">
        <v>3441</v>
      </c>
      <c r="F6829" s="55">
        <v>0</v>
      </c>
      <c r="G6829" s="55">
        <v>0</v>
      </c>
    </row>
    <row r="6830" spans="2:7">
      <c r="B6830" s="55" t="s">
        <v>266</v>
      </c>
      <c r="C6830" s="55" t="s">
        <v>138</v>
      </c>
      <c r="D6830" s="55" t="s">
        <v>267</v>
      </c>
      <c r="E6830" s="55" t="s">
        <v>3442</v>
      </c>
      <c r="F6830" s="55">
        <v>0</v>
      </c>
      <c r="G6830" s="55">
        <v>0</v>
      </c>
    </row>
    <row r="6831" spans="2:7">
      <c r="B6831" s="55" t="s">
        <v>266</v>
      </c>
      <c r="C6831" s="55" t="s">
        <v>138</v>
      </c>
      <c r="D6831" s="55" t="s">
        <v>267</v>
      </c>
      <c r="E6831" s="55" t="s">
        <v>3443</v>
      </c>
      <c r="F6831" s="55">
        <v>0</v>
      </c>
      <c r="G6831" s="55">
        <v>0</v>
      </c>
    </row>
    <row r="6832" spans="2:7">
      <c r="B6832" s="55" t="s">
        <v>266</v>
      </c>
      <c r="C6832" s="55" t="s">
        <v>138</v>
      </c>
      <c r="D6832" s="55" t="s">
        <v>267</v>
      </c>
      <c r="E6832" s="55" t="s">
        <v>3444</v>
      </c>
      <c r="F6832" s="55">
        <v>389</v>
      </c>
      <c r="G6832" s="55">
        <v>286</v>
      </c>
    </row>
    <row r="6833" spans="2:7">
      <c r="B6833" s="55" t="s">
        <v>266</v>
      </c>
      <c r="C6833" s="55" t="s">
        <v>138</v>
      </c>
      <c r="D6833" s="55" t="s">
        <v>269</v>
      </c>
      <c r="E6833" s="55" t="s">
        <v>3444</v>
      </c>
      <c r="F6833" s="55">
        <v>1590</v>
      </c>
      <c r="G6833" s="55">
        <v>1132</v>
      </c>
    </row>
    <row r="6834" spans="2:7">
      <c r="B6834" s="55" t="s">
        <v>266</v>
      </c>
      <c r="C6834" s="55" t="s">
        <v>138</v>
      </c>
      <c r="D6834" s="55" t="s">
        <v>270</v>
      </c>
      <c r="E6834" s="55" t="s">
        <v>3444</v>
      </c>
      <c r="F6834" s="55">
        <v>702</v>
      </c>
      <c r="G6834" s="55">
        <v>671</v>
      </c>
    </row>
    <row r="6835" spans="2:7">
      <c r="B6835" s="55" t="s">
        <v>266</v>
      </c>
      <c r="C6835" s="55" t="s">
        <v>138</v>
      </c>
      <c r="D6835" s="55" t="s">
        <v>267</v>
      </c>
      <c r="E6835" s="55" t="s">
        <v>3445</v>
      </c>
      <c r="F6835" s="55">
        <v>4</v>
      </c>
      <c r="G6835" s="55">
        <v>0</v>
      </c>
    </row>
    <row r="6836" spans="2:7">
      <c r="B6836" s="55" t="s">
        <v>266</v>
      </c>
      <c r="C6836" s="55" t="s">
        <v>138</v>
      </c>
      <c r="D6836" s="55" t="s">
        <v>269</v>
      </c>
      <c r="E6836" s="55" t="s">
        <v>3445</v>
      </c>
      <c r="F6836" s="55">
        <v>0</v>
      </c>
      <c r="G6836" s="55">
        <v>8</v>
      </c>
    </row>
    <row r="6837" spans="2:7">
      <c r="B6837" s="55" t="s">
        <v>266</v>
      </c>
      <c r="C6837" s="55" t="s">
        <v>138</v>
      </c>
      <c r="D6837" s="55" t="s">
        <v>267</v>
      </c>
      <c r="E6837" s="55" t="s">
        <v>3446</v>
      </c>
      <c r="F6837" s="55">
        <v>384</v>
      </c>
      <c r="G6837" s="55">
        <v>476</v>
      </c>
    </row>
    <row r="6838" spans="2:7">
      <c r="B6838" s="55" t="s">
        <v>266</v>
      </c>
      <c r="C6838" s="55" t="s">
        <v>138</v>
      </c>
      <c r="D6838" s="55" t="s">
        <v>269</v>
      </c>
      <c r="E6838" s="55" t="s">
        <v>3446</v>
      </c>
      <c r="F6838" s="55">
        <v>520</v>
      </c>
      <c r="G6838" s="55">
        <v>549</v>
      </c>
    </row>
    <row r="6839" spans="2:7">
      <c r="B6839" s="55" t="s">
        <v>266</v>
      </c>
      <c r="C6839" s="55" t="s">
        <v>138</v>
      </c>
      <c r="D6839" s="55" t="s">
        <v>270</v>
      </c>
      <c r="E6839" s="55" t="s">
        <v>3446</v>
      </c>
      <c r="F6839" s="55">
        <v>99</v>
      </c>
      <c r="G6839" s="55">
        <v>111</v>
      </c>
    </row>
    <row r="6840" spans="2:7">
      <c r="B6840" s="55" t="s">
        <v>266</v>
      </c>
      <c r="C6840" s="55" t="s">
        <v>138</v>
      </c>
      <c r="D6840" s="55" t="s">
        <v>267</v>
      </c>
      <c r="E6840" s="55" t="s">
        <v>3447</v>
      </c>
      <c r="F6840" s="55">
        <v>39</v>
      </c>
      <c r="G6840" s="55">
        <v>57</v>
      </c>
    </row>
    <row r="6841" spans="2:7">
      <c r="B6841" s="55" t="s">
        <v>266</v>
      </c>
      <c r="C6841" s="55" t="s">
        <v>138</v>
      </c>
      <c r="D6841" s="55" t="s">
        <v>269</v>
      </c>
      <c r="E6841" s="55" t="s">
        <v>3447</v>
      </c>
      <c r="F6841" s="55">
        <v>7</v>
      </c>
      <c r="G6841" s="55">
        <v>6</v>
      </c>
    </row>
    <row r="6842" spans="2:7">
      <c r="B6842" s="55" t="s">
        <v>266</v>
      </c>
      <c r="C6842" s="55" t="s">
        <v>138</v>
      </c>
      <c r="D6842" s="55" t="s">
        <v>270</v>
      </c>
      <c r="E6842" s="55" t="s">
        <v>3447</v>
      </c>
      <c r="F6842" s="55">
        <v>33</v>
      </c>
      <c r="G6842" s="55">
        <v>12</v>
      </c>
    </row>
    <row r="6843" spans="2:7">
      <c r="B6843" s="55" t="s">
        <v>266</v>
      </c>
      <c r="C6843" s="55" t="s">
        <v>138</v>
      </c>
      <c r="D6843" s="55" t="s">
        <v>267</v>
      </c>
      <c r="E6843" s="55" t="s">
        <v>3448</v>
      </c>
      <c r="F6843" s="55">
        <v>337</v>
      </c>
      <c r="G6843" s="55">
        <v>209</v>
      </c>
    </row>
    <row r="6844" spans="2:7">
      <c r="B6844" s="55" t="s">
        <v>266</v>
      </c>
      <c r="C6844" s="55" t="s">
        <v>138</v>
      </c>
      <c r="D6844" s="55" t="s">
        <v>269</v>
      </c>
      <c r="E6844" s="55" t="s">
        <v>3448</v>
      </c>
      <c r="F6844" s="55">
        <v>543</v>
      </c>
      <c r="G6844" s="55">
        <v>560</v>
      </c>
    </row>
    <row r="6845" spans="2:7">
      <c r="B6845" s="55" t="s">
        <v>266</v>
      </c>
      <c r="C6845" s="55" t="s">
        <v>138</v>
      </c>
      <c r="D6845" s="55" t="s">
        <v>270</v>
      </c>
      <c r="E6845" s="55" t="s">
        <v>3448</v>
      </c>
      <c r="F6845" s="55">
        <v>142</v>
      </c>
      <c r="G6845" s="55">
        <v>160</v>
      </c>
    </row>
    <row r="6846" spans="2:7">
      <c r="B6846" s="55" t="s">
        <v>266</v>
      </c>
      <c r="C6846" s="55" t="s">
        <v>138</v>
      </c>
      <c r="D6846" s="55" t="s">
        <v>267</v>
      </c>
      <c r="E6846" s="55" t="s">
        <v>3449</v>
      </c>
      <c r="F6846" s="55">
        <v>33</v>
      </c>
      <c r="G6846" s="55">
        <v>55</v>
      </c>
    </row>
    <row r="6847" spans="2:7">
      <c r="B6847" s="55" t="s">
        <v>266</v>
      </c>
      <c r="C6847" s="55" t="s">
        <v>138</v>
      </c>
      <c r="D6847" s="55" t="s">
        <v>269</v>
      </c>
      <c r="E6847" s="55" t="s">
        <v>3449</v>
      </c>
      <c r="F6847" s="55">
        <v>3</v>
      </c>
      <c r="G6847" s="55">
        <v>0</v>
      </c>
    </row>
    <row r="6848" spans="2:7">
      <c r="B6848" s="55" t="s">
        <v>266</v>
      </c>
      <c r="C6848" s="55" t="s">
        <v>138</v>
      </c>
      <c r="D6848" s="55" t="s">
        <v>270</v>
      </c>
      <c r="E6848" s="55" t="s">
        <v>3449</v>
      </c>
      <c r="F6848" s="55">
        <v>1</v>
      </c>
      <c r="G6848" s="55">
        <v>0</v>
      </c>
    </row>
    <row r="6849" spans="2:7">
      <c r="B6849" s="55" t="s">
        <v>266</v>
      </c>
      <c r="C6849" s="55" t="s">
        <v>138</v>
      </c>
      <c r="D6849" s="55" t="s">
        <v>267</v>
      </c>
      <c r="E6849" s="55" t="s">
        <v>2109</v>
      </c>
      <c r="F6849" s="55">
        <v>232</v>
      </c>
      <c r="G6849" s="55">
        <v>234</v>
      </c>
    </row>
    <row r="6850" spans="2:7">
      <c r="B6850" s="55" t="s">
        <v>266</v>
      </c>
      <c r="C6850" s="55" t="s">
        <v>138</v>
      </c>
      <c r="D6850" s="55" t="s">
        <v>269</v>
      </c>
      <c r="E6850" s="55" t="s">
        <v>2109</v>
      </c>
      <c r="F6850" s="55">
        <v>433</v>
      </c>
      <c r="G6850" s="55">
        <v>259</v>
      </c>
    </row>
    <row r="6851" spans="2:7">
      <c r="B6851" s="55" t="s">
        <v>266</v>
      </c>
      <c r="C6851" s="55" t="s">
        <v>138</v>
      </c>
      <c r="D6851" s="55" t="s">
        <v>270</v>
      </c>
      <c r="E6851" s="55" t="s">
        <v>2109</v>
      </c>
      <c r="F6851" s="55">
        <v>28</v>
      </c>
      <c r="G6851" s="55">
        <v>30</v>
      </c>
    </row>
    <row r="6852" spans="2:7">
      <c r="B6852" s="55" t="s">
        <v>266</v>
      </c>
      <c r="C6852" s="55" t="s">
        <v>138</v>
      </c>
      <c r="D6852" s="55" t="s">
        <v>267</v>
      </c>
      <c r="E6852" s="55" t="s">
        <v>3450</v>
      </c>
      <c r="F6852" s="55">
        <v>25</v>
      </c>
      <c r="G6852" s="55">
        <v>33</v>
      </c>
    </row>
    <row r="6853" spans="2:7">
      <c r="B6853" s="55" t="s">
        <v>266</v>
      </c>
      <c r="C6853" s="55" t="s">
        <v>138</v>
      </c>
      <c r="D6853" s="55" t="s">
        <v>269</v>
      </c>
      <c r="E6853" s="55" t="s">
        <v>3450</v>
      </c>
      <c r="F6853" s="55">
        <v>8</v>
      </c>
      <c r="G6853" s="55">
        <v>27</v>
      </c>
    </row>
    <row r="6854" spans="2:7">
      <c r="B6854" s="55" t="s">
        <v>266</v>
      </c>
      <c r="C6854" s="55" t="s">
        <v>138</v>
      </c>
      <c r="D6854" s="55" t="s">
        <v>270</v>
      </c>
      <c r="E6854" s="55" t="s">
        <v>3450</v>
      </c>
      <c r="F6854" s="55">
        <v>8</v>
      </c>
      <c r="G6854" s="55">
        <v>13</v>
      </c>
    </row>
    <row r="6855" spans="2:7">
      <c r="B6855" s="55" t="s">
        <v>266</v>
      </c>
      <c r="C6855" s="55" t="s">
        <v>138</v>
      </c>
      <c r="D6855" s="55" t="s">
        <v>267</v>
      </c>
      <c r="E6855" s="55" t="s">
        <v>3451</v>
      </c>
      <c r="F6855" s="55">
        <v>47</v>
      </c>
      <c r="G6855" s="55">
        <v>16</v>
      </c>
    </row>
    <row r="6856" spans="2:7">
      <c r="B6856" s="55" t="s">
        <v>266</v>
      </c>
      <c r="C6856" s="55" t="s">
        <v>138</v>
      </c>
      <c r="D6856" s="55" t="s">
        <v>269</v>
      </c>
      <c r="E6856" s="55" t="s">
        <v>3451</v>
      </c>
      <c r="F6856" s="55">
        <v>12</v>
      </c>
      <c r="G6856" s="55">
        <v>3</v>
      </c>
    </row>
    <row r="6857" spans="2:7">
      <c r="B6857" s="55" t="s">
        <v>266</v>
      </c>
      <c r="C6857" s="55" t="s">
        <v>138</v>
      </c>
      <c r="D6857" s="55" t="s">
        <v>270</v>
      </c>
      <c r="E6857" s="55" t="s">
        <v>3451</v>
      </c>
      <c r="F6857" s="55">
        <v>0</v>
      </c>
      <c r="G6857" s="55">
        <v>3</v>
      </c>
    </row>
    <row r="6858" spans="2:7">
      <c r="B6858" s="55" t="s">
        <v>266</v>
      </c>
      <c r="C6858" s="55" t="s">
        <v>138</v>
      </c>
      <c r="D6858" s="55" t="s">
        <v>267</v>
      </c>
      <c r="E6858" s="55" t="s">
        <v>3452</v>
      </c>
      <c r="F6858" s="55">
        <v>0</v>
      </c>
      <c r="G6858" s="55">
        <v>0</v>
      </c>
    </row>
    <row r="6859" spans="2:7">
      <c r="B6859" s="55" t="s">
        <v>266</v>
      </c>
      <c r="C6859" s="55" t="s">
        <v>138</v>
      </c>
      <c r="D6859" s="55" t="s">
        <v>267</v>
      </c>
      <c r="E6859" s="55" t="s">
        <v>3453</v>
      </c>
      <c r="F6859" s="55">
        <v>3</v>
      </c>
      <c r="G6859" s="55">
        <v>4</v>
      </c>
    </row>
    <row r="6860" spans="2:7">
      <c r="B6860" s="55" t="s">
        <v>266</v>
      </c>
      <c r="C6860" s="55" t="s">
        <v>138</v>
      </c>
      <c r="D6860" s="55" t="s">
        <v>269</v>
      </c>
      <c r="E6860" s="55" t="s">
        <v>3453</v>
      </c>
      <c r="F6860" s="55">
        <v>0</v>
      </c>
      <c r="G6860" s="55">
        <v>0</v>
      </c>
    </row>
    <row r="6861" spans="2:7">
      <c r="B6861" s="55" t="s">
        <v>266</v>
      </c>
      <c r="C6861" s="55" t="s">
        <v>138</v>
      </c>
      <c r="D6861" s="55" t="s">
        <v>267</v>
      </c>
      <c r="E6861" s="55" t="s">
        <v>3454</v>
      </c>
      <c r="F6861" s="55">
        <v>322</v>
      </c>
      <c r="G6861" s="55">
        <v>434</v>
      </c>
    </row>
    <row r="6862" spans="2:7">
      <c r="B6862" s="55" t="s">
        <v>266</v>
      </c>
      <c r="C6862" s="55" t="s">
        <v>138</v>
      </c>
      <c r="D6862" s="55" t="s">
        <v>269</v>
      </c>
      <c r="E6862" s="55" t="s">
        <v>3454</v>
      </c>
      <c r="F6862" s="55">
        <v>299</v>
      </c>
      <c r="G6862" s="55">
        <v>372</v>
      </c>
    </row>
    <row r="6863" spans="2:7">
      <c r="B6863" s="55" t="s">
        <v>266</v>
      </c>
      <c r="C6863" s="55" t="s">
        <v>138</v>
      </c>
      <c r="D6863" s="55" t="s">
        <v>270</v>
      </c>
      <c r="E6863" s="55" t="s">
        <v>3454</v>
      </c>
      <c r="F6863" s="55">
        <v>169</v>
      </c>
      <c r="G6863" s="55">
        <v>138</v>
      </c>
    </row>
    <row r="6864" spans="2:7">
      <c r="B6864" s="55" t="s">
        <v>266</v>
      </c>
      <c r="C6864" s="55" t="s">
        <v>138</v>
      </c>
      <c r="D6864" s="55" t="s">
        <v>267</v>
      </c>
      <c r="E6864" s="55" t="s">
        <v>3455</v>
      </c>
      <c r="F6864" s="55">
        <v>1432</v>
      </c>
      <c r="G6864" s="55">
        <v>1760</v>
      </c>
    </row>
    <row r="6865" spans="2:7">
      <c r="B6865" s="55" t="s">
        <v>266</v>
      </c>
      <c r="C6865" s="55" t="s">
        <v>138</v>
      </c>
      <c r="D6865" s="55" t="s">
        <v>269</v>
      </c>
      <c r="E6865" s="55" t="s">
        <v>3455</v>
      </c>
      <c r="F6865" s="55">
        <v>3395</v>
      </c>
      <c r="G6865" s="55">
        <v>3413</v>
      </c>
    </row>
    <row r="6866" spans="2:7">
      <c r="B6866" s="55" t="s">
        <v>266</v>
      </c>
      <c r="C6866" s="55" t="s">
        <v>138</v>
      </c>
      <c r="D6866" s="55" t="s">
        <v>270</v>
      </c>
      <c r="E6866" s="55" t="s">
        <v>3455</v>
      </c>
      <c r="F6866" s="55">
        <v>4923</v>
      </c>
      <c r="G6866" s="55">
        <v>4668</v>
      </c>
    </row>
    <row r="6867" spans="2:7">
      <c r="B6867" s="55" t="s">
        <v>266</v>
      </c>
      <c r="C6867" s="55" t="s">
        <v>138</v>
      </c>
      <c r="D6867" s="55" t="s">
        <v>267</v>
      </c>
      <c r="E6867" s="55" t="s">
        <v>3456</v>
      </c>
      <c r="F6867" s="55">
        <v>155</v>
      </c>
      <c r="G6867" s="55">
        <v>89</v>
      </c>
    </row>
    <row r="6868" spans="2:7">
      <c r="B6868" s="55" t="s">
        <v>266</v>
      </c>
      <c r="C6868" s="55" t="s">
        <v>138</v>
      </c>
      <c r="D6868" s="55" t="s">
        <v>269</v>
      </c>
      <c r="E6868" s="55" t="s">
        <v>3456</v>
      </c>
      <c r="F6868" s="55">
        <v>474</v>
      </c>
      <c r="G6868" s="55">
        <v>317</v>
      </c>
    </row>
    <row r="6869" spans="2:7">
      <c r="B6869" s="55" t="s">
        <v>266</v>
      </c>
      <c r="C6869" s="55" t="s">
        <v>138</v>
      </c>
      <c r="D6869" s="55" t="s">
        <v>270</v>
      </c>
      <c r="E6869" s="55" t="s">
        <v>3456</v>
      </c>
      <c r="F6869" s="55">
        <v>141</v>
      </c>
      <c r="G6869" s="55">
        <v>152</v>
      </c>
    </row>
    <row r="6870" spans="2:7">
      <c r="B6870" s="55" t="s">
        <v>266</v>
      </c>
      <c r="C6870" s="55" t="s">
        <v>138</v>
      </c>
      <c r="D6870" s="55" t="s">
        <v>267</v>
      </c>
      <c r="E6870" s="55" t="s">
        <v>3457</v>
      </c>
      <c r="F6870" s="55">
        <v>1013</v>
      </c>
      <c r="G6870" s="55">
        <v>1331</v>
      </c>
    </row>
    <row r="6871" spans="2:7">
      <c r="B6871" s="55" t="s">
        <v>266</v>
      </c>
      <c r="C6871" s="55" t="s">
        <v>138</v>
      </c>
      <c r="D6871" s="55" t="s">
        <v>269</v>
      </c>
      <c r="E6871" s="55" t="s">
        <v>3457</v>
      </c>
      <c r="F6871" s="55">
        <v>1103</v>
      </c>
      <c r="G6871" s="55">
        <v>1494</v>
      </c>
    </row>
    <row r="6872" spans="2:7">
      <c r="B6872" s="55" t="s">
        <v>266</v>
      </c>
      <c r="C6872" s="55" t="s">
        <v>138</v>
      </c>
      <c r="D6872" s="55" t="s">
        <v>270</v>
      </c>
      <c r="E6872" s="55" t="s">
        <v>3457</v>
      </c>
      <c r="F6872" s="55">
        <v>619</v>
      </c>
      <c r="G6872" s="55">
        <v>639</v>
      </c>
    </row>
    <row r="6873" spans="2:7">
      <c r="B6873" s="55" t="s">
        <v>266</v>
      </c>
      <c r="C6873" s="55" t="s">
        <v>138</v>
      </c>
      <c r="D6873" s="55" t="s">
        <v>267</v>
      </c>
      <c r="E6873" s="55" t="s">
        <v>3458</v>
      </c>
      <c r="F6873" s="55">
        <v>0</v>
      </c>
      <c r="G6873" s="55">
        <v>24</v>
      </c>
    </row>
    <row r="6874" spans="2:7">
      <c r="B6874" s="55" t="s">
        <v>266</v>
      </c>
      <c r="C6874" s="55" t="s">
        <v>138</v>
      </c>
      <c r="D6874" s="55" t="s">
        <v>269</v>
      </c>
      <c r="E6874" s="55" t="s">
        <v>3458</v>
      </c>
      <c r="F6874" s="55">
        <v>0</v>
      </c>
      <c r="G6874" s="55">
        <v>12</v>
      </c>
    </row>
    <row r="6875" spans="2:7">
      <c r="B6875" s="55" t="s">
        <v>266</v>
      </c>
      <c r="C6875" s="55" t="s">
        <v>138</v>
      </c>
      <c r="D6875" s="55" t="s">
        <v>270</v>
      </c>
      <c r="E6875" s="55" t="s">
        <v>3458</v>
      </c>
      <c r="F6875" s="55">
        <v>0</v>
      </c>
      <c r="G6875" s="55">
        <v>2</v>
      </c>
    </row>
    <row r="6876" spans="2:7">
      <c r="B6876" s="55" t="s">
        <v>266</v>
      </c>
      <c r="C6876" s="55" t="s">
        <v>138</v>
      </c>
      <c r="D6876" s="55" t="s">
        <v>267</v>
      </c>
      <c r="E6876" s="55" t="s">
        <v>3459</v>
      </c>
      <c r="F6876" s="55">
        <v>45</v>
      </c>
      <c r="G6876" s="55">
        <v>52</v>
      </c>
    </row>
    <row r="6877" spans="2:7">
      <c r="B6877" s="55" t="s">
        <v>266</v>
      </c>
      <c r="C6877" s="55" t="s">
        <v>138</v>
      </c>
      <c r="D6877" s="55" t="s">
        <v>269</v>
      </c>
      <c r="E6877" s="55" t="s">
        <v>3459</v>
      </c>
      <c r="F6877" s="55">
        <v>49</v>
      </c>
      <c r="G6877" s="55">
        <v>44</v>
      </c>
    </row>
    <row r="6878" spans="2:7">
      <c r="B6878" s="55" t="s">
        <v>266</v>
      </c>
      <c r="C6878" s="55" t="s">
        <v>138</v>
      </c>
      <c r="D6878" s="55" t="s">
        <v>270</v>
      </c>
      <c r="E6878" s="55" t="s">
        <v>3459</v>
      </c>
      <c r="F6878" s="55">
        <v>10</v>
      </c>
      <c r="G6878" s="55">
        <v>3</v>
      </c>
    </row>
    <row r="6879" spans="2:7">
      <c r="B6879" s="55" t="s">
        <v>266</v>
      </c>
      <c r="C6879" s="55" t="s">
        <v>138</v>
      </c>
      <c r="D6879" s="55" t="s">
        <v>267</v>
      </c>
      <c r="E6879" s="55" t="s">
        <v>3460</v>
      </c>
      <c r="F6879" s="55">
        <v>50</v>
      </c>
      <c r="G6879" s="55">
        <v>81</v>
      </c>
    </row>
    <row r="6880" spans="2:7">
      <c r="B6880" s="55" t="s">
        <v>266</v>
      </c>
      <c r="C6880" s="55" t="s">
        <v>138</v>
      </c>
      <c r="D6880" s="55" t="s">
        <v>269</v>
      </c>
      <c r="E6880" s="55" t="s">
        <v>3460</v>
      </c>
      <c r="F6880" s="55">
        <v>59</v>
      </c>
      <c r="G6880" s="55">
        <v>30</v>
      </c>
    </row>
    <row r="6881" spans="2:7">
      <c r="B6881" s="55" t="s">
        <v>266</v>
      </c>
      <c r="C6881" s="55" t="s">
        <v>138</v>
      </c>
      <c r="D6881" s="55" t="s">
        <v>270</v>
      </c>
      <c r="E6881" s="55" t="s">
        <v>3460</v>
      </c>
      <c r="F6881" s="55">
        <v>33</v>
      </c>
      <c r="G6881" s="55">
        <v>17</v>
      </c>
    </row>
    <row r="6882" spans="2:7">
      <c r="B6882" s="55" t="s">
        <v>266</v>
      </c>
      <c r="C6882" s="55" t="s">
        <v>138</v>
      </c>
      <c r="D6882" s="55" t="s">
        <v>267</v>
      </c>
      <c r="E6882" s="55" t="s">
        <v>3461</v>
      </c>
      <c r="F6882" s="55">
        <v>29</v>
      </c>
      <c r="G6882" s="55">
        <v>27</v>
      </c>
    </row>
    <row r="6883" spans="2:7">
      <c r="B6883" s="55" t="s">
        <v>266</v>
      </c>
      <c r="C6883" s="55" t="s">
        <v>138</v>
      </c>
      <c r="D6883" s="55" t="s">
        <v>269</v>
      </c>
      <c r="E6883" s="55" t="s">
        <v>3461</v>
      </c>
      <c r="F6883" s="55">
        <v>0</v>
      </c>
      <c r="G6883" s="55">
        <v>24</v>
      </c>
    </row>
    <row r="6884" spans="2:7">
      <c r="B6884" s="55" t="s">
        <v>266</v>
      </c>
      <c r="C6884" s="55" t="s">
        <v>138</v>
      </c>
      <c r="D6884" s="55" t="s">
        <v>270</v>
      </c>
      <c r="E6884" s="55" t="s">
        <v>3461</v>
      </c>
      <c r="F6884" s="55">
        <v>2</v>
      </c>
      <c r="G6884" s="55">
        <v>36</v>
      </c>
    </row>
    <row r="6885" spans="2:7">
      <c r="B6885" s="55" t="s">
        <v>266</v>
      </c>
      <c r="C6885" s="55" t="s">
        <v>138</v>
      </c>
      <c r="D6885" s="55" t="s">
        <v>267</v>
      </c>
      <c r="E6885" s="55" t="s">
        <v>3462</v>
      </c>
      <c r="F6885" s="55">
        <v>25</v>
      </c>
      <c r="G6885" s="55">
        <v>16</v>
      </c>
    </row>
    <row r="6886" spans="2:7">
      <c r="B6886" s="55" t="s">
        <v>266</v>
      </c>
      <c r="C6886" s="55" t="s">
        <v>138</v>
      </c>
      <c r="D6886" s="55" t="s">
        <v>269</v>
      </c>
      <c r="E6886" s="55" t="s">
        <v>3462</v>
      </c>
      <c r="F6886" s="55">
        <v>12</v>
      </c>
      <c r="G6886" s="55">
        <v>3</v>
      </c>
    </row>
    <row r="6887" spans="2:7">
      <c r="B6887" s="55" t="s">
        <v>266</v>
      </c>
      <c r="C6887" s="55" t="s">
        <v>138</v>
      </c>
      <c r="D6887" s="55" t="s">
        <v>270</v>
      </c>
      <c r="E6887" s="55" t="s">
        <v>3462</v>
      </c>
      <c r="F6887" s="55">
        <v>0</v>
      </c>
      <c r="G6887" s="55">
        <v>5</v>
      </c>
    </row>
    <row r="6888" spans="2:7">
      <c r="B6888" s="55" t="s">
        <v>266</v>
      </c>
      <c r="C6888" s="55" t="s">
        <v>138</v>
      </c>
      <c r="D6888" s="55" t="s">
        <v>267</v>
      </c>
      <c r="E6888" s="55" t="s">
        <v>3463</v>
      </c>
      <c r="F6888" s="55">
        <v>807</v>
      </c>
      <c r="G6888" s="55">
        <v>806</v>
      </c>
    </row>
    <row r="6889" spans="2:7">
      <c r="B6889" s="55" t="s">
        <v>266</v>
      </c>
      <c r="C6889" s="55" t="s">
        <v>138</v>
      </c>
      <c r="D6889" s="55" t="s">
        <v>269</v>
      </c>
      <c r="E6889" s="55" t="s">
        <v>3463</v>
      </c>
      <c r="F6889" s="55">
        <v>994</v>
      </c>
      <c r="G6889" s="55">
        <v>1368</v>
      </c>
    </row>
    <row r="6890" spans="2:7">
      <c r="B6890" s="55" t="s">
        <v>266</v>
      </c>
      <c r="C6890" s="55" t="s">
        <v>138</v>
      </c>
      <c r="D6890" s="55" t="s">
        <v>270</v>
      </c>
      <c r="E6890" s="55" t="s">
        <v>3463</v>
      </c>
      <c r="F6890" s="55">
        <v>553</v>
      </c>
      <c r="G6890" s="55">
        <v>660</v>
      </c>
    </row>
    <row r="6891" spans="2:7">
      <c r="B6891" s="55" t="s">
        <v>266</v>
      </c>
      <c r="C6891" s="55" t="s">
        <v>138</v>
      </c>
      <c r="D6891" s="55" t="s">
        <v>267</v>
      </c>
      <c r="E6891" s="55" t="s">
        <v>3464</v>
      </c>
      <c r="F6891" s="55">
        <v>6</v>
      </c>
      <c r="G6891" s="55">
        <v>8</v>
      </c>
    </row>
    <row r="6892" spans="2:7">
      <c r="B6892" s="55" t="s">
        <v>266</v>
      </c>
      <c r="C6892" s="55" t="s">
        <v>138</v>
      </c>
      <c r="D6892" s="55" t="s">
        <v>269</v>
      </c>
      <c r="E6892" s="55" t="s">
        <v>3464</v>
      </c>
      <c r="F6892" s="55">
        <v>46</v>
      </c>
      <c r="G6892" s="55">
        <v>42</v>
      </c>
    </row>
    <row r="6893" spans="2:7">
      <c r="B6893" s="55" t="s">
        <v>266</v>
      </c>
      <c r="C6893" s="55" t="s">
        <v>138</v>
      </c>
      <c r="D6893" s="55" t="s">
        <v>270</v>
      </c>
      <c r="E6893" s="55" t="s">
        <v>3464</v>
      </c>
      <c r="F6893" s="55">
        <v>26</v>
      </c>
      <c r="G6893" s="55">
        <v>30</v>
      </c>
    </row>
    <row r="6894" spans="2:7">
      <c r="B6894" s="55" t="s">
        <v>266</v>
      </c>
      <c r="C6894" s="55" t="s">
        <v>138</v>
      </c>
      <c r="D6894" s="55" t="s">
        <v>267</v>
      </c>
      <c r="E6894" s="55" t="s">
        <v>3465</v>
      </c>
      <c r="F6894" s="55">
        <v>14</v>
      </c>
      <c r="G6894" s="55">
        <v>35</v>
      </c>
    </row>
    <row r="6895" spans="2:7">
      <c r="B6895" s="55" t="s">
        <v>266</v>
      </c>
      <c r="C6895" s="55" t="s">
        <v>138</v>
      </c>
      <c r="D6895" s="55" t="s">
        <v>269</v>
      </c>
      <c r="E6895" s="55" t="s">
        <v>3465</v>
      </c>
      <c r="F6895" s="55">
        <v>138</v>
      </c>
      <c r="G6895" s="55">
        <v>108</v>
      </c>
    </row>
    <row r="6896" spans="2:7">
      <c r="B6896" s="55" t="s">
        <v>266</v>
      </c>
      <c r="C6896" s="55" t="s">
        <v>138</v>
      </c>
      <c r="D6896" s="55" t="s">
        <v>270</v>
      </c>
      <c r="E6896" s="55" t="s">
        <v>3465</v>
      </c>
      <c r="F6896" s="55">
        <v>110</v>
      </c>
      <c r="G6896" s="55">
        <v>61</v>
      </c>
    </row>
    <row r="6897" spans="2:7">
      <c r="B6897" s="55" t="s">
        <v>266</v>
      </c>
      <c r="C6897" s="55" t="s">
        <v>138</v>
      </c>
      <c r="D6897" s="55" t="s">
        <v>267</v>
      </c>
      <c r="E6897" s="55" t="s">
        <v>3466</v>
      </c>
      <c r="F6897" s="55">
        <v>8</v>
      </c>
      <c r="G6897" s="55">
        <v>4</v>
      </c>
    </row>
    <row r="6898" spans="2:7">
      <c r="B6898" s="55" t="s">
        <v>266</v>
      </c>
      <c r="C6898" s="55" t="s">
        <v>138</v>
      </c>
      <c r="D6898" s="55" t="s">
        <v>269</v>
      </c>
      <c r="E6898" s="55" t="s">
        <v>3466</v>
      </c>
      <c r="F6898" s="55">
        <v>5</v>
      </c>
      <c r="G6898" s="55">
        <v>1</v>
      </c>
    </row>
    <row r="6899" spans="2:7">
      <c r="B6899" s="55" t="s">
        <v>266</v>
      </c>
      <c r="C6899" s="55" t="s">
        <v>138</v>
      </c>
      <c r="D6899" s="55" t="s">
        <v>270</v>
      </c>
      <c r="E6899" s="55" t="s">
        <v>3466</v>
      </c>
      <c r="F6899" s="55">
        <v>0</v>
      </c>
      <c r="G6899" s="55">
        <v>1</v>
      </c>
    </row>
    <row r="6900" spans="2:7">
      <c r="B6900" s="55" t="s">
        <v>266</v>
      </c>
      <c r="C6900" s="55" t="s">
        <v>138</v>
      </c>
      <c r="D6900" s="55" t="s">
        <v>267</v>
      </c>
      <c r="E6900" s="55" t="s">
        <v>3467</v>
      </c>
      <c r="F6900" s="55">
        <v>0</v>
      </c>
      <c r="G6900" s="55">
        <v>0</v>
      </c>
    </row>
    <row r="6901" spans="2:7">
      <c r="B6901" s="55" t="s">
        <v>266</v>
      </c>
      <c r="C6901" s="55" t="s">
        <v>138</v>
      </c>
      <c r="D6901" s="55" t="s">
        <v>267</v>
      </c>
      <c r="E6901" s="55" t="s">
        <v>3468</v>
      </c>
      <c r="F6901" s="55">
        <v>2</v>
      </c>
      <c r="G6901" s="55">
        <v>0</v>
      </c>
    </row>
    <row r="6902" spans="2:7">
      <c r="B6902" s="55" t="s">
        <v>266</v>
      </c>
      <c r="C6902" s="55" t="s">
        <v>138</v>
      </c>
      <c r="D6902" s="55" t="s">
        <v>269</v>
      </c>
      <c r="E6902" s="55" t="s">
        <v>3468</v>
      </c>
      <c r="F6902" s="55">
        <v>1</v>
      </c>
      <c r="G6902" s="55">
        <v>0</v>
      </c>
    </row>
    <row r="6903" spans="2:7">
      <c r="B6903" s="55" t="s">
        <v>266</v>
      </c>
      <c r="C6903" s="55" t="s">
        <v>138</v>
      </c>
      <c r="D6903" s="55" t="s">
        <v>270</v>
      </c>
      <c r="E6903" s="55" t="s">
        <v>3468</v>
      </c>
      <c r="F6903" s="55">
        <v>0</v>
      </c>
      <c r="G6903" s="55">
        <v>0</v>
      </c>
    </row>
    <row r="6904" spans="2:7">
      <c r="B6904" s="55" t="s">
        <v>266</v>
      </c>
      <c r="C6904" s="55" t="s">
        <v>138</v>
      </c>
      <c r="D6904" s="55" t="s">
        <v>267</v>
      </c>
      <c r="E6904" s="55" t="s">
        <v>3469</v>
      </c>
      <c r="F6904" s="55">
        <v>5</v>
      </c>
      <c r="G6904" s="55">
        <v>8</v>
      </c>
    </row>
    <row r="6905" spans="2:7">
      <c r="B6905" s="55" t="s">
        <v>266</v>
      </c>
      <c r="C6905" s="55" t="s">
        <v>138</v>
      </c>
      <c r="D6905" s="55" t="s">
        <v>269</v>
      </c>
      <c r="E6905" s="55" t="s">
        <v>3469</v>
      </c>
      <c r="F6905" s="55">
        <v>0</v>
      </c>
      <c r="G6905" s="55">
        <v>11</v>
      </c>
    </row>
    <row r="6906" spans="2:7">
      <c r="B6906" s="55" t="s">
        <v>266</v>
      </c>
      <c r="C6906" s="55" t="s">
        <v>138</v>
      </c>
      <c r="D6906" s="55" t="s">
        <v>267</v>
      </c>
      <c r="E6906" s="55" t="s">
        <v>3470</v>
      </c>
      <c r="F6906" s="55">
        <v>102</v>
      </c>
      <c r="G6906" s="55">
        <v>147</v>
      </c>
    </row>
    <row r="6907" spans="2:7">
      <c r="B6907" s="55" t="s">
        <v>266</v>
      </c>
      <c r="C6907" s="55" t="s">
        <v>138</v>
      </c>
      <c r="D6907" s="55" t="s">
        <v>269</v>
      </c>
      <c r="E6907" s="55" t="s">
        <v>3470</v>
      </c>
      <c r="F6907" s="55">
        <v>85</v>
      </c>
      <c r="G6907" s="55">
        <v>100</v>
      </c>
    </row>
    <row r="6908" spans="2:7">
      <c r="B6908" s="55" t="s">
        <v>266</v>
      </c>
      <c r="C6908" s="55" t="s">
        <v>138</v>
      </c>
      <c r="D6908" s="55" t="s">
        <v>270</v>
      </c>
      <c r="E6908" s="55" t="s">
        <v>3470</v>
      </c>
      <c r="F6908" s="55">
        <v>41</v>
      </c>
      <c r="G6908" s="55">
        <v>33</v>
      </c>
    </row>
    <row r="6909" spans="2:7">
      <c r="B6909" s="55" t="s">
        <v>266</v>
      </c>
      <c r="C6909" s="55" t="s">
        <v>138</v>
      </c>
      <c r="D6909" s="55" t="s">
        <v>267</v>
      </c>
      <c r="E6909" s="55" t="s">
        <v>3471</v>
      </c>
      <c r="F6909" s="55">
        <v>5</v>
      </c>
      <c r="G6909" s="55">
        <v>6</v>
      </c>
    </row>
    <row r="6910" spans="2:7">
      <c r="B6910" s="55" t="s">
        <v>266</v>
      </c>
      <c r="C6910" s="55" t="s">
        <v>138</v>
      </c>
      <c r="D6910" s="55" t="s">
        <v>269</v>
      </c>
      <c r="E6910" s="55" t="s">
        <v>3471</v>
      </c>
      <c r="F6910" s="55">
        <v>31</v>
      </c>
      <c r="G6910" s="55">
        <v>26</v>
      </c>
    </row>
    <row r="6911" spans="2:7">
      <c r="B6911" s="55" t="s">
        <v>266</v>
      </c>
      <c r="C6911" s="55" t="s">
        <v>138</v>
      </c>
      <c r="D6911" s="55" t="s">
        <v>267</v>
      </c>
      <c r="E6911" s="55" t="s">
        <v>3472</v>
      </c>
      <c r="F6911" s="55">
        <v>0</v>
      </c>
      <c r="G6911" s="55">
        <v>0</v>
      </c>
    </row>
    <row r="6912" spans="2:7">
      <c r="B6912" s="55" t="s">
        <v>266</v>
      </c>
      <c r="C6912" s="55" t="s">
        <v>138</v>
      </c>
      <c r="D6912" s="55" t="s">
        <v>269</v>
      </c>
      <c r="E6912" s="55" t="s">
        <v>3472</v>
      </c>
      <c r="F6912" s="55">
        <v>0</v>
      </c>
      <c r="G6912" s="55">
        <v>0</v>
      </c>
    </row>
    <row r="6913" spans="2:7">
      <c r="B6913" s="55" t="s">
        <v>266</v>
      </c>
      <c r="C6913" s="55" t="s">
        <v>138</v>
      </c>
      <c r="D6913" s="55" t="s">
        <v>270</v>
      </c>
      <c r="E6913" s="55" t="s">
        <v>3472</v>
      </c>
      <c r="F6913" s="55">
        <v>0</v>
      </c>
      <c r="G6913" s="55">
        <v>0</v>
      </c>
    </row>
    <row r="6914" spans="2:7">
      <c r="B6914" s="55" t="s">
        <v>266</v>
      </c>
      <c r="C6914" s="55" t="s">
        <v>138</v>
      </c>
      <c r="D6914" s="55" t="s">
        <v>267</v>
      </c>
      <c r="E6914" s="55" t="s">
        <v>3473</v>
      </c>
      <c r="F6914" s="55">
        <v>222</v>
      </c>
      <c r="G6914" s="55">
        <v>283</v>
      </c>
    </row>
    <row r="6915" spans="2:7">
      <c r="B6915" s="55" t="s">
        <v>266</v>
      </c>
      <c r="C6915" s="55" t="s">
        <v>138</v>
      </c>
      <c r="D6915" s="55" t="s">
        <v>269</v>
      </c>
      <c r="E6915" s="55" t="s">
        <v>3473</v>
      </c>
      <c r="F6915" s="55">
        <v>376</v>
      </c>
      <c r="G6915" s="55">
        <v>421</v>
      </c>
    </row>
    <row r="6916" spans="2:7">
      <c r="B6916" s="55" t="s">
        <v>266</v>
      </c>
      <c r="C6916" s="55" t="s">
        <v>138</v>
      </c>
      <c r="D6916" s="55" t="s">
        <v>270</v>
      </c>
      <c r="E6916" s="55" t="s">
        <v>3473</v>
      </c>
      <c r="F6916" s="55">
        <v>379</v>
      </c>
      <c r="G6916" s="55">
        <v>306</v>
      </c>
    </row>
    <row r="6917" spans="2:7">
      <c r="B6917" s="55" t="s">
        <v>266</v>
      </c>
      <c r="C6917" s="55" t="s">
        <v>138</v>
      </c>
      <c r="D6917" s="55" t="s">
        <v>267</v>
      </c>
      <c r="E6917" s="55" t="s">
        <v>3474</v>
      </c>
      <c r="F6917" s="55">
        <v>109</v>
      </c>
      <c r="G6917" s="55">
        <v>100</v>
      </c>
    </row>
    <row r="6918" spans="2:7">
      <c r="B6918" s="55" t="s">
        <v>266</v>
      </c>
      <c r="C6918" s="55" t="s">
        <v>138</v>
      </c>
      <c r="D6918" s="55" t="s">
        <v>269</v>
      </c>
      <c r="E6918" s="55" t="s">
        <v>3474</v>
      </c>
      <c r="F6918" s="55">
        <v>256</v>
      </c>
      <c r="G6918" s="55">
        <v>660</v>
      </c>
    </row>
    <row r="6919" spans="2:7">
      <c r="B6919" s="55" t="s">
        <v>266</v>
      </c>
      <c r="C6919" s="55" t="s">
        <v>138</v>
      </c>
      <c r="D6919" s="55" t="s">
        <v>270</v>
      </c>
      <c r="E6919" s="55" t="s">
        <v>3474</v>
      </c>
      <c r="F6919" s="55">
        <v>100</v>
      </c>
      <c r="G6919" s="55">
        <v>183</v>
      </c>
    </row>
    <row r="6920" spans="2:7">
      <c r="B6920" s="55" t="s">
        <v>266</v>
      </c>
      <c r="C6920" s="55" t="s">
        <v>138</v>
      </c>
      <c r="D6920" s="55" t="s">
        <v>267</v>
      </c>
      <c r="E6920" s="55" t="s">
        <v>3475</v>
      </c>
      <c r="F6920" s="55">
        <v>15</v>
      </c>
      <c r="G6920" s="55">
        <v>14</v>
      </c>
    </row>
    <row r="6921" spans="2:7">
      <c r="B6921" s="55" t="s">
        <v>266</v>
      </c>
      <c r="C6921" s="55" t="s">
        <v>138</v>
      </c>
      <c r="D6921" s="55" t="s">
        <v>269</v>
      </c>
      <c r="E6921" s="55" t="s">
        <v>3475</v>
      </c>
      <c r="F6921" s="55">
        <v>3</v>
      </c>
      <c r="G6921" s="55">
        <v>2</v>
      </c>
    </row>
    <row r="6922" spans="2:7">
      <c r="B6922" s="55" t="s">
        <v>266</v>
      </c>
      <c r="C6922" s="55" t="s">
        <v>138</v>
      </c>
      <c r="D6922" s="55" t="s">
        <v>270</v>
      </c>
      <c r="E6922" s="55" t="s">
        <v>3475</v>
      </c>
      <c r="F6922" s="55">
        <v>0</v>
      </c>
      <c r="G6922" s="55">
        <v>0</v>
      </c>
    </row>
    <row r="6923" spans="2:7">
      <c r="B6923" s="55" t="s">
        <v>266</v>
      </c>
      <c r="C6923" s="55" t="s">
        <v>138</v>
      </c>
      <c r="D6923" s="55" t="s">
        <v>267</v>
      </c>
      <c r="E6923" s="55" t="s">
        <v>3476</v>
      </c>
      <c r="F6923" s="55">
        <v>5</v>
      </c>
      <c r="G6923" s="55">
        <v>3</v>
      </c>
    </row>
    <row r="6924" spans="2:7">
      <c r="B6924" s="55" t="s">
        <v>266</v>
      </c>
      <c r="C6924" s="55" t="s">
        <v>138</v>
      </c>
      <c r="D6924" s="55" t="s">
        <v>267</v>
      </c>
      <c r="E6924" s="55" t="s">
        <v>3477</v>
      </c>
      <c r="F6924" s="55">
        <v>188</v>
      </c>
      <c r="G6924" s="55">
        <v>112</v>
      </c>
    </row>
    <row r="6925" spans="2:7">
      <c r="B6925" s="55" t="s">
        <v>266</v>
      </c>
      <c r="C6925" s="55" t="s">
        <v>138</v>
      </c>
      <c r="D6925" s="55" t="s">
        <v>269</v>
      </c>
      <c r="E6925" s="55" t="s">
        <v>3477</v>
      </c>
      <c r="F6925" s="55">
        <v>440</v>
      </c>
      <c r="G6925" s="55">
        <v>470</v>
      </c>
    </row>
    <row r="6926" spans="2:7">
      <c r="B6926" s="55" t="s">
        <v>266</v>
      </c>
      <c r="C6926" s="55" t="s">
        <v>138</v>
      </c>
      <c r="D6926" s="55" t="s">
        <v>270</v>
      </c>
      <c r="E6926" s="55" t="s">
        <v>3477</v>
      </c>
      <c r="F6926" s="55">
        <v>165</v>
      </c>
      <c r="G6926" s="55">
        <v>137</v>
      </c>
    </row>
    <row r="6927" spans="2:7">
      <c r="B6927" s="55" t="s">
        <v>266</v>
      </c>
      <c r="C6927" s="55" t="s">
        <v>138</v>
      </c>
      <c r="D6927" s="55" t="s">
        <v>267</v>
      </c>
      <c r="E6927" s="55" t="s">
        <v>3478</v>
      </c>
      <c r="F6927" s="55">
        <v>11372</v>
      </c>
      <c r="G6927" s="55">
        <v>13978</v>
      </c>
    </row>
    <row r="6928" spans="2:7">
      <c r="B6928" s="55" t="s">
        <v>266</v>
      </c>
      <c r="C6928" s="55" t="s">
        <v>138</v>
      </c>
      <c r="D6928" s="55" t="s">
        <v>269</v>
      </c>
      <c r="E6928" s="55" t="s">
        <v>3478</v>
      </c>
      <c r="F6928" s="55">
        <v>19611</v>
      </c>
      <c r="G6928" s="55">
        <v>21000</v>
      </c>
    </row>
    <row r="6929" spans="2:7">
      <c r="B6929" s="55" t="s">
        <v>266</v>
      </c>
      <c r="C6929" s="55" t="s">
        <v>138</v>
      </c>
      <c r="D6929" s="55" t="s">
        <v>270</v>
      </c>
      <c r="E6929" s="55" t="s">
        <v>3478</v>
      </c>
      <c r="F6929" s="55">
        <v>36639</v>
      </c>
      <c r="G6929" s="55">
        <v>36313</v>
      </c>
    </row>
    <row r="6930" spans="2:7">
      <c r="B6930" s="55" t="s">
        <v>266</v>
      </c>
      <c r="C6930" s="55" t="s">
        <v>138</v>
      </c>
      <c r="D6930" s="55" t="s">
        <v>267</v>
      </c>
      <c r="E6930" s="55" t="s">
        <v>3479</v>
      </c>
      <c r="F6930" s="55">
        <v>1</v>
      </c>
      <c r="G6930" s="55">
        <v>0</v>
      </c>
    </row>
    <row r="6931" spans="2:7">
      <c r="B6931" s="55" t="s">
        <v>266</v>
      </c>
      <c r="C6931" s="55" t="s">
        <v>138</v>
      </c>
      <c r="D6931" s="55" t="s">
        <v>269</v>
      </c>
      <c r="E6931" s="55" t="s">
        <v>3479</v>
      </c>
      <c r="F6931" s="55">
        <v>0</v>
      </c>
      <c r="G6931" s="55">
        <v>0</v>
      </c>
    </row>
    <row r="6932" spans="2:7">
      <c r="B6932" s="55" t="s">
        <v>266</v>
      </c>
      <c r="C6932" s="55" t="s">
        <v>138</v>
      </c>
      <c r="D6932" s="55" t="s">
        <v>269</v>
      </c>
      <c r="E6932" s="55" t="s">
        <v>3480</v>
      </c>
      <c r="F6932" s="55">
        <v>0</v>
      </c>
      <c r="G6932" s="55">
        <v>0</v>
      </c>
    </row>
    <row r="6933" spans="2:7">
      <c r="B6933" s="55" t="s">
        <v>266</v>
      </c>
      <c r="C6933" s="55" t="s">
        <v>138</v>
      </c>
      <c r="D6933" s="55" t="s">
        <v>267</v>
      </c>
      <c r="E6933" s="55" t="s">
        <v>3481</v>
      </c>
      <c r="F6933" s="55">
        <v>3</v>
      </c>
      <c r="G6933" s="55">
        <v>6</v>
      </c>
    </row>
    <row r="6934" spans="2:7">
      <c r="B6934" s="55" t="s">
        <v>266</v>
      </c>
      <c r="C6934" s="55" t="s">
        <v>138</v>
      </c>
      <c r="D6934" s="55" t="s">
        <v>269</v>
      </c>
      <c r="E6934" s="55" t="s">
        <v>3481</v>
      </c>
      <c r="F6934" s="55">
        <v>0</v>
      </c>
      <c r="G6934" s="55">
        <v>0</v>
      </c>
    </row>
    <row r="6935" spans="2:7">
      <c r="B6935" s="55" t="s">
        <v>266</v>
      </c>
      <c r="C6935" s="55" t="s">
        <v>138</v>
      </c>
      <c r="D6935" s="55" t="s">
        <v>267</v>
      </c>
      <c r="E6935" s="55" t="s">
        <v>3482</v>
      </c>
      <c r="F6935" s="55">
        <v>6</v>
      </c>
      <c r="G6935" s="55">
        <v>0</v>
      </c>
    </row>
    <row r="6936" spans="2:7">
      <c r="B6936" s="55" t="s">
        <v>266</v>
      </c>
      <c r="C6936" s="55" t="s">
        <v>138</v>
      </c>
      <c r="D6936" s="55" t="s">
        <v>269</v>
      </c>
      <c r="E6936" s="55" t="s">
        <v>3482</v>
      </c>
      <c r="F6936" s="55">
        <v>36</v>
      </c>
      <c r="G6936" s="55">
        <v>12</v>
      </c>
    </row>
    <row r="6937" spans="2:7">
      <c r="B6937" s="55" t="s">
        <v>266</v>
      </c>
      <c r="C6937" s="55" t="s">
        <v>138</v>
      </c>
      <c r="D6937" s="55" t="s">
        <v>267</v>
      </c>
      <c r="E6937" s="55" t="s">
        <v>3483</v>
      </c>
      <c r="F6937" s="55">
        <v>19</v>
      </c>
      <c r="G6937" s="55">
        <v>13</v>
      </c>
    </row>
    <row r="6938" spans="2:7">
      <c r="B6938" s="55" t="s">
        <v>266</v>
      </c>
      <c r="C6938" s="55" t="s">
        <v>138</v>
      </c>
      <c r="D6938" s="55" t="s">
        <v>269</v>
      </c>
      <c r="E6938" s="55" t="s">
        <v>3483</v>
      </c>
      <c r="F6938" s="55">
        <v>18</v>
      </c>
      <c r="G6938" s="55">
        <v>24</v>
      </c>
    </row>
    <row r="6939" spans="2:7">
      <c r="B6939" s="55" t="s">
        <v>266</v>
      </c>
      <c r="C6939" s="55" t="s">
        <v>138</v>
      </c>
      <c r="D6939" s="55" t="s">
        <v>270</v>
      </c>
      <c r="E6939" s="55" t="s">
        <v>3483</v>
      </c>
      <c r="F6939" s="55">
        <v>4</v>
      </c>
      <c r="G6939" s="55">
        <v>7</v>
      </c>
    </row>
    <row r="6940" spans="2:7">
      <c r="B6940" s="55" t="s">
        <v>266</v>
      </c>
      <c r="C6940" s="55" t="s">
        <v>138</v>
      </c>
      <c r="D6940" s="55" t="s">
        <v>267</v>
      </c>
      <c r="E6940" s="55" t="s">
        <v>3484</v>
      </c>
      <c r="F6940" s="55">
        <v>0</v>
      </c>
      <c r="G6940" s="55">
        <v>0</v>
      </c>
    </row>
    <row r="6941" spans="2:7">
      <c r="B6941" s="55" t="s">
        <v>266</v>
      </c>
      <c r="C6941" s="55" t="s">
        <v>138</v>
      </c>
      <c r="D6941" s="55" t="s">
        <v>267</v>
      </c>
      <c r="E6941" s="55" t="s">
        <v>3485</v>
      </c>
      <c r="F6941" s="55">
        <v>10</v>
      </c>
      <c r="G6941" s="55">
        <v>15</v>
      </c>
    </row>
    <row r="6942" spans="2:7">
      <c r="B6942" s="55" t="s">
        <v>266</v>
      </c>
      <c r="C6942" s="55" t="s">
        <v>138</v>
      </c>
      <c r="D6942" s="55" t="s">
        <v>269</v>
      </c>
      <c r="E6942" s="55" t="s">
        <v>3485</v>
      </c>
      <c r="F6942" s="55">
        <v>0</v>
      </c>
      <c r="G6942" s="55">
        <v>7</v>
      </c>
    </row>
    <row r="6943" spans="2:7">
      <c r="B6943" s="55" t="s">
        <v>266</v>
      </c>
      <c r="C6943" s="55" t="s">
        <v>138</v>
      </c>
      <c r="D6943" s="55" t="s">
        <v>267</v>
      </c>
      <c r="E6943" s="55" t="s">
        <v>3486</v>
      </c>
      <c r="F6943" s="55">
        <v>13</v>
      </c>
      <c r="G6943" s="55">
        <v>16</v>
      </c>
    </row>
    <row r="6944" spans="2:7">
      <c r="B6944" s="55" t="s">
        <v>266</v>
      </c>
      <c r="C6944" s="55" t="s">
        <v>138</v>
      </c>
      <c r="D6944" s="55" t="s">
        <v>269</v>
      </c>
      <c r="E6944" s="55" t="s">
        <v>3486</v>
      </c>
      <c r="F6944" s="55">
        <v>0</v>
      </c>
      <c r="G6944" s="55">
        <v>0</v>
      </c>
    </row>
    <row r="6945" spans="2:7">
      <c r="B6945" s="55" t="s">
        <v>266</v>
      </c>
      <c r="C6945" s="55" t="s">
        <v>138</v>
      </c>
      <c r="D6945" s="55" t="s">
        <v>267</v>
      </c>
      <c r="E6945" s="55" t="s">
        <v>3487</v>
      </c>
      <c r="F6945" s="55">
        <v>2086</v>
      </c>
      <c r="G6945" s="55">
        <v>2311</v>
      </c>
    </row>
    <row r="6946" spans="2:7">
      <c r="B6946" s="55" t="s">
        <v>266</v>
      </c>
      <c r="C6946" s="55" t="s">
        <v>138</v>
      </c>
      <c r="D6946" s="55" t="s">
        <v>269</v>
      </c>
      <c r="E6946" s="55" t="s">
        <v>3487</v>
      </c>
      <c r="F6946" s="55">
        <v>2948</v>
      </c>
      <c r="G6946" s="55">
        <v>3229</v>
      </c>
    </row>
    <row r="6947" spans="2:7">
      <c r="B6947" s="55" t="s">
        <v>266</v>
      </c>
      <c r="C6947" s="55" t="s">
        <v>138</v>
      </c>
      <c r="D6947" s="55" t="s">
        <v>270</v>
      </c>
      <c r="E6947" s="55" t="s">
        <v>3487</v>
      </c>
      <c r="F6947" s="55">
        <v>1320</v>
      </c>
      <c r="G6947" s="55">
        <v>1344</v>
      </c>
    </row>
    <row r="6948" spans="2:7">
      <c r="B6948" s="55" t="s">
        <v>266</v>
      </c>
      <c r="C6948" s="55" t="s">
        <v>138</v>
      </c>
      <c r="D6948" s="55" t="s">
        <v>267</v>
      </c>
      <c r="E6948" s="55" t="s">
        <v>3488</v>
      </c>
      <c r="F6948" s="55">
        <v>8</v>
      </c>
      <c r="G6948" s="55">
        <v>33</v>
      </c>
    </row>
    <row r="6949" spans="2:7">
      <c r="B6949" s="55" t="s">
        <v>266</v>
      </c>
      <c r="C6949" s="55" t="s">
        <v>138</v>
      </c>
      <c r="D6949" s="55" t="s">
        <v>269</v>
      </c>
      <c r="E6949" s="55" t="s">
        <v>3488</v>
      </c>
      <c r="F6949" s="55">
        <v>68</v>
      </c>
      <c r="G6949" s="55">
        <v>58</v>
      </c>
    </row>
    <row r="6950" spans="2:7">
      <c r="B6950" s="55" t="s">
        <v>266</v>
      </c>
      <c r="C6950" s="55" t="s">
        <v>138</v>
      </c>
      <c r="D6950" s="55" t="s">
        <v>270</v>
      </c>
      <c r="E6950" s="55" t="s">
        <v>3488</v>
      </c>
      <c r="F6950" s="55">
        <v>12</v>
      </c>
      <c r="G6950" s="55">
        <v>6</v>
      </c>
    </row>
    <row r="6951" spans="2:7">
      <c r="B6951" s="55" t="s">
        <v>266</v>
      </c>
      <c r="C6951" s="55" t="s">
        <v>138</v>
      </c>
      <c r="D6951" s="55" t="s">
        <v>267</v>
      </c>
      <c r="E6951" s="55" t="s">
        <v>3489</v>
      </c>
      <c r="F6951" s="55">
        <v>549</v>
      </c>
      <c r="G6951" s="55">
        <v>710</v>
      </c>
    </row>
    <row r="6952" spans="2:7">
      <c r="B6952" s="55" t="s">
        <v>266</v>
      </c>
      <c r="C6952" s="55" t="s">
        <v>138</v>
      </c>
      <c r="D6952" s="55" t="s">
        <v>269</v>
      </c>
      <c r="E6952" s="55" t="s">
        <v>3489</v>
      </c>
      <c r="F6952" s="55">
        <v>679</v>
      </c>
      <c r="G6952" s="55">
        <v>1046</v>
      </c>
    </row>
    <row r="6953" spans="2:7">
      <c r="B6953" s="55" t="s">
        <v>266</v>
      </c>
      <c r="C6953" s="55" t="s">
        <v>138</v>
      </c>
      <c r="D6953" s="55" t="s">
        <v>270</v>
      </c>
      <c r="E6953" s="55" t="s">
        <v>3489</v>
      </c>
      <c r="F6953" s="55">
        <v>134</v>
      </c>
      <c r="G6953" s="55">
        <v>220</v>
      </c>
    </row>
    <row r="6954" spans="2:7">
      <c r="B6954" s="55" t="s">
        <v>266</v>
      </c>
      <c r="C6954" s="55" t="s">
        <v>138</v>
      </c>
      <c r="D6954" s="55" t="s">
        <v>267</v>
      </c>
      <c r="E6954" s="55" t="s">
        <v>3490</v>
      </c>
      <c r="F6954" s="55">
        <v>0</v>
      </c>
      <c r="G6954" s="55">
        <v>1</v>
      </c>
    </row>
    <row r="6955" spans="2:7">
      <c r="B6955" s="55" t="s">
        <v>266</v>
      </c>
      <c r="C6955" s="55" t="s">
        <v>138</v>
      </c>
      <c r="D6955" s="55" t="s">
        <v>267</v>
      </c>
      <c r="E6955" s="55" t="s">
        <v>3491</v>
      </c>
      <c r="F6955" s="55">
        <v>0</v>
      </c>
      <c r="G6955" s="55">
        <v>0</v>
      </c>
    </row>
    <row r="6956" spans="2:7">
      <c r="B6956" s="55" t="s">
        <v>266</v>
      </c>
      <c r="C6956" s="55" t="s">
        <v>138</v>
      </c>
      <c r="D6956" s="55" t="s">
        <v>269</v>
      </c>
      <c r="E6956" s="55" t="s">
        <v>3491</v>
      </c>
      <c r="F6956" s="55">
        <v>0</v>
      </c>
      <c r="G6956" s="55">
        <v>0</v>
      </c>
    </row>
    <row r="6957" spans="2:7">
      <c r="B6957" s="55" t="s">
        <v>266</v>
      </c>
      <c r="C6957" s="55" t="s">
        <v>138</v>
      </c>
      <c r="D6957" s="55" t="s">
        <v>270</v>
      </c>
      <c r="E6957" s="55" t="s">
        <v>3491</v>
      </c>
      <c r="F6957" s="55">
        <v>0</v>
      </c>
      <c r="G6957" s="55">
        <v>2</v>
      </c>
    </row>
    <row r="6958" spans="2:7">
      <c r="B6958" s="55" t="s">
        <v>266</v>
      </c>
      <c r="C6958" s="55" t="s">
        <v>138</v>
      </c>
      <c r="D6958" s="55" t="s">
        <v>267</v>
      </c>
      <c r="E6958" s="55" t="s">
        <v>3492</v>
      </c>
      <c r="F6958" s="55">
        <v>19</v>
      </c>
      <c r="G6958" s="55">
        <v>23</v>
      </c>
    </row>
    <row r="6959" spans="2:7">
      <c r="B6959" s="55" t="s">
        <v>266</v>
      </c>
      <c r="C6959" s="55" t="s">
        <v>138</v>
      </c>
      <c r="D6959" s="55" t="s">
        <v>269</v>
      </c>
      <c r="E6959" s="55" t="s">
        <v>3492</v>
      </c>
      <c r="F6959" s="55">
        <v>0</v>
      </c>
      <c r="G6959" s="55">
        <v>0</v>
      </c>
    </row>
    <row r="6960" spans="2:7">
      <c r="B6960" s="55" t="s">
        <v>266</v>
      </c>
      <c r="C6960" s="55" t="s">
        <v>138</v>
      </c>
      <c r="D6960" s="55" t="s">
        <v>270</v>
      </c>
      <c r="E6960" s="55" t="s">
        <v>3492</v>
      </c>
      <c r="F6960" s="55">
        <v>2</v>
      </c>
      <c r="G6960" s="55">
        <v>1</v>
      </c>
    </row>
    <row r="6961" spans="2:7">
      <c r="B6961" s="55" t="s">
        <v>266</v>
      </c>
      <c r="C6961" s="55" t="s">
        <v>138</v>
      </c>
      <c r="D6961" s="55" t="s">
        <v>267</v>
      </c>
      <c r="E6961" s="55" t="s">
        <v>3493</v>
      </c>
      <c r="F6961" s="55">
        <v>123</v>
      </c>
      <c r="G6961" s="55">
        <v>69</v>
      </c>
    </row>
    <row r="6962" spans="2:7">
      <c r="B6962" s="55" t="s">
        <v>266</v>
      </c>
      <c r="C6962" s="55" t="s">
        <v>138</v>
      </c>
      <c r="D6962" s="55" t="s">
        <v>269</v>
      </c>
      <c r="E6962" s="55" t="s">
        <v>3493</v>
      </c>
      <c r="F6962" s="55">
        <v>868</v>
      </c>
      <c r="G6962" s="55">
        <v>664</v>
      </c>
    </row>
    <row r="6963" spans="2:7">
      <c r="B6963" s="55" t="s">
        <v>266</v>
      </c>
      <c r="C6963" s="55" t="s">
        <v>138</v>
      </c>
      <c r="D6963" s="55" t="s">
        <v>270</v>
      </c>
      <c r="E6963" s="55" t="s">
        <v>3493</v>
      </c>
      <c r="F6963" s="55">
        <v>198</v>
      </c>
      <c r="G6963" s="55">
        <v>167</v>
      </c>
    </row>
    <row r="6964" spans="2:7">
      <c r="B6964" s="55" t="s">
        <v>266</v>
      </c>
      <c r="C6964" s="55" t="s">
        <v>138</v>
      </c>
      <c r="D6964" s="55" t="s">
        <v>269</v>
      </c>
      <c r="E6964" s="55" t="s">
        <v>3494</v>
      </c>
      <c r="F6964" s="55">
        <v>0</v>
      </c>
      <c r="G6964" s="55">
        <v>0</v>
      </c>
    </row>
    <row r="6965" spans="2:7">
      <c r="B6965" s="55" t="s">
        <v>266</v>
      </c>
      <c r="C6965" s="55" t="s">
        <v>138</v>
      </c>
      <c r="D6965" s="55" t="s">
        <v>267</v>
      </c>
      <c r="E6965" s="55" t="s">
        <v>3495</v>
      </c>
      <c r="F6965" s="55">
        <v>0</v>
      </c>
      <c r="G6965" s="55">
        <v>1</v>
      </c>
    </row>
    <row r="6966" spans="2:7">
      <c r="B6966" s="55" t="s">
        <v>266</v>
      </c>
      <c r="C6966" s="55" t="s">
        <v>138</v>
      </c>
      <c r="D6966" s="55" t="s">
        <v>267</v>
      </c>
      <c r="E6966" s="55" t="s">
        <v>3496</v>
      </c>
      <c r="F6966" s="55">
        <v>6</v>
      </c>
      <c r="G6966" s="55">
        <v>10</v>
      </c>
    </row>
    <row r="6967" spans="2:7">
      <c r="B6967" s="55" t="s">
        <v>266</v>
      </c>
      <c r="C6967" s="55" t="s">
        <v>138</v>
      </c>
      <c r="D6967" s="55" t="s">
        <v>269</v>
      </c>
      <c r="E6967" s="55" t="s">
        <v>3496</v>
      </c>
      <c r="F6967" s="55">
        <v>24</v>
      </c>
      <c r="G6967" s="55">
        <v>1</v>
      </c>
    </row>
    <row r="6968" spans="2:7">
      <c r="B6968" s="55" t="s">
        <v>266</v>
      </c>
      <c r="C6968" s="55" t="s">
        <v>138</v>
      </c>
      <c r="D6968" s="55" t="s">
        <v>270</v>
      </c>
      <c r="E6968" s="55" t="s">
        <v>3496</v>
      </c>
      <c r="F6968" s="55">
        <v>2</v>
      </c>
      <c r="G6968" s="55">
        <v>0</v>
      </c>
    </row>
    <row r="6969" spans="2:7">
      <c r="B6969" s="55" t="s">
        <v>266</v>
      </c>
      <c r="C6969" s="55" t="s">
        <v>138</v>
      </c>
      <c r="D6969" s="55" t="s">
        <v>267</v>
      </c>
      <c r="E6969" s="55" t="s">
        <v>3497</v>
      </c>
      <c r="F6969" s="55">
        <v>1</v>
      </c>
      <c r="G6969" s="55">
        <v>2</v>
      </c>
    </row>
    <row r="6970" spans="2:7">
      <c r="B6970" s="55" t="s">
        <v>266</v>
      </c>
      <c r="C6970" s="55" t="s">
        <v>138</v>
      </c>
      <c r="D6970" s="55" t="s">
        <v>270</v>
      </c>
      <c r="E6970" s="55" t="s">
        <v>3497</v>
      </c>
      <c r="F6970" s="55">
        <v>4</v>
      </c>
      <c r="G6970" s="55">
        <v>1</v>
      </c>
    </row>
    <row r="6971" spans="2:7">
      <c r="B6971" s="55" t="s">
        <v>266</v>
      </c>
      <c r="C6971" s="55" t="s">
        <v>138</v>
      </c>
      <c r="D6971" s="55" t="s">
        <v>267</v>
      </c>
      <c r="E6971" s="55" t="s">
        <v>3498</v>
      </c>
      <c r="F6971" s="55">
        <v>126</v>
      </c>
      <c r="G6971" s="55">
        <v>178</v>
      </c>
    </row>
    <row r="6972" spans="2:7">
      <c r="B6972" s="55" t="s">
        <v>266</v>
      </c>
      <c r="C6972" s="55" t="s">
        <v>138</v>
      </c>
      <c r="D6972" s="55" t="s">
        <v>269</v>
      </c>
      <c r="E6972" s="55" t="s">
        <v>3498</v>
      </c>
      <c r="F6972" s="55">
        <v>645</v>
      </c>
      <c r="G6972" s="55">
        <v>719</v>
      </c>
    </row>
    <row r="6973" spans="2:7">
      <c r="B6973" s="55" t="s">
        <v>266</v>
      </c>
      <c r="C6973" s="55" t="s">
        <v>138</v>
      </c>
      <c r="D6973" s="55" t="s">
        <v>270</v>
      </c>
      <c r="E6973" s="55" t="s">
        <v>3498</v>
      </c>
      <c r="F6973" s="55">
        <v>170</v>
      </c>
      <c r="G6973" s="55">
        <v>189</v>
      </c>
    </row>
    <row r="6974" spans="2:7">
      <c r="B6974" s="55" t="s">
        <v>266</v>
      </c>
      <c r="C6974" s="55" t="s">
        <v>138</v>
      </c>
      <c r="D6974" s="55" t="s">
        <v>267</v>
      </c>
      <c r="E6974" s="55" t="s">
        <v>3499</v>
      </c>
      <c r="F6974" s="55">
        <v>43</v>
      </c>
      <c r="G6974" s="55">
        <v>117</v>
      </c>
    </row>
    <row r="6975" spans="2:7">
      <c r="B6975" s="55" t="s">
        <v>266</v>
      </c>
      <c r="C6975" s="55" t="s">
        <v>138</v>
      </c>
      <c r="D6975" s="55" t="s">
        <v>269</v>
      </c>
      <c r="E6975" s="55" t="s">
        <v>3499</v>
      </c>
      <c r="F6975" s="55">
        <v>45</v>
      </c>
      <c r="G6975" s="55">
        <v>97</v>
      </c>
    </row>
    <row r="6976" spans="2:7">
      <c r="B6976" s="55" t="s">
        <v>266</v>
      </c>
      <c r="C6976" s="55" t="s">
        <v>138</v>
      </c>
      <c r="D6976" s="55" t="s">
        <v>270</v>
      </c>
      <c r="E6976" s="55" t="s">
        <v>3499</v>
      </c>
      <c r="F6976" s="55">
        <v>22</v>
      </c>
      <c r="G6976" s="55">
        <v>13</v>
      </c>
    </row>
    <row r="6977" spans="2:7">
      <c r="B6977" s="55" t="s">
        <v>266</v>
      </c>
      <c r="C6977" s="55" t="s">
        <v>138</v>
      </c>
      <c r="D6977" s="55" t="s">
        <v>267</v>
      </c>
      <c r="E6977" s="55" t="s">
        <v>3500</v>
      </c>
      <c r="F6977" s="55">
        <v>9</v>
      </c>
      <c r="G6977" s="55">
        <v>19</v>
      </c>
    </row>
    <row r="6978" spans="2:7">
      <c r="B6978" s="55" t="s">
        <v>266</v>
      </c>
      <c r="C6978" s="55" t="s">
        <v>138</v>
      </c>
      <c r="D6978" s="55" t="s">
        <v>269</v>
      </c>
      <c r="E6978" s="55" t="s">
        <v>3500</v>
      </c>
      <c r="F6978" s="55">
        <v>268</v>
      </c>
      <c r="G6978" s="55">
        <v>287</v>
      </c>
    </row>
    <row r="6979" spans="2:7">
      <c r="B6979" s="55" t="s">
        <v>266</v>
      </c>
      <c r="C6979" s="55" t="s">
        <v>138</v>
      </c>
      <c r="D6979" s="55" t="s">
        <v>270</v>
      </c>
      <c r="E6979" s="55" t="s">
        <v>3500</v>
      </c>
      <c r="F6979" s="55">
        <v>47</v>
      </c>
      <c r="G6979" s="55">
        <v>24</v>
      </c>
    </row>
    <row r="6980" spans="2:7">
      <c r="B6980" s="55" t="s">
        <v>266</v>
      </c>
      <c r="C6980" s="55" t="s">
        <v>138</v>
      </c>
      <c r="D6980" s="55" t="s">
        <v>267</v>
      </c>
      <c r="E6980" s="55" t="s">
        <v>3501</v>
      </c>
      <c r="F6980" s="55">
        <v>0</v>
      </c>
      <c r="G6980" s="55">
        <v>0</v>
      </c>
    </row>
    <row r="6981" spans="2:7">
      <c r="B6981" s="55" t="s">
        <v>266</v>
      </c>
      <c r="C6981" s="55" t="s">
        <v>138</v>
      </c>
      <c r="D6981" s="55" t="s">
        <v>267</v>
      </c>
      <c r="E6981" s="55" t="s">
        <v>3502</v>
      </c>
      <c r="F6981" s="55">
        <v>8</v>
      </c>
      <c r="G6981" s="55">
        <v>12</v>
      </c>
    </row>
    <row r="6982" spans="2:7">
      <c r="B6982" s="55" t="s">
        <v>266</v>
      </c>
      <c r="C6982" s="55" t="s">
        <v>138</v>
      </c>
      <c r="D6982" s="55" t="s">
        <v>269</v>
      </c>
      <c r="E6982" s="55" t="s">
        <v>3502</v>
      </c>
      <c r="F6982" s="55">
        <v>0</v>
      </c>
      <c r="G6982" s="55">
        <v>0</v>
      </c>
    </row>
    <row r="6983" spans="2:7">
      <c r="B6983" s="55" t="s">
        <v>266</v>
      </c>
      <c r="C6983" s="55" t="s">
        <v>138</v>
      </c>
      <c r="D6983" s="55" t="s">
        <v>270</v>
      </c>
      <c r="E6983" s="55" t="s">
        <v>3502</v>
      </c>
      <c r="F6983" s="55">
        <v>3</v>
      </c>
      <c r="G6983" s="55">
        <v>2</v>
      </c>
    </row>
    <row r="6984" spans="2:7">
      <c r="B6984" s="55" t="s">
        <v>266</v>
      </c>
      <c r="C6984" s="55" t="s">
        <v>138</v>
      </c>
      <c r="D6984" s="55" t="s">
        <v>267</v>
      </c>
      <c r="E6984" s="55" t="s">
        <v>3503</v>
      </c>
      <c r="F6984" s="55">
        <v>35</v>
      </c>
      <c r="G6984" s="55">
        <v>41</v>
      </c>
    </row>
    <row r="6985" spans="2:7">
      <c r="B6985" s="55" t="s">
        <v>266</v>
      </c>
      <c r="C6985" s="55" t="s">
        <v>138</v>
      </c>
      <c r="D6985" s="55" t="s">
        <v>269</v>
      </c>
      <c r="E6985" s="55" t="s">
        <v>3503</v>
      </c>
      <c r="F6985" s="55">
        <v>32</v>
      </c>
      <c r="G6985" s="55">
        <v>40</v>
      </c>
    </row>
    <row r="6986" spans="2:7">
      <c r="B6986" s="55" t="s">
        <v>266</v>
      </c>
      <c r="C6986" s="55" t="s">
        <v>138</v>
      </c>
      <c r="D6986" s="55" t="s">
        <v>270</v>
      </c>
      <c r="E6986" s="55" t="s">
        <v>3503</v>
      </c>
      <c r="F6986" s="55">
        <v>4</v>
      </c>
      <c r="G6986" s="55">
        <v>0</v>
      </c>
    </row>
    <row r="6987" spans="2:7">
      <c r="B6987" s="55" t="s">
        <v>266</v>
      </c>
      <c r="C6987" s="55" t="s">
        <v>138</v>
      </c>
      <c r="D6987" s="55" t="s">
        <v>267</v>
      </c>
      <c r="E6987" s="55" t="s">
        <v>3504</v>
      </c>
      <c r="F6987" s="55">
        <v>12</v>
      </c>
      <c r="G6987" s="55">
        <v>0</v>
      </c>
    </row>
    <row r="6988" spans="2:7">
      <c r="B6988" s="55" t="s">
        <v>266</v>
      </c>
      <c r="C6988" s="55" t="s">
        <v>138</v>
      </c>
      <c r="D6988" s="55" t="s">
        <v>269</v>
      </c>
      <c r="E6988" s="55" t="s">
        <v>3504</v>
      </c>
      <c r="F6988" s="55">
        <v>6</v>
      </c>
      <c r="G6988" s="55">
        <v>2</v>
      </c>
    </row>
    <row r="6989" spans="2:7">
      <c r="B6989" s="55" t="s">
        <v>266</v>
      </c>
      <c r="C6989" s="55" t="s">
        <v>138</v>
      </c>
      <c r="D6989" s="55" t="s">
        <v>270</v>
      </c>
      <c r="E6989" s="55" t="s">
        <v>3504</v>
      </c>
      <c r="F6989" s="55">
        <v>0</v>
      </c>
      <c r="G6989" s="55">
        <v>0</v>
      </c>
    </row>
    <row r="6990" spans="2:7">
      <c r="B6990" s="55" t="s">
        <v>266</v>
      </c>
      <c r="C6990" s="55" t="s">
        <v>138</v>
      </c>
      <c r="D6990" s="55" t="s">
        <v>267</v>
      </c>
      <c r="E6990" s="55" t="s">
        <v>3505</v>
      </c>
      <c r="F6990" s="55">
        <v>304</v>
      </c>
      <c r="G6990" s="55">
        <v>375</v>
      </c>
    </row>
    <row r="6991" spans="2:7">
      <c r="B6991" s="55" t="s">
        <v>266</v>
      </c>
      <c r="C6991" s="55" t="s">
        <v>138</v>
      </c>
      <c r="D6991" s="55" t="s">
        <v>269</v>
      </c>
      <c r="E6991" s="55" t="s">
        <v>3505</v>
      </c>
      <c r="F6991" s="55">
        <v>475</v>
      </c>
      <c r="G6991" s="55">
        <v>356</v>
      </c>
    </row>
    <row r="6992" spans="2:7">
      <c r="B6992" s="55" t="s">
        <v>266</v>
      </c>
      <c r="C6992" s="55" t="s">
        <v>138</v>
      </c>
      <c r="D6992" s="55" t="s">
        <v>270</v>
      </c>
      <c r="E6992" s="55" t="s">
        <v>3505</v>
      </c>
      <c r="F6992" s="55">
        <v>237</v>
      </c>
      <c r="G6992" s="55">
        <v>252</v>
      </c>
    </row>
    <row r="6993" spans="2:7">
      <c r="B6993" s="55" t="s">
        <v>266</v>
      </c>
      <c r="C6993" s="55" t="s">
        <v>138</v>
      </c>
      <c r="D6993" s="55" t="s">
        <v>267</v>
      </c>
      <c r="E6993" s="55" t="s">
        <v>3506</v>
      </c>
      <c r="F6993" s="55">
        <v>0</v>
      </c>
      <c r="G6993" s="55">
        <v>3</v>
      </c>
    </row>
    <row r="6994" spans="2:7">
      <c r="B6994" s="55" t="s">
        <v>266</v>
      </c>
      <c r="C6994" s="55" t="s">
        <v>138</v>
      </c>
      <c r="D6994" s="55" t="s">
        <v>267</v>
      </c>
      <c r="E6994" s="55" t="s">
        <v>3507</v>
      </c>
      <c r="F6994" s="55">
        <v>0</v>
      </c>
      <c r="G6994" s="55">
        <v>6</v>
      </c>
    </row>
    <row r="6995" spans="2:7">
      <c r="B6995" s="55" t="s">
        <v>266</v>
      </c>
      <c r="C6995" s="55" t="s">
        <v>138</v>
      </c>
      <c r="D6995" s="55" t="s">
        <v>267</v>
      </c>
      <c r="E6995" s="55" t="s">
        <v>3508</v>
      </c>
      <c r="F6995" s="55">
        <v>58</v>
      </c>
      <c r="G6995" s="55">
        <v>35</v>
      </c>
    </row>
    <row r="6996" spans="2:7">
      <c r="B6996" s="55" t="s">
        <v>266</v>
      </c>
      <c r="C6996" s="55" t="s">
        <v>138</v>
      </c>
      <c r="D6996" s="55" t="s">
        <v>269</v>
      </c>
      <c r="E6996" s="55" t="s">
        <v>3508</v>
      </c>
      <c r="F6996" s="55">
        <v>202</v>
      </c>
      <c r="G6996" s="55">
        <v>226</v>
      </c>
    </row>
    <row r="6997" spans="2:7">
      <c r="B6997" s="55" t="s">
        <v>266</v>
      </c>
      <c r="C6997" s="55" t="s">
        <v>138</v>
      </c>
      <c r="D6997" s="55" t="s">
        <v>270</v>
      </c>
      <c r="E6997" s="55" t="s">
        <v>3508</v>
      </c>
      <c r="F6997" s="55">
        <v>159</v>
      </c>
      <c r="G6997" s="55">
        <v>152</v>
      </c>
    </row>
    <row r="6998" spans="2:7">
      <c r="B6998" s="55" t="s">
        <v>266</v>
      </c>
      <c r="C6998" s="55" t="s">
        <v>138</v>
      </c>
      <c r="D6998" s="55" t="s">
        <v>267</v>
      </c>
      <c r="E6998" s="55" t="s">
        <v>3509</v>
      </c>
      <c r="F6998" s="55">
        <v>0</v>
      </c>
      <c r="G6998" s="55">
        <v>0</v>
      </c>
    </row>
    <row r="6999" spans="2:7">
      <c r="B6999" s="55" t="s">
        <v>266</v>
      </c>
      <c r="C6999" s="55" t="s">
        <v>138</v>
      </c>
      <c r="D6999" s="55" t="s">
        <v>267</v>
      </c>
      <c r="E6999" s="55" t="s">
        <v>833</v>
      </c>
      <c r="F6999" s="55">
        <v>94</v>
      </c>
      <c r="G6999" s="55">
        <v>33</v>
      </c>
    </row>
    <row r="7000" spans="2:7">
      <c r="B7000" s="55" t="s">
        <v>266</v>
      </c>
      <c r="C7000" s="55" t="s">
        <v>138</v>
      </c>
      <c r="D7000" s="55" t="s">
        <v>269</v>
      </c>
      <c r="E7000" s="55" t="s">
        <v>833</v>
      </c>
      <c r="F7000" s="55">
        <v>267</v>
      </c>
      <c r="G7000" s="55">
        <v>206</v>
      </c>
    </row>
    <row r="7001" spans="2:7">
      <c r="B7001" s="55" t="s">
        <v>266</v>
      </c>
      <c r="C7001" s="55" t="s">
        <v>138</v>
      </c>
      <c r="D7001" s="55" t="s">
        <v>270</v>
      </c>
      <c r="E7001" s="55" t="s">
        <v>833</v>
      </c>
      <c r="F7001" s="55">
        <v>125</v>
      </c>
      <c r="G7001" s="55">
        <v>100</v>
      </c>
    </row>
    <row r="7002" spans="2:7">
      <c r="B7002" s="55" t="s">
        <v>266</v>
      </c>
      <c r="C7002" s="55" t="s">
        <v>138</v>
      </c>
      <c r="D7002" s="55" t="s">
        <v>267</v>
      </c>
      <c r="E7002" s="55" t="s">
        <v>3510</v>
      </c>
      <c r="F7002" s="55">
        <v>2</v>
      </c>
      <c r="G7002" s="55">
        <v>0</v>
      </c>
    </row>
    <row r="7003" spans="2:7">
      <c r="B7003" s="55" t="s">
        <v>266</v>
      </c>
      <c r="C7003" s="55" t="s">
        <v>138</v>
      </c>
      <c r="D7003" s="55" t="s">
        <v>269</v>
      </c>
      <c r="E7003" s="55" t="s">
        <v>3510</v>
      </c>
      <c r="F7003" s="55">
        <v>2</v>
      </c>
      <c r="G7003" s="55">
        <v>2</v>
      </c>
    </row>
    <row r="7004" spans="2:7">
      <c r="B7004" s="55" t="s">
        <v>266</v>
      </c>
      <c r="C7004" s="55" t="s">
        <v>138</v>
      </c>
      <c r="D7004" s="55" t="s">
        <v>267</v>
      </c>
      <c r="E7004" s="55" t="s">
        <v>3511</v>
      </c>
      <c r="F7004" s="55">
        <v>66</v>
      </c>
      <c r="G7004" s="55">
        <v>17</v>
      </c>
    </row>
    <row r="7005" spans="2:7">
      <c r="B7005" s="55" t="s">
        <v>266</v>
      </c>
      <c r="C7005" s="55" t="s">
        <v>138</v>
      </c>
      <c r="D7005" s="55" t="s">
        <v>269</v>
      </c>
      <c r="E7005" s="55" t="s">
        <v>3511</v>
      </c>
      <c r="F7005" s="55">
        <v>43</v>
      </c>
      <c r="G7005" s="55">
        <v>17</v>
      </c>
    </row>
    <row r="7006" spans="2:7">
      <c r="B7006" s="55" t="s">
        <v>266</v>
      </c>
      <c r="C7006" s="55" t="s">
        <v>138</v>
      </c>
      <c r="D7006" s="55" t="s">
        <v>270</v>
      </c>
      <c r="E7006" s="55" t="s">
        <v>3511</v>
      </c>
      <c r="F7006" s="55">
        <v>16</v>
      </c>
      <c r="G7006" s="55">
        <v>2</v>
      </c>
    </row>
    <row r="7007" spans="2:7">
      <c r="B7007" s="55" t="s">
        <v>266</v>
      </c>
      <c r="C7007" s="55" t="s">
        <v>138</v>
      </c>
      <c r="D7007" s="55" t="s">
        <v>267</v>
      </c>
      <c r="E7007" s="55" t="s">
        <v>3512</v>
      </c>
      <c r="F7007" s="55">
        <v>5</v>
      </c>
      <c r="G7007" s="55">
        <v>0</v>
      </c>
    </row>
    <row r="7008" spans="2:7">
      <c r="B7008" s="55" t="s">
        <v>266</v>
      </c>
      <c r="C7008" s="55" t="s">
        <v>138</v>
      </c>
      <c r="D7008" s="55" t="s">
        <v>269</v>
      </c>
      <c r="E7008" s="55" t="s">
        <v>3512</v>
      </c>
      <c r="F7008" s="55">
        <v>0</v>
      </c>
      <c r="G7008" s="55">
        <v>10</v>
      </c>
    </row>
    <row r="7009" spans="2:7">
      <c r="B7009" s="55" t="s">
        <v>266</v>
      </c>
      <c r="C7009" s="55" t="s">
        <v>138</v>
      </c>
      <c r="D7009" s="55" t="s">
        <v>270</v>
      </c>
      <c r="E7009" s="55" t="s">
        <v>3512</v>
      </c>
      <c r="F7009" s="55">
        <v>0</v>
      </c>
      <c r="G7009" s="55">
        <v>0</v>
      </c>
    </row>
    <row r="7010" spans="2:7">
      <c r="B7010" s="55" t="s">
        <v>266</v>
      </c>
      <c r="C7010" s="55" t="s">
        <v>138</v>
      </c>
      <c r="D7010" s="55" t="s">
        <v>267</v>
      </c>
      <c r="E7010" s="55" t="s">
        <v>3513</v>
      </c>
      <c r="F7010" s="55">
        <v>0</v>
      </c>
      <c r="G7010" s="55">
        <v>5</v>
      </c>
    </row>
    <row r="7011" spans="2:7">
      <c r="B7011" s="55" t="s">
        <v>266</v>
      </c>
      <c r="C7011" s="55" t="s">
        <v>138</v>
      </c>
      <c r="D7011" s="55" t="s">
        <v>269</v>
      </c>
      <c r="E7011" s="55" t="s">
        <v>3513</v>
      </c>
      <c r="F7011" s="55">
        <v>0</v>
      </c>
      <c r="G7011" s="55">
        <v>0</v>
      </c>
    </row>
    <row r="7012" spans="2:7">
      <c r="B7012" s="55" t="s">
        <v>266</v>
      </c>
      <c r="C7012" s="55" t="s">
        <v>138</v>
      </c>
      <c r="D7012" s="55" t="s">
        <v>267</v>
      </c>
      <c r="E7012" s="55" t="s">
        <v>3514</v>
      </c>
      <c r="F7012" s="55">
        <v>254</v>
      </c>
      <c r="G7012" s="55">
        <v>412</v>
      </c>
    </row>
    <row r="7013" spans="2:7">
      <c r="B7013" s="55" t="s">
        <v>266</v>
      </c>
      <c r="C7013" s="55" t="s">
        <v>138</v>
      </c>
      <c r="D7013" s="55" t="s">
        <v>269</v>
      </c>
      <c r="E7013" s="55" t="s">
        <v>3514</v>
      </c>
      <c r="F7013" s="55">
        <v>1895</v>
      </c>
      <c r="G7013" s="55">
        <v>1720</v>
      </c>
    </row>
    <row r="7014" spans="2:7">
      <c r="B7014" s="55" t="s">
        <v>266</v>
      </c>
      <c r="C7014" s="55" t="s">
        <v>138</v>
      </c>
      <c r="D7014" s="55" t="s">
        <v>270</v>
      </c>
      <c r="E7014" s="55" t="s">
        <v>3514</v>
      </c>
      <c r="F7014" s="55">
        <v>1358</v>
      </c>
      <c r="G7014" s="55">
        <v>1167</v>
      </c>
    </row>
    <row r="7015" spans="2:7">
      <c r="B7015" s="55" t="s">
        <v>266</v>
      </c>
      <c r="C7015" s="55" t="s">
        <v>140</v>
      </c>
      <c r="D7015" s="55" t="s">
        <v>267</v>
      </c>
      <c r="E7015" s="55" t="s">
        <v>3515</v>
      </c>
      <c r="F7015" s="55">
        <v>0</v>
      </c>
      <c r="G7015" s="55">
        <v>0</v>
      </c>
    </row>
    <row r="7016" spans="2:7">
      <c r="B7016" s="55" t="s">
        <v>266</v>
      </c>
      <c r="C7016" s="55" t="s">
        <v>140</v>
      </c>
      <c r="D7016" s="55" t="s">
        <v>269</v>
      </c>
      <c r="E7016" s="55" t="s">
        <v>3515</v>
      </c>
      <c r="F7016" s="55">
        <v>0</v>
      </c>
      <c r="G7016" s="55">
        <v>0</v>
      </c>
    </row>
    <row r="7017" spans="2:7">
      <c r="B7017" s="55" t="s">
        <v>266</v>
      </c>
      <c r="C7017" s="55" t="s">
        <v>140</v>
      </c>
      <c r="D7017" s="55" t="s">
        <v>267</v>
      </c>
      <c r="E7017" s="55" t="s">
        <v>3516</v>
      </c>
      <c r="F7017" s="55">
        <v>0</v>
      </c>
      <c r="G7017" s="55">
        <v>0</v>
      </c>
    </row>
    <row r="7018" spans="2:7">
      <c r="B7018" s="55" t="s">
        <v>266</v>
      </c>
      <c r="C7018" s="55" t="s">
        <v>140</v>
      </c>
      <c r="D7018" s="55" t="s">
        <v>269</v>
      </c>
      <c r="E7018" s="55" t="s">
        <v>3516</v>
      </c>
      <c r="F7018" s="55">
        <v>0</v>
      </c>
      <c r="G7018" s="55">
        <v>0</v>
      </c>
    </row>
    <row r="7019" spans="2:7">
      <c r="B7019" s="55" t="s">
        <v>266</v>
      </c>
      <c r="C7019" s="55" t="s">
        <v>140</v>
      </c>
      <c r="D7019" s="55" t="s">
        <v>270</v>
      </c>
      <c r="E7019" s="55" t="s">
        <v>3516</v>
      </c>
      <c r="F7019" s="55">
        <v>0</v>
      </c>
      <c r="G7019" s="55">
        <v>0</v>
      </c>
    </row>
    <row r="7020" spans="2:7">
      <c r="B7020" s="55" t="s">
        <v>266</v>
      </c>
      <c r="C7020" s="55" t="s">
        <v>140</v>
      </c>
      <c r="D7020" s="55" t="s">
        <v>267</v>
      </c>
      <c r="E7020" s="55" t="s">
        <v>3517</v>
      </c>
      <c r="F7020" s="55">
        <v>0</v>
      </c>
      <c r="G7020" s="55">
        <v>0</v>
      </c>
    </row>
    <row r="7021" spans="2:7">
      <c r="B7021" s="55" t="s">
        <v>266</v>
      </c>
      <c r="C7021" s="55" t="s">
        <v>140</v>
      </c>
      <c r="D7021" s="55" t="s">
        <v>267</v>
      </c>
      <c r="E7021" s="55" t="s">
        <v>3518</v>
      </c>
      <c r="F7021" s="55">
        <v>19</v>
      </c>
      <c r="G7021" s="55">
        <v>0</v>
      </c>
    </row>
    <row r="7022" spans="2:7">
      <c r="B7022" s="55" t="s">
        <v>266</v>
      </c>
      <c r="C7022" s="55" t="s">
        <v>140</v>
      </c>
      <c r="D7022" s="55" t="s">
        <v>269</v>
      </c>
      <c r="E7022" s="55" t="s">
        <v>3518</v>
      </c>
      <c r="F7022" s="55">
        <v>12</v>
      </c>
      <c r="G7022" s="55">
        <v>0</v>
      </c>
    </row>
    <row r="7023" spans="2:7">
      <c r="B7023" s="55" t="s">
        <v>266</v>
      </c>
      <c r="C7023" s="55" t="s">
        <v>140</v>
      </c>
      <c r="D7023" s="55" t="s">
        <v>270</v>
      </c>
      <c r="E7023" s="55" t="s">
        <v>3518</v>
      </c>
      <c r="F7023" s="55">
        <v>4</v>
      </c>
      <c r="G7023" s="55">
        <v>0</v>
      </c>
    </row>
    <row r="7024" spans="2:7">
      <c r="B7024" s="55" t="s">
        <v>266</v>
      </c>
      <c r="C7024" s="55" t="s">
        <v>140</v>
      </c>
      <c r="D7024" s="55" t="s">
        <v>270</v>
      </c>
      <c r="E7024" s="55" t="s">
        <v>3519</v>
      </c>
      <c r="F7024" s="55">
        <v>0</v>
      </c>
      <c r="G7024" s="55">
        <v>0</v>
      </c>
    </row>
    <row r="7025" spans="2:7">
      <c r="B7025" s="55" t="s">
        <v>266</v>
      </c>
      <c r="C7025" s="55" t="s">
        <v>140</v>
      </c>
      <c r="D7025" s="55" t="s">
        <v>267</v>
      </c>
      <c r="E7025" s="55" t="s">
        <v>3520</v>
      </c>
      <c r="F7025" s="55">
        <v>3</v>
      </c>
      <c r="G7025" s="55">
        <v>0</v>
      </c>
    </row>
    <row r="7026" spans="2:7">
      <c r="B7026" s="55" t="s">
        <v>266</v>
      </c>
      <c r="C7026" s="55" t="s">
        <v>140</v>
      </c>
      <c r="D7026" s="55" t="s">
        <v>269</v>
      </c>
      <c r="E7026" s="55" t="s">
        <v>3520</v>
      </c>
      <c r="F7026" s="55">
        <v>0</v>
      </c>
      <c r="G7026" s="55">
        <v>48</v>
      </c>
    </row>
    <row r="7027" spans="2:7">
      <c r="B7027" s="55" t="s">
        <v>266</v>
      </c>
      <c r="C7027" s="55" t="s">
        <v>140</v>
      </c>
      <c r="D7027" s="55" t="s">
        <v>270</v>
      </c>
      <c r="E7027" s="55" t="s">
        <v>3520</v>
      </c>
      <c r="F7027" s="55">
        <v>0</v>
      </c>
      <c r="G7027" s="55">
        <v>0</v>
      </c>
    </row>
    <row r="7028" spans="2:7">
      <c r="B7028" s="55" t="s">
        <v>266</v>
      </c>
      <c r="C7028" s="55" t="s">
        <v>140</v>
      </c>
      <c r="D7028" s="55" t="s">
        <v>267</v>
      </c>
      <c r="E7028" s="55" t="s">
        <v>3521</v>
      </c>
      <c r="F7028" s="55">
        <v>2</v>
      </c>
      <c r="G7028" s="55">
        <v>1</v>
      </c>
    </row>
    <row r="7029" spans="2:7">
      <c r="B7029" s="55" t="s">
        <v>266</v>
      </c>
      <c r="C7029" s="55" t="s">
        <v>140</v>
      </c>
      <c r="D7029" s="55" t="s">
        <v>269</v>
      </c>
      <c r="E7029" s="55" t="s">
        <v>3521</v>
      </c>
      <c r="F7029" s="55">
        <v>12</v>
      </c>
      <c r="G7029" s="55">
        <v>2</v>
      </c>
    </row>
    <row r="7030" spans="2:7">
      <c r="B7030" s="55" t="s">
        <v>266</v>
      </c>
      <c r="C7030" s="55" t="s">
        <v>140</v>
      </c>
      <c r="D7030" s="55" t="s">
        <v>270</v>
      </c>
      <c r="E7030" s="55" t="s">
        <v>3521</v>
      </c>
      <c r="F7030" s="55">
        <v>0</v>
      </c>
      <c r="G7030" s="55">
        <v>0</v>
      </c>
    </row>
    <row r="7031" spans="2:7">
      <c r="B7031" s="55" t="s">
        <v>266</v>
      </c>
      <c r="C7031" s="55" t="s">
        <v>140</v>
      </c>
      <c r="D7031" s="55" t="s">
        <v>267</v>
      </c>
      <c r="E7031" s="55" t="s">
        <v>3522</v>
      </c>
      <c r="F7031" s="55">
        <v>1</v>
      </c>
      <c r="G7031" s="55">
        <v>0</v>
      </c>
    </row>
    <row r="7032" spans="2:7">
      <c r="B7032" s="55" t="s">
        <v>266</v>
      </c>
      <c r="C7032" s="55" t="s">
        <v>140</v>
      </c>
      <c r="D7032" s="55" t="s">
        <v>270</v>
      </c>
      <c r="E7032" s="55" t="s">
        <v>3522</v>
      </c>
      <c r="F7032" s="55">
        <v>0</v>
      </c>
      <c r="G7032" s="55">
        <v>1</v>
      </c>
    </row>
    <row r="7033" spans="2:7">
      <c r="B7033" s="55" t="s">
        <v>266</v>
      </c>
      <c r="C7033" s="55" t="s">
        <v>140</v>
      </c>
      <c r="D7033" s="55" t="s">
        <v>267</v>
      </c>
      <c r="E7033" s="55" t="s">
        <v>3523</v>
      </c>
      <c r="F7033" s="55">
        <v>20</v>
      </c>
      <c r="G7033" s="55">
        <v>3</v>
      </c>
    </row>
    <row r="7034" spans="2:7">
      <c r="B7034" s="55" t="s">
        <v>266</v>
      </c>
      <c r="C7034" s="55" t="s">
        <v>140</v>
      </c>
      <c r="D7034" s="55" t="s">
        <v>269</v>
      </c>
      <c r="E7034" s="55" t="s">
        <v>3523</v>
      </c>
      <c r="F7034" s="55">
        <v>20</v>
      </c>
      <c r="G7034" s="55">
        <v>12</v>
      </c>
    </row>
    <row r="7035" spans="2:7">
      <c r="B7035" s="55" t="s">
        <v>266</v>
      </c>
      <c r="C7035" s="55" t="s">
        <v>140</v>
      </c>
      <c r="D7035" s="55" t="s">
        <v>267</v>
      </c>
      <c r="E7035" s="55" t="s">
        <v>3524</v>
      </c>
      <c r="F7035" s="55">
        <v>8</v>
      </c>
      <c r="G7035" s="55">
        <v>108</v>
      </c>
    </row>
    <row r="7036" spans="2:7">
      <c r="B7036" s="55" t="s">
        <v>266</v>
      </c>
      <c r="C7036" s="55" t="s">
        <v>140</v>
      </c>
      <c r="D7036" s="55" t="s">
        <v>269</v>
      </c>
      <c r="E7036" s="55" t="s">
        <v>3524</v>
      </c>
      <c r="F7036" s="55">
        <v>0</v>
      </c>
      <c r="G7036" s="55">
        <v>12</v>
      </c>
    </row>
    <row r="7037" spans="2:7">
      <c r="B7037" s="55" t="s">
        <v>266</v>
      </c>
      <c r="C7037" s="55" t="s">
        <v>140</v>
      </c>
      <c r="D7037" s="55" t="s">
        <v>267</v>
      </c>
      <c r="E7037" s="55" t="s">
        <v>3525</v>
      </c>
      <c r="F7037" s="55">
        <v>0</v>
      </c>
      <c r="G7037" s="55">
        <v>0</v>
      </c>
    </row>
    <row r="7038" spans="2:7">
      <c r="B7038" s="55" t="s">
        <v>266</v>
      </c>
      <c r="C7038" s="55" t="s">
        <v>140</v>
      </c>
      <c r="D7038" s="55" t="s">
        <v>267</v>
      </c>
      <c r="E7038" s="55" t="s">
        <v>3526</v>
      </c>
      <c r="F7038" s="55">
        <v>11</v>
      </c>
      <c r="G7038" s="55">
        <v>24</v>
      </c>
    </row>
    <row r="7039" spans="2:7">
      <c r="B7039" s="55" t="s">
        <v>266</v>
      </c>
      <c r="C7039" s="55" t="s">
        <v>140</v>
      </c>
      <c r="D7039" s="55" t="s">
        <v>269</v>
      </c>
      <c r="E7039" s="55" t="s">
        <v>3526</v>
      </c>
      <c r="F7039" s="55">
        <v>0</v>
      </c>
      <c r="G7039" s="55">
        <v>54</v>
      </c>
    </row>
    <row r="7040" spans="2:7">
      <c r="B7040" s="55" t="s">
        <v>266</v>
      </c>
      <c r="C7040" s="55" t="s">
        <v>140</v>
      </c>
      <c r="D7040" s="55" t="s">
        <v>270</v>
      </c>
      <c r="E7040" s="55" t="s">
        <v>3526</v>
      </c>
      <c r="F7040" s="55">
        <v>0</v>
      </c>
      <c r="G7040" s="55">
        <v>10</v>
      </c>
    </row>
    <row r="7041" spans="2:7">
      <c r="B7041" s="55" t="s">
        <v>266</v>
      </c>
      <c r="C7041" s="55" t="s">
        <v>140</v>
      </c>
      <c r="D7041" s="55" t="s">
        <v>267</v>
      </c>
      <c r="E7041" s="55" t="s">
        <v>3527</v>
      </c>
      <c r="F7041" s="55">
        <v>0</v>
      </c>
      <c r="G7041" s="55">
        <v>6</v>
      </c>
    </row>
    <row r="7042" spans="2:7">
      <c r="B7042" s="55" t="s">
        <v>266</v>
      </c>
      <c r="C7042" s="55" t="s">
        <v>140</v>
      </c>
      <c r="D7042" s="55" t="s">
        <v>267</v>
      </c>
      <c r="E7042" s="55" t="s">
        <v>2611</v>
      </c>
      <c r="F7042" s="55">
        <v>0</v>
      </c>
      <c r="G7042" s="55">
        <v>0</v>
      </c>
    </row>
    <row r="7043" spans="2:7">
      <c r="B7043" s="55" t="s">
        <v>266</v>
      </c>
      <c r="C7043" s="55" t="s">
        <v>140</v>
      </c>
      <c r="D7043" s="55" t="s">
        <v>270</v>
      </c>
      <c r="E7043" s="55" t="s">
        <v>2611</v>
      </c>
      <c r="F7043" s="55">
        <v>0</v>
      </c>
      <c r="G7043" s="55">
        <v>0</v>
      </c>
    </row>
    <row r="7044" spans="2:7">
      <c r="B7044" s="55" t="s">
        <v>266</v>
      </c>
      <c r="C7044" s="55" t="s">
        <v>140</v>
      </c>
      <c r="D7044" s="55" t="s">
        <v>267</v>
      </c>
      <c r="E7044" s="55" t="s">
        <v>3528</v>
      </c>
      <c r="F7044" s="55">
        <v>10</v>
      </c>
      <c r="G7044" s="55">
        <v>0</v>
      </c>
    </row>
    <row r="7045" spans="2:7">
      <c r="B7045" s="55" t="s">
        <v>266</v>
      </c>
      <c r="C7045" s="55" t="s">
        <v>140</v>
      </c>
      <c r="D7045" s="55" t="s">
        <v>269</v>
      </c>
      <c r="E7045" s="55" t="s">
        <v>3281</v>
      </c>
      <c r="F7045" s="55">
        <v>0</v>
      </c>
      <c r="G7045" s="55">
        <v>0</v>
      </c>
    </row>
    <row r="7046" spans="2:7">
      <c r="B7046" s="55" t="s">
        <v>266</v>
      </c>
      <c r="C7046" s="55" t="s">
        <v>140</v>
      </c>
      <c r="D7046" s="55" t="s">
        <v>269</v>
      </c>
      <c r="E7046" s="55" t="s">
        <v>3126</v>
      </c>
      <c r="F7046" s="55">
        <v>4</v>
      </c>
      <c r="G7046" s="55">
        <v>4</v>
      </c>
    </row>
    <row r="7047" spans="2:7">
      <c r="B7047" s="55" t="s">
        <v>266</v>
      </c>
      <c r="C7047" s="55" t="s">
        <v>140</v>
      </c>
      <c r="D7047" s="55" t="s">
        <v>267</v>
      </c>
      <c r="E7047" s="55" t="s">
        <v>3529</v>
      </c>
      <c r="F7047" s="55">
        <v>8</v>
      </c>
      <c r="G7047" s="55">
        <v>4</v>
      </c>
    </row>
    <row r="7048" spans="2:7">
      <c r="B7048" s="55" t="s">
        <v>266</v>
      </c>
      <c r="C7048" s="55" t="s">
        <v>140</v>
      </c>
      <c r="D7048" s="55" t="s">
        <v>269</v>
      </c>
      <c r="E7048" s="55" t="s">
        <v>3529</v>
      </c>
      <c r="F7048" s="55">
        <v>16</v>
      </c>
      <c r="G7048" s="55">
        <v>5</v>
      </c>
    </row>
    <row r="7049" spans="2:7">
      <c r="B7049" s="55" t="s">
        <v>266</v>
      </c>
      <c r="C7049" s="55" t="s">
        <v>140</v>
      </c>
      <c r="D7049" s="55" t="s">
        <v>270</v>
      </c>
      <c r="E7049" s="55" t="s">
        <v>3529</v>
      </c>
      <c r="F7049" s="55">
        <v>6</v>
      </c>
      <c r="G7049" s="55">
        <v>4</v>
      </c>
    </row>
    <row r="7050" spans="2:7">
      <c r="B7050" s="55" t="s">
        <v>266</v>
      </c>
      <c r="C7050" s="55" t="s">
        <v>140</v>
      </c>
      <c r="D7050" s="55" t="s">
        <v>267</v>
      </c>
      <c r="E7050" s="55" t="s">
        <v>286</v>
      </c>
      <c r="F7050" s="55">
        <v>1</v>
      </c>
      <c r="G7050" s="55">
        <v>1</v>
      </c>
    </row>
    <row r="7051" spans="2:7">
      <c r="B7051" s="55" t="s">
        <v>266</v>
      </c>
      <c r="C7051" s="55" t="s">
        <v>140</v>
      </c>
      <c r="D7051" s="55" t="s">
        <v>270</v>
      </c>
      <c r="E7051" s="55" t="s">
        <v>286</v>
      </c>
      <c r="F7051" s="55">
        <v>0</v>
      </c>
      <c r="G7051" s="55">
        <v>0</v>
      </c>
    </row>
    <row r="7052" spans="2:7">
      <c r="B7052" s="55" t="s">
        <v>266</v>
      </c>
      <c r="C7052" s="55" t="s">
        <v>140</v>
      </c>
      <c r="D7052" s="55" t="s">
        <v>267</v>
      </c>
      <c r="E7052" s="55" t="s">
        <v>3530</v>
      </c>
      <c r="F7052" s="55">
        <v>4</v>
      </c>
      <c r="G7052" s="55">
        <v>8</v>
      </c>
    </row>
    <row r="7053" spans="2:7">
      <c r="B7053" s="55" t="s">
        <v>266</v>
      </c>
      <c r="C7053" s="55" t="s">
        <v>140</v>
      </c>
      <c r="D7053" s="55" t="s">
        <v>267</v>
      </c>
      <c r="E7053" s="55" t="s">
        <v>3531</v>
      </c>
      <c r="F7053" s="55">
        <v>0</v>
      </c>
      <c r="G7053" s="55">
        <v>0</v>
      </c>
    </row>
    <row r="7054" spans="2:7">
      <c r="B7054" s="55" t="s">
        <v>266</v>
      </c>
      <c r="C7054" s="55" t="s">
        <v>140</v>
      </c>
      <c r="D7054" s="55" t="s">
        <v>270</v>
      </c>
      <c r="E7054" s="55" t="s">
        <v>3531</v>
      </c>
      <c r="F7054" s="55">
        <v>2</v>
      </c>
      <c r="G7054" s="55">
        <v>0</v>
      </c>
    </row>
    <row r="7055" spans="2:7">
      <c r="B7055" s="55" t="s">
        <v>266</v>
      </c>
      <c r="C7055" s="55" t="s">
        <v>140</v>
      </c>
      <c r="D7055" s="55" t="s">
        <v>269</v>
      </c>
      <c r="E7055" s="55" t="s">
        <v>3532</v>
      </c>
      <c r="F7055" s="55">
        <v>10</v>
      </c>
      <c r="G7055" s="55">
        <v>12</v>
      </c>
    </row>
    <row r="7056" spans="2:7">
      <c r="B7056" s="55" t="s">
        <v>266</v>
      </c>
      <c r="C7056" s="55" t="s">
        <v>140</v>
      </c>
      <c r="D7056" s="55" t="s">
        <v>267</v>
      </c>
      <c r="E7056" s="55" t="s">
        <v>3533</v>
      </c>
      <c r="F7056" s="55">
        <v>0</v>
      </c>
      <c r="G7056" s="55">
        <v>1</v>
      </c>
    </row>
    <row r="7057" spans="2:7">
      <c r="B7057" s="55" t="s">
        <v>266</v>
      </c>
      <c r="C7057" s="55" t="s">
        <v>140</v>
      </c>
      <c r="D7057" s="55" t="s">
        <v>269</v>
      </c>
      <c r="E7057" s="55" t="s">
        <v>3533</v>
      </c>
      <c r="F7057" s="55">
        <v>0</v>
      </c>
      <c r="G7057" s="55">
        <v>0</v>
      </c>
    </row>
    <row r="7058" spans="2:7">
      <c r="B7058" s="55" t="s">
        <v>266</v>
      </c>
      <c r="C7058" s="55" t="s">
        <v>140</v>
      </c>
      <c r="D7058" s="55" t="s">
        <v>270</v>
      </c>
      <c r="E7058" s="55" t="s">
        <v>3533</v>
      </c>
      <c r="F7058" s="55">
        <v>2</v>
      </c>
      <c r="G7058" s="55">
        <v>1</v>
      </c>
    </row>
    <row r="7059" spans="2:7">
      <c r="B7059" s="55" t="s">
        <v>266</v>
      </c>
      <c r="C7059" s="55" t="s">
        <v>140</v>
      </c>
      <c r="D7059" s="55" t="s">
        <v>267</v>
      </c>
      <c r="E7059" s="55" t="s">
        <v>3534</v>
      </c>
      <c r="F7059" s="55">
        <v>39</v>
      </c>
      <c r="G7059" s="55">
        <v>14</v>
      </c>
    </row>
    <row r="7060" spans="2:7">
      <c r="B7060" s="55" t="s">
        <v>266</v>
      </c>
      <c r="C7060" s="55" t="s">
        <v>140</v>
      </c>
      <c r="D7060" s="55" t="s">
        <v>269</v>
      </c>
      <c r="E7060" s="55" t="s">
        <v>3534</v>
      </c>
      <c r="F7060" s="55">
        <v>0</v>
      </c>
      <c r="G7060" s="55">
        <v>0</v>
      </c>
    </row>
    <row r="7061" spans="2:7">
      <c r="B7061" s="55" t="s">
        <v>266</v>
      </c>
      <c r="C7061" s="55" t="s">
        <v>140</v>
      </c>
      <c r="D7061" s="55" t="s">
        <v>269</v>
      </c>
      <c r="E7061" s="55" t="s">
        <v>3535</v>
      </c>
      <c r="F7061" s="55">
        <v>0</v>
      </c>
      <c r="G7061" s="55">
        <v>0</v>
      </c>
    </row>
    <row r="7062" spans="2:7">
      <c r="B7062" s="55" t="s">
        <v>266</v>
      </c>
      <c r="C7062" s="55" t="s">
        <v>140</v>
      </c>
      <c r="D7062" s="55" t="s">
        <v>267</v>
      </c>
      <c r="E7062" s="55" t="s">
        <v>3536</v>
      </c>
      <c r="F7062" s="55">
        <v>3</v>
      </c>
      <c r="G7062" s="55">
        <v>0</v>
      </c>
    </row>
    <row r="7063" spans="2:7">
      <c r="B7063" s="55" t="s">
        <v>266</v>
      </c>
      <c r="C7063" s="55" t="s">
        <v>140</v>
      </c>
      <c r="D7063" s="55" t="s">
        <v>267</v>
      </c>
      <c r="E7063" s="55" t="s">
        <v>3537</v>
      </c>
      <c r="F7063" s="55">
        <v>5</v>
      </c>
      <c r="G7063" s="55">
        <v>28</v>
      </c>
    </row>
    <row r="7064" spans="2:7">
      <c r="B7064" s="55" t="s">
        <v>266</v>
      </c>
      <c r="C7064" s="55" t="s">
        <v>140</v>
      </c>
      <c r="D7064" s="55" t="s">
        <v>269</v>
      </c>
      <c r="E7064" s="55" t="s">
        <v>3537</v>
      </c>
      <c r="F7064" s="55">
        <v>15</v>
      </c>
      <c r="G7064" s="55">
        <v>15</v>
      </c>
    </row>
    <row r="7065" spans="2:7">
      <c r="B7065" s="55" t="s">
        <v>266</v>
      </c>
      <c r="C7065" s="55" t="s">
        <v>140</v>
      </c>
      <c r="D7065" s="55" t="s">
        <v>270</v>
      </c>
      <c r="E7065" s="55" t="s">
        <v>3537</v>
      </c>
      <c r="F7065" s="55">
        <v>0</v>
      </c>
      <c r="G7065" s="55">
        <v>0</v>
      </c>
    </row>
    <row r="7066" spans="2:7">
      <c r="B7066" s="55" t="s">
        <v>266</v>
      </c>
      <c r="C7066" s="55" t="s">
        <v>140</v>
      </c>
      <c r="D7066" s="55" t="s">
        <v>267</v>
      </c>
      <c r="E7066" s="55" t="s">
        <v>3538</v>
      </c>
      <c r="F7066" s="55">
        <v>0</v>
      </c>
      <c r="G7066" s="55">
        <v>0</v>
      </c>
    </row>
    <row r="7067" spans="2:7">
      <c r="B7067" s="55" t="s">
        <v>266</v>
      </c>
      <c r="C7067" s="55" t="s">
        <v>140</v>
      </c>
      <c r="D7067" s="55" t="s">
        <v>269</v>
      </c>
      <c r="E7067" s="55" t="s">
        <v>3538</v>
      </c>
      <c r="F7067" s="55">
        <v>0</v>
      </c>
      <c r="G7067" s="55">
        <v>0</v>
      </c>
    </row>
    <row r="7068" spans="2:7">
      <c r="B7068" s="55" t="s">
        <v>266</v>
      </c>
      <c r="C7068" s="55" t="s">
        <v>140</v>
      </c>
      <c r="D7068" s="55" t="s">
        <v>267</v>
      </c>
      <c r="E7068" s="55" t="s">
        <v>3539</v>
      </c>
      <c r="F7068" s="55">
        <v>0</v>
      </c>
      <c r="G7068" s="55">
        <v>3</v>
      </c>
    </row>
    <row r="7069" spans="2:7">
      <c r="B7069" s="55" t="s">
        <v>266</v>
      </c>
      <c r="C7069" s="55" t="s">
        <v>140</v>
      </c>
      <c r="D7069" s="55" t="s">
        <v>269</v>
      </c>
      <c r="E7069" s="55" t="s">
        <v>3539</v>
      </c>
      <c r="F7069" s="55">
        <v>0</v>
      </c>
      <c r="G7069" s="55">
        <v>12</v>
      </c>
    </row>
    <row r="7070" spans="2:7">
      <c r="B7070" s="55" t="s">
        <v>266</v>
      </c>
      <c r="C7070" s="55" t="s">
        <v>140</v>
      </c>
      <c r="D7070" s="55" t="s">
        <v>267</v>
      </c>
      <c r="E7070" s="55" t="s">
        <v>3540</v>
      </c>
      <c r="F7070" s="55">
        <v>0</v>
      </c>
      <c r="G7070" s="55">
        <v>7</v>
      </c>
    </row>
    <row r="7071" spans="2:7">
      <c r="B7071" s="55" t="s">
        <v>266</v>
      </c>
      <c r="C7071" s="55" t="s">
        <v>140</v>
      </c>
      <c r="D7071" s="55" t="s">
        <v>267</v>
      </c>
      <c r="E7071" s="55" t="s">
        <v>3541</v>
      </c>
      <c r="F7071" s="55">
        <v>3</v>
      </c>
      <c r="G7071" s="55">
        <v>0</v>
      </c>
    </row>
    <row r="7072" spans="2:7">
      <c r="B7072" s="55" t="s">
        <v>266</v>
      </c>
      <c r="C7072" s="55" t="s">
        <v>140</v>
      </c>
      <c r="D7072" s="55" t="s">
        <v>270</v>
      </c>
      <c r="E7072" s="55" t="s">
        <v>3541</v>
      </c>
      <c r="F7072" s="55">
        <v>0</v>
      </c>
      <c r="G7072" s="55">
        <v>0</v>
      </c>
    </row>
    <row r="7073" spans="2:7">
      <c r="B7073" s="55" t="s">
        <v>266</v>
      </c>
      <c r="C7073" s="55" t="s">
        <v>140</v>
      </c>
      <c r="D7073" s="55" t="s">
        <v>267</v>
      </c>
      <c r="E7073" s="55" t="s">
        <v>3542</v>
      </c>
      <c r="F7073" s="55">
        <v>0</v>
      </c>
      <c r="G7073" s="55">
        <v>0</v>
      </c>
    </row>
    <row r="7074" spans="2:7">
      <c r="B7074" s="55" t="s">
        <v>266</v>
      </c>
      <c r="C7074" s="55" t="s">
        <v>140</v>
      </c>
      <c r="D7074" s="55" t="s">
        <v>267</v>
      </c>
      <c r="E7074" s="55" t="s">
        <v>3543</v>
      </c>
      <c r="F7074" s="55">
        <v>0</v>
      </c>
      <c r="G7074" s="55">
        <v>0</v>
      </c>
    </row>
    <row r="7075" spans="2:7">
      <c r="B7075" s="55" t="s">
        <v>266</v>
      </c>
      <c r="C7075" s="55" t="s">
        <v>140</v>
      </c>
      <c r="D7075" s="55" t="s">
        <v>270</v>
      </c>
      <c r="E7075" s="55" t="s">
        <v>3543</v>
      </c>
      <c r="F7075" s="55">
        <v>0</v>
      </c>
      <c r="G7075" s="55">
        <v>0</v>
      </c>
    </row>
    <row r="7076" spans="2:7">
      <c r="B7076" s="55" t="s">
        <v>266</v>
      </c>
      <c r="C7076" s="55" t="s">
        <v>140</v>
      </c>
      <c r="D7076" s="55" t="s">
        <v>267</v>
      </c>
      <c r="E7076" s="55" t="s">
        <v>3544</v>
      </c>
      <c r="F7076" s="55">
        <v>0</v>
      </c>
      <c r="G7076" s="55">
        <v>0</v>
      </c>
    </row>
    <row r="7077" spans="2:7">
      <c r="B7077" s="55" t="s">
        <v>266</v>
      </c>
      <c r="C7077" s="55" t="s">
        <v>140</v>
      </c>
      <c r="D7077" s="55" t="s">
        <v>267</v>
      </c>
      <c r="E7077" s="55" t="s">
        <v>3545</v>
      </c>
      <c r="F7077" s="55">
        <v>0</v>
      </c>
      <c r="G7077" s="55">
        <v>0</v>
      </c>
    </row>
    <row r="7078" spans="2:7">
      <c r="B7078" s="55" t="s">
        <v>266</v>
      </c>
      <c r="C7078" s="55" t="s">
        <v>140</v>
      </c>
      <c r="D7078" s="55" t="s">
        <v>267</v>
      </c>
      <c r="E7078" s="55" t="s">
        <v>3546</v>
      </c>
      <c r="F7078" s="55">
        <v>0</v>
      </c>
      <c r="G7078" s="55">
        <v>0</v>
      </c>
    </row>
    <row r="7079" spans="2:7">
      <c r="B7079" s="55" t="s">
        <v>266</v>
      </c>
      <c r="C7079" s="55" t="s">
        <v>140</v>
      </c>
      <c r="D7079" s="55" t="s">
        <v>267</v>
      </c>
      <c r="E7079" s="55" t="s">
        <v>3547</v>
      </c>
      <c r="F7079" s="55">
        <v>9</v>
      </c>
      <c r="G7079" s="55">
        <v>8</v>
      </c>
    </row>
    <row r="7080" spans="2:7">
      <c r="B7080" s="55" t="s">
        <v>266</v>
      </c>
      <c r="C7080" s="55" t="s">
        <v>140</v>
      </c>
      <c r="D7080" s="55" t="s">
        <v>269</v>
      </c>
      <c r="E7080" s="55" t="s">
        <v>3547</v>
      </c>
      <c r="F7080" s="55">
        <v>0</v>
      </c>
      <c r="G7080" s="55">
        <v>0</v>
      </c>
    </row>
    <row r="7081" spans="2:7">
      <c r="B7081" s="55" t="s">
        <v>266</v>
      </c>
      <c r="C7081" s="55" t="s">
        <v>140</v>
      </c>
      <c r="D7081" s="55" t="s">
        <v>270</v>
      </c>
      <c r="E7081" s="55" t="s">
        <v>3547</v>
      </c>
      <c r="F7081" s="55">
        <v>0</v>
      </c>
      <c r="G7081" s="55">
        <v>0</v>
      </c>
    </row>
    <row r="7082" spans="2:7">
      <c r="B7082" s="55" t="s">
        <v>266</v>
      </c>
      <c r="C7082" s="55" t="s">
        <v>140</v>
      </c>
      <c r="D7082" s="55" t="s">
        <v>267</v>
      </c>
      <c r="E7082" s="55" t="s">
        <v>3548</v>
      </c>
      <c r="F7082" s="55">
        <v>2</v>
      </c>
      <c r="G7082" s="55">
        <v>4</v>
      </c>
    </row>
    <row r="7083" spans="2:7">
      <c r="B7083" s="55" t="s">
        <v>266</v>
      </c>
      <c r="C7083" s="55" t="s">
        <v>140</v>
      </c>
      <c r="D7083" s="55" t="s">
        <v>267</v>
      </c>
      <c r="E7083" s="55" t="s">
        <v>3549</v>
      </c>
      <c r="F7083" s="55">
        <v>0</v>
      </c>
      <c r="G7083" s="55">
        <v>0</v>
      </c>
    </row>
    <row r="7084" spans="2:7">
      <c r="B7084" s="55" t="s">
        <v>266</v>
      </c>
      <c r="C7084" s="55" t="s">
        <v>140</v>
      </c>
      <c r="D7084" s="55" t="s">
        <v>267</v>
      </c>
      <c r="E7084" s="55" t="s">
        <v>3550</v>
      </c>
      <c r="F7084" s="55">
        <v>3</v>
      </c>
      <c r="G7084" s="55">
        <v>1</v>
      </c>
    </row>
    <row r="7085" spans="2:7">
      <c r="B7085" s="55" t="s">
        <v>266</v>
      </c>
      <c r="C7085" s="55" t="s">
        <v>140</v>
      </c>
      <c r="D7085" s="55" t="s">
        <v>269</v>
      </c>
      <c r="E7085" s="55" t="s">
        <v>3550</v>
      </c>
      <c r="F7085" s="55">
        <v>0</v>
      </c>
      <c r="G7085" s="55">
        <v>0</v>
      </c>
    </row>
    <row r="7086" spans="2:7">
      <c r="B7086" s="55" t="s">
        <v>266</v>
      </c>
      <c r="C7086" s="55" t="s">
        <v>140</v>
      </c>
      <c r="D7086" s="55" t="s">
        <v>267</v>
      </c>
      <c r="E7086" s="55" t="s">
        <v>3551</v>
      </c>
      <c r="F7086" s="55">
        <v>0</v>
      </c>
      <c r="G7086" s="55">
        <v>6</v>
      </c>
    </row>
    <row r="7087" spans="2:7">
      <c r="B7087" s="55" t="s">
        <v>266</v>
      </c>
      <c r="C7087" s="55" t="s">
        <v>140</v>
      </c>
      <c r="D7087" s="55" t="s">
        <v>269</v>
      </c>
      <c r="E7087" s="55" t="s">
        <v>3552</v>
      </c>
      <c r="F7087" s="55">
        <v>0</v>
      </c>
      <c r="G7087" s="55">
        <v>0</v>
      </c>
    </row>
    <row r="7088" spans="2:7">
      <c r="B7088" s="55" t="s">
        <v>266</v>
      </c>
      <c r="C7088" s="55" t="s">
        <v>140</v>
      </c>
      <c r="D7088" s="55" t="s">
        <v>267</v>
      </c>
      <c r="E7088" s="55" t="s">
        <v>633</v>
      </c>
      <c r="F7088" s="55">
        <v>0</v>
      </c>
      <c r="G7088" s="55">
        <v>0</v>
      </c>
    </row>
    <row r="7089" spans="2:7">
      <c r="B7089" s="55" t="s">
        <v>266</v>
      </c>
      <c r="C7089" s="55" t="s">
        <v>140</v>
      </c>
      <c r="D7089" s="55" t="s">
        <v>267</v>
      </c>
      <c r="E7089" s="55" t="s">
        <v>3553</v>
      </c>
      <c r="F7089" s="55">
        <v>0</v>
      </c>
      <c r="G7089" s="55">
        <v>0</v>
      </c>
    </row>
    <row r="7090" spans="2:7">
      <c r="B7090" s="55" t="s">
        <v>266</v>
      </c>
      <c r="C7090" s="55" t="s">
        <v>140</v>
      </c>
      <c r="D7090" s="55" t="s">
        <v>267</v>
      </c>
      <c r="E7090" s="55" t="s">
        <v>3554</v>
      </c>
      <c r="F7090" s="55">
        <v>0</v>
      </c>
      <c r="G7090" s="55">
        <v>11</v>
      </c>
    </row>
    <row r="7091" spans="2:7">
      <c r="B7091" s="55" t="s">
        <v>266</v>
      </c>
      <c r="C7091" s="55" t="s">
        <v>140</v>
      </c>
      <c r="D7091" s="55" t="s">
        <v>269</v>
      </c>
      <c r="E7091" s="55" t="s">
        <v>3554</v>
      </c>
      <c r="F7091" s="55">
        <v>0</v>
      </c>
      <c r="G7091" s="55">
        <v>12</v>
      </c>
    </row>
    <row r="7092" spans="2:7">
      <c r="B7092" s="55" t="s">
        <v>266</v>
      </c>
      <c r="C7092" s="55" t="s">
        <v>140</v>
      </c>
      <c r="D7092" s="55" t="s">
        <v>270</v>
      </c>
      <c r="E7092" s="55" t="s">
        <v>3554</v>
      </c>
      <c r="F7092" s="55">
        <v>0</v>
      </c>
      <c r="G7092" s="55">
        <v>0</v>
      </c>
    </row>
    <row r="7093" spans="2:7">
      <c r="B7093" s="55" t="s">
        <v>266</v>
      </c>
      <c r="C7093" s="55" t="s">
        <v>140</v>
      </c>
      <c r="D7093" s="55" t="s">
        <v>267</v>
      </c>
      <c r="E7093" s="55" t="s">
        <v>3555</v>
      </c>
      <c r="F7093" s="55">
        <v>5</v>
      </c>
      <c r="G7093" s="55">
        <v>0</v>
      </c>
    </row>
    <row r="7094" spans="2:7">
      <c r="B7094" s="55" t="s">
        <v>266</v>
      </c>
      <c r="C7094" s="55" t="s">
        <v>140</v>
      </c>
      <c r="D7094" s="55" t="s">
        <v>269</v>
      </c>
      <c r="E7094" s="55" t="s">
        <v>3555</v>
      </c>
      <c r="F7094" s="55">
        <v>12</v>
      </c>
      <c r="G7094" s="55">
        <v>48</v>
      </c>
    </row>
    <row r="7095" spans="2:7">
      <c r="B7095" s="55" t="s">
        <v>266</v>
      </c>
      <c r="C7095" s="55" t="s">
        <v>140</v>
      </c>
      <c r="D7095" s="55" t="s">
        <v>270</v>
      </c>
      <c r="E7095" s="55" t="s">
        <v>3555</v>
      </c>
      <c r="F7095" s="55">
        <v>0</v>
      </c>
      <c r="G7095" s="55">
        <v>2</v>
      </c>
    </row>
    <row r="7096" spans="2:7">
      <c r="B7096" s="55" t="s">
        <v>266</v>
      </c>
      <c r="C7096" s="55" t="s">
        <v>140</v>
      </c>
      <c r="D7096" s="55" t="s">
        <v>267</v>
      </c>
      <c r="E7096" s="55" t="s">
        <v>3556</v>
      </c>
      <c r="F7096" s="55">
        <v>4</v>
      </c>
      <c r="G7096" s="55">
        <v>3</v>
      </c>
    </row>
    <row r="7097" spans="2:7">
      <c r="B7097" s="55" t="s">
        <v>266</v>
      </c>
      <c r="C7097" s="55" t="s">
        <v>140</v>
      </c>
      <c r="D7097" s="55" t="s">
        <v>269</v>
      </c>
      <c r="E7097" s="55" t="s">
        <v>3556</v>
      </c>
      <c r="F7097" s="55">
        <v>2</v>
      </c>
      <c r="G7097" s="55">
        <v>0</v>
      </c>
    </row>
    <row r="7098" spans="2:7">
      <c r="B7098" s="55" t="s">
        <v>266</v>
      </c>
      <c r="C7098" s="55" t="s">
        <v>140</v>
      </c>
      <c r="D7098" s="55" t="s">
        <v>269</v>
      </c>
      <c r="E7098" s="55" t="s">
        <v>3557</v>
      </c>
      <c r="F7098" s="55">
        <v>0</v>
      </c>
      <c r="G7098" s="55">
        <v>0</v>
      </c>
    </row>
    <row r="7099" spans="2:7">
      <c r="B7099" s="55" t="s">
        <v>266</v>
      </c>
      <c r="C7099" s="55" t="s">
        <v>140</v>
      </c>
      <c r="D7099" s="55" t="s">
        <v>267</v>
      </c>
      <c r="E7099" s="55" t="s">
        <v>3558</v>
      </c>
      <c r="F7099" s="55">
        <v>0</v>
      </c>
      <c r="G7099" s="55">
        <v>0</v>
      </c>
    </row>
    <row r="7100" spans="2:7">
      <c r="B7100" s="55" t="s">
        <v>266</v>
      </c>
      <c r="C7100" s="55" t="s">
        <v>140</v>
      </c>
      <c r="D7100" s="55" t="s">
        <v>267</v>
      </c>
      <c r="E7100" s="55" t="s">
        <v>3559</v>
      </c>
      <c r="F7100" s="55">
        <v>0</v>
      </c>
      <c r="G7100" s="55">
        <v>0</v>
      </c>
    </row>
    <row r="7101" spans="2:7">
      <c r="B7101" s="55" t="s">
        <v>266</v>
      </c>
      <c r="C7101" s="55" t="s">
        <v>140</v>
      </c>
      <c r="D7101" s="55" t="s">
        <v>269</v>
      </c>
      <c r="E7101" s="55" t="s">
        <v>3559</v>
      </c>
      <c r="F7101" s="55">
        <v>0</v>
      </c>
      <c r="G7101" s="55">
        <v>0</v>
      </c>
    </row>
    <row r="7102" spans="2:7">
      <c r="B7102" s="55" t="s">
        <v>266</v>
      </c>
      <c r="C7102" s="55" t="s">
        <v>140</v>
      </c>
      <c r="D7102" s="55" t="s">
        <v>270</v>
      </c>
      <c r="E7102" s="55" t="s">
        <v>3559</v>
      </c>
      <c r="F7102" s="55">
        <v>2</v>
      </c>
      <c r="G7102" s="55">
        <v>0</v>
      </c>
    </row>
    <row r="7103" spans="2:7">
      <c r="B7103" s="55" t="s">
        <v>266</v>
      </c>
      <c r="C7103" s="55" t="s">
        <v>140</v>
      </c>
      <c r="D7103" s="55" t="s">
        <v>267</v>
      </c>
      <c r="E7103" s="55" t="s">
        <v>3560</v>
      </c>
      <c r="F7103" s="55">
        <v>2</v>
      </c>
      <c r="G7103" s="55">
        <v>0</v>
      </c>
    </row>
    <row r="7104" spans="2:7">
      <c r="B7104" s="55" t="s">
        <v>266</v>
      </c>
      <c r="C7104" s="55" t="s">
        <v>140</v>
      </c>
      <c r="D7104" s="55" t="s">
        <v>269</v>
      </c>
      <c r="E7104" s="55" t="s">
        <v>3560</v>
      </c>
      <c r="F7104" s="55">
        <v>0</v>
      </c>
      <c r="G7104" s="55">
        <v>0</v>
      </c>
    </row>
    <row r="7105" spans="2:7">
      <c r="B7105" s="55" t="s">
        <v>266</v>
      </c>
      <c r="C7105" s="55" t="s">
        <v>140</v>
      </c>
      <c r="D7105" s="55" t="s">
        <v>270</v>
      </c>
      <c r="E7105" s="55" t="s">
        <v>3560</v>
      </c>
      <c r="F7105" s="55">
        <v>0</v>
      </c>
      <c r="G7105" s="55">
        <v>0</v>
      </c>
    </row>
    <row r="7106" spans="2:7">
      <c r="B7106" s="55" t="s">
        <v>266</v>
      </c>
      <c r="C7106" s="55" t="s">
        <v>140</v>
      </c>
      <c r="D7106" s="55" t="s">
        <v>267</v>
      </c>
      <c r="E7106" s="55" t="s">
        <v>3561</v>
      </c>
      <c r="F7106" s="55">
        <v>0</v>
      </c>
      <c r="G7106" s="55">
        <v>0</v>
      </c>
    </row>
    <row r="7107" spans="2:7">
      <c r="B7107" s="55" t="s">
        <v>266</v>
      </c>
      <c r="C7107" s="55" t="s">
        <v>140</v>
      </c>
      <c r="D7107" s="55" t="s">
        <v>269</v>
      </c>
      <c r="E7107" s="55" t="s">
        <v>3561</v>
      </c>
      <c r="F7107" s="55">
        <v>0</v>
      </c>
      <c r="G7107" s="55">
        <v>0</v>
      </c>
    </row>
    <row r="7108" spans="2:7">
      <c r="B7108" s="55" t="s">
        <v>266</v>
      </c>
      <c r="C7108" s="55" t="s">
        <v>140</v>
      </c>
      <c r="D7108" s="55" t="s">
        <v>270</v>
      </c>
      <c r="E7108" s="55" t="s">
        <v>3561</v>
      </c>
      <c r="F7108" s="55">
        <v>0</v>
      </c>
      <c r="G7108" s="55">
        <v>0</v>
      </c>
    </row>
    <row r="7109" spans="2:7">
      <c r="B7109" s="55" t="s">
        <v>266</v>
      </c>
      <c r="C7109" s="55" t="s">
        <v>140</v>
      </c>
      <c r="D7109" s="55" t="s">
        <v>267</v>
      </c>
      <c r="E7109" s="55" t="s">
        <v>3562</v>
      </c>
      <c r="F7109" s="55">
        <v>2</v>
      </c>
      <c r="G7109" s="55">
        <v>3</v>
      </c>
    </row>
    <row r="7110" spans="2:7">
      <c r="B7110" s="55" t="s">
        <v>266</v>
      </c>
      <c r="C7110" s="55" t="s">
        <v>140</v>
      </c>
      <c r="D7110" s="55" t="s">
        <v>269</v>
      </c>
      <c r="E7110" s="55" t="s">
        <v>3562</v>
      </c>
      <c r="F7110" s="55">
        <v>0</v>
      </c>
      <c r="G7110" s="55">
        <v>0</v>
      </c>
    </row>
    <row r="7111" spans="2:7">
      <c r="B7111" s="55" t="s">
        <v>266</v>
      </c>
      <c r="C7111" s="55" t="s">
        <v>140</v>
      </c>
      <c r="D7111" s="55" t="s">
        <v>270</v>
      </c>
      <c r="E7111" s="55" t="s">
        <v>3562</v>
      </c>
      <c r="F7111" s="55">
        <v>1</v>
      </c>
      <c r="G7111" s="55">
        <v>0</v>
      </c>
    </row>
    <row r="7112" spans="2:7">
      <c r="B7112" s="55" t="s">
        <v>266</v>
      </c>
      <c r="C7112" s="55" t="s">
        <v>140</v>
      </c>
      <c r="D7112" s="55" t="s">
        <v>267</v>
      </c>
      <c r="E7112" s="55" t="s">
        <v>3563</v>
      </c>
      <c r="F7112" s="55">
        <v>26</v>
      </c>
      <c r="G7112" s="55">
        <v>24</v>
      </c>
    </row>
    <row r="7113" spans="2:7">
      <c r="B7113" s="55" t="s">
        <v>266</v>
      </c>
      <c r="C7113" s="55" t="s">
        <v>140</v>
      </c>
      <c r="D7113" s="55" t="s">
        <v>269</v>
      </c>
      <c r="E7113" s="55" t="s">
        <v>3563</v>
      </c>
      <c r="F7113" s="55">
        <v>27</v>
      </c>
      <c r="G7113" s="55">
        <v>72</v>
      </c>
    </row>
    <row r="7114" spans="2:7">
      <c r="B7114" s="55" t="s">
        <v>266</v>
      </c>
      <c r="C7114" s="55" t="s">
        <v>140</v>
      </c>
      <c r="D7114" s="55" t="s">
        <v>270</v>
      </c>
      <c r="E7114" s="55" t="s">
        <v>3563</v>
      </c>
      <c r="F7114" s="55">
        <v>12</v>
      </c>
      <c r="G7114" s="55">
        <v>0</v>
      </c>
    </row>
    <row r="7115" spans="2:7">
      <c r="B7115" s="55" t="s">
        <v>266</v>
      </c>
      <c r="C7115" s="55" t="s">
        <v>140</v>
      </c>
      <c r="D7115" s="55" t="s">
        <v>267</v>
      </c>
      <c r="E7115" s="55" t="s">
        <v>3564</v>
      </c>
      <c r="F7115" s="55">
        <v>12</v>
      </c>
      <c r="G7115" s="55">
        <v>0</v>
      </c>
    </row>
    <row r="7116" spans="2:7">
      <c r="B7116" s="55" t="s">
        <v>266</v>
      </c>
      <c r="C7116" s="55" t="s">
        <v>140</v>
      </c>
      <c r="D7116" s="55" t="s">
        <v>269</v>
      </c>
      <c r="E7116" s="55" t="s">
        <v>3564</v>
      </c>
      <c r="F7116" s="55">
        <v>0</v>
      </c>
      <c r="G7116" s="55">
        <v>0</v>
      </c>
    </row>
    <row r="7117" spans="2:7">
      <c r="B7117" s="55" t="s">
        <v>266</v>
      </c>
      <c r="C7117" s="55" t="s">
        <v>140</v>
      </c>
      <c r="D7117" s="55" t="s">
        <v>267</v>
      </c>
      <c r="E7117" s="55" t="s">
        <v>3565</v>
      </c>
      <c r="F7117" s="55">
        <v>0</v>
      </c>
      <c r="G7117" s="55">
        <v>0</v>
      </c>
    </row>
    <row r="7118" spans="2:7">
      <c r="B7118" s="55" t="s">
        <v>266</v>
      </c>
      <c r="C7118" s="55" t="s">
        <v>140</v>
      </c>
      <c r="D7118" s="55" t="s">
        <v>267</v>
      </c>
      <c r="E7118" s="55" t="s">
        <v>3566</v>
      </c>
      <c r="F7118" s="55">
        <v>2</v>
      </c>
      <c r="G7118" s="55">
        <v>0</v>
      </c>
    </row>
    <row r="7119" spans="2:7">
      <c r="B7119" s="55" t="s">
        <v>266</v>
      </c>
      <c r="C7119" s="55" t="s">
        <v>140</v>
      </c>
      <c r="D7119" s="55" t="s">
        <v>267</v>
      </c>
      <c r="E7119" s="55" t="s">
        <v>3567</v>
      </c>
      <c r="F7119" s="55">
        <v>0</v>
      </c>
      <c r="G7119" s="55">
        <v>0</v>
      </c>
    </row>
    <row r="7120" spans="2:7">
      <c r="B7120" s="55" t="s">
        <v>266</v>
      </c>
      <c r="C7120" s="55" t="s">
        <v>140</v>
      </c>
      <c r="D7120" s="55" t="s">
        <v>269</v>
      </c>
      <c r="E7120" s="55" t="s">
        <v>3567</v>
      </c>
      <c r="F7120" s="55">
        <v>0</v>
      </c>
      <c r="G7120" s="55">
        <v>6</v>
      </c>
    </row>
    <row r="7121" spans="2:7">
      <c r="B7121" s="55" t="s">
        <v>266</v>
      </c>
      <c r="C7121" s="55" t="s">
        <v>140</v>
      </c>
      <c r="D7121" s="55" t="s">
        <v>267</v>
      </c>
      <c r="E7121" s="55" t="s">
        <v>3568</v>
      </c>
      <c r="F7121" s="55">
        <v>0</v>
      </c>
      <c r="G7121" s="55">
        <v>2</v>
      </c>
    </row>
    <row r="7122" spans="2:7">
      <c r="B7122" s="55" t="s">
        <v>266</v>
      </c>
      <c r="C7122" s="55" t="s">
        <v>140</v>
      </c>
      <c r="D7122" s="55" t="s">
        <v>269</v>
      </c>
      <c r="E7122" s="55" t="s">
        <v>3568</v>
      </c>
      <c r="F7122" s="55">
        <v>0</v>
      </c>
      <c r="G7122" s="55">
        <v>0</v>
      </c>
    </row>
    <row r="7123" spans="2:7">
      <c r="B7123" s="55" t="s">
        <v>266</v>
      </c>
      <c r="C7123" s="55" t="s">
        <v>140</v>
      </c>
      <c r="D7123" s="55" t="s">
        <v>270</v>
      </c>
      <c r="E7123" s="55" t="s">
        <v>3568</v>
      </c>
      <c r="F7123" s="55">
        <v>0</v>
      </c>
      <c r="G7123" s="55">
        <v>0</v>
      </c>
    </row>
    <row r="7124" spans="2:7">
      <c r="B7124" s="55" t="s">
        <v>266</v>
      </c>
      <c r="C7124" s="55" t="s">
        <v>140</v>
      </c>
      <c r="D7124" s="55" t="s">
        <v>267</v>
      </c>
      <c r="E7124" s="55" t="s">
        <v>3569</v>
      </c>
      <c r="F7124" s="55">
        <v>148</v>
      </c>
      <c r="G7124" s="55">
        <v>223</v>
      </c>
    </row>
    <row r="7125" spans="2:7">
      <c r="B7125" s="55" t="s">
        <v>266</v>
      </c>
      <c r="C7125" s="55" t="s">
        <v>140</v>
      </c>
      <c r="D7125" s="55" t="s">
        <v>269</v>
      </c>
      <c r="E7125" s="55" t="s">
        <v>3569</v>
      </c>
      <c r="F7125" s="55">
        <v>108</v>
      </c>
      <c r="G7125" s="55">
        <v>99</v>
      </c>
    </row>
    <row r="7126" spans="2:7">
      <c r="B7126" s="55" t="s">
        <v>266</v>
      </c>
      <c r="C7126" s="55" t="s">
        <v>140</v>
      </c>
      <c r="D7126" s="55" t="s">
        <v>270</v>
      </c>
      <c r="E7126" s="55" t="s">
        <v>3569</v>
      </c>
      <c r="F7126" s="55">
        <v>84</v>
      </c>
      <c r="G7126" s="55">
        <v>74</v>
      </c>
    </row>
    <row r="7127" spans="2:7">
      <c r="B7127" s="55" t="s">
        <v>266</v>
      </c>
      <c r="C7127" s="55" t="s">
        <v>140</v>
      </c>
      <c r="D7127" s="55" t="s">
        <v>267</v>
      </c>
      <c r="E7127" s="55" t="s">
        <v>3570</v>
      </c>
      <c r="F7127" s="55">
        <v>783</v>
      </c>
      <c r="G7127" s="55">
        <v>829</v>
      </c>
    </row>
    <row r="7128" spans="2:7">
      <c r="B7128" s="55" t="s">
        <v>266</v>
      </c>
      <c r="C7128" s="55" t="s">
        <v>140</v>
      </c>
      <c r="D7128" s="55" t="s">
        <v>269</v>
      </c>
      <c r="E7128" s="55" t="s">
        <v>3570</v>
      </c>
      <c r="F7128" s="55">
        <v>1762</v>
      </c>
      <c r="G7128" s="55">
        <v>1425</v>
      </c>
    </row>
    <row r="7129" spans="2:7">
      <c r="B7129" s="55" t="s">
        <v>266</v>
      </c>
      <c r="C7129" s="55" t="s">
        <v>140</v>
      </c>
      <c r="D7129" s="55" t="s">
        <v>270</v>
      </c>
      <c r="E7129" s="55" t="s">
        <v>3570</v>
      </c>
      <c r="F7129" s="55">
        <v>1332</v>
      </c>
      <c r="G7129" s="55">
        <v>1237</v>
      </c>
    </row>
    <row r="7130" spans="2:7">
      <c r="B7130" s="55" t="s">
        <v>266</v>
      </c>
      <c r="C7130" s="55" t="s">
        <v>140</v>
      </c>
      <c r="D7130" s="55" t="s">
        <v>267</v>
      </c>
      <c r="E7130" s="55" t="s">
        <v>3571</v>
      </c>
      <c r="F7130" s="55">
        <v>0</v>
      </c>
      <c r="G7130" s="55">
        <v>0</v>
      </c>
    </row>
    <row r="7131" spans="2:7">
      <c r="B7131" s="55" t="s">
        <v>266</v>
      </c>
      <c r="C7131" s="55" t="s">
        <v>140</v>
      </c>
      <c r="D7131" s="55" t="s">
        <v>269</v>
      </c>
      <c r="E7131" s="55" t="s">
        <v>3571</v>
      </c>
      <c r="F7131" s="55">
        <v>0</v>
      </c>
      <c r="G7131" s="55">
        <v>24</v>
      </c>
    </row>
    <row r="7132" spans="2:7">
      <c r="B7132" s="55" t="s">
        <v>266</v>
      </c>
      <c r="C7132" s="55" t="s">
        <v>140</v>
      </c>
      <c r="D7132" s="55" t="s">
        <v>267</v>
      </c>
      <c r="E7132" s="55" t="s">
        <v>3572</v>
      </c>
      <c r="F7132" s="55">
        <v>0</v>
      </c>
      <c r="G7132" s="55">
        <v>0</v>
      </c>
    </row>
    <row r="7133" spans="2:7">
      <c r="B7133" s="55" t="s">
        <v>266</v>
      </c>
      <c r="C7133" s="55" t="s">
        <v>140</v>
      </c>
      <c r="D7133" s="55" t="s">
        <v>267</v>
      </c>
      <c r="E7133" s="55" t="s">
        <v>2162</v>
      </c>
      <c r="F7133" s="55">
        <v>4</v>
      </c>
      <c r="G7133" s="55">
        <v>0</v>
      </c>
    </row>
    <row r="7134" spans="2:7">
      <c r="B7134" s="55" t="s">
        <v>266</v>
      </c>
      <c r="C7134" s="55" t="s">
        <v>140</v>
      </c>
      <c r="D7134" s="55" t="s">
        <v>270</v>
      </c>
      <c r="E7134" s="55" t="s">
        <v>2162</v>
      </c>
      <c r="F7134" s="55">
        <v>0</v>
      </c>
      <c r="G7134" s="55">
        <v>0</v>
      </c>
    </row>
    <row r="7135" spans="2:7">
      <c r="B7135" s="55" t="s">
        <v>266</v>
      </c>
      <c r="C7135" s="55" t="s">
        <v>140</v>
      </c>
      <c r="D7135" s="55" t="s">
        <v>267</v>
      </c>
      <c r="E7135" s="55" t="s">
        <v>3573</v>
      </c>
      <c r="F7135" s="55">
        <v>0</v>
      </c>
      <c r="G7135" s="55">
        <v>0</v>
      </c>
    </row>
    <row r="7136" spans="2:7">
      <c r="B7136" s="55" t="s">
        <v>266</v>
      </c>
      <c r="C7136" s="55" t="s">
        <v>140</v>
      </c>
      <c r="D7136" s="55" t="s">
        <v>269</v>
      </c>
      <c r="E7136" s="55" t="s">
        <v>3573</v>
      </c>
      <c r="F7136" s="55">
        <v>0</v>
      </c>
      <c r="G7136" s="55">
        <v>7</v>
      </c>
    </row>
    <row r="7137" spans="2:7">
      <c r="B7137" s="55" t="s">
        <v>266</v>
      </c>
      <c r="C7137" s="55" t="s">
        <v>140</v>
      </c>
      <c r="D7137" s="55" t="s">
        <v>267</v>
      </c>
      <c r="E7137" s="55" t="s">
        <v>3574</v>
      </c>
      <c r="F7137" s="55">
        <v>9</v>
      </c>
      <c r="G7137" s="55">
        <v>34</v>
      </c>
    </row>
    <row r="7138" spans="2:7">
      <c r="B7138" s="55" t="s">
        <v>266</v>
      </c>
      <c r="C7138" s="55" t="s">
        <v>140</v>
      </c>
      <c r="D7138" s="55" t="s">
        <v>269</v>
      </c>
      <c r="E7138" s="55" t="s">
        <v>3574</v>
      </c>
      <c r="F7138" s="55">
        <v>69</v>
      </c>
      <c r="G7138" s="55">
        <v>210</v>
      </c>
    </row>
    <row r="7139" spans="2:7">
      <c r="B7139" s="55" t="s">
        <v>266</v>
      </c>
      <c r="C7139" s="55" t="s">
        <v>140</v>
      </c>
      <c r="D7139" s="55" t="s">
        <v>270</v>
      </c>
      <c r="E7139" s="55" t="s">
        <v>3574</v>
      </c>
      <c r="F7139" s="55">
        <v>0</v>
      </c>
      <c r="G7139" s="55">
        <v>6</v>
      </c>
    </row>
    <row r="7140" spans="2:7">
      <c r="B7140" s="55" t="s">
        <v>266</v>
      </c>
      <c r="C7140" s="55" t="s">
        <v>140</v>
      </c>
      <c r="D7140" s="55" t="s">
        <v>267</v>
      </c>
      <c r="E7140" s="55" t="s">
        <v>3209</v>
      </c>
      <c r="F7140" s="55">
        <v>99</v>
      </c>
      <c r="G7140" s="55">
        <v>147</v>
      </c>
    </row>
    <row r="7141" spans="2:7">
      <c r="B7141" s="55" t="s">
        <v>266</v>
      </c>
      <c r="C7141" s="55" t="s">
        <v>140</v>
      </c>
      <c r="D7141" s="55" t="s">
        <v>269</v>
      </c>
      <c r="E7141" s="55" t="s">
        <v>3209</v>
      </c>
      <c r="F7141" s="55">
        <v>218</v>
      </c>
      <c r="G7141" s="55">
        <v>233</v>
      </c>
    </row>
    <row r="7142" spans="2:7">
      <c r="B7142" s="55" t="s">
        <v>266</v>
      </c>
      <c r="C7142" s="55" t="s">
        <v>140</v>
      </c>
      <c r="D7142" s="55" t="s">
        <v>270</v>
      </c>
      <c r="E7142" s="55" t="s">
        <v>3209</v>
      </c>
      <c r="F7142" s="55">
        <v>106</v>
      </c>
      <c r="G7142" s="55">
        <v>97</v>
      </c>
    </row>
    <row r="7143" spans="2:7">
      <c r="B7143" s="55" t="s">
        <v>266</v>
      </c>
      <c r="C7143" s="55" t="s">
        <v>140</v>
      </c>
      <c r="D7143" s="55" t="s">
        <v>267</v>
      </c>
      <c r="E7143" s="55" t="s">
        <v>3575</v>
      </c>
      <c r="F7143" s="55">
        <v>4</v>
      </c>
      <c r="G7143" s="55">
        <v>0</v>
      </c>
    </row>
    <row r="7144" spans="2:7">
      <c r="B7144" s="55" t="s">
        <v>266</v>
      </c>
      <c r="C7144" s="55" t="s">
        <v>140</v>
      </c>
      <c r="D7144" s="55" t="s">
        <v>269</v>
      </c>
      <c r="E7144" s="55" t="s">
        <v>3575</v>
      </c>
      <c r="F7144" s="55">
        <v>0</v>
      </c>
      <c r="G7144" s="55">
        <v>0</v>
      </c>
    </row>
    <row r="7145" spans="2:7">
      <c r="B7145" s="55" t="s">
        <v>266</v>
      </c>
      <c r="C7145" s="55" t="s">
        <v>140</v>
      </c>
      <c r="D7145" s="55" t="s">
        <v>270</v>
      </c>
      <c r="E7145" s="55" t="s">
        <v>3575</v>
      </c>
      <c r="F7145" s="55">
        <v>0</v>
      </c>
      <c r="G7145" s="55">
        <v>0</v>
      </c>
    </row>
    <row r="7146" spans="2:7">
      <c r="B7146" s="55" t="s">
        <v>266</v>
      </c>
      <c r="C7146" s="55" t="s">
        <v>140</v>
      </c>
      <c r="D7146" s="55" t="s">
        <v>267</v>
      </c>
      <c r="E7146" s="55" t="s">
        <v>3576</v>
      </c>
      <c r="F7146" s="55">
        <v>12</v>
      </c>
      <c r="G7146" s="55">
        <v>69</v>
      </c>
    </row>
    <row r="7147" spans="2:7">
      <c r="B7147" s="55" t="s">
        <v>266</v>
      </c>
      <c r="C7147" s="55" t="s">
        <v>140</v>
      </c>
      <c r="D7147" s="55" t="s">
        <v>269</v>
      </c>
      <c r="E7147" s="55" t="s">
        <v>3576</v>
      </c>
      <c r="F7147" s="55">
        <v>0</v>
      </c>
      <c r="G7147" s="55">
        <v>0</v>
      </c>
    </row>
    <row r="7148" spans="2:7">
      <c r="B7148" s="55" t="s">
        <v>266</v>
      </c>
      <c r="C7148" s="55" t="s">
        <v>140</v>
      </c>
      <c r="D7148" s="55" t="s">
        <v>270</v>
      </c>
      <c r="E7148" s="55" t="s">
        <v>3576</v>
      </c>
      <c r="F7148" s="55">
        <v>0</v>
      </c>
      <c r="G7148" s="55">
        <v>12</v>
      </c>
    </row>
    <row r="7149" spans="2:7">
      <c r="B7149" s="55" t="s">
        <v>266</v>
      </c>
      <c r="C7149" s="55" t="s">
        <v>140</v>
      </c>
      <c r="D7149" s="55" t="s">
        <v>267</v>
      </c>
      <c r="E7149" s="55" t="s">
        <v>3577</v>
      </c>
      <c r="F7149" s="55">
        <v>2</v>
      </c>
      <c r="G7149" s="55">
        <v>0</v>
      </c>
    </row>
    <row r="7150" spans="2:7">
      <c r="B7150" s="55" t="s">
        <v>266</v>
      </c>
      <c r="C7150" s="55" t="s">
        <v>140</v>
      </c>
      <c r="D7150" s="55" t="s">
        <v>267</v>
      </c>
      <c r="E7150" s="55" t="s">
        <v>3578</v>
      </c>
      <c r="F7150" s="55">
        <v>3</v>
      </c>
      <c r="G7150" s="55">
        <v>2</v>
      </c>
    </row>
    <row r="7151" spans="2:7">
      <c r="B7151" s="55" t="s">
        <v>266</v>
      </c>
      <c r="C7151" s="55" t="s">
        <v>140</v>
      </c>
      <c r="D7151" s="55" t="s">
        <v>269</v>
      </c>
      <c r="E7151" s="55" t="s">
        <v>3578</v>
      </c>
      <c r="F7151" s="55">
        <v>0</v>
      </c>
      <c r="G7151" s="55">
        <v>0</v>
      </c>
    </row>
    <row r="7152" spans="2:7">
      <c r="B7152" s="55" t="s">
        <v>266</v>
      </c>
      <c r="C7152" s="55" t="s">
        <v>140</v>
      </c>
      <c r="D7152" s="55" t="s">
        <v>267</v>
      </c>
      <c r="E7152" s="55" t="s">
        <v>2685</v>
      </c>
      <c r="F7152" s="55">
        <v>0</v>
      </c>
      <c r="G7152" s="55">
        <v>0</v>
      </c>
    </row>
    <row r="7153" spans="2:7">
      <c r="B7153" s="55" t="s">
        <v>266</v>
      </c>
      <c r="C7153" s="55" t="s">
        <v>140</v>
      </c>
      <c r="D7153" s="55" t="s">
        <v>267</v>
      </c>
      <c r="E7153" s="55" t="s">
        <v>3579</v>
      </c>
      <c r="F7153" s="55">
        <v>13</v>
      </c>
      <c r="G7153" s="55">
        <v>18</v>
      </c>
    </row>
    <row r="7154" spans="2:7">
      <c r="B7154" s="55" t="s">
        <v>266</v>
      </c>
      <c r="C7154" s="55" t="s">
        <v>140</v>
      </c>
      <c r="D7154" s="55" t="s">
        <v>269</v>
      </c>
      <c r="E7154" s="55" t="s">
        <v>3579</v>
      </c>
      <c r="F7154" s="55">
        <v>0</v>
      </c>
      <c r="G7154" s="55">
        <v>0</v>
      </c>
    </row>
    <row r="7155" spans="2:7">
      <c r="B7155" s="55" t="s">
        <v>266</v>
      </c>
      <c r="C7155" s="55" t="s">
        <v>140</v>
      </c>
      <c r="D7155" s="55" t="s">
        <v>267</v>
      </c>
      <c r="E7155" s="55" t="s">
        <v>3580</v>
      </c>
      <c r="F7155" s="55">
        <v>0</v>
      </c>
      <c r="G7155" s="55">
        <v>0</v>
      </c>
    </row>
    <row r="7156" spans="2:7">
      <c r="B7156" s="55" t="s">
        <v>266</v>
      </c>
      <c r="C7156" s="55" t="s">
        <v>140</v>
      </c>
      <c r="D7156" s="55" t="s">
        <v>269</v>
      </c>
      <c r="E7156" s="55" t="s">
        <v>3580</v>
      </c>
      <c r="F7156" s="55">
        <v>0</v>
      </c>
      <c r="G7156" s="55">
        <v>0</v>
      </c>
    </row>
    <row r="7157" spans="2:7">
      <c r="B7157" s="55" t="s">
        <v>266</v>
      </c>
      <c r="C7157" s="55" t="s">
        <v>140</v>
      </c>
      <c r="D7157" s="55" t="s">
        <v>267</v>
      </c>
      <c r="E7157" s="55" t="s">
        <v>3581</v>
      </c>
      <c r="F7157" s="55">
        <v>0</v>
      </c>
      <c r="G7157" s="55">
        <v>1</v>
      </c>
    </row>
    <row r="7158" spans="2:7">
      <c r="B7158" s="55" t="s">
        <v>266</v>
      </c>
      <c r="C7158" s="55" t="s">
        <v>140</v>
      </c>
      <c r="D7158" s="55" t="s">
        <v>270</v>
      </c>
      <c r="E7158" s="55" t="s">
        <v>3581</v>
      </c>
      <c r="F7158" s="55">
        <v>1</v>
      </c>
      <c r="G7158" s="55">
        <v>1</v>
      </c>
    </row>
    <row r="7159" spans="2:7">
      <c r="B7159" s="55" t="s">
        <v>266</v>
      </c>
      <c r="C7159" s="55" t="s">
        <v>140</v>
      </c>
      <c r="D7159" s="55" t="s">
        <v>270</v>
      </c>
      <c r="E7159" s="55" t="s">
        <v>3582</v>
      </c>
      <c r="F7159" s="55">
        <v>0</v>
      </c>
      <c r="G7159" s="55">
        <v>0</v>
      </c>
    </row>
    <row r="7160" spans="2:7">
      <c r="B7160" s="55" t="s">
        <v>266</v>
      </c>
      <c r="C7160" s="55" t="s">
        <v>140</v>
      </c>
      <c r="D7160" s="55" t="s">
        <v>267</v>
      </c>
      <c r="E7160" s="55" t="s">
        <v>3583</v>
      </c>
      <c r="F7160" s="55">
        <v>20</v>
      </c>
      <c r="G7160" s="55">
        <v>0</v>
      </c>
    </row>
    <row r="7161" spans="2:7">
      <c r="B7161" s="55" t="s">
        <v>266</v>
      </c>
      <c r="C7161" s="55" t="s">
        <v>140</v>
      </c>
      <c r="D7161" s="55" t="s">
        <v>269</v>
      </c>
      <c r="E7161" s="55" t="s">
        <v>3583</v>
      </c>
      <c r="F7161" s="55">
        <v>20</v>
      </c>
      <c r="G7161" s="55">
        <v>0</v>
      </c>
    </row>
    <row r="7162" spans="2:7">
      <c r="B7162" s="55" t="s">
        <v>266</v>
      </c>
      <c r="C7162" s="55" t="s">
        <v>140</v>
      </c>
      <c r="D7162" s="55" t="s">
        <v>267</v>
      </c>
      <c r="E7162" s="55" t="s">
        <v>2696</v>
      </c>
      <c r="F7162" s="55">
        <v>4</v>
      </c>
      <c r="G7162" s="55">
        <v>8</v>
      </c>
    </row>
    <row r="7163" spans="2:7">
      <c r="B7163" s="55" t="s">
        <v>266</v>
      </c>
      <c r="C7163" s="55" t="s">
        <v>140</v>
      </c>
      <c r="D7163" s="55" t="s">
        <v>269</v>
      </c>
      <c r="E7163" s="55" t="s">
        <v>2696</v>
      </c>
      <c r="F7163" s="55">
        <v>0</v>
      </c>
      <c r="G7163" s="55">
        <v>30</v>
      </c>
    </row>
    <row r="7164" spans="2:7">
      <c r="B7164" s="55" t="s">
        <v>266</v>
      </c>
      <c r="C7164" s="55" t="s">
        <v>140</v>
      </c>
      <c r="D7164" s="55" t="s">
        <v>270</v>
      </c>
      <c r="E7164" s="55" t="s">
        <v>2696</v>
      </c>
      <c r="F7164" s="55">
        <v>0</v>
      </c>
      <c r="G7164" s="55">
        <v>0</v>
      </c>
    </row>
    <row r="7165" spans="2:7">
      <c r="B7165" s="55" t="s">
        <v>266</v>
      </c>
      <c r="C7165" s="55" t="s">
        <v>140</v>
      </c>
      <c r="D7165" s="55" t="s">
        <v>269</v>
      </c>
      <c r="E7165" s="55" t="s">
        <v>3584</v>
      </c>
      <c r="F7165" s="55">
        <v>12</v>
      </c>
      <c r="G7165" s="55">
        <v>10</v>
      </c>
    </row>
    <row r="7166" spans="2:7">
      <c r="B7166" s="55" t="s">
        <v>266</v>
      </c>
      <c r="C7166" s="55" t="s">
        <v>140</v>
      </c>
      <c r="D7166" s="55" t="s">
        <v>267</v>
      </c>
      <c r="E7166" s="55" t="s">
        <v>3585</v>
      </c>
      <c r="F7166" s="55">
        <v>5</v>
      </c>
      <c r="G7166" s="55">
        <v>33</v>
      </c>
    </row>
    <row r="7167" spans="2:7">
      <c r="B7167" s="55" t="s">
        <v>266</v>
      </c>
      <c r="C7167" s="55" t="s">
        <v>140</v>
      </c>
      <c r="D7167" s="55" t="s">
        <v>267</v>
      </c>
      <c r="E7167" s="55" t="s">
        <v>3586</v>
      </c>
      <c r="F7167" s="55">
        <v>0</v>
      </c>
      <c r="G7167" s="55">
        <v>0</v>
      </c>
    </row>
    <row r="7168" spans="2:7">
      <c r="B7168" s="55" t="s">
        <v>266</v>
      </c>
      <c r="C7168" s="55" t="s">
        <v>140</v>
      </c>
      <c r="D7168" s="55" t="s">
        <v>269</v>
      </c>
      <c r="E7168" s="55" t="s">
        <v>3586</v>
      </c>
      <c r="F7168" s="55">
        <v>0</v>
      </c>
      <c r="G7168" s="55">
        <v>0</v>
      </c>
    </row>
    <row r="7169" spans="2:7">
      <c r="B7169" s="55" t="s">
        <v>266</v>
      </c>
      <c r="C7169" s="55" t="s">
        <v>140</v>
      </c>
      <c r="D7169" s="55" t="s">
        <v>267</v>
      </c>
      <c r="E7169" s="55" t="s">
        <v>1004</v>
      </c>
      <c r="F7169" s="55">
        <v>9</v>
      </c>
      <c r="G7169" s="55">
        <v>27</v>
      </c>
    </row>
    <row r="7170" spans="2:7">
      <c r="B7170" s="55" t="s">
        <v>266</v>
      </c>
      <c r="C7170" s="55" t="s">
        <v>140</v>
      </c>
      <c r="D7170" s="55" t="s">
        <v>269</v>
      </c>
      <c r="E7170" s="55" t="s">
        <v>1004</v>
      </c>
      <c r="F7170" s="55">
        <v>12</v>
      </c>
      <c r="G7170" s="55">
        <v>12</v>
      </c>
    </row>
    <row r="7171" spans="2:7">
      <c r="B7171" s="55" t="s">
        <v>266</v>
      </c>
      <c r="C7171" s="55" t="s">
        <v>140</v>
      </c>
      <c r="D7171" s="55" t="s">
        <v>270</v>
      </c>
      <c r="E7171" s="55" t="s">
        <v>1004</v>
      </c>
      <c r="F7171" s="55">
        <v>0</v>
      </c>
      <c r="G7171" s="55">
        <v>0</v>
      </c>
    </row>
    <row r="7172" spans="2:7">
      <c r="B7172" s="55" t="s">
        <v>266</v>
      </c>
      <c r="C7172" s="55" t="s">
        <v>140</v>
      </c>
      <c r="D7172" s="55" t="s">
        <v>267</v>
      </c>
      <c r="E7172" s="55" t="s">
        <v>3587</v>
      </c>
      <c r="F7172" s="55">
        <v>0</v>
      </c>
      <c r="G7172" s="55">
        <v>1</v>
      </c>
    </row>
    <row r="7173" spans="2:7">
      <c r="B7173" s="55" t="s">
        <v>266</v>
      </c>
      <c r="C7173" s="55" t="s">
        <v>140</v>
      </c>
      <c r="D7173" s="55" t="s">
        <v>269</v>
      </c>
      <c r="E7173" s="55" t="s">
        <v>3587</v>
      </c>
      <c r="F7173" s="55">
        <v>0</v>
      </c>
      <c r="G7173" s="55">
        <v>0</v>
      </c>
    </row>
    <row r="7174" spans="2:7">
      <c r="B7174" s="55" t="s">
        <v>266</v>
      </c>
      <c r="C7174" s="55" t="s">
        <v>140</v>
      </c>
      <c r="D7174" s="55" t="s">
        <v>267</v>
      </c>
      <c r="E7174" s="55" t="s">
        <v>3588</v>
      </c>
      <c r="F7174" s="55">
        <v>40</v>
      </c>
      <c r="G7174" s="55">
        <v>23</v>
      </c>
    </row>
    <row r="7175" spans="2:7">
      <c r="B7175" s="55" t="s">
        <v>266</v>
      </c>
      <c r="C7175" s="55" t="s">
        <v>140</v>
      </c>
      <c r="D7175" s="55" t="s">
        <v>269</v>
      </c>
      <c r="E7175" s="55" t="s">
        <v>3589</v>
      </c>
      <c r="F7175" s="55">
        <v>1</v>
      </c>
      <c r="G7175" s="55">
        <v>3</v>
      </c>
    </row>
    <row r="7176" spans="2:7">
      <c r="B7176" s="55" t="s">
        <v>266</v>
      </c>
      <c r="C7176" s="55" t="s">
        <v>140</v>
      </c>
      <c r="D7176" s="55" t="s">
        <v>270</v>
      </c>
      <c r="E7176" s="55" t="s">
        <v>3589</v>
      </c>
      <c r="F7176" s="55">
        <v>1</v>
      </c>
      <c r="G7176" s="55">
        <v>0</v>
      </c>
    </row>
    <row r="7177" spans="2:7">
      <c r="B7177" s="55" t="s">
        <v>266</v>
      </c>
      <c r="C7177" s="55" t="s">
        <v>140</v>
      </c>
      <c r="D7177" s="55" t="s">
        <v>267</v>
      </c>
      <c r="E7177" s="55" t="s">
        <v>3590</v>
      </c>
      <c r="F7177" s="55">
        <v>0</v>
      </c>
      <c r="G7177" s="55">
        <v>0</v>
      </c>
    </row>
    <row r="7178" spans="2:7">
      <c r="B7178" s="55" t="s">
        <v>266</v>
      </c>
      <c r="C7178" s="55" t="s">
        <v>140</v>
      </c>
      <c r="D7178" s="55" t="s">
        <v>267</v>
      </c>
      <c r="E7178" s="55" t="s">
        <v>3591</v>
      </c>
      <c r="F7178" s="55">
        <v>3</v>
      </c>
      <c r="G7178" s="55">
        <v>33</v>
      </c>
    </row>
    <row r="7179" spans="2:7">
      <c r="B7179" s="55" t="s">
        <v>266</v>
      </c>
      <c r="C7179" s="55" t="s">
        <v>140</v>
      </c>
      <c r="D7179" s="55" t="s">
        <v>269</v>
      </c>
      <c r="E7179" s="55" t="s">
        <v>3591</v>
      </c>
      <c r="F7179" s="55">
        <v>0</v>
      </c>
      <c r="G7179" s="55">
        <v>6</v>
      </c>
    </row>
    <row r="7180" spans="2:7">
      <c r="B7180" s="55" t="s">
        <v>266</v>
      </c>
      <c r="C7180" s="55" t="s">
        <v>140</v>
      </c>
      <c r="D7180" s="55" t="s">
        <v>270</v>
      </c>
      <c r="E7180" s="55" t="s">
        <v>3591</v>
      </c>
      <c r="F7180" s="55">
        <v>0</v>
      </c>
      <c r="G7180" s="55">
        <v>0</v>
      </c>
    </row>
    <row r="7181" spans="2:7">
      <c r="B7181" s="55" t="s">
        <v>266</v>
      </c>
      <c r="C7181" s="55" t="s">
        <v>140</v>
      </c>
      <c r="D7181" s="55" t="s">
        <v>267</v>
      </c>
      <c r="E7181" s="55" t="s">
        <v>3592</v>
      </c>
      <c r="F7181" s="55">
        <v>0</v>
      </c>
      <c r="G7181" s="55">
        <v>5</v>
      </c>
    </row>
    <row r="7182" spans="2:7">
      <c r="B7182" s="55" t="s">
        <v>266</v>
      </c>
      <c r="C7182" s="55" t="s">
        <v>140</v>
      </c>
      <c r="D7182" s="55" t="s">
        <v>269</v>
      </c>
      <c r="E7182" s="55" t="s">
        <v>3592</v>
      </c>
      <c r="F7182" s="55">
        <v>0</v>
      </c>
      <c r="G7182" s="55">
        <v>24</v>
      </c>
    </row>
    <row r="7183" spans="2:7">
      <c r="B7183" s="55" t="s">
        <v>266</v>
      </c>
      <c r="C7183" s="55" t="s">
        <v>140</v>
      </c>
      <c r="D7183" s="55" t="s">
        <v>267</v>
      </c>
      <c r="E7183" s="55" t="s">
        <v>3593</v>
      </c>
      <c r="F7183" s="55">
        <v>6</v>
      </c>
      <c r="G7183" s="55">
        <v>2</v>
      </c>
    </row>
    <row r="7184" spans="2:7">
      <c r="B7184" s="55" t="s">
        <v>266</v>
      </c>
      <c r="C7184" s="55" t="s">
        <v>140</v>
      </c>
      <c r="D7184" s="55" t="s">
        <v>269</v>
      </c>
      <c r="E7184" s="55" t="s">
        <v>3593</v>
      </c>
      <c r="F7184" s="55">
        <v>0</v>
      </c>
      <c r="G7184" s="55">
        <v>0</v>
      </c>
    </row>
    <row r="7185" spans="2:7">
      <c r="B7185" s="55" t="s">
        <v>266</v>
      </c>
      <c r="C7185" s="55" t="s">
        <v>140</v>
      </c>
      <c r="D7185" s="55" t="s">
        <v>267</v>
      </c>
      <c r="E7185" s="55" t="s">
        <v>3594</v>
      </c>
      <c r="F7185" s="55">
        <v>1</v>
      </c>
      <c r="G7185" s="55">
        <v>0</v>
      </c>
    </row>
    <row r="7186" spans="2:7">
      <c r="B7186" s="55" t="s">
        <v>266</v>
      </c>
      <c r="C7186" s="55" t="s">
        <v>140</v>
      </c>
      <c r="D7186" s="55" t="s">
        <v>270</v>
      </c>
      <c r="E7186" s="55" t="s">
        <v>3594</v>
      </c>
      <c r="F7186" s="55">
        <v>0</v>
      </c>
      <c r="G7186" s="55">
        <v>0</v>
      </c>
    </row>
    <row r="7187" spans="2:7">
      <c r="B7187" s="55" t="s">
        <v>266</v>
      </c>
      <c r="C7187" s="55" t="s">
        <v>140</v>
      </c>
      <c r="D7187" s="55" t="s">
        <v>267</v>
      </c>
      <c r="E7187" s="55" t="s">
        <v>3595</v>
      </c>
      <c r="F7187" s="55">
        <v>0</v>
      </c>
      <c r="G7187" s="55">
        <v>0</v>
      </c>
    </row>
    <row r="7188" spans="2:7">
      <c r="B7188" s="55" t="s">
        <v>266</v>
      </c>
      <c r="C7188" s="55" t="s">
        <v>140</v>
      </c>
      <c r="D7188" s="55" t="s">
        <v>267</v>
      </c>
      <c r="E7188" s="55" t="s">
        <v>3596</v>
      </c>
      <c r="F7188" s="55">
        <v>0</v>
      </c>
      <c r="G7188" s="55">
        <v>0</v>
      </c>
    </row>
    <row r="7189" spans="2:7">
      <c r="B7189" s="55" t="s">
        <v>266</v>
      </c>
      <c r="C7189" s="55" t="s">
        <v>140</v>
      </c>
      <c r="D7189" s="55" t="s">
        <v>267</v>
      </c>
      <c r="E7189" s="55" t="s">
        <v>801</v>
      </c>
      <c r="F7189" s="55">
        <v>0</v>
      </c>
      <c r="G7189" s="55">
        <v>0</v>
      </c>
    </row>
    <row r="7190" spans="2:7">
      <c r="B7190" s="55" t="s">
        <v>266</v>
      </c>
      <c r="C7190" s="55" t="s">
        <v>140</v>
      </c>
      <c r="D7190" s="55" t="s">
        <v>267</v>
      </c>
      <c r="E7190" s="55" t="s">
        <v>3597</v>
      </c>
      <c r="F7190" s="55">
        <v>2</v>
      </c>
      <c r="G7190" s="55">
        <v>0</v>
      </c>
    </row>
    <row r="7191" spans="2:7">
      <c r="B7191" s="55" t="s">
        <v>266</v>
      </c>
      <c r="C7191" s="55" t="s">
        <v>140</v>
      </c>
      <c r="D7191" s="55" t="s">
        <v>270</v>
      </c>
      <c r="E7191" s="55" t="s">
        <v>3597</v>
      </c>
      <c r="F7191" s="55">
        <v>0</v>
      </c>
      <c r="G7191" s="55">
        <v>0</v>
      </c>
    </row>
    <row r="7192" spans="2:7">
      <c r="B7192" s="55" t="s">
        <v>266</v>
      </c>
      <c r="C7192" s="55" t="s">
        <v>140</v>
      </c>
      <c r="D7192" s="55" t="s">
        <v>267</v>
      </c>
      <c r="E7192" s="55" t="s">
        <v>3598</v>
      </c>
      <c r="F7192" s="55">
        <v>6</v>
      </c>
      <c r="G7192" s="55">
        <v>6</v>
      </c>
    </row>
    <row r="7193" spans="2:7">
      <c r="B7193" s="55" t="s">
        <v>266</v>
      </c>
      <c r="C7193" s="55" t="s">
        <v>140</v>
      </c>
      <c r="D7193" s="55" t="s">
        <v>269</v>
      </c>
      <c r="E7193" s="55" t="s">
        <v>3598</v>
      </c>
      <c r="F7193" s="55">
        <v>0</v>
      </c>
      <c r="G7193" s="55">
        <v>0</v>
      </c>
    </row>
    <row r="7194" spans="2:7">
      <c r="B7194" s="55" t="s">
        <v>266</v>
      </c>
      <c r="C7194" s="55" t="s">
        <v>140</v>
      </c>
      <c r="D7194" s="55" t="s">
        <v>267</v>
      </c>
      <c r="E7194" s="55" t="s">
        <v>3599</v>
      </c>
      <c r="F7194" s="55">
        <v>0</v>
      </c>
      <c r="G7194" s="55">
        <v>0</v>
      </c>
    </row>
    <row r="7195" spans="2:7">
      <c r="B7195" s="55" t="s">
        <v>266</v>
      </c>
      <c r="C7195" s="55" t="s">
        <v>140</v>
      </c>
      <c r="D7195" s="55" t="s">
        <v>267</v>
      </c>
      <c r="E7195" s="55" t="s">
        <v>3600</v>
      </c>
      <c r="F7195" s="55">
        <v>0</v>
      </c>
      <c r="G7195" s="55">
        <v>0</v>
      </c>
    </row>
    <row r="7196" spans="2:7">
      <c r="B7196" s="55" t="s">
        <v>266</v>
      </c>
      <c r="C7196" s="55" t="s">
        <v>140</v>
      </c>
      <c r="D7196" s="55" t="s">
        <v>269</v>
      </c>
      <c r="E7196" s="55" t="s">
        <v>3601</v>
      </c>
      <c r="F7196" s="55">
        <v>0</v>
      </c>
      <c r="G7196" s="55">
        <v>48</v>
      </c>
    </row>
    <row r="7197" spans="2:7">
      <c r="B7197" s="55" t="s">
        <v>266</v>
      </c>
      <c r="C7197" s="55" t="s">
        <v>140</v>
      </c>
      <c r="D7197" s="55" t="s">
        <v>270</v>
      </c>
      <c r="E7197" s="55" t="s">
        <v>3601</v>
      </c>
      <c r="F7197" s="55">
        <v>2</v>
      </c>
      <c r="G7197" s="55">
        <v>0</v>
      </c>
    </row>
    <row r="7198" spans="2:7">
      <c r="B7198" s="55" t="s">
        <v>266</v>
      </c>
      <c r="C7198" s="55" t="s">
        <v>140</v>
      </c>
      <c r="D7198" s="55" t="s">
        <v>267</v>
      </c>
      <c r="E7198" s="55" t="s">
        <v>3602</v>
      </c>
      <c r="F7198" s="55">
        <v>0</v>
      </c>
      <c r="G7198" s="55">
        <v>1</v>
      </c>
    </row>
    <row r="7199" spans="2:7">
      <c r="B7199" s="55" t="s">
        <v>266</v>
      </c>
      <c r="C7199" s="55" t="s">
        <v>140</v>
      </c>
      <c r="D7199" s="55" t="s">
        <v>269</v>
      </c>
      <c r="E7199" s="55" t="s">
        <v>3602</v>
      </c>
      <c r="F7199" s="55">
        <v>0</v>
      </c>
      <c r="G7199" s="55">
        <v>9</v>
      </c>
    </row>
    <row r="7200" spans="2:7">
      <c r="B7200" s="55" t="s">
        <v>266</v>
      </c>
      <c r="C7200" s="55" t="s">
        <v>140</v>
      </c>
      <c r="D7200" s="55" t="s">
        <v>270</v>
      </c>
      <c r="E7200" s="55" t="s">
        <v>3602</v>
      </c>
      <c r="F7200" s="55">
        <v>2</v>
      </c>
      <c r="G7200" s="55">
        <v>0</v>
      </c>
    </row>
    <row r="7201" spans="2:7">
      <c r="B7201" s="55" t="s">
        <v>266</v>
      </c>
      <c r="C7201" s="55" t="s">
        <v>140</v>
      </c>
      <c r="D7201" s="55" t="s">
        <v>267</v>
      </c>
      <c r="E7201" s="55" t="s">
        <v>3603</v>
      </c>
      <c r="F7201" s="55">
        <v>7</v>
      </c>
      <c r="G7201" s="55">
        <v>3</v>
      </c>
    </row>
    <row r="7202" spans="2:7">
      <c r="B7202" s="55" t="s">
        <v>266</v>
      </c>
      <c r="C7202" s="55" t="s">
        <v>140</v>
      </c>
      <c r="D7202" s="55" t="s">
        <v>267</v>
      </c>
      <c r="E7202" s="55" t="s">
        <v>3604</v>
      </c>
      <c r="F7202" s="55">
        <v>6</v>
      </c>
      <c r="G7202" s="55">
        <v>26</v>
      </c>
    </row>
    <row r="7203" spans="2:7">
      <c r="B7203" s="55" t="s">
        <v>266</v>
      </c>
      <c r="C7203" s="55" t="s">
        <v>140</v>
      </c>
      <c r="D7203" s="55" t="s">
        <v>269</v>
      </c>
      <c r="E7203" s="55" t="s">
        <v>3604</v>
      </c>
      <c r="F7203" s="55">
        <v>30</v>
      </c>
      <c r="G7203" s="55">
        <v>24</v>
      </c>
    </row>
    <row r="7204" spans="2:7">
      <c r="B7204" s="55" t="s">
        <v>266</v>
      </c>
      <c r="C7204" s="55" t="s">
        <v>140</v>
      </c>
      <c r="D7204" s="55" t="s">
        <v>270</v>
      </c>
      <c r="E7204" s="55" t="s">
        <v>3604</v>
      </c>
      <c r="F7204" s="55">
        <v>10</v>
      </c>
      <c r="G7204" s="55">
        <v>0</v>
      </c>
    </row>
    <row r="7205" spans="2:7">
      <c r="B7205" s="55" t="s">
        <v>266</v>
      </c>
      <c r="C7205" s="55" t="s">
        <v>140</v>
      </c>
      <c r="D7205" s="55" t="s">
        <v>267</v>
      </c>
      <c r="E7205" s="55" t="s">
        <v>3605</v>
      </c>
      <c r="F7205" s="55">
        <v>1</v>
      </c>
      <c r="G7205" s="55">
        <v>0</v>
      </c>
    </row>
    <row r="7206" spans="2:7">
      <c r="B7206" s="55" t="s">
        <v>266</v>
      </c>
      <c r="C7206" s="55" t="s">
        <v>140</v>
      </c>
      <c r="D7206" s="55" t="s">
        <v>269</v>
      </c>
      <c r="E7206" s="55" t="s">
        <v>3605</v>
      </c>
      <c r="F7206" s="55">
        <v>0</v>
      </c>
      <c r="G7206" s="55">
        <v>0</v>
      </c>
    </row>
    <row r="7207" spans="2:7">
      <c r="B7207" s="55" t="s">
        <v>266</v>
      </c>
      <c r="C7207" s="55" t="s">
        <v>140</v>
      </c>
      <c r="D7207" s="55" t="s">
        <v>267</v>
      </c>
      <c r="E7207" s="55" t="s">
        <v>3606</v>
      </c>
      <c r="F7207" s="55">
        <v>9</v>
      </c>
      <c r="G7207" s="55">
        <v>2</v>
      </c>
    </row>
    <row r="7208" spans="2:7">
      <c r="B7208" s="55" t="s">
        <v>266</v>
      </c>
      <c r="C7208" s="55" t="s">
        <v>140</v>
      </c>
      <c r="D7208" s="55" t="s">
        <v>270</v>
      </c>
      <c r="E7208" s="55" t="s">
        <v>3606</v>
      </c>
      <c r="F7208" s="55">
        <v>0</v>
      </c>
      <c r="G7208" s="55">
        <v>0</v>
      </c>
    </row>
    <row r="7209" spans="2:7">
      <c r="B7209" s="55" t="s">
        <v>266</v>
      </c>
      <c r="C7209" s="55" t="s">
        <v>140</v>
      </c>
      <c r="D7209" s="55" t="s">
        <v>267</v>
      </c>
      <c r="E7209" s="55" t="s">
        <v>2721</v>
      </c>
      <c r="F7209" s="55">
        <v>0</v>
      </c>
      <c r="G7209" s="55">
        <v>30</v>
      </c>
    </row>
    <row r="7210" spans="2:7">
      <c r="B7210" s="55" t="s">
        <v>266</v>
      </c>
      <c r="C7210" s="55" t="s">
        <v>140</v>
      </c>
      <c r="D7210" s="55" t="s">
        <v>269</v>
      </c>
      <c r="E7210" s="55" t="s">
        <v>2721</v>
      </c>
      <c r="F7210" s="55">
        <v>48</v>
      </c>
      <c r="G7210" s="55">
        <v>0</v>
      </c>
    </row>
    <row r="7211" spans="2:7">
      <c r="B7211" s="55" t="s">
        <v>266</v>
      </c>
      <c r="C7211" s="55" t="s">
        <v>140</v>
      </c>
      <c r="D7211" s="55" t="s">
        <v>270</v>
      </c>
      <c r="E7211" s="55" t="s">
        <v>3607</v>
      </c>
      <c r="F7211" s="55">
        <v>0</v>
      </c>
      <c r="G7211" s="55">
        <v>0</v>
      </c>
    </row>
    <row r="7212" spans="2:7">
      <c r="B7212" s="55" t="s">
        <v>266</v>
      </c>
      <c r="C7212" s="55" t="s">
        <v>143</v>
      </c>
      <c r="D7212" s="55" t="s">
        <v>267</v>
      </c>
      <c r="E7212" s="55" t="s">
        <v>3608</v>
      </c>
      <c r="F7212" s="55">
        <v>1</v>
      </c>
      <c r="G7212" s="55">
        <v>3</v>
      </c>
    </row>
    <row r="7213" spans="2:7">
      <c r="B7213" s="55" t="s">
        <v>266</v>
      </c>
      <c r="C7213" s="55" t="s">
        <v>143</v>
      </c>
      <c r="D7213" s="55" t="s">
        <v>269</v>
      </c>
      <c r="E7213" s="55" t="s">
        <v>3608</v>
      </c>
      <c r="F7213" s="55">
        <v>0</v>
      </c>
      <c r="G7213" s="55">
        <v>0</v>
      </c>
    </row>
    <row r="7214" spans="2:7">
      <c r="B7214" s="55" t="s">
        <v>266</v>
      </c>
      <c r="C7214" s="55" t="s">
        <v>143</v>
      </c>
      <c r="D7214" s="55" t="s">
        <v>267</v>
      </c>
      <c r="E7214" s="55" t="s">
        <v>3609</v>
      </c>
      <c r="F7214" s="55">
        <v>2</v>
      </c>
      <c r="G7214" s="55">
        <v>6</v>
      </c>
    </row>
    <row r="7215" spans="2:7">
      <c r="B7215" s="55" t="s">
        <v>266</v>
      </c>
      <c r="C7215" s="55" t="s">
        <v>143</v>
      </c>
      <c r="D7215" s="55" t="s">
        <v>269</v>
      </c>
      <c r="E7215" s="55" t="s">
        <v>3609</v>
      </c>
      <c r="F7215" s="55">
        <v>0</v>
      </c>
      <c r="G7215" s="55">
        <v>0</v>
      </c>
    </row>
    <row r="7216" spans="2:7">
      <c r="B7216" s="55" t="s">
        <v>266</v>
      </c>
      <c r="C7216" s="55" t="s">
        <v>143</v>
      </c>
      <c r="D7216" s="55" t="s">
        <v>267</v>
      </c>
      <c r="E7216" s="55" t="s">
        <v>3610</v>
      </c>
      <c r="F7216" s="55">
        <v>5</v>
      </c>
      <c r="G7216" s="55">
        <v>3</v>
      </c>
    </row>
    <row r="7217" spans="2:7">
      <c r="B7217" s="55" t="s">
        <v>266</v>
      </c>
      <c r="C7217" s="55" t="s">
        <v>143</v>
      </c>
      <c r="D7217" s="55" t="s">
        <v>269</v>
      </c>
      <c r="E7217" s="55" t="s">
        <v>3610</v>
      </c>
      <c r="F7217" s="55">
        <v>0</v>
      </c>
      <c r="G7217" s="55">
        <v>0</v>
      </c>
    </row>
    <row r="7218" spans="2:7">
      <c r="B7218" s="55" t="s">
        <v>266</v>
      </c>
      <c r="C7218" s="55" t="s">
        <v>143</v>
      </c>
      <c r="D7218" s="55" t="s">
        <v>270</v>
      </c>
      <c r="E7218" s="55" t="s">
        <v>3610</v>
      </c>
      <c r="F7218" s="55">
        <v>2</v>
      </c>
      <c r="G7218" s="55">
        <v>0</v>
      </c>
    </row>
    <row r="7219" spans="2:7">
      <c r="B7219" s="55" t="s">
        <v>266</v>
      </c>
      <c r="C7219" s="55" t="s">
        <v>143</v>
      </c>
      <c r="D7219" s="55" t="s">
        <v>267</v>
      </c>
      <c r="E7219" s="55" t="s">
        <v>3611</v>
      </c>
      <c r="F7219" s="55">
        <v>92</v>
      </c>
      <c r="G7219" s="55">
        <v>76</v>
      </c>
    </row>
    <row r="7220" spans="2:7">
      <c r="B7220" s="55" t="s">
        <v>266</v>
      </c>
      <c r="C7220" s="55" t="s">
        <v>143</v>
      </c>
      <c r="D7220" s="55" t="s">
        <v>269</v>
      </c>
      <c r="E7220" s="55" t="s">
        <v>3611</v>
      </c>
      <c r="F7220" s="55">
        <v>0</v>
      </c>
      <c r="G7220" s="55">
        <v>0</v>
      </c>
    </row>
    <row r="7221" spans="2:7">
      <c r="B7221" s="55" t="s">
        <v>266</v>
      </c>
      <c r="C7221" s="55" t="s">
        <v>143</v>
      </c>
      <c r="D7221" s="55" t="s">
        <v>270</v>
      </c>
      <c r="E7221" s="55" t="s">
        <v>3611</v>
      </c>
      <c r="F7221" s="55">
        <v>0</v>
      </c>
      <c r="G7221" s="55">
        <v>0</v>
      </c>
    </row>
    <row r="7222" spans="2:7">
      <c r="B7222" s="55" t="s">
        <v>266</v>
      </c>
      <c r="C7222" s="55" t="s">
        <v>143</v>
      </c>
      <c r="D7222" s="55" t="s">
        <v>267</v>
      </c>
      <c r="E7222" s="55" t="s">
        <v>3612</v>
      </c>
      <c r="F7222" s="55">
        <v>14</v>
      </c>
      <c r="G7222" s="55">
        <v>9</v>
      </c>
    </row>
    <row r="7223" spans="2:7">
      <c r="B7223" s="55" t="s">
        <v>266</v>
      </c>
      <c r="C7223" s="55" t="s">
        <v>143</v>
      </c>
      <c r="D7223" s="55" t="s">
        <v>269</v>
      </c>
      <c r="E7223" s="55" t="s">
        <v>3612</v>
      </c>
      <c r="F7223" s="55">
        <v>0</v>
      </c>
      <c r="G7223" s="55">
        <v>0</v>
      </c>
    </row>
    <row r="7224" spans="2:7">
      <c r="B7224" s="55" t="s">
        <v>266</v>
      </c>
      <c r="C7224" s="55" t="s">
        <v>143</v>
      </c>
      <c r="D7224" s="55" t="s">
        <v>267</v>
      </c>
      <c r="E7224" s="55" t="s">
        <v>3613</v>
      </c>
      <c r="F7224" s="55">
        <v>2</v>
      </c>
      <c r="G7224" s="55">
        <v>2</v>
      </c>
    </row>
    <row r="7225" spans="2:7">
      <c r="B7225" s="55" t="s">
        <v>266</v>
      </c>
      <c r="C7225" s="55" t="s">
        <v>143</v>
      </c>
      <c r="D7225" s="55" t="s">
        <v>269</v>
      </c>
      <c r="E7225" s="55" t="s">
        <v>3613</v>
      </c>
      <c r="F7225" s="55">
        <v>0</v>
      </c>
      <c r="G7225" s="55">
        <v>0</v>
      </c>
    </row>
    <row r="7226" spans="2:7">
      <c r="B7226" s="55" t="s">
        <v>266</v>
      </c>
      <c r="C7226" s="55" t="s">
        <v>143</v>
      </c>
      <c r="D7226" s="55" t="s">
        <v>267</v>
      </c>
      <c r="E7226" s="55" t="s">
        <v>3614</v>
      </c>
      <c r="F7226" s="55">
        <v>95</v>
      </c>
      <c r="G7226" s="55">
        <v>110</v>
      </c>
    </row>
    <row r="7227" spans="2:7">
      <c r="B7227" s="55" t="s">
        <v>266</v>
      </c>
      <c r="C7227" s="55" t="s">
        <v>143</v>
      </c>
      <c r="D7227" s="55" t="s">
        <v>269</v>
      </c>
      <c r="E7227" s="55" t="s">
        <v>3614</v>
      </c>
      <c r="F7227" s="55">
        <v>22</v>
      </c>
      <c r="G7227" s="55">
        <v>37</v>
      </c>
    </row>
    <row r="7228" spans="2:7">
      <c r="B7228" s="55" t="s">
        <v>266</v>
      </c>
      <c r="C7228" s="55" t="s">
        <v>143</v>
      </c>
      <c r="D7228" s="55" t="s">
        <v>270</v>
      </c>
      <c r="E7228" s="55" t="s">
        <v>3614</v>
      </c>
      <c r="F7228" s="55">
        <v>24</v>
      </c>
      <c r="G7228" s="55">
        <v>21</v>
      </c>
    </row>
    <row r="7229" spans="2:7">
      <c r="B7229" s="55" t="s">
        <v>266</v>
      </c>
      <c r="C7229" s="55" t="s">
        <v>143</v>
      </c>
      <c r="D7229" s="55" t="s">
        <v>267</v>
      </c>
      <c r="E7229" s="55" t="s">
        <v>3615</v>
      </c>
      <c r="F7229" s="55">
        <v>0</v>
      </c>
      <c r="G7229" s="55">
        <v>0</v>
      </c>
    </row>
    <row r="7230" spans="2:7">
      <c r="B7230" s="55" t="s">
        <v>266</v>
      </c>
      <c r="C7230" s="55" t="s">
        <v>143</v>
      </c>
      <c r="D7230" s="55" t="s">
        <v>267</v>
      </c>
      <c r="E7230" s="55" t="s">
        <v>3616</v>
      </c>
      <c r="F7230" s="55">
        <v>9</v>
      </c>
      <c r="G7230" s="55">
        <v>5</v>
      </c>
    </row>
    <row r="7231" spans="2:7">
      <c r="B7231" s="55" t="s">
        <v>266</v>
      </c>
      <c r="C7231" s="55" t="s">
        <v>143</v>
      </c>
      <c r="D7231" s="55" t="s">
        <v>267</v>
      </c>
      <c r="E7231" s="55" t="s">
        <v>3617</v>
      </c>
      <c r="F7231" s="55">
        <v>1</v>
      </c>
      <c r="G7231" s="55">
        <v>3</v>
      </c>
    </row>
    <row r="7232" spans="2:7">
      <c r="B7232" s="55" t="s">
        <v>266</v>
      </c>
      <c r="C7232" s="55" t="s">
        <v>143</v>
      </c>
      <c r="D7232" s="55" t="s">
        <v>267</v>
      </c>
      <c r="E7232" s="55" t="s">
        <v>3618</v>
      </c>
      <c r="F7232" s="55">
        <v>0</v>
      </c>
      <c r="G7232" s="55">
        <v>0</v>
      </c>
    </row>
    <row r="7233" spans="2:7">
      <c r="B7233" s="55" t="s">
        <v>266</v>
      </c>
      <c r="C7233" s="55" t="s">
        <v>143</v>
      </c>
      <c r="D7233" s="55" t="s">
        <v>267</v>
      </c>
      <c r="E7233" s="55" t="s">
        <v>3619</v>
      </c>
      <c r="F7233" s="55">
        <v>198</v>
      </c>
      <c r="G7233" s="55">
        <v>158</v>
      </c>
    </row>
    <row r="7234" spans="2:7">
      <c r="B7234" s="55" t="s">
        <v>266</v>
      </c>
      <c r="C7234" s="55" t="s">
        <v>143</v>
      </c>
      <c r="D7234" s="55" t="s">
        <v>269</v>
      </c>
      <c r="E7234" s="55" t="s">
        <v>3619</v>
      </c>
      <c r="F7234" s="55">
        <v>25</v>
      </c>
      <c r="G7234" s="55">
        <v>14</v>
      </c>
    </row>
    <row r="7235" spans="2:7">
      <c r="B7235" s="55" t="s">
        <v>266</v>
      </c>
      <c r="C7235" s="55" t="s">
        <v>143</v>
      </c>
      <c r="D7235" s="55" t="s">
        <v>270</v>
      </c>
      <c r="E7235" s="55" t="s">
        <v>3619</v>
      </c>
      <c r="F7235" s="55">
        <v>9</v>
      </c>
      <c r="G7235" s="55">
        <v>11</v>
      </c>
    </row>
    <row r="7236" spans="2:7">
      <c r="B7236" s="55" t="s">
        <v>266</v>
      </c>
      <c r="C7236" s="55" t="s">
        <v>143</v>
      </c>
      <c r="D7236" s="55" t="s">
        <v>267</v>
      </c>
      <c r="E7236" s="55" t="s">
        <v>3620</v>
      </c>
      <c r="F7236" s="55">
        <v>2</v>
      </c>
      <c r="G7236" s="55">
        <v>0</v>
      </c>
    </row>
    <row r="7237" spans="2:7">
      <c r="B7237" s="55" t="s">
        <v>266</v>
      </c>
      <c r="C7237" s="55" t="s">
        <v>143</v>
      </c>
      <c r="D7237" s="55" t="s">
        <v>267</v>
      </c>
      <c r="E7237" s="55" t="s">
        <v>3621</v>
      </c>
      <c r="F7237" s="55">
        <v>31</v>
      </c>
      <c r="G7237" s="55">
        <v>28</v>
      </c>
    </row>
    <row r="7238" spans="2:7">
      <c r="B7238" s="55" t="s">
        <v>266</v>
      </c>
      <c r="C7238" s="55" t="s">
        <v>143</v>
      </c>
      <c r="D7238" s="55" t="s">
        <v>269</v>
      </c>
      <c r="E7238" s="55" t="s">
        <v>3621</v>
      </c>
      <c r="F7238" s="55">
        <v>0</v>
      </c>
      <c r="G7238" s="55">
        <v>0</v>
      </c>
    </row>
    <row r="7239" spans="2:7">
      <c r="B7239" s="55" t="s">
        <v>266</v>
      </c>
      <c r="C7239" s="55" t="s">
        <v>143</v>
      </c>
      <c r="D7239" s="55" t="s">
        <v>267</v>
      </c>
      <c r="E7239" s="55" t="s">
        <v>3622</v>
      </c>
      <c r="F7239" s="55">
        <v>12</v>
      </c>
      <c r="G7239" s="55">
        <v>14</v>
      </c>
    </row>
    <row r="7240" spans="2:7">
      <c r="B7240" s="55" t="s">
        <v>266</v>
      </c>
      <c r="C7240" s="55" t="s">
        <v>143</v>
      </c>
      <c r="D7240" s="55" t="s">
        <v>269</v>
      </c>
      <c r="E7240" s="55" t="s">
        <v>3622</v>
      </c>
      <c r="F7240" s="55">
        <v>0</v>
      </c>
      <c r="G7240" s="55">
        <v>0</v>
      </c>
    </row>
    <row r="7241" spans="2:7">
      <c r="B7241" s="55" t="s">
        <v>266</v>
      </c>
      <c r="C7241" s="55" t="s">
        <v>143</v>
      </c>
      <c r="D7241" s="55" t="s">
        <v>267</v>
      </c>
      <c r="E7241" s="55" t="s">
        <v>3623</v>
      </c>
      <c r="F7241" s="55">
        <v>20</v>
      </c>
      <c r="G7241" s="55">
        <v>21</v>
      </c>
    </row>
    <row r="7242" spans="2:7">
      <c r="B7242" s="55" t="s">
        <v>266</v>
      </c>
      <c r="C7242" s="55" t="s">
        <v>143</v>
      </c>
      <c r="D7242" s="55" t="s">
        <v>269</v>
      </c>
      <c r="E7242" s="55" t="s">
        <v>3623</v>
      </c>
      <c r="F7242" s="55">
        <v>32</v>
      </c>
      <c r="G7242" s="55">
        <v>11</v>
      </c>
    </row>
    <row r="7243" spans="2:7">
      <c r="B7243" s="55" t="s">
        <v>266</v>
      </c>
      <c r="C7243" s="55" t="s">
        <v>143</v>
      </c>
      <c r="D7243" s="55" t="s">
        <v>270</v>
      </c>
      <c r="E7243" s="55" t="s">
        <v>3623</v>
      </c>
      <c r="F7243" s="55">
        <v>12</v>
      </c>
      <c r="G7243" s="55">
        <v>2</v>
      </c>
    </row>
    <row r="7244" spans="2:7">
      <c r="B7244" s="55" t="s">
        <v>266</v>
      </c>
      <c r="C7244" s="55" t="s">
        <v>143</v>
      </c>
      <c r="D7244" s="55" t="s">
        <v>267</v>
      </c>
      <c r="E7244" s="55" t="s">
        <v>3624</v>
      </c>
      <c r="F7244" s="55">
        <v>11</v>
      </c>
      <c r="G7244" s="55">
        <v>2</v>
      </c>
    </row>
    <row r="7245" spans="2:7">
      <c r="B7245" s="55" t="s">
        <v>266</v>
      </c>
      <c r="C7245" s="55" t="s">
        <v>143</v>
      </c>
      <c r="D7245" s="55" t="s">
        <v>269</v>
      </c>
      <c r="E7245" s="55" t="s">
        <v>3624</v>
      </c>
      <c r="F7245" s="55">
        <v>18</v>
      </c>
      <c r="G7245" s="55">
        <v>18</v>
      </c>
    </row>
    <row r="7246" spans="2:7">
      <c r="B7246" s="55" t="s">
        <v>266</v>
      </c>
      <c r="C7246" s="55" t="s">
        <v>143</v>
      </c>
      <c r="D7246" s="55" t="s">
        <v>270</v>
      </c>
      <c r="E7246" s="55" t="s">
        <v>3624</v>
      </c>
      <c r="F7246" s="55">
        <v>0</v>
      </c>
      <c r="G7246" s="55">
        <v>1</v>
      </c>
    </row>
    <row r="7247" spans="2:7">
      <c r="B7247" s="55" t="s">
        <v>266</v>
      </c>
      <c r="C7247" s="55" t="s">
        <v>143</v>
      </c>
      <c r="D7247" s="55" t="s">
        <v>267</v>
      </c>
      <c r="E7247" s="55" t="s">
        <v>3625</v>
      </c>
      <c r="F7247" s="55">
        <v>0</v>
      </c>
      <c r="G7247" s="55">
        <v>0</v>
      </c>
    </row>
    <row r="7248" spans="2:7">
      <c r="B7248" s="55" t="s">
        <v>266</v>
      </c>
      <c r="C7248" s="55" t="s">
        <v>143</v>
      </c>
      <c r="D7248" s="55" t="s">
        <v>269</v>
      </c>
      <c r="E7248" s="55" t="s">
        <v>3625</v>
      </c>
      <c r="F7248" s="55">
        <v>0</v>
      </c>
      <c r="G7248" s="55">
        <v>0</v>
      </c>
    </row>
    <row r="7249" spans="2:7">
      <c r="B7249" s="55" t="s">
        <v>266</v>
      </c>
      <c r="C7249" s="55" t="s">
        <v>143</v>
      </c>
      <c r="D7249" s="55" t="s">
        <v>270</v>
      </c>
      <c r="E7249" s="55" t="s">
        <v>3625</v>
      </c>
      <c r="F7249" s="55">
        <v>0</v>
      </c>
      <c r="G7249" s="55">
        <v>0</v>
      </c>
    </row>
    <row r="7250" spans="2:7">
      <c r="B7250" s="55" t="s">
        <v>266</v>
      </c>
      <c r="C7250" s="55" t="s">
        <v>143</v>
      </c>
      <c r="D7250" s="55" t="s">
        <v>267</v>
      </c>
      <c r="E7250" s="55" t="s">
        <v>3626</v>
      </c>
      <c r="F7250" s="55">
        <v>17</v>
      </c>
      <c r="G7250" s="55">
        <v>10</v>
      </c>
    </row>
    <row r="7251" spans="2:7">
      <c r="B7251" s="55" t="s">
        <v>266</v>
      </c>
      <c r="C7251" s="55" t="s">
        <v>143</v>
      </c>
      <c r="D7251" s="55" t="s">
        <v>267</v>
      </c>
      <c r="E7251" s="55" t="s">
        <v>3627</v>
      </c>
      <c r="F7251" s="55">
        <v>43</v>
      </c>
      <c r="G7251" s="55">
        <v>71</v>
      </c>
    </row>
    <row r="7252" spans="2:7">
      <c r="B7252" s="55" t="s">
        <v>266</v>
      </c>
      <c r="C7252" s="55" t="s">
        <v>143</v>
      </c>
      <c r="D7252" s="55" t="s">
        <v>269</v>
      </c>
      <c r="E7252" s="55" t="s">
        <v>3627</v>
      </c>
      <c r="F7252" s="55">
        <v>11</v>
      </c>
      <c r="G7252" s="55">
        <v>4</v>
      </c>
    </row>
    <row r="7253" spans="2:7">
      <c r="B7253" s="55" t="s">
        <v>266</v>
      </c>
      <c r="C7253" s="55" t="s">
        <v>143</v>
      </c>
      <c r="D7253" s="55" t="s">
        <v>270</v>
      </c>
      <c r="E7253" s="55" t="s">
        <v>3627</v>
      </c>
      <c r="F7253" s="55">
        <v>0</v>
      </c>
      <c r="G7253" s="55">
        <v>0</v>
      </c>
    </row>
    <row r="7254" spans="2:7">
      <c r="B7254" s="55" t="s">
        <v>266</v>
      </c>
      <c r="C7254" s="55" t="s">
        <v>143</v>
      </c>
      <c r="D7254" s="55" t="s">
        <v>267</v>
      </c>
      <c r="E7254" s="55" t="s">
        <v>3628</v>
      </c>
      <c r="F7254" s="55">
        <v>0</v>
      </c>
      <c r="G7254" s="55">
        <v>7</v>
      </c>
    </row>
    <row r="7255" spans="2:7">
      <c r="B7255" s="55" t="s">
        <v>266</v>
      </c>
      <c r="C7255" s="55" t="s">
        <v>143</v>
      </c>
      <c r="D7255" s="55" t="s">
        <v>267</v>
      </c>
      <c r="E7255" s="55" t="s">
        <v>3629</v>
      </c>
      <c r="F7255" s="55">
        <v>72</v>
      </c>
      <c r="G7255" s="55">
        <v>154</v>
      </c>
    </row>
    <row r="7256" spans="2:7">
      <c r="B7256" s="55" t="s">
        <v>266</v>
      </c>
      <c r="C7256" s="55" t="s">
        <v>143</v>
      </c>
      <c r="D7256" s="55" t="s">
        <v>269</v>
      </c>
      <c r="E7256" s="55" t="s">
        <v>3629</v>
      </c>
      <c r="F7256" s="55">
        <v>1</v>
      </c>
      <c r="G7256" s="55">
        <v>3</v>
      </c>
    </row>
    <row r="7257" spans="2:7">
      <c r="B7257" s="55" t="s">
        <v>266</v>
      </c>
      <c r="C7257" s="55" t="s">
        <v>143</v>
      </c>
      <c r="D7257" s="55" t="s">
        <v>270</v>
      </c>
      <c r="E7257" s="55" t="s">
        <v>3629</v>
      </c>
      <c r="F7257" s="55">
        <v>2</v>
      </c>
      <c r="G7257" s="55">
        <v>0</v>
      </c>
    </row>
    <row r="7258" spans="2:7">
      <c r="B7258" s="55" t="s">
        <v>266</v>
      </c>
      <c r="C7258" s="55" t="s">
        <v>143</v>
      </c>
      <c r="D7258" s="55" t="s">
        <v>267</v>
      </c>
      <c r="E7258" s="55" t="s">
        <v>3630</v>
      </c>
      <c r="F7258" s="55">
        <v>22</v>
      </c>
      <c r="G7258" s="55">
        <v>15</v>
      </c>
    </row>
    <row r="7259" spans="2:7">
      <c r="B7259" s="55" t="s">
        <v>266</v>
      </c>
      <c r="C7259" s="55" t="s">
        <v>143</v>
      </c>
      <c r="D7259" s="55" t="s">
        <v>269</v>
      </c>
      <c r="E7259" s="55" t="s">
        <v>3630</v>
      </c>
      <c r="F7259" s="55">
        <v>0</v>
      </c>
      <c r="G7259" s="55">
        <v>0</v>
      </c>
    </row>
    <row r="7260" spans="2:7">
      <c r="B7260" s="55" t="s">
        <v>266</v>
      </c>
      <c r="C7260" s="55" t="s">
        <v>143</v>
      </c>
      <c r="D7260" s="55" t="s">
        <v>270</v>
      </c>
      <c r="E7260" s="55" t="s">
        <v>3630</v>
      </c>
      <c r="F7260" s="55">
        <v>0</v>
      </c>
      <c r="G7260" s="55">
        <v>0</v>
      </c>
    </row>
    <row r="7261" spans="2:7">
      <c r="B7261" s="55" t="s">
        <v>266</v>
      </c>
      <c r="C7261" s="55" t="s">
        <v>143</v>
      </c>
      <c r="D7261" s="55" t="s">
        <v>267</v>
      </c>
      <c r="E7261" s="55" t="s">
        <v>3631</v>
      </c>
      <c r="F7261" s="55">
        <v>17</v>
      </c>
      <c r="G7261" s="55">
        <v>12</v>
      </c>
    </row>
    <row r="7262" spans="2:7">
      <c r="B7262" s="55" t="s">
        <v>266</v>
      </c>
      <c r="C7262" s="55" t="s">
        <v>143</v>
      </c>
      <c r="D7262" s="55" t="s">
        <v>269</v>
      </c>
      <c r="E7262" s="55" t="s">
        <v>3631</v>
      </c>
      <c r="F7262" s="55">
        <v>19</v>
      </c>
      <c r="G7262" s="55">
        <v>20</v>
      </c>
    </row>
    <row r="7263" spans="2:7">
      <c r="B7263" s="55" t="s">
        <v>266</v>
      </c>
      <c r="C7263" s="55" t="s">
        <v>143</v>
      </c>
      <c r="D7263" s="55" t="s">
        <v>270</v>
      </c>
      <c r="E7263" s="55" t="s">
        <v>3631</v>
      </c>
      <c r="F7263" s="55">
        <v>0</v>
      </c>
      <c r="G7263" s="55">
        <v>0</v>
      </c>
    </row>
    <row r="7264" spans="2:7">
      <c r="B7264" s="55" t="s">
        <v>266</v>
      </c>
      <c r="C7264" s="55" t="s">
        <v>143</v>
      </c>
      <c r="D7264" s="55" t="s">
        <v>267</v>
      </c>
      <c r="E7264" s="55" t="s">
        <v>3632</v>
      </c>
      <c r="F7264" s="55">
        <v>11</v>
      </c>
      <c r="G7264" s="55">
        <v>11</v>
      </c>
    </row>
    <row r="7265" spans="2:7">
      <c r="B7265" s="55" t="s">
        <v>266</v>
      </c>
      <c r="C7265" s="55" t="s">
        <v>143</v>
      </c>
      <c r="D7265" s="55" t="s">
        <v>269</v>
      </c>
      <c r="E7265" s="55" t="s">
        <v>3632</v>
      </c>
      <c r="F7265" s="55">
        <v>3</v>
      </c>
      <c r="G7265" s="55">
        <v>2</v>
      </c>
    </row>
    <row r="7266" spans="2:7">
      <c r="B7266" s="55" t="s">
        <v>266</v>
      </c>
      <c r="C7266" s="55" t="s">
        <v>143</v>
      </c>
      <c r="D7266" s="55" t="s">
        <v>270</v>
      </c>
      <c r="E7266" s="55" t="s">
        <v>3632</v>
      </c>
      <c r="F7266" s="55">
        <v>0</v>
      </c>
      <c r="G7266" s="55">
        <v>0</v>
      </c>
    </row>
    <row r="7267" spans="2:7">
      <c r="B7267" s="55" t="s">
        <v>266</v>
      </c>
      <c r="C7267" s="55" t="s">
        <v>143</v>
      </c>
      <c r="D7267" s="55" t="s">
        <v>267</v>
      </c>
      <c r="E7267" s="55" t="s">
        <v>3633</v>
      </c>
      <c r="F7267" s="55">
        <v>26</v>
      </c>
      <c r="G7267" s="55">
        <v>6</v>
      </c>
    </row>
    <row r="7268" spans="2:7">
      <c r="B7268" s="55" t="s">
        <v>266</v>
      </c>
      <c r="C7268" s="55" t="s">
        <v>143</v>
      </c>
      <c r="D7268" s="55" t="s">
        <v>270</v>
      </c>
      <c r="E7268" s="55" t="s">
        <v>3633</v>
      </c>
      <c r="F7268" s="55">
        <v>0</v>
      </c>
      <c r="G7268" s="55">
        <v>1</v>
      </c>
    </row>
    <row r="7269" spans="2:7">
      <c r="B7269" s="55" t="s">
        <v>266</v>
      </c>
      <c r="C7269" s="55" t="s">
        <v>143</v>
      </c>
      <c r="D7269" s="55" t="s">
        <v>267</v>
      </c>
      <c r="E7269" s="55" t="s">
        <v>3634</v>
      </c>
      <c r="F7269" s="55">
        <v>7</v>
      </c>
      <c r="G7269" s="55">
        <v>3</v>
      </c>
    </row>
    <row r="7270" spans="2:7">
      <c r="B7270" s="55" t="s">
        <v>266</v>
      </c>
      <c r="C7270" s="55" t="s">
        <v>143</v>
      </c>
      <c r="D7270" s="55" t="s">
        <v>270</v>
      </c>
      <c r="E7270" s="55" t="s">
        <v>3634</v>
      </c>
      <c r="F7270" s="55">
        <v>0</v>
      </c>
      <c r="G7270" s="55">
        <v>0</v>
      </c>
    </row>
    <row r="7271" spans="2:7">
      <c r="B7271" s="55" t="s">
        <v>266</v>
      </c>
      <c r="C7271" s="55" t="s">
        <v>143</v>
      </c>
      <c r="D7271" s="55" t="s">
        <v>267</v>
      </c>
      <c r="E7271" s="55" t="s">
        <v>3635</v>
      </c>
      <c r="F7271" s="55">
        <v>0</v>
      </c>
      <c r="G7271" s="55">
        <v>1</v>
      </c>
    </row>
    <row r="7272" spans="2:7">
      <c r="B7272" s="55" t="s">
        <v>266</v>
      </c>
      <c r="C7272" s="55" t="s">
        <v>143</v>
      </c>
      <c r="D7272" s="55" t="s">
        <v>267</v>
      </c>
      <c r="E7272" s="55" t="s">
        <v>3636</v>
      </c>
      <c r="F7272" s="55">
        <v>272</v>
      </c>
      <c r="G7272" s="55">
        <v>178</v>
      </c>
    </row>
    <row r="7273" spans="2:7">
      <c r="B7273" s="55" t="s">
        <v>266</v>
      </c>
      <c r="C7273" s="55" t="s">
        <v>143</v>
      </c>
      <c r="D7273" s="55" t="s">
        <v>269</v>
      </c>
      <c r="E7273" s="55" t="s">
        <v>3636</v>
      </c>
      <c r="F7273" s="55">
        <v>22</v>
      </c>
      <c r="G7273" s="55">
        <v>19</v>
      </c>
    </row>
    <row r="7274" spans="2:7">
      <c r="B7274" s="55" t="s">
        <v>266</v>
      </c>
      <c r="C7274" s="55" t="s">
        <v>143</v>
      </c>
      <c r="D7274" s="55" t="s">
        <v>270</v>
      </c>
      <c r="E7274" s="55" t="s">
        <v>3636</v>
      </c>
      <c r="F7274" s="55">
        <v>61</v>
      </c>
      <c r="G7274" s="55">
        <v>39</v>
      </c>
    </row>
    <row r="7275" spans="2:7">
      <c r="B7275" s="55" t="s">
        <v>266</v>
      </c>
      <c r="C7275" s="55" t="s">
        <v>143</v>
      </c>
      <c r="D7275" s="55" t="s">
        <v>267</v>
      </c>
      <c r="E7275" s="55" t="s">
        <v>3637</v>
      </c>
      <c r="F7275" s="55">
        <v>73</v>
      </c>
      <c r="G7275" s="55">
        <v>32</v>
      </c>
    </row>
    <row r="7276" spans="2:7">
      <c r="B7276" s="55" t="s">
        <v>266</v>
      </c>
      <c r="C7276" s="55" t="s">
        <v>143</v>
      </c>
      <c r="D7276" s="55" t="s">
        <v>269</v>
      </c>
      <c r="E7276" s="55" t="s">
        <v>3637</v>
      </c>
      <c r="F7276" s="55">
        <v>4</v>
      </c>
      <c r="G7276" s="55">
        <v>0</v>
      </c>
    </row>
    <row r="7277" spans="2:7">
      <c r="B7277" s="55" t="s">
        <v>266</v>
      </c>
      <c r="C7277" s="55" t="s">
        <v>143</v>
      </c>
      <c r="D7277" s="55" t="s">
        <v>270</v>
      </c>
      <c r="E7277" s="55" t="s">
        <v>3637</v>
      </c>
      <c r="F7277" s="55">
        <v>0</v>
      </c>
      <c r="G7277" s="55">
        <v>0</v>
      </c>
    </row>
    <row r="7278" spans="2:7">
      <c r="B7278" s="55" t="s">
        <v>266</v>
      </c>
      <c r="C7278" s="55" t="s">
        <v>143</v>
      </c>
      <c r="D7278" s="55" t="s">
        <v>267</v>
      </c>
      <c r="E7278" s="55" t="s">
        <v>3638</v>
      </c>
      <c r="F7278" s="55">
        <v>13</v>
      </c>
      <c r="G7278" s="55">
        <v>13</v>
      </c>
    </row>
    <row r="7279" spans="2:7">
      <c r="B7279" s="55" t="s">
        <v>266</v>
      </c>
      <c r="C7279" s="55" t="s">
        <v>143</v>
      </c>
      <c r="D7279" s="55" t="s">
        <v>269</v>
      </c>
      <c r="E7279" s="55" t="s">
        <v>3638</v>
      </c>
      <c r="F7279" s="55">
        <v>0</v>
      </c>
      <c r="G7279" s="55">
        <v>0</v>
      </c>
    </row>
    <row r="7280" spans="2:7">
      <c r="B7280" s="55" t="s">
        <v>266</v>
      </c>
      <c r="C7280" s="55" t="s">
        <v>143</v>
      </c>
      <c r="D7280" s="55" t="s">
        <v>267</v>
      </c>
      <c r="E7280" s="55" t="s">
        <v>3639</v>
      </c>
      <c r="F7280" s="55">
        <v>1</v>
      </c>
      <c r="G7280" s="55">
        <v>5</v>
      </c>
    </row>
    <row r="7281" spans="2:7">
      <c r="B7281" s="55" t="s">
        <v>266</v>
      </c>
      <c r="C7281" s="55" t="s">
        <v>143</v>
      </c>
      <c r="D7281" s="55" t="s">
        <v>267</v>
      </c>
      <c r="E7281" s="55" t="s">
        <v>3640</v>
      </c>
      <c r="F7281" s="55">
        <v>0</v>
      </c>
      <c r="G7281" s="55">
        <v>0</v>
      </c>
    </row>
    <row r="7282" spans="2:7">
      <c r="B7282" s="55" t="s">
        <v>266</v>
      </c>
      <c r="C7282" s="55" t="s">
        <v>143</v>
      </c>
      <c r="D7282" s="55" t="s">
        <v>270</v>
      </c>
      <c r="E7282" s="55" t="s">
        <v>3640</v>
      </c>
      <c r="F7282" s="55">
        <v>0</v>
      </c>
      <c r="G7282" s="55">
        <v>0</v>
      </c>
    </row>
    <row r="7283" spans="2:7">
      <c r="B7283" s="55" t="s">
        <v>266</v>
      </c>
      <c r="C7283" s="55" t="s">
        <v>143</v>
      </c>
      <c r="D7283" s="55" t="s">
        <v>267</v>
      </c>
      <c r="E7283" s="55" t="s">
        <v>3641</v>
      </c>
      <c r="F7283" s="55">
        <v>0</v>
      </c>
      <c r="G7283" s="55">
        <v>3</v>
      </c>
    </row>
    <row r="7284" spans="2:7">
      <c r="B7284" s="55" t="s">
        <v>266</v>
      </c>
      <c r="C7284" s="55" t="s">
        <v>143</v>
      </c>
      <c r="D7284" s="55" t="s">
        <v>267</v>
      </c>
      <c r="E7284" s="55" t="s">
        <v>3642</v>
      </c>
      <c r="F7284" s="55">
        <v>6</v>
      </c>
      <c r="G7284" s="55">
        <v>9</v>
      </c>
    </row>
    <row r="7285" spans="2:7">
      <c r="B7285" s="55" t="s">
        <v>266</v>
      </c>
      <c r="C7285" s="55" t="s">
        <v>143</v>
      </c>
      <c r="D7285" s="55" t="s">
        <v>269</v>
      </c>
      <c r="E7285" s="55" t="s">
        <v>3642</v>
      </c>
      <c r="F7285" s="55">
        <v>0</v>
      </c>
      <c r="G7285" s="55">
        <v>0</v>
      </c>
    </row>
    <row r="7286" spans="2:7">
      <c r="B7286" s="55" t="s">
        <v>266</v>
      </c>
      <c r="C7286" s="55" t="s">
        <v>143</v>
      </c>
      <c r="D7286" s="55" t="s">
        <v>270</v>
      </c>
      <c r="E7286" s="55" t="s">
        <v>3642</v>
      </c>
      <c r="F7286" s="55">
        <v>0</v>
      </c>
      <c r="G7286" s="55">
        <v>5</v>
      </c>
    </row>
    <row r="7287" spans="2:7">
      <c r="B7287" s="55" t="s">
        <v>266</v>
      </c>
      <c r="C7287" s="55" t="s">
        <v>143</v>
      </c>
      <c r="D7287" s="55" t="s">
        <v>267</v>
      </c>
      <c r="E7287" s="55" t="s">
        <v>3643</v>
      </c>
      <c r="F7287" s="55">
        <v>6</v>
      </c>
      <c r="G7287" s="55">
        <v>1</v>
      </c>
    </row>
    <row r="7288" spans="2:7">
      <c r="B7288" s="55" t="s">
        <v>266</v>
      </c>
      <c r="C7288" s="55" t="s">
        <v>143</v>
      </c>
      <c r="D7288" s="55" t="s">
        <v>267</v>
      </c>
      <c r="E7288" s="55" t="s">
        <v>3644</v>
      </c>
      <c r="F7288" s="55">
        <v>5</v>
      </c>
      <c r="G7288" s="55">
        <v>7</v>
      </c>
    </row>
    <row r="7289" spans="2:7">
      <c r="B7289" s="55" t="s">
        <v>266</v>
      </c>
      <c r="C7289" s="55" t="s">
        <v>143</v>
      </c>
      <c r="D7289" s="55" t="s">
        <v>267</v>
      </c>
      <c r="E7289" s="55" t="s">
        <v>2754</v>
      </c>
      <c r="F7289" s="55">
        <v>14</v>
      </c>
      <c r="G7289" s="55">
        <v>27</v>
      </c>
    </row>
    <row r="7290" spans="2:7">
      <c r="B7290" s="55" t="s">
        <v>266</v>
      </c>
      <c r="C7290" s="55" t="s">
        <v>143</v>
      </c>
      <c r="D7290" s="55" t="s">
        <v>267</v>
      </c>
      <c r="E7290" s="55" t="s">
        <v>3645</v>
      </c>
      <c r="F7290" s="55">
        <v>10</v>
      </c>
      <c r="G7290" s="55">
        <v>11</v>
      </c>
    </row>
    <row r="7291" spans="2:7">
      <c r="B7291" s="55" t="s">
        <v>266</v>
      </c>
      <c r="C7291" s="55" t="s">
        <v>143</v>
      </c>
      <c r="D7291" s="55" t="s">
        <v>270</v>
      </c>
      <c r="E7291" s="55" t="s">
        <v>3645</v>
      </c>
      <c r="F7291" s="55">
        <v>0</v>
      </c>
      <c r="G7291" s="55">
        <v>0</v>
      </c>
    </row>
    <row r="7292" spans="2:7">
      <c r="B7292" s="55" t="s">
        <v>266</v>
      </c>
      <c r="C7292" s="55" t="s">
        <v>143</v>
      </c>
      <c r="D7292" s="55" t="s">
        <v>267</v>
      </c>
      <c r="E7292" s="55" t="s">
        <v>3646</v>
      </c>
      <c r="F7292" s="55">
        <v>213</v>
      </c>
      <c r="G7292" s="55">
        <v>153</v>
      </c>
    </row>
    <row r="7293" spans="2:7">
      <c r="B7293" s="55" t="s">
        <v>266</v>
      </c>
      <c r="C7293" s="55" t="s">
        <v>143</v>
      </c>
      <c r="D7293" s="55" t="s">
        <v>269</v>
      </c>
      <c r="E7293" s="55" t="s">
        <v>3646</v>
      </c>
      <c r="F7293" s="55">
        <v>108</v>
      </c>
      <c r="G7293" s="55">
        <v>65</v>
      </c>
    </row>
    <row r="7294" spans="2:7">
      <c r="B7294" s="55" t="s">
        <v>266</v>
      </c>
      <c r="C7294" s="55" t="s">
        <v>143</v>
      </c>
      <c r="D7294" s="55" t="s">
        <v>270</v>
      </c>
      <c r="E7294" s="55" t="s">
        <v>3646</v>
      </c>
      <c r="F7294" s="55">
        <v>35</v>
      </c>
      <c r="G7294" s="55">
        <v>28</v>
      </c>
    </row>
    <row r="7295" spans="2:7">
      <c r="B7295" s="55" t="s">
        <v>266</v>
      </c>
      <c r="C7295" s="55" t="s">
        <v>143</v>
      </c>
      <c r="D7295" s="55" t="s">
        <v>267</v>
      </c>
      <c r="E7295" s="55" t="s">
        <v>3647</v>
      </c>
      <c r="F7295" s="55">
        <v>2</v>
      </c>
      <c r="G7295" s="55">
        <v>0</v>
      </c>
    </row>
    <row r="7296" spans="2:7">
      <c r="B7296" s="55" t="s">
        <v>266</v>
      </c>
      <c r="C7296" s="55" t="s">
        <v>143</v>
      </c>
      <c r="D7296" s="55" t="s">
        <v>270</v>
      </c>
      <c r="E7296" s="55" t="s">
        <v>3647</v>
      </c>
      <c r="F7296" s="55">
        <v>0</v>
      </c>
      <c r="G7296" s="55">
        <v>0</v>
      </c>
    </row>
    <row r="7297" spans="2:7">
      <c r="B7297" s="55" t="s">
        <v>266</v>
      </c>
      <c r="C7297" s="55" t="s">
        <v>143</v>
      </c>
      <c r="D7297" s="55" t="s">
        <v>267</v>
      </c>
      <c r="E7297" s="55" t="s">
        <v>3648</v>
      </c>
      <c r="F7297" s="55">
        <v>0</v>
      </c>
      <c r="G7297" s="55">
        <v>0</v>
      </c>
    </row>
    <row r="7298" spans="2:7">
      <c r="B7298" s="55" t="s">
        <v>266</v>
      </c>
      <c r="C7298" s="55" t="s">
        <v>143</v>
      </c>
      <c r="D7298" s="55" t="s">
        <v>269</v>
      </c>
      <c r="E7298" s="55" t="s">
        <v>3648</v>
      </c>
      <c r="F7298" s="55">
        <v>1</v>
      </c>
      <c r="G7298" s="55">
        <v>1</v>
      </c>
    </row>
    <row r="7299" spans="2:7">
      <c r="B7299" s="55" t="s">
        <v>266</v>
      </c>
      <c r="C7299" s="55" t="s">
        <v>143</v>
      </c>
      <c r="D7299" s="55" t="s">
        <v>270</v>
      </c>
      <c r="E7299" s="55" t="s">
        <v>3648</v>
      </c>
      <c r="F7299" s="55">
        <v>1</v>
      </c>
      <c r="G7299" s="55">
        <v>0</v>
      </c>
    </row>
    <row r="7300" spans="2:7">
      <c r="B7300" s="55" t="s">
        <v>266</v>
      </c>
      <c r="C7300" s="55" t="s">
        <v>143</v>
      </c>
      <c r="D7300" s="55" t="s">
        <v>267</v>
      </c>
      <c r="E7300" s="55" t="s">
        <v>3649</v>
      </c>
      <c r="F7300" s="55">
        <v>0</v>
      </c>
      <c r="G7300" s="55">
        <v>1</v>
      </c>
    </row>
    <row r="7301" spans="2:7">
      <c r="B7301" s="55" t="s">
        <v>266</v>
      </c>
      <c r="C7301" s="55" t="s">
        <v>143</v>
      </c>
      <c r="D7301" s="55" t="s">
        <v>269</v>
      </c>
      <c r="E7301" s="55" t="s">
        <v>3649</v>
      </c>
      <c r="F7301" s="55">
        <v>0</v>
      </c>
      <c r="G7301" s="55">
        <v>0</v>
      </c>
    </row>
    <row r="7302" spans="2:7">
      <c r="B7302" s="55" t="s">
        <v>266</v>
      </c>
      <c r="C7302" s="55" t="s">
        <v>143</v>
      </c>
      <c r="D7302" s="55" t="s">
        <v>267</v>
      </c>
      <c r="E7302" s="55" t="s">
        <v>3281</v>
      </c>
      <c r="F7302" s="55">
        <v>4</v>
      </c>
      <c r="G7302" s="55">
        <v>6</v>
      </c>
    </row>
    <row r="7303" spans="2:7">
      <c r="B7303" s="55" t="s">
        <v>266</v>
      </c>
      <c r="C7303" s="55" t="s">
        <v>143</v>
      </c>
      <c r="D7303" s="55" t="s">
        <v>269</v>
      </c>
      <c r="E7303" s="55" t="s">
        <v>3281</v>
      </c>
      <c r="F7303" s="55">
        <v>0</v>
      </c>
      <c r="G7303" s="55">
        <v>0</v>
      </c>
    </row>
    <row r="7304" spans="2:7">
      <c r="B7304" s="55" t="s">
        <v>266</v>
      </c>
      <c r="C7304" s="55" t="s">
        <v>143</v>
      </c>
      <c r="D7304" s="55" t="s">
        <v>270</v>
      </c>
      <c r="E7304" s="55" t="s">
        <v>3281</v>
      </c>
      <c r="F7304" s="55">
        <v>0</v>
      </c>
      <c r="G7304" s="55">
        <v>0</v>
      </c>
    </row>
    <row r="7305" spans="2:7">
      <c r="B7305" s="55" t="s">
        <v>266</v>
      </c>
      <c r="C7305" s="55" t="s">
        <v>143</v>
      </c>
      <c r="D7305" s="55" t="s">
        <v>267</v>
      </c>
      <c r="E7305" s="55" t="s">
        <v>3650</v>
      </c>
      <c r="F7305" s="55">
        <v>26</v>
      </c>
      <c r="G7305" s="55">
        <v>25</v>
      </c>
    </row>
    <row r="7306" spans="2:7">
      <c r="B7306" s="55" t="s">
        <v>266</v>
      </c>
      <c r="C7306" s="55" t="s">
        <v>143</v>
      </c>
      <c r="D7306" s="55" t="s">
        <v>269</v>
      </c>
      <c r="E7306" s="55" t="s">
        <v>3650</v>
      </c>
      <c r="F7306" s="55">
        <v>6</v>
      </c>
      <c r="G7306" s="55">
        <v>0</v>
      </c>
    </row>
    <row r="7307" spans="2:7">
      <c r="B7307" s="55" t="s">
        <v>266</v>
      </c>
      <c r="C7307" s="55" t="s">
        <v>143</v>
      </c>
      <c r="D7307" s="55" t="s">
        <v>270</v>
      </c>
      <c r="E7307" s="55" t="s">
        <v>3650</v>
      </c>
      <c r="F7307" s="55">
        <v>0</v>
      </c>
      <c r="G7307" s="55">
        <v>0</v>
      </c>
    </row>
    <row r="7308" spans="2:7">
      <c r="B7308" s="55" t="s">
        <v>266</v>
      </c>
      <c r="C7308" s="55" t="s">
        <v>143</v>
      </c>
      <c r="D7308" s="55" t="s">
        <v>267</v>
      </c>
      <c r="E7308" s="55" t="s">
        <v>3651</v>
      </c>
      <c r="F7308" s="55">
        <v>0</v>
      </c>
      <c r="G7308" s="55">
        <v>0</v>
      </c>
    </row>
    <row r="7309" spans="2:7">
      <c r="B7309" s="55" t="s">
        <v>266</v>
      </c>
      <c r="C7309" s="55" t="s">
        <v>143</v>
      </c>
      <c r="D7309" s="55" t="s">
        <v>269</v>
      </c>
      <c r="E7309" s="55" t="s">
        <v>3651</v>
      </c>
      <c r="F7309" s="55">
        <v>0</v>
      </c>
      <c r="G7309" s="55">
        <v>0</v>
      </c>
    </row>
    <row r="7310" spans="2:7">
      <c r="B7310" s="55" t="s">
        <v>266</v>
      </c>
      <c r="C7310" s="55" t="s">
        <v>143</v>
      </c>
      <c r="D7310" s="55" t="s">
        <v>267</v>
      </c>
      <c r="E7310" s="55" t="s">
        <v>3652</v>
      </c>
      <c r="F7310" s="55">
        <v>28</v>
      </c>
      <c r="G7310" s="55">
        <v>21</v>
      </c>
    </row>
    <row r="7311" spans="2:7">
      <c r="B7311" s="55" t="s">
        <v>266</v>
      </c>
      <c r="C7311" s="55" t="s">
        <v>143</v>
      </c>
      <c r="D7311" s="55" t="s">
        <v>270</v>
      </c>
      <c r="E7311" s="55" t="s">
        <v>3652</v>
      </c>
      <c r="F7311" s="55">
        <v>0</v>
      </c>
      <c r="G7311" s="55">
        <v>0</v>
      </c>
    </row>
    <row r="7312" spans="2:7">
      <c r="B7312" s="55" t="s">
        <v>266</v>
      </c>
      <c r="C7312" s="55" t="s">
        <v>143</v>
      </c>
      <c r="D7312" s="55" t="s">
        <v>267</v>
      </c>
      <c r="E7312" s="55" t="s">
        <v>3653</v>
      </c>
      <c r="F7312" s="55">
        <v>0</v>
      </c>
      <c r="G7312" s="55">
        <v>0</v>
      </c>
    </row>
    <row r="7313" spans="2:7">
      <c r="B7313" s="55" t="s">
        <v>266</v>
      </c>
      <c r="C7313" s="55" t="s">
        <v>143</v>
      </c>
      <c r="D7313" s="55" t="s">
        <v>269</v>
      </c>
      <c r="E7313" s="55" t="s">
        <v>3653</v>
      </c>
      <c r="F7313" s="55">
        <v>0</v>
      </c>
      <c r="G7313" s="55">
        <v>0</v>
      </c>
    </row>
    <row r="7314" spans="2:7">
      <c r="B7314" s="55" t="s">
        <v>266</v>
      </c>
      <c r="C7314" s="55" t="s">
        <v>143</v>
      </c>
      <c r="D7314" s="55" t="s">
        <v>267</v>
      </c>
      <c r="E7314" s="55" t="s">
        <v>3654</v>
      </c>
      <c r="F7314" s="55">
        <v>2</v>
      </c>
      <c r="G7314" s="55">
        <v>3</v>
      </c>
    </row>
    <row r="7315" spans="2:7">
      <c r="B7315" s="55" t="s">
        <v>266</v>
      </c>
      <c r="C7315" s="55" t="s">
        <v>143</v>
      </c>
      <c r="D7315" s="55" t="s">
        <v>270</v>
      </c>
      <c r="E7315" s="55" t="s">
        <v>3654</v>
      </c>
      <c r="F7315" s="55">
        <v>2</v>
      </c>
      <c r="G7315" s="55">
        <v>1</v>
      </c>
    </row>
    <row r="7316" spans="2:7">
      <c r="B7316" s="55" t="s">
        <v>266</v>
      </c>
      <c r="C7316" s="55" t="s">
        <v>143</v>
      </c>
      <c r="D7316" s="55" t="s">
        <v>267</v>
      </c>
      <c r="E7316" s="55" t="s">
        <v>3655</v>
      </c>
      <c r="F7316" s="55">
        <v>0</v>
      </c>
      <c r="G7316" s="55">
        <v>0</v>
      </c>
    </row>
    <row r="7317" spans="2:7">
      <c r="B7317" s="55" t="s">
        <v>266</v>
      </c>
      <c r="C7317" s="55" t="s">
        <v>143</v>
      </c>
      <c r="D7317" s="55" t="s">
        <v>267</v>
      </c>
      <c r="E7317" s="55" t="s">
        <v>3656</v>
      </c>
      <c r="F7317" s="55">
        <v>14</v>
      </c>
      <c r="G7317" s="55">
        <v>9</v>
      </c>
    </row>
    <row r="7318" spans="2:7">
      <c r="B7318" s="55" t="s">
        <v>266</v>
      </c>
      <c r="C7318" s="55" t="s">
        <v>143</v>
      </c>
      <c r="D7318" s="55" t="s">
        <v>267</v>
      </c>
      <c r="E7318" s="55" t="s">
        <v>3657</v>
      </c>
      <c r="F7318" s="55">
        <v>46</v>
      </c>
      <c r="G7318" s="55">
        <v>17</v>
      </c>
    </row>
    <row r="7319" spans="2:7">
      <c r="B7319" s="55" t="s">
        <v>266</v>
      </c>
      <c r="C7319" s="55" t="s">
        <v>143</v>
      </c>
      <c r="D7319" s="55" t="s">
        <v>269</v>
      </c>
      <c r="E7319" s="55" t="s">
        <v>3657</v>
      </c>
      <c r="F7319" s="55">
        <v>18</v>
      </c>
      <c r="G7319" s="55">
        <v>20</v>
      </c>
    </row>
    <row r="7320" spans="2:7">
      <c r="B7320" s="55" t="s">
        <v>266</v>
      </c>
      <c r="C7320" s="55" t="s">
        <v>143</v>
      </c>
      <c r="D7320" s="55" t="s">
        <v>267</v>
      </c>
      <c r="E7320" s="55" t="s">
        <v>3658</v>
      </c>
      <c r="F7320" s="55">
        <v>33</v>
      </c>
      <c r="G7320" s="55">
        <v>37</v>
      </c>
    </row>
    <row r="7321" spans="2:7">
      <c r="B7321" s="55" t="s">
        <v>266</v>
      </c>
      <c r="C7321" s="55" t="s">
        <v>143</v>
      </c>
      <c r="D7321" s="55" t="s">
        <v>269</v>
      </c>
      <c r="E7321" s="55" t="s">
        <v>3658</v>
      </c>
      <c r="F7321" s="55">
        <v>21</v>
      </c>
      <c r="G7321" s="55">
        <v>2</v>
      </c>
    </row>
    <row r="7322" spans="2:7">
      <c r="B7322" s="55" t="s">
        <v>266</v>
      </c>
      <c r="C7322" s="55" t="s">
        <v>143</v>
      </c>
      <c r="D7322" s="55" t="s">
        <v>270</v>
      </c>
      <c r="E7322" s="55" t="s">
        <v>3658</v>
      </c>
      <c r="F7322" s="55">
        <v>3</v>
      </c>
      <c r="G7322" s="55">
        <v>0</v>
      </c>
    </row>
    <row r="7323" spans="2:7">
      <c r="B7323" s="55" t="s">
        <v>266</v>
      </c>
      <c r="C7323" s="55" t="s">
        <v>143</v>
      </c>
      <c r="D7323" s="55" t="s">
        <v>267</v>
      </c>
      <c r="E7323" s="55" t="s">
        <v>3659</v>
      </c>
      <c r="F7323" s="55">
        <v>2</v>
      </c>
      <c r="G7323" s="55">
        <v>13</v>
      </c>
    </row>
    <row r="7324" spans="2:7">
      <c r="B7324" s="55" t="s">
        <v>266</v>
      </c>
      <c r="C7324" s="55" t="s">
        <v>143</v>
      </c>
      <c r="D7324" s="55" t="s">
        <v>270</v>
      </c>
      <c r="E7324" s="55" t="s">
        <v>3659</v>
      </c>
      <c r="F7324" s="55">
        <v>3</v>
      </c>
      <c r="G7324" s="55">
        <v>6</v>
      </c>
    </row>
    <row r="7325" spans="2:7">
      <c r="B7325" s="55" t="s">
        <v>266</v>
      </c>
      <c r="C7325" s="55" t="s">
        <v>143</v>
      </c>
      <c r="D7325" s="55" t="s">
        <v>267</v>
      </c>
      <c r="E7325" s="55" t="s">
        <v>3660</v>
      </c>
      <c r="F7325" s="55">
        <v>30</v>
      </c>
      <c r="G7325" s="55">
        <v>40</v>
      </c>
    </row>
    <row r="7326" spans="2:7">
      <c r="B7326" s="55" t="s">
        <v>266</v>
      </c>
      <c r="C7326" s="55" t="s">
        <v>143</v>
      </c>
      <c r="D7326" s="55" t="s">
        <v>269</v>
      </c>
      <c r="E7326" s="55" t="s">
        <v>3660</v>
      </c>
      <c r="F7326" s="55">
        <v>13</v>
      </c>
      <c r="G7326" s="55">
        <v>15</v>
      </c>
    </row>
    <row r="7327" spans="2:7">
      <c r="B7327" s="55" t="s">
        <v>266</v>
      </c>
      <c r="C7327" s="55" t="s">
        <v>143</v>
      </c>
      <c r="D7327" s="55" t="s">
        <v>270</v>
      </c>
      <c r="E7327" s="55" t="s">
        <v>3660</v>
      </c>
      <c r="F7327" s="55">
        <v>15</v>
      </c>
      <c r="G7327" s="55">
        <v>10</v>
      </c>
    </row>
    <row r="7328" spans="2:7">
      <c r="B7328" s="55" t="s">
        <v>266</v>
      </c>
      <c r="C7328" s="55" t="s">
        <v>143</v>
      </c>
      <c r="D7328" s="55" t="s">
        <v>267</v>
      </c>
      <c r="E7328" s="55" t="s">
        <v>3132</v>
      </c>
      <c r="F7328" s="55">
        <v>339</v>
      </c>
      <c r="G7328" s="55">
        <v>253</v>
      </c>
    </row>
    <row r="7329" spans="2:7">
      <c r="B7329" s="55" t="s">
        <v>266</v>
      </c>
      <c r="C7329" s="55" t="s">
        <v>143</v>
      </c>
      <c r="D7329" s="55" t="s">
        <v>269</v>
      </c>
      <c r="E7329" s="55" t="s">
        <v>3132</v>
      </c>
      <c r="F7329" s="55">
        <v>102</v>
      </c>
      <c r="G7329" s="55">
        <v>54</v>
      </c>
    </row>
    <row r="7330" spans="2:7">
      <c r="B7330" s="55" t="s">
        <v>266</v>
      </c>
      <c r="C7330" s="55" t="s">
        <v>143</v>
      </c>
      <c r="D7330" s="55" t="s">
        <v>270</v>
      </c>
      <c r="E7330" s="55" t="s">
        <v>3132</v>
      </c>
      <c r="F7330" s="55">
        <v>49</v>
      </c>
      <c r="G7330" s="55">
        <v>59</v>
      </c>
    </row>
    <row r="7331" spans="2:7">
      <c r="B7331" s="55" t="s">
        <v>266</v>
      </c>
      <c r="C7331" s="55" t="s">
        <v>143</v>
      </c>
      <c r="D7331" s="55" t="s">
        <v>267</v>
      </c>
      <c r="E7331" s="55" t="s">
        <v>3661</v>
      </c>
      <c r="F7331" s="55">
        <v>4</v>
      </c>
      <c r="G7331" s="55">
        <v>3</v>
      </c>
    </row>
    <row r="7332" spans="2:7">
      <c r="B7332" s="55" t="s">
        <v>266</v>
      </c>
      <c r="C7332" s="55" t="s">
        <v>143</v>
      </c>
      <c r="D7332" s="55" t="s">
        <v>269</v>
      </c>
      <c r="E7332" s="55" t="s">
        <v>3661</v>
      </c>
      <c r="F7332" s="55">
        <v>3</v>
      </c>
      <c r="G7332" s="55">
        <v>5</v>
      </c>
    </row>
    <row r="7333" spans="2:7">
      <c r="B7333" s="55" t="s">
        <v>266</v>
      </c>
      <c r="C7333" s="55" t="s">
        <v>143</v>
      </c>
      <c r="D7333" s="55" t="s">
        <v>267</v>
      </c>
      <c r="E7333" s="55" t="s">
        <v>3662</v>
      </c>
      <c r="F7333" s="55">
        <v>2</v>
      </c>
      <c r="G7333" s="55">
        <v>0</v>
      </c>
    </row>
    <row r="7334" spans="2:7">
      <c r="B7334" s="55" t="s">
        <v>266</v>
      </c>
      <c r="C7334" s="55" t="s">
        <v>143</v>
      </c>
      <c r="D7334" s="55" t="s">
        <v>269</v>
      </c>
      <c r="E7334" s="55" t="s">
        <v>3662</v>
      </c>
      <c r="F7334" s="55">
        <v>0</v>
      </c>
      <c r="G7334" s="55">
        <v>0</v>
      </c>
    </row>
    <row r="7335" spans="2:7">
      <c r="B7335" s="55" t="s">
        <v>266</v>
      </c>
      <c r="C7335" s="55" t="s">
        <v>143</v>
      </c>
      <c r="D7335" s="55" t="s">
        <v>267</v>
      </c>
      <c r="E7335" s="55" t="s">
        <v>3663</v>
      </c>
      <c r="F7335" s="55">
        <v>7</v>
      </c>
      <c r="G7335" s="55">
        <v>12</v>
      </c>
    </row>
    <row r="7336" spans="2:7">
      <c r="B7336" s="55" t="s">
        <v>266</v>
      </c>
      <c r="C7336" s="55" t="s">
        <v>143</v>
      </c>
      <c r="D7336" s="55" t="s">
        <v>269</v>
      </c>
      <c r="E7336" s="55" t="s">
        <v>3663</v>
      </c>
      <c r="F7336" s="55">
        <v>0</v>
      </c>
      <c r="G7336" s="55">
        <v>0</v>
      </c>
    </row>
    <row r="7337" spans="2:7">
      <c r="B7337" s="55" t="s">
        <v>266</v>
      </c>
      <c r="C7337" s="55" t="s">
        <v>143</v>
      </c>
      <c r="D7337" s="55" t="s">
        <v>267</v>
      </c>
      <c r="E7337" s="55" t="s">
        <v>3664</v>
      </c>
      <c r="F7337" s="55">
        <v>184</v>
      </c>
      <c r="G7337" s="55">
        <v>130</v>
      </c>
    </row>
    <row r="7338" spans="2:7">
      <c r="B7338" s="55" t="s">
        <v>266</v>
      </c>
      <c r="C7338" s="55" t="s">
        <v>143</v>
      </c>
      <c r="D7338" s="55" t="s">
        <v>269</v>
      </c>
      <c r="E7338" s="55" t="s">
        <v>3664</v>
      </c>
      <c r="F7338" s="55">
        <v>7</v>
      </c>
      <c r="G7338" s="55">
        <v>12</v>
      </c>
    </row>
    <row r="7339" spans="2:7">
      <c r="B7339" s="55" t="s">
        <v>266</v>
      </c>
      <c r="C7339" s="55" t="s">
        <v>143</v>
      </c>
      <c r="D7339" s="55" t="s">
        <v>270</v>
      </c>
      <c r="E7339" s="55" t="s">
        <v>3664</v>
      </c>
      <c r="F7339" s="55">
        <v>25</v>
      </c>
      <c r="G7339" s="55">
        <v>27</v>
      </c>
    </row>
    <row r="7340" spans="2:7">
      <c r="B7340" s="55" t="s">
        <v>266</v>
      </c>
      <c r="C7340" s="55" t="s">
        <v>143</v>
      </c>
      <c r="D7340" s="55" t="s">
        <v>267</v>
      </c>
      <c r="E7340" s="55" t="s">
        <v>3665</v>
      </c>
      <c r="F7340" s="55">
        <v>1</v>
      </c>
      <c r="G7340" s="55">
        <v>7</v>
      </c>
    </row>
    <row r="7341" spans="2:7">
      <c r="B7341" s="55" t="s">
        <v>266</v>
      </c>
      <c r="C7341" s="55" t="s">
        <v>143</v>
      </c>
      <c r="D7341" s="55" t="s">
        <v>270</v>
      </c>
      <c r="E7341" s="55" t="s">
        <v>3665</v>
      </c>
      <c r="F7341" s="55">
        <v>0</v>
      </c>
      <c r="G7341" s="55">
        <v>0</v>
      </c>
    </row>
    <row r="7342" spans="2:7">
      <c r="B7342" s="55" t="s">
        <v>266</v>
      </c>
      <c r="C7342" s="55" t="s">
        <v>143</v>
      </c>
      <c r="D7342" s="55" t="s">
        <v>267</v>
      </c>
      <c r="E7342" s="55" t="s">
        <v>3666</v>
      </c>
      <c r="F7342" s="55">
        <v>1</v>
      </c>
      <c r="G7342" s="55">
        <v>13</v>
      </c>
    </row>
    <row r="7343" spans="2:7">
      <c r="B7343" s="55" t="s">
        <v>266</v>
      </c>
      <c r="C7343" s="55" t="s">
        <v>143</v>
      </c>
      <c r="D7343" s="55" t="s">
        <v>269</v>
      </c>
      <c r="E7343" s="55" t="s">
        <v>3666</v>
      </c>
      <c r="F7343" s="55">
        <v>8</v>
      </c>
      <c r="G7343" s="55">
        <v>0</v>
      </c>
    </row>
    <row r="7344" spans="2:7">
      <c r="B7344" s="55" t="s">
        <v>266</v>
      </c>
      <c r="C7344" s="55" t="s">
        <v>143</v>
      </c>
      <c r="D7344" s="55" t="s">
        <v>267</v>
      </c>
      <c r="E7344" s="55" t="s">
        <v>3667</v>
      </c>
      <c r="F7344" s="55">
        <v>0</v>
      </c>
      <c r="G7344" s="55">
        <v>0</v>
      </c>
    </row>
    <row r="7345" spans="2:7">
      <c r="B7345" s="55" t="s">
        <v>266</v>
      </c>
      <c r="C7345" s="55" t="s">
        <v>143</v>
      </c>
      <c r="D7345" s="55" t="s">
        <v>269</v>
      </c>
      <c r="E7345" s="55" t="s">
        <v>3667</v>
      </c>
      <c r="F7345" s="55">
        <v>4</v>
      </c>
      <c r="G7345" s="55">
        <v>6</v>
      </c>
    </row>
    <row r="7346" spans="2:7">
      <c r="B7346" s="55" t="s">
        <v>266</v>
      </c>
      <c r="C7346" s="55" t="s">
        <v>143</v>
      </c>
      <c r="D7346" s="55" t="s">
        <v>267</v>
      </c>
      <c r="E7346" s="55" t="s">
        <v>3668</v>
      </c>
      <c r="F7346" s="55">
        <v>2</v>
      </c>
      <c r="G7346" s="55">
        <v>7</v>
      </c>
    </row>
    <row r="7347" spans="2:7">
      <c r="B7347" s="55" t="s">
        <v>266</v>
      </c>
      <c r="C7347" s="55" t="s">
        <v>143</v>
      </c>
      <c r="D7347" s="55" t="s">
        <v>269</v>
      </c>
      <c r="E7347" s="55" t="s">
        <v>3668</v>
      </c>
      <c r="F7347" s="55">
        <v>0</v>
      </c>
      <c r="G7347" s="55">
        <v>0</v>
      </c>
    </row>
    <row r="7348" spans="2:7">
      <c r="B7348" s="55" t="s">
        <v>266</v>
      </c>
      <c r="C7348" s="55" t="s">
        <v>143</v>
      </c>
      <c r="D7348" s="55" t="s">
        <v>267</v>
      </c>
      <c r="E7348" s="55" t="s">
        <v>3669</v>
      </c>
      <c r="F7348" s="55">
        <v>2</v>
      </c>
      <c r="G7348" s="55">
        <v>4</v>
      </c>
    </row>
    <row r="7349" spans="2:7">
      <c r="B7349" s="55" t="s">
        <v>266</v>
      </c>
      <c r="C7349" s="55" t="s">
        <v>143</v>
      </c>
      <c r="D7349" s="55" t="s">
        <v>267</v>
      </c>
      <c r="E7349" s="55" t="s">
        <v>3670</v>
      </c>
      <c r="F7349" s="55">
        <v>113</v>
      </c>
      <c r="G7349" s="55">
        <v>154</v>
      </c>
    </row>
    <row r="7350" spans="2:7">
      <c r="B7350" s="55" t="s">
        <v>266</v>
      </c>
      <c r="C7350" s="55" t="s">
        <v>143</v>
      </c>
      <c r="D7350" s="55" t="s">
        <v>269</v>
      </c>
      <c r="E7350" s="55" t="s">
        <v>3670</v>
      </c>
      <c r="F7350" s="55">
        <v>10</v>
      </c>
      <c r="G7350" s="55">
        <v>11</v>
      </c>
    </row>
    <row r="7351" spans="2:7">
      <c r="B7351" s="55" t="s">
        <v>266</v>
      </c>
      <c r="C7351" s="55" t="s">
        <v>143</v>
      </c>
      <c r="D7351" s="55" t="s">
        <v>270</v>
      </c>
      <c r="E7351" s="55" t="s">
        <v>3670</v>
      </c>
      <c r="F7351" s="55">
        <v>46</v>
      </c>
      <c r="G7351" s="55">
        <v>39</v>
      </c>
    </row>
    <row r="7352" spans="2:7">
      <c r="B7352" s="55" t="s">
        <v>266</v>
      </c>
      <c r="C7352" s="55" t="s">
        <v>143</v>
      </c>
      <c r="D7352" s="55" t="s">
        <v>267</v>
      </c>
      <c r="E7352" s="55" t="s">
        <v>3671</v>
      </c>
      <c r="F7352" s="55">
        <v>2</v>
      </c>
      <c r="G7352" s="55">
        <v>2</v>
      </c>
    </row>
    <row r="7353" spans="2:7">
      <c r="B7353" s="55" t="s">
        <v>266</v>
      </c>
      <c r="C7353" s="55" t="s">
        <v>143</v>
      </c>
      <c r="D7353" s="55" t="s">
        <v>267</v>
      </c>
      <c r="E7353" s="55" t="s">
        <v>3672</v>
      </c>
      <c r="F7353" s="55">
        <v>6</v>
      </c>
      <c r="G7353" s="55">
        <v>20</v>
      </c>
    </row>
    <row r="7354" spans="2:7">
      <c r="B7354" s="55" t="s">
        <v>266</v>
      </c>
      <c r="C7354" s="55" t="s">
        <v>143</v>
      </c>
      <c r="D7354" s="55" t="s">
        <v>269</v>
      </c>
      <c r="E7354" s="55" t="s">
        <v>3672</v>
      </c>
      <c r="F7354" s="55">
        <v>0</v>
      </c>
      <c r="G7354" s="55">
        <v>1</v>
      </c>
    </row>
    <row r="7355" spans="2:7">
      <c r="B7355" s="55" t="s">
        <v>266</v>
      </c>
      <c r="C7355" s="55" t="s">
        <v>143</v>
      </c>
      <c r="D7355" s="55" t="s">
        <v>267</v>
      </c>
      <c r="E7355" s="55" t="s">
        <v>3673</v>
      </c>
      <c r="F7355" s="55">
        <v>53</v>
      </c>
      <c r="G7355" s="55">
        <v>52</v>
      </c>
    </row>
    <row r="7356" spans="2:7">
      <c r="B7356" s="55" t="s">
        <v>266</v>
      </c>
      <c r="C7356" s="55" t="s">
        <v>143</v>
      </c>
      <c r="D7356" s="55" t="s">
        <v>269</v>
      </c>
      <c r="E7356" s="55" t="s">
        <v>3673</v>
      </c>
      <c r="F7356" s="55">
        <v>1</v>
      </c>
      <c r="G7356" s="55">
        <v>0</v>
      </c>
    </row>
    <row r="7357" spans="2:7">
      <c r="B7357" s="55" t="s">
        <v>266</v>
      </c>
      <c r="C7357" s="55" t="s">
        <v>143</v>
      </c>
      <c r="D7357" s="55" t="s">
        <v>270</v>
      </c>
      <c r="E7357" s="55" t="s">
        <v>3673</v>
      </c>
      <c r="F7357" s="55">
        <v>0</v>
      </c>
      <c r="G7357" s="55">
        <v>0</v>
      </c>
    </row>
    <row r="7358" spans="2:7">
      <c r="B7358" s="55" t="s">
        <v>266</v>
      </c>
      <c r="C7358" s="55" t="s">
        <v>143</v>
      </c>
      <c r="D7358" s="55" t="s">
        <v>267</v>
      </c>
      <c r="E7358" s="55" t="s">
        <v>3674</v>
      </c>
      <c r="F7358" s="55">
        <v>0</v>
      </c>
      <c r="G7358" s="55">
        <v>6</v>
      </c>
    </row>
    <row r="7359" spans="2:7">
      <c r="B7359" s="55" t="s">
        <v>266</v>
      </c>
      <c r="C7359" s="55" t="s">
        <v>143</v>
      </c>
      <c r="D7359" s="55" t="s">
        <v>269</v>
      </c>
      <c r="E7359" s="55" t="s">
        <v>3674</v>
      </c>
      <c r="F7359" s="55">
        <v>2</v>
      </c>
      <c r="G7359" s="55">
        <v>13</v>
      </c>
    </row>
    <row r="7360" spans="2:7">
      <c r="B7360" s="55" t="s">
        <v>266</v>
      </c>
      <c r="C7360" s="55" t="s">
        <v>143</v>
      </c>
      <c r="D7360" s="55" t="s">
        <v>267</v>
      </c>
      <c r="E7360" s="55" t="s">
        <v>3675</v>
      </c>
      <c r="F7360" s="55">
        <v>13</v>
      </c>
      <c r="G7360" s="55">
        <v>17</v>
      </c>
    </row>
    <row r="7361" spans="2:7">
      <c r="B7361" s="55" t="s">
        <v>266</v>
      </c>
      <c r="C7361" s="55" t="s">
        <v>143</v>
      </c>
      <c r="D7361" s="55" t="s">
        <v>269</v>
      </c>
      <c r="E7361" s="55" t="s">
        <v>3675</v>
      </c>
      <c r="F7361" s="55">
        <v>0</v>
      </c>
      <c r="G7361" s="55">
        <v>0</v>
      </c>
    </row>
    <row r="7362" spans="2:7">
      <c r="B7362" s="55" t="s">
        <v>266</v>
      </c>
      <c r="C7362" s="55" t="s">
        <v>143</v>
      </c>
      <c r="D7362" s="55" t="s">
        <v>267</v>
      </c>
      <c r="E7362" s="55" t="s">
        <v>3676</v>
      </c>
      <c r="F7362" s="55">
        <v>180</v>
      </c>
      <c r="G7362" s="55">
        <v>190</v>
      </c>
    </row>
    <row r="7363" spans="2:7">
      <c r="B7363" s="55" t="s">
        <v>266</v>
      </c>
      <c r="C7363" s="55" t="s">
        <v>143</v>
      </c>
      <c r="D7363" s="55" t="s">
        <v>269</v>
      </c>
      <c r="E7363" s="55" t="s">
        <v>3676</v>
      </c>
      <c r="F7363" s="55">
        <v>5</v>
      </c>
      <c r="G7363" s="55">
        <v>7</v>
      </c>
    </row>
    <row r="7364" spans="2:7">
      <c r="B7364" s="55" t="s">
        <v>266</v>
      </c>
      <c r="C7364" s="55" t="s">
        <v>143</v>
      </c>
      <c r="D7364" s="55" t="s">
        <v>270</v>
      </c>
      <c r="E7364" s="55" t="s">
        <v>3676</v>
      </c>
      <c r="F7364" s="55">
        <v>14</v>
      </c>
      <c r="G7364" s="55">
        <v>15</v>
      </c>
    </row>
    <row r="7365" spans="2:7">
      <c r="B7365" s="55" t="s">
        <v>266</v>
      </c>
      <c r="C7365" s="55" t="s">
        <v>143</v>
      </c>
      <c r="D7365" s="55" t="s">
        <v>267</v>
      </c>
      <c r="E7365" s="55" t="s">
        <v>3677</v>
      </c>
      <c r="F7365" s="55">
        <v>198</v>
      </c>
      <c r="G7365" s="55">
        <v>135</v>
      </c>
    </row>
    <row r="7366" spans="2:7">
      <c r="B7366" s="55" t="s">
        <v>266</v>
      </c>
      <c r="C7366" s="55" t="s">
        <v>143</v>
      </c>
      <c r="D7366" s="55" t="s">
        <v>269</v>
      </c>
      <c r="E7366" s="55" t="s">
        <v>3677</v>
      </c>
      <c r="F7366" s="55">
        <v>4</v>
      </c>
      <c r="G7366" s="55">
        <v>6</v>
      </c>
    </row>
    <row r="7367" spans="2:7">
      <c r="B7367" s="55" t="s">
        <v>266</v>
      </c>
      <c r="C7367" s="55" t="s">
        <v>143</v>
      </c>
      <c r="D7367" s="55" t="s">
        <v>270</v>
      </c>
      <c r="E7367" s="55" t="s">
        <v>3677</v>
      </c>
      <c r="F7367" s="55">
        <v>2</v>
      </c>
      <c r="G7367" s="55">
        <v>0</v>
      </c>
    </row>
    <row r="7368" spans="2:7">
      <c r="B7368" s="55" t="s">
        <v>266</v>
      </c>
      <c r="C7368" s="55" t="s">
        <v>143</v>
      </c>
      <c r="D7368" s="55" t="s">
        <v>267</v>
      </c>
      <c r="E7368" s="55" t="s">
        <v>3678</v>
      </c>
      <c r="F7368" s="55">
        <v>680</v>
      </c>
      <c r="G7368" s="55">
        <v>667</v>
      </c>
    </row>
    <row r="7369" spans="2:7">
      <c r="B7369" s="55" t="s">
        <v>266</v>
      </c>
      <c r="C7369" s="55" t="s">
        <v>143</v>
      </c>
      <c r="D7369" s="55" t="s">
        <v>269</v>
      </c>
      <c r="E7369" s="55" t="s">
        <v>3678</v>
      </c>
      <c r="F7369" s="55">
        <v>350</v>
      </c>
      <c r="G7369" s="55">
        <v>381</v>
      </c>
    </row>
    <row r="7370" spans="2:7">
      <c r="B7370" s="55" t="s">
        <v>266</v>
      </c>
      <c r="C7370" s="55" t="s">
        <v>143</v>
      </c>
      <c r="D7370" s="55" t="s">
        <v>270</v>
      </c>
      <c r="E7370" s="55" t="s">
        <v>3678</v>
      </c>
      <c r="F7370" s="55">
        <v>251</v>
      </c>
      <c r="G7370" s="55">
        <v>296</v>
      </c>
    </row>
    <row r="7371" spans="2:7">
      <c r="B7371" s="55" t="s">
        <v>266</v>
      </c>
      <c r="C7371" s="55" t="s">
        <v>143</v>
      </c>
      <c r="D7371" s="55" t="s">
        <v>267</v>
      </c>
      <c r="E7371" s="55" t="s">
        <v>3679</v>
      </c>
      <c r="F7371" s="55">
        <v>0</v>
      </c>
      <c r="G7371" s="55">
        <v>0</v>
      </c>
    </row>
    <row r="7372" spans="2:7">
      <c r="B7372" s="55" t="s">
        <v>266</v>
      </c>
      <c r="C7372" s="55" t="s">
        <v>143</v>
      </c>
      <c r="D7372" s="55" t="s">
        <v>270</v>
      </c>
      <c r="E7372" s="55" t="s">
        <v>3679</v>
      </c>
      <c r="F7372" s="55">
        <v>0</v>
      </c>
      <c r="G7372" s="55">
        <v>0</v>
      </c>
    </row>
    <row r="7373" spans="2:7">
      <c r="B7373" s="55" t="s">
        <v>266</v>
      </c>
      <c r="C7373" s="55" t="s">
        <v>143</v>
      </c>
      <c r="D7373" s="55" t="s">
        <v>267</v>
      </c>
      <c r="E7373" s="55" t="s">
        <v>3680</v>
      </c>
      <c r="F7373" s="55">
        <v>5</v>
      </c>
      <c r="G7373" s="55">
        <v>0</v>
      </c>
    </row>
    <row r="7374" spans="2:7">
      <c r="B7374" s="55" t="s">
        <v>266</v>
      </c>
      <c r="C7374" s="55" t="s">
        <v>143</v>
      </c>
      <c r="D7374" s="55" t="s">
        <v>267</v>
      </c>
      <c r="E7374" s="55" t="s">
        <v>3681</v>
      </c>
      <c r="F7374" s="55">
        <v>173</v>
      </c>
      <c r="G7374" s="55">
        <v>123</v>
      </c>
    </row>
    <row r="7375" spans="2:7">
      <c r="B7375" s="55" t="s">
        <v>266</v>
      </c>
      <c r="C7375" s="55" t="s">
        <v>143</v>
      </c>
      <c r="D7375" s="55" t="s">
        <v>269</v>
      </c>
      <c r="E7375" s="55" t="s">
        <v>3681</v>
      </c>
      <c r="F7375" s="55">
        <v>100</v>
      </c>
      <c r="G7375" s="55">
        <v>40</v>
      </c>
    </row>
    <row r="7376" spans="2:7">
      <c r="B7376" s="55" t="s">
        <v>266</v>
      </c>
      <c r="C7376" s="55" t="s">
        <v>143</v>
      </c>
      <c r="D7376" s="55" t="s">
        <v>270</v>
      </c>
      <c r="E7376" s="55" t="s">
        <v>3681</v>
      </c>
      <c r="F7376" s="55">
        <v>372</v>
      </c>
      <c r="G7376" s="55">
        <v>152</v>
      </c>
    </row>
    <row r="7377" spans="2:7">
      <c r="B7377" s="55" t="s">
        <v>266</v>
      </c>
      <c r="C7377" s="55" t="s">
        <v>143</v>
      </c>
      <c r="D7377" s="55" t="s">
        <v>267</v>
      </c>
      <c r="E7377" s="55" t="s">
        <v>3682</v>
      </c>
      <c r="F7377" s="55">
        <v>0</v>
      </c>
      <c r="G7377" s="55">
        <v>0</v>
      </c>
    </row>
    <row r="7378" spans="2:7">
      <c r="B7378" s="55" t="s">
        <v>266</v>
      </c>
      <c r="C7378" s="55" t="s">
        <v>143</v>
      </c>
      <c r="D7378" s="55" t="s">
        <v>269</v>
      </c>
      <c r="E7378" s="55" t="s">
        <v>3682</v>
      </c>
      <c r="F7378" s="55">
        <v>0</v>
      </c>
      <c r="G7378" s="55">
        <v>0</v>
      </c>
    </row>
    <row r="7379" spans="2:7">
      <c r="B7379" s="55" t="s">
        <v>266</v>
      </c>
      <c r="C7379" s="55" t="s">
        <v>143</v>
      </c>
      <c r="D7379" s="55" t="s">
        <v>267</v>
      </c>
      <c r="E7379" s="55" t="s">
        <v>3683</v>
      </c>
      <c r="F7379" s="55">
        <v>18</v>
      </c>
      <c r="G7379" s="55">
        <v>14</v>
      </c>
    </row>
    <row r="7380" spans="2:7">
      <c r="B7380" s="55" t="s">
        <v>266</v>
      </c>
      <c r="C7380" s="55" t="s">
        <v>143</v>
      </c>
      <c r="D7380" s="55" t="s">
        <v>269</v>
      </c>
      <c r="E7380" s="55" t="s">
        <v>3683</v>
      </c>
      <c r="F7380" s="55">
        <v>0</v>
      </c>
      <c r="G7380" s="55">
        <v>0</v>
      </c>
    </row>
    <row r="7381" spans="2:7">
      <c r="B7381" s="55" t="s">
        <v>266</v>
      </c>
      <c r="C7381" s="55" t="s">
        <v>143</v>
      </c>
      <c r="D7381" s="55" t="s">
        <v>270</v>
      </c>
      <c r="E7381" s="55" t="s">
        <v>3683</v>
      </c>
      <c r="F7381" s="55">
        <v>0</v>
      </c>
      <c r="G7381" s="55">
        <v>0</v>
      </c>
    </row>
    <row r="7382" spans="2:7">
      <c r="B7382" s="55" t="s">
        <v>266</v>
      </c>
      <c r="C7382" s="55" t="s">
        <v>143</v>
      </c>
      <c r="D7382" s="55" t="s">
        <v>267</v>
      </c>
      <c r="E7382" s="55" t="s">
        <v>3684</v>
      </c>
      <c r="F7382" s="55">
        <v>5</v>
      </c>
      <c r="G7382" s="55">
        <v>11</v>
      </c>
    </row>
    <row r="7383" spans="2:7">
      <c r="B7383" s="55" t="s">
        <v>266</v>
      </c>
      <c r="C7383" s="55" t="s">
        <v>143</v>
      </c>
      <c r="D7383" s="55" t="s">
        <v>269</v>
      </c>
      <c r="E7383" s="55" t="s">
        <v>3684</v>
      </c>
      <c r="F7383" s="55">
        <v>0</v>
      </c>
      <c r="G7383" s="55">
        <v>0</v>
      </c>
    </row>
    <row r="7384" spans="2:7">
      <c r="B7384" s="55" t="s">
        <v>266</v>
      </c>
      <c r="C7384" s="55" t="s">
        <v>143</v>
      </c>
      <c r="D7384" s="55" t="s">
        <v>270</v>
      </c>
      <c r="E7384" s="55" t="s">
        <v>3684</v>
      </c>
      <c r="F7384" s="55">
        <v>0</v>
      </c>
      <c r="G7384" s="55">
        <v>0</v>
      </c>
    </row>
    <row r="7385" spans="2:7">
      <c r="B7385" s="55" t="s">
        <v>266</v>
      </c>
      <c r="C7385" s="55" t="s">
        <v>143</v>
      </c>
      <c r="D7385" s="55" t="s">
        <v>267</v>
      </c>
      <c r="E7385" s="55" t="s">
        <v>3685</v>
      </c>
      <c r="F7385" s="55">
        <v>6</v>
      </c>
      <c r="G7385" s="55">
        <v>3</v>
      </c>
    </row>
    <row r="7386" spans="2:7">
      <c r="B7386" s="55" t="s">
        <v>266</v>
      </c>
      <c r="C7386" s="55" t="s">
        <v>143</v>
      </c>
      <c r="D7386" s="55" t="s">
        <v>269</v>
      </c>
      <c r="E7386" s="55" t="s">
        <v>3685</v>
      </c>
      <c r="F7386" s="55">
        <v>2</v>
      </c>
      <c r="G7386" s="55">
        <v>0</v>
      </c>
    </row>
    <row r="7387" spans="2:7">
      <c r="B7387" s="55" t="s">
        <v>266</v>
      </c>
      <c r="C7387" s="55" t="s">
        <v>143</v>
      </c>
      <c r="D7387" s="55" t="s">
        <v>267</v>
      </c>
      <c r="E7387" s="55" t="s">
        <v>3686</v>
      </c>
      <c r="F7387" s="55">
        <v>3</v>
      </c>
      <c r="G7387" s="55">
        <v>2</v>
      </c>
    </row>
    <row r="7388" spans="2:7">
      <c r="B7388" s="55" t="s">
        <v>266</v>
      </c>
      <c r="C7388" s="55" t="s">
        <v>143</v>
      </c>
      <c r="D7388" s="55" t="s">
        <v>269</v>
      </c>
      <c r="E7388" s="55" t="s">
        <v>3686</v>
      </c>
      <c r="F7388" s="55">
        <v>4</v>
      </c>
      <c r="G7388" s="55">
        <v>0</v>
      </c>
    </row>
    <row r="7389" spans="2:7">
      <c r="B7389" s="55" t="s">
        <v>266</v>
      </c>
      <c r="C7389" s="55" t="s">
        <v>143</v>
      </c>
      <c r="D7389" s="55" t="s">
        <v>267</v>
      </c>
      <c r="E7389" s="55" t="s">
        <v>3687</v>
      </c>
      <c r="F7389" s="55">
        <v>0</v>
      </c>
      <c r="G7389" s="55">
        <v>0</v>
      </c>
    </row>
    <row r="7390" spans="2:7">
      <c r="B7390" s="55" t="s">
        <v>266</v>
      </c>
      <c r="C7390" s="55" t="s">
        <v>143</v>
      </c>
      <c r="D7390" s="55" t="s">
        <v>267</v>
      </c>
      <c r="E7390" s="55" t="s">
        <v>3688</v>
      </c>
      <c r="F7390" s="55">
        <v>5</v>
      </c>
      <c r="G7390" s="55">
        <v>2</v>
      </c>
    </row>
    <row r="7391" spans="2:7">
      <c r="B7391" s="55" t="s">
        <v>266</v>
      </c>
      <c r="C7391" s="55" t="s">
        <v>143</v>
      </c>
      <c r="D7391" s="55" t="s">
        <v>267</v>
      </c>
      <c r="E7391" s="55" t="s">
        <v>3689</v>
      </c>
      <c r="F7391" s="55">
        <v>248</v>
      </c>
      <c r="G7391" s="55">
        <v>115</v>
      </c>
    </row>
    <row r="7392" spans="2:7">
      <c r="B7392" s="55" t="s">
        <v>266</v>
      </c>
      <c r="C7392" s="55" t="s">
        <v>143</v>
      </c>
      <c r="D7392" s="55" t="s">
        <v>269</v>
      </c>
      <c r="E7392" s="55" t="s">
        <v>3689</v>
      </c>
      <c r="F7392" s="55">
        <v>19</v>
      </c>
      <c r="G7392" s="55">
        <v>10</v>
      </c>
    </row>
    <row r="7393" spans="2:7">
      <c r="B7393" s="55" t="s">
        <v>266</v>
      </c>
      <c r="C7393" s="55" t="s">
        <v>143</v>
      </c>
      <c r="D7393" s="55" t="s">
        <v>270</v>
      </c>
      <c r="E7393" s="55" t="s">
        <v>3689</v>
      </c>
      <c r="F7393" s="55">
        <v>28</v>
      </c>
      <c r="G7393" s="55">
        <v>20</v>
      </c>
    </row>
    <row r="7394" spans="2:7">
      <c r="B7394" s="55" t="s">
        <v>266</v>
      </c>
      <c r="C7394" s="55" t="s">
        <v>143</v>
      </c>
      <c r="D7394" s="55" t="s">
        <v>267</v>
      </c>
      <c r="E7394" s="55" t="s">
        <v>3690</v>
      </c>
      <c r="F7394" s="55">
        <v>52</v>
      </c>
      <c r="G7394" s="55">
        <v>40</v>
      </c>
    </row>
    <row r="7395" spans="2:7">
      <c r="B7395" s="55" t="s">
        <v>266</v>
      </c>
      <c r="C7395" s="55" t="s">
        <v>143</v>
      </c>
      <c r="D7395" s="55" t="s">
        <v>269</v>
      </c>
      <c r="E7395" s="55" t="s">
        <v>3690</v>
      </c>
      <c r="F7395" s="55">
        <v>0</v>
      </c>
      <c r="G7395" s="55">
        <v>2</v>
      </c>
    </row>
    <row r="7396" spans="2:7">
      <c r="B7396" s="55" t="s">
        <v>266</v>
      </c>
      <c r="C7396" s="55" t="s">
        <v>143</v>
      </c>
      <c r="D7396" s="55" t="s">
        <v>270</v>
      </c>
      <c r="E7396" s="55" t="s">
        <v>3690</v>
      </c>
      <c r="F7396" s="55">
        <v>14</v>
      </c>
      <c r="G7396" s="55">
        <v>15</v>
      </c>
    </row>
    <row r="7397" spans="2:7">
      <c r="B7397" s="55" t="s">
        <v>266</v>
      </c>
      <c r="C7397" s="55" t="s">
        <v>143</v>
      </c>
      <c r="D7397" s="55" t="s">
        <v>267</v>
      </c>
      <c r="E7397" s="55" t="s">
        <v>3691</v>
      </c>
      <c r="F7397" s="55">
        <v>66</v>
      </c>
      <c r="G7397" s="55">
        <v>37</v>
      </c>
    </row>
    <row r="7398" spans="2:7">
      <c r="B7398" s="55" t="s">
        <v>266</v>
      </c>
      <c r="C7398" s="55" t="s">
        <v>143</v>
      </c>
      <c r="D7398" s="55" t="s">
        <v>269</v>
      </c>
      <c r="E7398" s="55" t="s">
        <v>3691</v>
      </c>
      <c r="F7398" s="55">
        <v>1</v>
      </c>
      <c r="G7398" s="55">
        <v>0</v>
      </c>
    </row>
    <row r="7399" spans="2:7">
      <c r="B7399" s="55" t="s">
        <v>266</v>
      </c>
      <c r="C7399" s="55" t="s">
        <v>143</v>
      </c>
      <c r="D7399" s="55" t="s">
        <v>270</v>
      </c>
      <c r="E7399" s="55" t="s">
        <v>3691</v>
      </c>
      <c r="F7399" s="55">
        <v>0</v>
      </c>
      <c r="G7399" s="55">
        <v>0</v>
      </c>
    </row>
    <row r="7400" spans="2:7">
      <c r="B7400" s="55" t="s">
        <v>266</v>
      </c>
      <c r="C7400" s="55" t="s">
        <v>143</v>
      </c>
      <c r="D7400" s="55" t="s">
        <v>267</v>
      </c>
      <c r="E7400" s="55" t="s">
        <v>3692</v>
      </c>
      <c r="F7400" s="55">
        <v>7</v>
      </c>
      <c r="G7400" s="55">
        <v>3</v>
      </c>
    </row>
    <row r="7401" spans="2:7">
      <c r="B7401" s="55" t="s">
        <v>266</v>
      </c>
      <c r="C7401" s="55" t="s">
        <v>143</v>
      </c>
      <c r="D7401" s="55" t="s">
        <v>270</v>
      </c>
      <c r="E7401" s="55" t="s">
        <v>3692</v>
      </c>
      <c r="F7401" s="55">
        <v>0</v>
      </c>
      <c r="G7401" s="55">
        <v>0</v>
      </c>
    </row>
    <row r="7402" spans="2:7">
      <c r="B7402" s="55" t="s">
        <v>266</v>
      </c>
      <c r="C7402" s="55" t="s">
        <v>143</v>
      </c>
      <c r="D7402" s="55" t="s">
        <v>267</v>
      </c>
      <c r="E7402" s="55" t="s">
        <v>3693</v>
      </c>
      <c r="F7402" s="55">
        <v>6</v>
      </c>
      <c r="G7402" s="55">
        <v>15</v>
      </c>
    </row>
    <row r="7403" spans="2:7">
      <c r="B7403" s="55" t="s">
        <v>266</v>
      </c>
      <c r="C7403" s="55" t="s">
        <v>143</v>
      </c>
      <c r="D7403" s="55" t="s">
        <v>269</v>
      </c>
      <c r="E7403" s="55" t="s">
        <v>3693</v>
      </c>
      <c r="F7403" s="55">
        <v>0</v>
      </c>
      <c r="G7403" s="55">
        <v>12</v>
      </c>
    </row>
    <row r="7404" spans="2:7">
      <c r="B7404" s="55" t="s">
        <v>266</v>
      </c>
      <c r="C7404" s="55" t="s">
        <v>143</v>
      </c>
      <c r="D7404" s="55" t="s">
        <v>267</v>
      </c>
      <c r="E7404" s="55" t="s">
        <v>3694</v>
      </c>
      <c r="F7404" s="55">
        <v>1502</v>
      </c>
      <c r="G7404" s="55">
        <v>1287</v>
      </c>
    </row>
    <row r="7405" spans="2:7">
      <c r="B7405" s="55" t="s">
        <v>266</v>
      </c>
      <c r="C7405" s="55" t="s">
        <v>143</v>
      </c>
      <c r="D7405" s="55" t="s">
        <v>269</v>
      </c>
      <c r="E7405" s="55" t="s">
        <v>3694</v>
      </c>
      <c r="F7405" s="55">
        <v>264</v>
      </c>
      <c r="G7405" s="55">
        <v>200</v>
      </c>
    </row>
    <row r="7406" spans="2:7">
      <c r="B7406" s="55" t="s">
        <v>266</v>
      </c>
      <c r="C7406" s="55" t="s">
        <v>143</v>
      </c>
      <c r="D7406" s="55" t="s">
        <v>270</v>
      </c>
      <c r="E7406" s="55" t="s">
        <v>3694</v>
      </c>
      <c r="F7406" s="55">
        <v>446</v>
      </c>
      <c r="G7406" s="55">
        <v>272</v>
      </c>
    </row>
    <row r="7407" spans="2:7">
      <c r="B7407" s="55" t="s">
        <v>266</v>
      </c>
      <c r="C7407" s="55" t="s">
        <v>143</v>
      </c>
      <c r="D7407" s="55" t="s">
        <v>267</v>
      </c>
      <c r="E7407" s="55" t="s">
        <v>3695</v>
      </c>
      <c r="F7407" s="55">
        <v>0</v>
      </c>
      <c r="G7407" s="55">
        <v>0</v>
      </c>
    </row>
    <row r="7408" spans="2:7">
      <c r="B7408" s="55" t="s">
        <v>266</v>
      </c>
      <c r="C7408" s="55" t="s">
        <v>143</v>
      </c>
      <c r="D7408" s="55" t="s">
        <v>267</v>
      </c>
      <c r="E7408" s="55" t="s">
        <v>3696</v>
      </c>
      <c r="F7408" s="55">
        <v>3</v>
      </c>
      <c r="G7408" s="55">
        <v>9</v>
      </c>
    </row>
    <row r="7409" spans="2:7">
      <c r="B7409" s="55" t="s">
        <v>266</v>
      </c>
      <c r="C7409" s="55" t="s">
        <v>143</v>
      </c>
      <c r="D7409" s="55" t="s">
        <v>270</v>
      </c>
      <c r="E7409" s="55" t="s">
        <v>3696</v>
      </c>
      <c r="F7409" s="55">
        <v>0</v>
      </c>
      <c r="G7409" s="55">
        <v>0</v>
      </c>
    </row>
    <row r="7410" spans="2:7">
      <c r="B7410" s="55" t="s">
        <v>266</v>
      </c>
      <c r="C7410" s="55" t="s">
        <v>143</v>
      </c>
      <c r="D7410" s="55" t="s">
        <v>267</v>
      </c>
      <c r="E7410" s="55" t="s">
        <v>3697</v>
      </c>
      <c r="F7410" s="55">
        <v>4</v>
      </c>
      <c r="G7410" s="55">
        <v>3</v>
      </c>
    </row>
    <row r="7411" spans="2:7">
      <c r="B7411" s="55" t="s">
        <v>266</v>
      </c>
      <c r="C7411" s="55" t="s">
        <v>143</v>
      </c>
      <c r="D7411" s="55" t="s">
        <v>267</v>
      </c>
      <c r="E7411" s="55" t="s">
        <v>3698</v>
      </c>
      <c r="F7411" s="55">
        <v>2</v>
      </c>
      <c r="G7411" s="55">
        <v>1</v>
      </c>
    </row>
    <row r="7412" spans="2:7">
      <c r="B7412" s="55" t="s">
        <v>266</v>
      </c>
      <c r="C7412" s="55" t="s">
        <v>143</v>
      </c>
      <c r="D7412" s="55" t="s">
        <v>267</v>
      </c>
      <c r="E7412" s="55" t="s">
        <v>3699</v>
      </c>
      <c r="F7412" s="55">
        <v>7</v>
      </c>
      <c r="G7412" s="55">
        <v>7</v>
      </c>
    </row>
    <row r="7413" spans="2:7">
      <c r="B7413" s="55" t="s">
        <v>266</v>
      </c>
      <c r="C7413" s="55" t="s">
        <v>143</v>
      </c>
      <c r="D7413" s="55" t="s">
        <v>269</v>
      </c>
      <c r="E7413" s="55" t="s">
        <v>3699</v>
      </c>
      <c r="F7413" s="55">
        <v>0</v>
      </c>
      <c r="G7413" s="55">
        <v>0</v>
      </c>
    </row>
    <row r="7414" spans="2:7">
      <c r="B7414" s="55" t="s">
        <v>266</v>
      </c>
      <c r="C7414" s="55" t="s">
        <v>143</v>
      </c>
      <c r="D7414" s="55" t="s">
        <v>270</v>
      </c>
      <c r="E7414" s="55" t="s">
        <v>3699</v>
      </c>
      <c r="F7414" s="55">
        <v>2</v>
      </c>
      <c r="G7414" s="55">
        <v>0</v>
      </c>
    </row>
    <row r="7415" spans="2:7">
      <c r="B7415" s="55" t="s">
        <v>266</v>
      </c>
      <c r="C7415" s="55" t="s">
        <v>143</v>
      </c>
      <c r="D7415" s="55" t="s">
        <v>267</v>
      </c>
      <c r="E7415" s="55" t="s">
        <v>3700</v>
      </c>
      <c r="F7415" s="55">
        <v>0</v>
      </c>
      <c r="G7415" s="55">
        <v>19</v>
      </c>
    </row>
    <row r="7416" spans="2:7">
      <c r="B7416" s="55" t="s">
        <v>266</v>
      </c>
      <c r="C7416" s="55" t="s">
        <v>143</v>
      </c>
      <c r="D7416" s="55" t="s">
        <v>269</v>
      </c>
      <c r="E7416" s="55" t="s">
        <v>3700</v>
      </c>
      <c r="F7416" s="55">
        <v>25</v>
      </c>
      <c r="G7416" s="55">
        <v>2</v>
      </c>
    </row>
    <row r="7417" spans="2:7">
      <c r="B7417" s="55" t="s">
        <v>266</v>
      </c>
      <c r="C7417" s="55" t="s">
        <v>143</v>
      </c>
      <c r="D7417" s="55" t="s">
        <v>270</v>
      </c>
      <c r="E7417" s="55" t="s">
        <v>3700</v>
      </c>
      <c r="F7417" s="55">
        <v>0</v>
      </c>
      <c r="G7417" s="55">
        <v>0</v>
      </c>
    </row>
    <row r="7418" spans="2:7">
      <c r="B7418" s="55" t="s">
        <v>266</v>
      </c>
      <c r="C7418" s="55" t="s">
        <v>143</v>
      </c>
      <c r="D7418" s="55" t="s">
        <v>267</v>
      </c>
      <c r="E7418" s="55" t="s">
        <v>3701</v>
      </c>
      <c r="F7418" s="55">
        <v>7</v>
      </c>
      <c r="G7418" s="55">
        <v>10</v>
      </c>
    </row>
    <row r="7419" spans="2:7">
      <c r="B7419" s="55" t="s">
        <v>266</v>
      </c>
      <c r="C7419" s="55" t="s">
        <v>143</v>
      </c>
      <c r="D7419" s="55" t="s">
        <v>270</v>
      </c>
      <c r="E7419" s="55" t="s">
        <v>3701</v>
      </c>
      <c r="F7419" s="55">
        <v>1</v>
      </c>
      <c r="G7419" s="55">
        <v>1</v>
      </c>
    </row>
    <row r="7420" spans="2:7">
      <c r="B7420" s="55" t="s">
        <v>266</v>
      </c>
      <c r="C7420" s="55" t="s">
        <v>143</v>
      </c>
      <c r="D7420" s="55" t="s">
        <v>267</v>
      </c>
      <c r="E7420" s="55" t="s">
        <v>3702</v>
      </c>
      <c r="F7420" s="55">
        <v>53</v>
      </c>
      <c r="G7420" s="55">
        <v>46</v>
      </c>
    </row>
    <row r="7421" spans="2:7">
      <c r="B7421" s="55" t="s">
        <v>266</v>
      </c>
      <c r="C7421" s="55" t="s">
        <v>143</v>
      </c>
      <c r="D7421" s="55" t="s">
        <v>269</v>
      </c>
      <c r="E7421" s="55" t="s">
        <v>3702</v>
      </c>
      <c r="F7421" s="55">
        <v>20</v>
      </c>
      <c r="G7421" s="55">
        <v>13</v>
      </c>
    </row>
    <row r="7422" spans="2:7">
      <c r="B7422" s="55" t="s">
        <v>266</v>
      </c>
      <c r="C7422" s="55" t="s">
        <v>143</v>
      </c>
      <c r="D7422" s="55" t="s">
        <v>270</v>
      </c>
      <c r="E7422" s="55" t="s">
        <v>3702</v>
      </c>
      <c r="F7422" s="55">
        <v>1</v>
      </c>
      <c r="G7422" s="55">
        <v>5</v>
      </c>
    </row>
    <row r="7423" spans="2:7">
      <c r="B7423" s="55" t="s">
        <v>266</v>
      </c>
      <c r="C7423" s="55" t="s">
        <v>143</v>
      </c>
      <c r="D7423" s="55" t="s">
        <v>267</v>
      </c>
      <c r="E7423" s="55" t="s">
        <v>3703</v>
      </c>
      <c r="F7423" s="55">
        <v>2</v>
      </c>
      <c r="G7423" s="55">
        <v>3</v>
      </c>
    </row>
    <row r="7424" spans="2:7">
      <c r="B7424" s="55" t="s">
        <v>266</v>
      </c>
      <c r="C7424" s="55" t="s">
        <v>143</v>
      </c>
      <c r="D7424" s="55" t="s">
        <v>269</v>
      </c>
      <c r="E7424" s="55" t="s">
        <v>3703</v>
      </c>
      <c r="F7424" s="55">
        <v>1</v>
      </c>
      <c r="G7424" s="55">
        <v>0</v>
      </c>
    </row>
    <row r="7425" spans="2:7">
      <c r="B7425" s="55" t="s">
        <v>266</v>
      </c>
      <c r="C7425" s="55" t="s">
        <v>143</v>
      </c>
      <c r="D7425" s="55" t="s">
        <v>267</v>
      </c>
      <c r="E7425" s="55" t="s">
        <v>3704</v>
      </c>
      <c r="F7425" s="55">
        <v>77</v>
      </c>
      <c r="G7425" s="55">
        <v>190</v>
      </c>
    </row>
    <row r="7426" spans="2:7">
      <c r="B7426" s="55" t="s">
        <v>266</v>
      </c>
      <c r="C7426" s="55" t="s">
        <v>143</v>
      </c>
      <c r="D7426" s="55" t="s">
        <v>269</v>
      </c>
      <c r="E7426" s="55" t="s">
        <v>3704</v>
      </c>
      <c r="F7426" s="55">
        <v>0</v>
      </c>
      <c r="G7426" s="55">
        <v>380</v>
      </c>
    </row>
    <row r="7427" spans="2:7">
      <c r="B7427" s="55" t="s">
        <v>266</v>
      </c>
      <c r="C7427" s="55" t="s">
        <v>143</v>
      </c>
      <c r="D7427" s="55" t="s">
        <v>270</v>
      </c>
      <c r="E7427" s="55" t="s">
        <v>3704</v>
      </c>
      <c r="F7427" s="55">
        <v>0</v>
      </c>
      <c r="G7427" s="55">
        <v>0</v>
      </c>
    </row>
    <row r="7428" spans="2:7">
      <c r="B7428" s="55" t="s">
        <v>266</v>
      </c>
      <c r="C7428" s="55" t="s">
        <v>143</v>
      </c>
      <c r="D7428" s="55" t="s">
        <v>267</v>
      </c>
      <c r="E7428" s="55" t="s">
        <v>3705</v>
      </c>
      <c r="F7428" s="55">
        <v>19</v>
      </c>
      <c r="G7428" s="55">
        <v>0</v>
      </c>
    </row>
    <row r="7429" spans="2:7">
      <c r="B7429" s="55" t="s">
        <v>266</v>
      </c>
      <c r="C7429" s="55" t="s">
        <v>143</v>
      </c>
      <c r="D7429" s="55" t="s">
        <v>267</v>
      </c>
      <c r="E7429" s="55" t="s">
        <v>3706</v>
      </c>
      <c r="F7429" s="55">
        <v>97</v>
      </c>
      <c r="G7429" s="55">
        <v>27</v>
      </c>
    </row>
    <row r="7430" spans="2:7">
      <c r="B7430" s="55" t="s">
        <v>266</v>
      </c>
      <c r="C7430" s="55" t="s">
        <v>143</v>
      </c>
      <c r="D7430" s="55" t="s">
        <v>269</v>
      </c>
      <c r="E7430" s="55" t="s">
        <v>3706</v>
      </c>
      <c r="F7430" s="55">
        <v>66</v>
      </c>
      <c r="G7430" s="55">
        <v>73</v>
      </c>
    </row>
    <row r="7431" spans="2:7">
      <c r="B7431" s="55" t="s">
        <v>266</v>
      </c>
      <c r="C7431" s="55" t="s">
        <v>143</v>
      </c>
      <c r="D7431" s="55" t="s">
        <v>270</v>
      </c>
      <c r="E7431" s="55" t="s">
        <v>3706</v>
      </c>
      <c r="F7431" s="55">
        <v>12</v>
      </c>
      <c r="G7431" s="55">
        <v>7</v>
      </c>
    </row>
    <row r="7432" spans="2:7">
      <c r="B7432" s="55" t="s">
        <v>266</v>
      </c>
      <c r="C7432" s="55" t="s">
        <v>143</v>
      </c>
      <c r="D7432" s="55" t="s">
        <v>267</v>
      </c>
      <c r="E7432" s="55" t="s">
        <v>3707</v>
      </c>
      <c r="F7432" s="55">
        <v>4</v>
      </c>
      <c r="G7432" s="55">
        <v>1</v>
      </c>
    </row>
    <row r="7433" spans="2:7">
      <c r="B7433" s="55" t="s">
        <v>266</v>
      </c>
      <c r="C7433" s="55" t="s">
        <v>143</v>
      </c>
      <c r="D7433" s="55" t="s">
        <v>267</v>
      </c>
      <c r="E7433" s="55" t="s">
        <v>1389</v>
      </c>
      <c r="F7433" s="55">
        <v>4</v>
      </c>
      <c r="G7433" s="55">
        <v>8</v>
      </c>
    </row>
    <row r="7434" spans="2:7">
      <c r="B7434" s="55" t="s">
        <v>266</v>
      </c>
      <c r="C7434" s="55" t="s">
        <v>143</v>
      </c>
      <c r="D7434" s="55" t="s">
        <v>267</v>
      </c>
      <c r="E7434" s="55" t="s">
        <v>2798</v>
      </c>
      <c r="F7434" s="55">
        <v>14</v>
      </c>
      <c r="G7434" s="55">
        <v>4</v>
      </c>
    </row>
    <row r="7435" spans="2:7">
      <c r="B7435" s="55" t="s">
        <v>266</v>
      </c>
      <c r="C7435" s="55" t="s">
        <v>143</v>
      </c>
      <c r="D7435" s="55" t="s">
        <v>267</v>
      </c>
      <c r="E7435" s="55" t="s">
        <v>3708</v>
      </c>
      <c r="F7435" s="55">
        <v>14</v>
      </c>
      <c r="G7435" s="55">
        <v>10</v>
      </c>
    </row>
    <row r="7436" spans="2:7">
      <c r="B7436" s="55" t="s">
        <v>266</v>
      </c>
      <c r="C7436" s="55" t="s">
        <v>143</v>
      </c>
      <c r="D7436" s="55" t="s">
        <v>267</v>
      </c>
      <c r="E7436" s="55" t="s">
        <v>3709</v>
      </c>
      <c r="F7436" s="55">
        <v>38</v>
      </c>
      <c r="G7436" s="55">
        <v>45</v>
      </c>
    </row>
    <row r="7437" spans="2:7">
      <c r="B7437" s="55" t="s">
        <v>266</v>
      </c>
      <c r="C7437" s="55" t="s">
        <v>143</v>
      </c>
      <c r="D7437" s="55" t="s">
        <v>269</v>
      </c>
      <c r="E7437" s="55" t="s">
        <v>3709</v>
      </c>
      <c r="F7437" s="55">
        <v>0</v>
      </c>
      <c r="G7437" s="55">
        <v>0</v>
      </c>
    </row>
    <row r="7438" spans="2:7">
      <c r="B7438" s="55" t="s">
        <v>266</v>
      </c>
      <c r="C7438" s="55" t="s">
        <v>143</v>
      </c>
      <c r="D7438" s="55" t="s">
        <v>267</v>
      </c>
      <c r="E7438" s="55" t="s">
        <v>3710</v>
      </c>
      <c r="F7438" s="55">
        <v>0</v>
      </c>
      <c r="G7438" s="55">
        <v>5</v>
      </c>
    </row>
    <row r="7439" spans="2:7">
      <c r="B7439" s="55" t="s">
        <v>266</v>
      </c>
      <c r="C7439" s="55" t="s">
        <v>143</v>
      </c>
      <c r="D7439" s="55" t="s">
        <v>267</v>
      </c>
      <c r="E7439" s="55" t="s">
        <v>3711</v>
      </c>
      <c r="F7439" s="55">
        <v>3</v>
      </c>
      <c r="G7439" s="55">
        <v>3</v>
      </c>
    </row>
    <row r="7440" spans="2:7">
      <c r="B7440" s="55" t="s">
        <v>266</v>
      </c>
      <c r="C7440" s="55" t="s">
        <v>143</v>
      </c>
      <c r="D7440" s="55" t="s">
        <v>267</v>
      </c>
      <c r="E7440" s="55" t="s">
        <v>3712</v>
      </c>
      <c r="F7440" s="55">
        <v>0</v>
      </c>
      <c r="G7440" s="55">
        <v>0</v>
      </c>
    </row>
    <row r="7441" spans="2:7">
      <c r="B7441" s="55" t="s">
        <v>266</v>
      </c>
      <c r="C7441" s="55" t="s">
        <v>143</v>
      </c>
      <c r="D7441" s="55" t="s">
        <v>267</v>
      </c>
      <c r="E7441" s="55" t="s">
        <v>3713</v>
      </c>
      <c r="F7441" s="55">
        <v>1</v>
      </c>
      <c r="G7441" s="55">
        <v>0</v>
      </c>
    </row>
    <row r="7442" spans="2:7">
      <c r="B7442" s="55" t="s">
        <v>266</v>
      </c>
      <c r="C7442" s="55" t="s">
        <v>143</v>
      </c>
      <c r="D7442" s="55" t="s">
        <v>269</v>
      </c>
      <c r="E7442" s="55" t="s">
        <v>3713</v>
      </c>
      <c r="F7442" s="55">
        <v>1</v>
      </c>
      <c r="G7442" s="55">
        <v>0</v>
      </c>
    </row>
    <row r="7443" spans="2:7">
      <c r="B7443" s="55" t="s">
        <v>266</v>
      </c>
      <c r="C7443" s="55" t="s">
        <v>143</v>
      </c>
      <c r="D7443" s="55" t="s">
        <v>267</v>
      </c>
      <c r="E7443" s="55" t="s">
        <v>3714</v>
      </c>
      <c r="F7443" s="55">
        <v>4</v>
      </c>
      <c r="G7443" s="55">
        <v>2</v>
      </c>
    </row>
    <row r="7444" spans="2:7">
      <c r="B7444" s="55" t="s">
        <v>266</v>
      </c>
      <c r="C7444" s="55" t="s">
        <v>143</v>
      </c>
      <c r="D7444" s="55" t="s">
        <v>267</v>
      </c>
      <c r="E7444" s="55" t="s">
        <v>3715</v>
      </c>
      <c r="F7444" s="55">
        <v>0</v>
      </c>
      <c r="G7444" s="55">
        <v>2</v>
      </c>
    </row>
    <row r="7445" spans="2:7">
      <c r="B7445" s="55" t="s">
        <v>266</v>
      </c>
      <c r="C7445" s="55" t="s">
        <v>143</v>
      </c>
      <c r="D7445" s="55" t="s">
        <v>267</v>
      </c>
      <c r="E7445" s="55" t="s">
        <v>3716</v>
      </c>
      <c r="F7445" s="55">
        <v>13</v>
      </c>
      <c r="G7445" s="55">
        <v>24</v>
      </c>
    </row>
    <row r="7446" spans="2:7">
      <c r="B7446" s="55" t="s">
        <v>266</v>
      </c>
      <c r="C7446" s="55" t="s">
        <v>143</v>
      </c>
      <c r="D7446" s="55" t="s">
        <v>269</v>
      </c>
      <c r="E7446" s="55" t="s">
        <v>3716</v>
      </c>
      <c r="F7446" s="55">
        <v>4</v>
      </c>
      <c r="G7446" s="55">
        <v>0</v>
      </c>
    </row>
    <row r="7447" spans="2:7">
      <c r="B7447" s="55" t="s">
        <v>266</v>
      </c>
      <c r="C7447" s="55" t="s">
        <v>143</v>
      </c>
      <c r="D7447" s="55" t="s">
        <v>270</v>
      </c>
      <c r="E7447" s="55" t="s">
        <v>3716</v>
      </c>
      <c r="F7447" s="55">
        <v>0</v>
      </c>
      <c r="G7447" s="55">
        <v>0</v>
      </c>
    </row>
    <row r="7448" spans="2:7">
      <c r="B7448" s="55" t="s">
        <v>266</v>
      </c>
      <c r="C7448" s="55" t="s">
        <v>143</v>
      </c>
      <c r="D7448" s="55" t="s">
        <v>267</v>
      </c>
      <c r="E7448" s="55" t="s">
        <v>3717</v>
      </c>
      <c r="F7448" s="55">
        <v>2</v>
      </c>
      <c r="G7448" s="55">
        <v>0</v>
      </c>
    </row>
    <row r="7449" spans="2:7">
      <c r="B7449" s="55" t="s">
        <v>266</v>
      </c>
      <c r="C7449" s="55" t="s">
        <v>143</v>
      </c>
      <c r="D7449" s="55" t="s">
        <v>267</v>
      </c>
      <c r="E7449" s="55" t="s">
        <v>3718</v>
      </c>
      <c r="F7449" s="55">
        <v>0</v>
      </c>
      <c r="G7449" s="55">
        <v>0</v>
      </c>
    </row>
    <row r="7450" spans="2:7">
      <c r="B7450" s="55" t="s">
        <v>266</v>
      </c>
      <c r="C7450" s="55" t="s">
        <v>143</v>
      </c>
      <c r="D7450" s="55" t="s">
        <v>267</v>
      </c>
      <c r="E7450" s="55" t="s">
        <v>3719</v>
      </c>
      <c r="F7450" s="55">
        <v>77</v>
      </c>
      <c r="G7450" s="55">
        <v>69</v>
      </c>
    </row>
    <row r="7451" spans="2:7">
      <c r="B7451" s="55" t="s">
        <v>266</v>
      </c>
      <c r="C7451" s="55" t="s">
        <v>143</v>
      </c>
      <c r="D7451" s="55" t="s">
        <v>269</v>
      </c>
      <c r="E7451" s="55" t="s">
        <v>3719</v>
      </c>
      <c r="F7451" s="55">
        <v>8</v>
      </c>
      <c r="G7451" s="55">
        <v>9</v>
      </c>
    </row>
    <row r="7452" spans="2:7">
      <c r="B7452" s="55" t="s">
        <v>266</v>
      </c>
      <c r="C7452" s="55" t="s">
        <v>143</v>
      </c>
      <c r="D7452" s="55" t="s">
        <v>270</v>
      </c>
      <c r="E7452" s="55" t="s">
        <v>3719</v>
      </c>
      <c r="F7452" s="55">
        <v>6</v>
      </c>
      <c r="G7452" s="55">
        <v>8</v>
      </c>
    </row>
    <row r="7453" spans="2:7">
      <c r="B7453" s="55" t="s">
        <v>266</v>
      </c>
      <c r="C7453" s="55" t="s">
        <v>143</v>
      </c>
      <c r="D7453" s="55" t="s">
        <v>267</v>
      </c>
      <c r="E7453" s="55" t="s">
        <v>3720</v>
      </c>
      <c r="F7453" s="55">
        <v>0</v>
      </c>
      <c r="G7453" s="55">
        <v>0</v>
      </c>
    </row>
    <row r="7454" spans="2:7">
      <c r="B7454" s="55" t="s">
        <v>266</v>
      </c>
      <c r="C7454" s="55" t="s">
        <v>143</v>
      </c>
      <c r="D7454" s="55" t="s">
        <v>267</v>
      </c>
      <c r="E7454" s="55" t="s">
        <v>268</v>
      </c>
      <c r="F7454" s="55">
        <v>5</v>
      </c>
      <c r="G7454" s="55">
        <v>4</v>
      </c>
    </row>
    <row r="7455" spans="2:7">
      <c r="B7455" s="55" t="s">
        <v>266</v>
      </c>
      <c r="C7455" s="55" t="s">
        <v>143</v>
      </c>
      <c r="D7455" s="55" t="s">
        <v>269</v>
      </c>
      <c r="E7455" s="55" t="s">
        <v>268</v>
      </c>
      <c r="F7455" s="55">
        <v>1</v>
      </c>
      <c r="G7455" s="55">
        <v>0</v>
      </c>
    </row>
    <row r="7456" spans="2:7">
      <c r="B7456" s="55" t="s">
        <v>266</v>
      </c>
      <c r="C7456" s="55" t="s">
        <v>143</v>
      </c>
      <c r="D7456" s="55" t="s">
        <v>270</v>
      </c>
      <c r="E7456" s="55" t="s">
        <v>268</v>
      </c>
      <c r="F7456" s="55">
        <v>0</v>
      </c>
      <c r="G7456" s="55">
        <v>0</v>
      </c>
    </row>
    <row r="7457" spans="2:7">
      <c r="B7457" s="55" t="s">
        <v>266</v>
      </c>
      <c r="C7457" s="55" t="s">
        <v>143</v>
      </c>
      <c r="D7457" s="55" t="s">
        <v>267</v>
      </c>
      <c r="E7457" s="55" t="s">
        <v>3721</v>
      </c>
      <c r="F7457" s="55">
        <v>2</v>
      </c>
      <c r="G7457" s="55">
        <v>0</v>
      </c>
    </row>
    <row r="7458" spans="2:7">
      <c r="B7458" s="55" t="s">
        <v>266</v>
      </c>
      <c r="C7458" s="55" t="s">
        <v>143</v>
      </c>
      <c r="D7458" s="55" t="s">
        <v>269</v>
      </c>
      <c r="E7458" s="55" t="s">
        <v>3721</v>
      </c>
      <c r="F7458" s="55">
        <v>0</v>
      </c>
      <c r="G7458" s="55">
        <v>0</v>
      </c>
    </row>
    <row r="7459" spans="2:7">
      <c r="B7459" s="55" t="s">
        <v>266</v>
      </c>
      <c r="C7459" s="55" t="s">
        <v>143</v>
      </c>
      <c r="D7459" s="55" t="s">
        <v>270</v>
      </c>
      <c r="E7459" s="55" t="s">
        <v>3721</v>
      </c>
      <c r="F7459" s="55">
        <v>0</v>
      </c>
      <c r="G7459" s="55">
        <v>0</v>
      </c>
    </row>
    <row r="7460" spans="2:7">
      <c r="B7460" s="55" t="s">
        <v>266</v>
      </c>
      <c r="C7460" s="55" t="s">
        <v>143</v>
      </c>
      <c r="D7460" s="55" t="s">
        <v>267</v>
      </c>
      <c r="E7460" s="55" t="s">
        <v>3722</v>
      </c>
      <c r="F7460" s="55">
        <v>15</v>
      </c>
      <c r="G7460" s="55">
        <v>15</v>
      </c>
    </row>
    <row r="7461" spans="2:7">
      <c r="B7461" s="55" t="s">
        <v>266</v>
      </c>
      <c r="C7461" s="55" t="s">
        <v>143</v>
      </c>
      <c r="D7461" s="55" t="s">
        <v>267</v>
      </c>
      <c r="E7461" s="55" t="s">
        <v>3723</v>
      </c>
      <c r="F7461" s="55">
        <v>21</v>
      </c>
      <c r="G7461" s="55">
        <v>8</v>
      </c>
    </row>
    <row r="7462" spans="2:7">
      <c r="B7462" s="55" t="s">
        <v>266</v>
      </c>
      <c r="C7462" s="55" t="s">
        <v>143</v>
      </c>
      <c r="D7462" s="55" t="s">
        <v>267</v>
      </c>
      <c r="E7462" s="55" t="s">
        <v>3724</v>
      </c>
      <c r="F7462" s="55">
        <v>29</v>
      </c>
      <c r="G7462" s="55">
        <v>36</v>
      </c>
    </row>
    <row r="7463" spans="2:7">
      <c r="B7463" s="55" t="s">
        <v>266</v>
      </c>
      <c r="C7463" s="55" t="s">
        <v>143</v>
      </c>
      <c r="D7463" s="55" t="s">
        <v>269</v>
      </c>
      <c r="E7463" s="55" t="s">
        <v>3724</v>
      </c>
      <c r="F7463" s="55">
        <v>3</v>
      </c>
      <c r="G7463" s="55">
        <v>1</v>
      </c>
    </row>
    <row r="7464" spans="2:7">
      <c r="B7464" s="55" t="s">
        <v>266</v>
      </c>
      <c r="C7464" s="55" t="s">
        <v>143</v>
      </c>
      <c r="D7464" s="55" t="s">
        <v>270</v>
      </c>
      <c r="E7464" s="55" t="s">
        <v>3724</v>
      </c>
      <c r="F7464" s="55">
        <v>15</v>
      </c>
      <c r="G7464" s="55">
        <v>22</v>
      </c>
    </row>
    <row r="7465" spans="2:7">
      <c r="B7465" s="55" t="s">
        <v>266</v>
      </c>
      <c r="C7465" s="55" t="s">
        <v>143</v>
      </c>
      <c r="D7465" s="55" t="s">
        <v>267</v>
      </c>
      <c r="E7465" s="55" t="s">
        <v>3725</v>
      </c>
      <c r="F7465" s="55">
        <v>0</v>
      </c>
      <c r="G7465" s="55">
        <v>0</v>
      </c>
    </row>
    <row r="7466" spans="2:7">
      <c r="B7466" s="55" t="s">
        <v>266</v>
      </c>
      <c r="C7466" s="55" t="s">
        <v>143</v>
      </c>
      <c r="D7466" s="55" t="s">
        <v>267</v>
      </c>
      <c r="E7466" s="55" t="s">
        <v>3726</v>
      </c>
      <c r="F7466" s="55">
        <v>7</v>
      </c>
      <c r="G7466" s="55">
        <v>4</v>
      </c>
    </row>
    <row r="7467" spans="2:7">
      <c r="B7467" s="55" t="s">
        <v>266</v>
      </c>
      <c r="C7467" s="55" t="s">
        <v>143</v>
      </c>
      <c r="D7467" s="55" t="s">
        <v>269</v>
      </c>
      <c r="E7467" s="55" t="s">
        <v>3726</v>
      </c>
      <c r="F7467" s="55">
        <v>0</v>
      </c>
      <c r="G7467" s="55">
        <v>0</v>
      </c>
    </row>
    <row r="7468" spans="2:7">
      <c r="B7468" s="55" t="s">
        <v>266</v>
      </c>
      <c r="C7468" s="55" t="s">
        <v>143</v>
      </c>
      <c r="D7468" s="55" t="s">
        <v>267</v>
      </c>
      <c r="E7468" s="55" t="s">
        <v>3727</v>
      </c>
      <c r="F7468" s="55">
        <v>15</v>
      </c>
      <c r="G7468" s="55">
        <v>13</v>
      </c>
    </row>
    <row r="7469" spans="2:7">
      <c r="B7469" s="55" t="s">
        <v>266</v>
      </c>
      <c r="C7469" s="55" t="s">
        <v>143</v>
      </c>
      <c r="D7469" s="55" t="s">
        <v>269</v>
      </c>
      <c r="E7469" s="55" t="s">
        <v>3727</v>
      </c>
      <c r="F7469" s="55">
        <v>50</v>
      </c>
      <c r="G7469" s="55">
        <v>50</v>
      </c>
    </row>
    <row r="7470" spans="2:7">
      <c r="B7470" s="55" t="s">
        <v>266</v>
      </c>
      <c r="C7470" s="55" t="s">
        <v>143</v>
      </c>
      <c r="D7470" s="55" t="s">
        <v>270</v>
      </c>
      <c r="E7470" s="55" t="s">
        <v>3727</v>
      </c>
      <c r="F7470" s="55">
        <v>8</v>
      </c>
      <c r="G7470" s="55">
        <v>8</v>
      </c>
    </row>
    <row r="7471" spans="2:7">
      <c r="B7471" s="55" t="s">
        <v>266</v>
      </c>
      <c r="C7471" s="55" t="s">
        <v>143</v>
      </c>
      <c r="D7471" s="55" t="s">
        <v>267</v>
      </c>
      <c r="E7471" s="55" t="s">
        <v>3728</v>
      </c>
      <c r="F7471" s="55">
        <v>64</v>
      </c>
      <c r="G7471" s="55">
        <v>70</v>
      </c>
    </row>
    <row r="7472" spans="2:7">
      <c r="B7472" s="55" t="s">
        <v>266</v>
      </c>
      <c r="C7472" s="55" t="s">
        <v>143</v>
      </c>
      <c r="D7472" s="55" t="s">
        <v>269</v>
      </c>
      <c r="E7472" s="55" t="s">
        <v>3728</v>
      </c>
      <c r="F7472" s="55">
        <v>21</v>
      </c>
      <c r="G7472" s="55">
        <v>20</v>
      </c>
    </row>
    <row r="7473" spans="2:7">
      <c r="B7473" s="55" t="s">
        <v>266</v>
      </c>
      <c r="C7473" s="55" t="s">
        <v>143</v>
      </c>
      <c r="D7473" s="55" t="s">
        <v>270</v>
      </c>
      <c r="E7473" s="55" t="s">
        <v>3728</v>
      </c>
      <c r="F7473" s="55">
        <v>2</v>
      </c>
      <c r="G7473" s="55">
        <v>0</v>
      </c>
    </row>
    <row r="7474" spans="2:7">
      <c r="B7474" s="55" t="s">
        <v>266</v>
      </c>
      <c r="C7474" s="55" t="s">
        <v>143</v>
      </c>
      <c r="D7474" s="55" t="s">
        <v>267</v>
      </c>
      <c r="E7474" s="55" t="s">
        <v>3729</v>
      </c>
      <c r="F7474" s="55">
        <v>7</v>
      </c>
      <c r="G7474" s="55">
        <v>1</v>
      </c>
    </row>
    <row r="7475" spans="2:7">
      <c r="B7475" s="55" t="s">
        <v>266</v>
      </c>
      <c r="C7475" s="55" t="s">
        <v>143</v>
      </c>
      <c r="D7475" s="55" t="s">
        <v>269</v>
      </c>
      <c r="E7475" s="55" t="s">
        <v>3729</v>
      </c>
      <c r="F7475" s="55">
        <v>0</v>
      </c>
      <c r="G7475" s="55">
        <v>0</v>
      </c>
    </row>
    <row r="7476" spans="2:7">
      <c r="B7476" s="55" t="s">
        <v>266</v>
      </c>
      <c r="C7476" s="55" t="s">
        <v>143</v>
      </c>
      <c r="D7476" s="55" t="s">
        <v>267</v>
      </c>
      <c r="E7476" s="55" t="s">
        <v>3730</v>
      </c>
      <c r="F7476" s="55">
        <v>3</v>
      </c>
      <c r="G7476" s="55">
        <v>6</v>
      </c>
    </row>
    <row r="7477" spans="2:7">
      <c r="B7477" s="55" t="s">
        <v>266</v>
      </c>
      <c r="C7477" s="55" t="s">
        <v>143</v>
      </c>
      <c r="D7477" s="55" t="s">
        <v>269</v>
      </c>
      <c r="E7477" s="55" t="s">
        <v>3730</v>
      </c>
      <c r="F7477" s="55">
        <v>0</v>
      </c>
      <c r="G7477" s="55">
        <v>0</v>
      </c>
    </row>
    <row r="7478" spans="2:7">
      <c r="B7478" s="55" t="s">
        <v>266</v>
      </c>
      <c r="C7478" s="55" t="s">
        <v>143</v>
      </c>
      <c r="D7478" s="55" t="s">
        <v>267</v>
      </c>
      <c r="E7478" s="55" t="s">
        <v>3731</v>
      </c>
      <c r="F7478" s="55">
        <v>11</v>
      </c>
      <c r="G7478" s="55">
        <v>7</v>
      </c>
    </row>
    <row r="7479" spans="2:7">
      <c r="B7479" s="55" t="s">
        <v>266</v>
      </c>
      <c r="C7479" s="55" t="s">
        <v>143</v>
      </c>
      <c r="D7479" s="55" t="s">
        <v>270</v>
      </c>
      <c r="E7479" s="55" t="s">
        <v>3731</v>
      </c>
      <c r="F7479" s="55">
        <v>0</v>
      </c>
      <c r="G7479" s="55">
        <v>0</v>
      </c>
    </row>
    <row r="7480" spans="2:7">
      <c r="B7480" s="55" t="s">
        <v>266</v>
      </c>
      <c r="C7480" s="55" t="s">
        <v>143</v>
      </c>
      <c r="D7480" s="55" t="s">
        <v>267</v>
      </c>
      <c r="E7480" s="55" t="s">
        <v>3732</v>
      </c>
      <c r="F7480" s="55">
        <v>2</v>
      </c>
      <c r="G7480" s="55">
        <v>2</v>
      </c>
    </row>
    <row r="7481" spans="2:7">
      <c r="B7481" s="55" t="s">
        <v>266</v>
      </c>
      <c r="C7481" s="55" t="s">
        <v>143</v>
      </c>
      <c r="D7481" s="55" t="s">
        <v>269</v>
      </c>
      <c r="E7481" s="55" t="s">
        <v>3732</v>
      </c>
      <c r="F7481" s="55">
        <v>0</v>
      </c>
      <c r="G7481" s="55">
        <v>0</v>
      </c>
    </row>
    <row r="7482" spans="2:7">
      <c r="B7482" s="55" t="s">
        <v>266</v>
      </c>
      <c r="C7482" s="55" t="s">
        <v>143</v>
      </c>
      <c r="D7482" s="55" t="s">
        <v>267</v>
      </c>
      <c r="E7482" s="55" t="s">
        <v>3733</v>
      </c>
      <c r="F7482" s="55">
        <v>33</v>
      </c>
      <c r="G7482" s="55">
        <v>2</v>
      </c>
    </row>
    <row r="7483" spans="2:7">
      <c r="B7483" s="55" t="s">
        <v>266</v>
      </c>
      <c r="C7483" s="55" t="s">
        <v>143</v>
      </c>
      <c r="D7483" s="55" t="s">
        <v>269</v>
      </c>
      <c r="E7483" s="55" t="s">
        <v>3733</v>
      </c>
      <c r="F7483" s="55">
        <v>2</v>
      </c>
      <c r="G7483" s="55">
        <v>0</v>
      </c>
    </row>
    <row r="7484" spans="2:7">
      <c r="B7484" s="55" t="s">
        <v>266</v>
      </c>
      <c r="C7484" s="55" t="s">
        <v>143</v>
      </c>
      <c r="D7484" s="55" t="s">
        <v>270</v>
      </c>
      <c r="E7484" s="55" t="s">
        <v>3733</v>
      </c>
      <c r="F7484" s="55">
        <v>7</v>
      </c>
      <c r="G7484" s="55">
        <v>5</v>
      </c>
    </row>
    <row r="7485" spans="2:7">
      <c r="B7485" s="55" t="s">
        <v>266</v>
      </c>
      <c r="C7485" s="55" t="s">
        <v>143</v>
      </c>
      <c r="D7485" s="55" t="s">
        <v>267</v>
      </c>
      <c r="E7485" s="55" t="s">
        <v>3734</v>
      </c>
      <c r="F7485" s="55">
        <v>62</v>
      </c>
      <c r="G7485" s="55">
        <v>78</v>
      </c>
    </row>
    <row r="7486" spans="2:7">
      <c r="B7486" s="55" t="s">
        <v>266</v>
      </c>
      <c r="C7486" s="55" t="s">
        <v>143</v>
      </c>
      <c r="D7486" s="55" t="s">
        <v>269</v>
      </c>
      <c r="E7486" s="55" t="s">
        <v>3734</v>
      </c>
      <c r="F7486" s="55">
        <v>10</v>
      </c>
      <c r="G7486" s="55">
        <v>6</v>
      </c>
    </row>
    <row r="7487" spans="2:7">
      <c r="B7487" s="55" t="s">
        <v>266</v>
      </c>
      <c r="C7487" s="55" t="s">
        <v>143</v>
      </c>
      <c r="D7487" s="55" t="s">
        <v>270</v>
      </c>
      <c r="E7487" s="55" t="s">
        <v>3734</v>
      </c>
      <c r="F7487" s="55">
        <v>0</v>
      </c>
      <c r="G7487" s="55">
        <v>0</v>
      </c>
    </row>
    <row r="7488" spans="2:7">
      <c r="B7488" s="55" t="s">
        <v>266</v>
      </c>
      <c r="C7488" s="55" t="s">
        <v>143</v>
      </c>
      <c r="D7488" s="55" t="s">
        <v>267</v>
      </c>
      <c r="E7488" s="55" t="s">
        <v>3735</v>
      </c>
      <c r="F7488" s="55">
        <v>18</v>
      </c>
      <c r="G7488" s="55">
        <v>8</v>
      </c>
    </row>
    <row r="7489" spans="2:7">
      <c r="B7489" s="55" t="s">
        <v>266</v>
      </c>
      <c r="C7489" s="55" t="s">
        <v>143</v>
      </c>
      <c r="D7489" s="55" t="s">
        <v>269</v>
      </c>
      <c r="E7489" s="55" t="s">
        <v>3735</v>
      </c>
      <c r="F7489" s="55">
        <v>5</v>
      </c>
      <c r="G7489" s="55">
        <v>1</v>
      </c>
    </row>
    <row r="7490" spans="2:7">
      <c r="B7490" s="55" t="s">
        <v>266</v>
      </c>
      <c r="C7490" s="55" t="s">
        <v>143</v>
      </c>
      <c r="D7490" s="55" t="s">
        <v>270</v>
      </c>
      <c r="E7490" s="55" t="s">
        <v>3735</v>
      </c>
      <c r="F7490" s="55">
        <v>0</v>
      </c>
      <c r="G7490" s="55">
        <v>0</v>
      </c>
    </row>
    <row r="7491" spans="2:7">
      <c r="B7491" s="55" t="s">
        <v>266</v>
      </c>
      <c r="C7491" s="55" t="s">
        <v>143</v>
      </c>
      <c r="D7491" s="55" t="s">
        <v>267</v>
      </c>
      <c r="E7491" s="55" t="s">
        <v>3736</v>
      </c>
      <c r="F7491" s="55">
        <v>0</v>
      </c>
      <c r="G7491" s="55">
        <v>3</v>
      </c>
    </row>
    <row r="7492" spans="2:7">
      <c r="B7492" s="55" t="s">
        <v>266</v>
      </c>
      <c r="C7492" s="55" t="s">
        <v>143</v>
      </c>
      <c r="D7492" s="55" t="s">
        <v>267</v>
      </c>
      <c r="E7492" s="55" t="s">
        <v>3737</v>
      </c>
      <c r="F7492" s="55">
        <v>2</v>
      </c>
      <c r="G7492" s="55">
        <v>2</v>
      </c>
    </row>
    <row r="7493" spans="2:7">
      <c r="B7493" s="55" t="s">
        <v>266</v>
      </c>
      <c r="C7493" s="55" t="s">
        <v>143</v>
      </c>
      <c r="D7493" s="55" t="s">
        <v>270</v>
      </c>
      <c r="E7493" s="55" t="s">
        <v>3737</v>
      </c>
      <c r="F7493" s="55">
        <v>0</v>
      </c>
      <c r="G7493" s="55">
        <v>0</v>
      </c>
    </row>
    <row r="7494" spans="2:7">
      <c r="B7494" s="55" t="s">
        <v>266</v>
      </c>
      <c r="C7494" s="55" t="s">
        <v>143</v>
      </c>
      <c r="D7494" s="55" t="s">
        <v>267</v>
      </c>
      <c r="E7494" s="55" t="s">
        <v>3738</v>
      </c>
      <c r="F7494" s="55">
        <v>1</v>
      </c>
      <c r="G7494" s="55">
        <v>8</v>
      </c>
    </row>
    <row r="7495" spans="2:7">
      <c r="B7495" s="55" t="s">
        <v>266</v>
      </c>
      <c r="C7495" s="55" t="s">
        <v>143</v>
      </c>
      <c r="D7495" s="55" t="s">
        <v>269</v>
      </c>
      <c r="E7495" s="55" t="s">
        <v>3738</v>
      </c>
      <c r="F7495" s="55">
        <v>4</v>
      </c>
      <c r="G7495" s="55">
        <v>0</v>
      </c>
    </row>
    <row r="7496" spans="2:7">
      <c r="B7496" s="55" t="s">
        <v>266</v>
      </c>
      <c r="C7496" s="55" t="s">
        <v>143</v>
      </c>
      <c r="D7496" s="55" t="s">
        <v>270</v>
      </c>
      <c r="E7496" s="55" t="s">
        <v>3738</v>
      </c>
      <c r="F7496" s="55">
        <v>0</v>
      </c>
      <c r="G7496" s="55">
        <v>0</v>
      </c>
    </row>
    <row r="7497" spans="2:7">
      <c r="B7497" s="55" t="s">
        <v>266</v>
      </c>
      <c r="C7497" s="55" t="s">
        <v>143</v>
      </c>
      <c r="D7497" s="55" t="s">
        <v>267</v>
      </c>
      <c r="E7497" s="55" t="s">
        <v>3739</v>
      </c>
      <c r="F7497" s="55">
        <v>1</v>
      </c>
      <c r="G7497" s="55">
        <v>2</v>
      </c>
    </row>
    <row r="7498" spans="2:7">
      <c r="B7498" s="55" t="s">
        <v>266</v>
      </c>
      <c r="C7498" s="55" t="s">
        <v>143</v>
      </c>
      <c r="D7498" s="55" t="s">
        <v>267</v>
      </c>
      <c r="E7498" s="55" t="s">
        <v>3740</v>
      </c>
      <c r="F7498" s="55">
        <v>755</v>
      </c>
      <c r="G7498" s="55">
        <v>192</v>
      </c>
    </row>
    <row r="7499" spans="2:7">
      <c r="B7499" s="55" t="s">
        <v>266</v>
      </c>
      <c r="C7499" s="55" t="s">
        <v>143</v>
      </c>
      <c r="D7499" s="55" t="s">
        <v>269</v>
      </c>
      <c r="E7499" s="55" t="s">
        <v>3740</v>
      </c>
      <c r="F7499" s="55">
        <v>21</v>
      </c>
      <c r="G7499" s="55">
        <v>12</v>
      </c>
    </row>
    <row r="7500" spans="2:7">
      <c r="B7500" s="55" t="s">
        <v>266</v>
      </c>
      <c r="C7500" s="55" t="s">
        <v>143</v>
      </c>
      <c r="D7500" s="55" t="s">
        <v>270</v>
      </c>
      <c r="E7500" s="55" t="s">
        <v>3740</v>
      </c>
      <c r="F7500" s="55">
        <v>11</v>
      </c>
      <c r="G7500" s="55">
        <v>6</v>
      </c>
    </row>
    <row r="7501" spans="2:7">
      <c r="B7501" s="55" t="s">
        <v>266</v>
      </c>
      <c r="C7501" s="55" t="s">
        <v>143</v>
      </c>
      <c r="D7501" s="55" t="s">
        <v>267</v>
      </c>
      <c r="E7501" s="55" t="s">
        <v>3741</v>
      </c>
      <c r="F7501" s="55">
        <v>11</v>
      </c>
      <c r="G7501" s="55">
        <v>17</v>
      </c>
    </row>
    <row r="7502" spans="2:7">
      <c r="B7502" s="55" t="s">
        <v>266</v>
      </c>
      <c r="C7502" s="55" t="s">
        <v>143</v>
      </c>
      <c r="D7502" s="55" t="s">
        <v>270</v>
      </c>
      <c r="E7502" s="55" t="s">
        <v>3741</v>
      </c>
      <c r="F7502" s="55">
        <v>0</v>
      </c>
      <c r="G7502" s="55">
        <v>0</v>
      </c>
    </row>
    <row r="7503" spans="2:7">
      <c r="B7503" s="55" t="s">
        <v>266</v>
      </c>
      <c r="C7503" s="55" t="s">
        <v>143</v>
      </c>
      <c r="D7503" s="55" t="s">
        <v>267</v>
      </c>
      <c r="E7503" s="55" t="s">
        <v>3742</v>
      </c>
      <c r="F7503" s="55">
        <v>0</v>
      </c>
      <c r="G7503" s="55">
        <v>2</v>
      </c>
    </row>
    <row r="7504" spans="2:7">
      <c r="B7504" s="55" t="s">
        <v>266</v>
      </c>
      <c r="C7504" s="55" t="s">
        <v>143</v>
      </c>
      <c r="D7504" s="55" t="s">
        <v>269</v>
      </c>
      <c r="E7504" s="55" t="s">
        <v>3742</v>
      </c>
      <c r="F7504" s="55">
        <v>0</v>
      </c>
      <c r="G7504" s="55">
        <v>0</v>
      </c>
    </row>
    <row r="7505" spans="2:7">
      <c r="B7505" s="55" t="s">
        <v>266</v>
      </c>
      <c r="C7505" s="55" t="s">
        <v>143</v>
      </c>
      <c r="D7505" s="55" t="s">
        <v>267</v>
      </c>
      <c r="E7505" s="55" t="s">
        <v>3743</v>
      </c>
      <c r="F7505" s="55">
        <v>9</v>
      </c>
      <c r="G7505" s="55">
        <v>3</v>
      </c>
    </row>
    <row r="7506" spans="2:7">
      <c r="B7506" s="55" t="s">
        <v>266</v>
      </c>
      <c r="C7506" s="55" t="s">
        <v>143</v>
      </c>
      <c r="D7506" s="55" t="s">
        <v>267</v>
      </c>
      <c r="E7506" s="55" t="s">
        <v>3744</v>
      </c>
      <c r="F7506" s="55">
        <v>3</v>
      </c>
      <c r="G7506" s="55">
        <v>4</v>
      </c>
    </row>
    <row r="7507" spans="2:7">
      <c r="B7507" s="55" t="s">
        <v>266</v>
      </c>
      <c r="C7507" s="55" t="s">
        <v>143</v>
      </c>
      <c r="D7507" s="55" t="s">
        <v>267</v>
      </c>
      <c r="E7507" s="55" t="s">
        <v>3745</v>
      </c>
      <c r="F7507" s="55">
        <v>0</v>
      </c>
      <c r="G7507" s="55">
        <v>0</v>
      </c>
    </row>
    <row r="7508" spans="2:7">
      <c r="B7508" s="55" t="s">
        <v>266</v>
      </c>
      <c r="C7508" s="55" t="s">
        <v>143</v>
      </c>
      <c r="D7508" s="55" t="s">
        <v>267</v>
      </c>
      <c r="E7508" s="55" t="s">
        <v>3746</v>
      </c>
      <c r="F7508" s="55">
        <v>38</v>
      </c>
      <c r="G7508" s="55">
        <v>49</v>
      </c>
    </row>
    <row r="7509" spans="2:7">
      <c r="B7509" s="55" t="s">
        <v>266</v>
      </c>
      <c r="C7509" s="55" t="s">
        <v>143</v>
      </c>
      <c r="D7509" s="55" t="s">
        <v>269</v>
      </c>
      <c r="E7509" s="55" t="s">
        <v>3746</v>
      </c>
      <c r="F7509" s="55">
        <v>0</v>
      </c>
      <c r="G7509" s="55">
        <v>2</v>
      </c>
    </row>
    <row r="7510" spans="2:7">
      <c r="B7510" s="55" t="s">
        <v>266</v>
      </c>
      <c r="C7510" s="55" t="s">
        <v>143</v>
      </c>
      <c r="D7510" s="55" t="s">
        <v>270</v>
      </c>
      <c r="E7510" s="55" t="s">
        <v>3746</v>
      </c>
      <c r="F7510" s="55">
        <v>1</v>
      </c>
      <c r="G7510" s="55">
        <v>0</v>
      </c>
    </row>
    <row r="7511" spans="2:7">
      <c r="B7511" s="55" t="s">
        <v>266</v>
      </c>
      <c r="C7511" s="55" t="s">
        <v>143</v>
      </c>
      <c r="D7511" s="55" t="s">
        <v>267</v>
      </c>
      <c r="E7511" s="55" t="s">
        <v>3747</v>
      </c>
      <c r="F7511" s="55">
        <v>12</v>
      </c>
      <c r="G7511" s="55">
        <v>7</v>
      </c>
    </row>
    <row r="7512" spans="2:7">
      <c r="B7512" s="55" t="s">
        <v>266</v>
      </c>
      <c r="C7512" s="55" t="s">
        <v>143</v>
      </c>
      <c r="D7512" s="55" t="s">
        <v>269</v>
      </c>
      <c r="E7512" s="55" t="s">
        <v>3747</v>
      </c>
      <c r="F7512" s="55">
        <v>0</v>
      </c>
      <c r="G7512" s="55">
        <v>0</v>
      </c>
    </row>
    <row r="7513" spans="2:7">
      <c r="B7513" s="55" t="s">
        <v>266</v>
      </c>
      <c r="C7513" s="55" t="s">
        <v>143</v>
      </c>
      <c r="D7513" s="55" t="s">
        <v>267</v>
      </c>
      <c r="E7513" s="55" t="s">
        <v>3748</v>
      </c>
      <c r="F7513" s="55">
        <v>57</v>
      </c>
      <c r="G7513" s="55">
        <v>41</v>
      </c>
    </row>
    <row r="7514" spans="2:7">
      <c r="B7514" s="55" t="s">
        <v>266</v>
      </c>
      <c r="C7514" s="55" t="s">
        <v>143</v>
      </c>
      <c r="D7514" s="55" t="s">
        <v>269</v>
      </c>
      <c r="E7514" s="55" t="s">
        <v>3748</v>
      </c>
      <c r="F7514" s="55">
        <v>15</v>
      </c>
      <c r="G7514" s="55">
        <v>14</v>
      </c>
    </row>
    <row r="7515" spans="2:7">
      <c r="B7515" s="55" t="s">
        <v>266</v>
      </c>
      <c r="C7515" s="55" t="s">
        <v>143</v>
      </c>
      <c r="D7515" s="55" t="s">
        <v>270</v>
      </c>
      <c r="E7515" s="55" t="s">
        <v>3748</v>
      </c>
      <c r="F7515" s="55">
        <v>53</v>
      </c>
      <c r="G7515" s="55">
        <v>45</v>
      </c>
    </row>
    <row r="7516" spans="2:7">
      <c r="B7516" s="55" t="s">
        <v>266</v>
      </c>
      <c r="C7516" s="55" t="s">
        <v>143</v>
      </c>
      <c r="D7516" s="55" t="s">
        <v>267</v>
      </c>
      <c r="E7516" s="55" t="s">
        <v>3749</v>
      </c>
      <c r="F7516" s="55">
        <v>352</v>
      </c>
      <c r="G7516" s="55">
        <v>378</v>
      </c>
    </row>
    <row r="7517" spans="2:7">
      <c r="B7517" s="55" t="s">
        <v>266</v>
      </c>
      <c r="C7517" s="55" t="s">
        <v>143</v>
      </c>
      <c r="D7517" s="55" t="s">
        <v>269</v>
      </c>
      <c r="E7517" s="55" t="s">
        <v>3749</v>
      </c>
      <c r="F7517" s="55">
        <v>66</v>
      </c>
      <c r="G7517" s="55">
        <v>40</v>
      </c>
    </row>
    <row r="7518" spans="2:7">
      <c r="B7518" s="55" t="s">
        <v>266</v>
      </c>
      <c r="C7518" s="55" t="s">
        <v>143</v>
      </c>
      <c r="D7518" s="55" t="s">
        <v>270</v>
      </c>
      <c r="E7518" s="55" t="s">
        <v>3749</v>
      </c>
      <c r="F7518" s="55">
        <v>53</v>
      </c>
      <c r="G7518" s="55">
        <v>58</v>
      </c>
    </row>
    <row r="7519" spans="2:7">
      <c r="B7519" s="55" t="s">
        <v>266</v>
      </c>
      <c r="C7519" s="55" t="s">
        <v>143</v>
      </c>
      <c r="D7519" s="55" t="s">
        <v>267</v>
      </c>
      <c r="E7519" s="55" t="s">
        <v>3750</v>
      </c>
      <c r="F7519" s="55">
        <v>0</v>
      </c>
      <c r="G7519" s="55">
        <v>1</v>
      </c>
    </row>
    <row r="7520" spans="2:7">
      <c r="B7520" s="55" t="s">
        <v>266</v>
      </c>
      <c r="C7520" s="55" t="s">
        <v>143</v>
      </c>
      <c r="D7520" s="55" t="s">
        <v>267</v>
      </c>
      <c r="E7520" s="55" t="s">
        <v>3751</v>
      </c>
      <c r="F7520" s="55">
        <v>81</v>
      </c>
      <c r="G7520" s="55">
        <v>77</v>
      </c>
    </row>
    <row r="7521" spans="2:7">
      <c r="B7521" s="55" t="s">
        <v>266</v>
      </c>
      <c r="C7521" s="55" t="s">
        <v>143</v>
      </c>
      <c r="D7521" s="55" t="s">
        <v>269</v>
      </c>
      <c r="E7521" s="55" t="s">
        <v>3751</v>
      </c>
      <c r="F7521" s="55">
        <v>2</v>
      </c>
      <c r="G7521" s="55">
        <v>7</v>
      </c>
    </row>
    <row r="7522" spans="2:7">
      <c r="B7522" s="55" t="s">
        <v>266</v>
      </c>
      <c r="C7522" s="55" t="s">
        <v>143</v>
      </c>
      <c r="D7522" s="55" t="s">
        <v>270</v>
      </c>
      <c r="E7522" s="55" t="s">
        <v>3751</v>
      </c>
      <c r="F7522" s="55">
        <v>24</v>
      </c>
      <c r="G7522" s="55">
        <v>30</v>
      </c>
    </row>
    <row r="7523" spans="2:7">
      <c r="B7523" s="55" t="s">
        <v>266</v>
      </c>
      <c r="C7523" s="55" t="s">
        <v>143</v>
      </c>
      <c r="D7523" s="55" t="s">
        <v>267</v>
      </c>
      <c r="E7523" s="55" t="s">
        <v>3752</v>
      </c>
      <c r="F7523" s="55">
        <v>6</v>
      </c>
      <c r="G7523" s="55">
        <v>7</v>
      </c>
    </row>
    <row r="7524" spans="2:7">
      <c r="B7524" s="55" t="s">
        <v>266</v>
      </c>
      <c r="C7524" s="55" t="s">
        <v>143</v>
      </c>
      <c r="D7524" s="55" t="s">
        <v>270</v>
      </c>
      <c r="E7524" s="55" t="s">
        <v>3752</v>
      </c>
      <c r="F7524" s="55">
        <v>0</v>
      </c>
      <c r="G7524" s="55">
        <v>0</v>
      </c>
    </row>
    <row r="7525" spans="2:7">
      <c r="B7525" s="55" t="s">
        <v>266</v>
      </c>
      <c r="C7525" s="55" t="s">
        <v>143</v>
      </c>
      <c r="D7525" s="55" t="s">
        <v>267</v>
      </c>
      <c r="E7525" s="55" t="s">
        <v>3753</v>
      </c>
      <c r="F7525" s="55">
        <v>1</v>
      </c>
      <c r="G7525" s="55">
        <v>0</v>
      </c>
    </row>
    <row r="7526" spans="2:7">
      <c r="B7526" s="55" t="s">
        <v>266</v>
      </c>
      <c r="C7526" s="55" t="s">
        <v>143</v>
      </c>
      <c r="D7526" s="55" t="s">
        <v>267</v>
      </c>
      <c r="E7526" s="55" t="s">
        <v>3754</v>
      </c>
      <c r="F7526" s="55">
        <v>6</v>
      </c>
      <c r="G7526" s="55">
        <v>11</v>
      </c>
    </row>
    <row r="7527" spans="2:7">
      <c r="B7527" s="55" t="s">
        <v>266</v>
      </c>
      <c r="C7527" s="55" t="s">
        <v>143</v>
      </c>
      <c r="D7527" s="55" t="s">
        <v>269</v>
      </c>
      <c r="E7527" s="55" t="s">
        <v>3754</v>
      </c>
      <c r="F7527" s="55">
        <v>0</v>
      </c>
      <c r="G7527" s="55">
        <v>0</v>
      </c>
    </row>
    <row r="7528" spans="2:7">
      <c r="B7528" s="55" t="s">
        <v>266</v>
      </c>
      <c r="C7528" s="55" t="s">
        <v>143</v>
      </c>
      <c r="D7528" s="55" t="s">
        <v>267</v>
      </c>
      <c r="E7528" s="55" t="s">
        <v>3755</v>
      </c>
      <c r="F7528" s="55">
        <v>272</v>
      </c>
      <c r="G7528" s="55">
        <v>273</v>
      </c>
    </row>
    <row r="7529" spans="2:7">
      <c r="B7529" s="55" t="s">
        <v>266</v>
      </c>
      <c r="C7529" s="55" t="s">
        <v>143</v>
      </c>
      <c r="D7529" s="55" t="s">
        <v>269</v>
      </c>
      <c r="E7529" s="55" t="s">
        <v>3755</v>
      </c>
      <c r="F7529" s="55">
        <v>147</v>
      </c>
      <c r="G7529" s="55">
        <v>76</v>
      </c>
    </row>
    <row r="7530" spans="2:7">
      <c r="B7530" s="55" t="s">
        <v>266</v>
      </c>
      <c r="C7530" s="55" t="s">
        <v>143</v>
      </c>
      <c r="D7530" s="55" t="s">
        <v>270</v>
      </c>
      <c r="E7530" s="55" t="s">
        <v>3755</v>
      </c>
      <c r="F7530" s="55">
        <v>50</v>
      </c>
      <c r="G7530" s="55">
        <v>32</v>
      </c>
    </row>
    <row r="7531" spans="2:7">
      <c r="B7531" s="55" t="s">
        <v>266</v>
      </c>
      <c r="C7531" s="55" t="s">
        <v>143</v>
      </c>
      <c r="D7531" s="55" t="s">
        <v>267</v>
      </c>
      <c r="E7531" s="55" t="s">
        <v>3756</v>
      </c>
      <c r="F7531" s="55">
        <v>17</v>
      </c>
      <c r="G7531" s="55">
        <v>161</v>
      </c>
    </row>
    <row r="7532" spans="2:7">
      <c r="B7532" s="55" t="s">
        <v>266</v>
      </c>
      <c r="C7532" s="55" t="s">
        <v>143</v>
      </c>
      <c r="D7532" s="55" t="s">
        <v>269</v>
      </c>
      <c r="E7532" s="55" t="s">
        <v>3756</v>
      </c>
      <c r="F7532" s="55">
        <v>0</v>
      </c>
      <c r="G7532" s="55">
        <v>144</v>
      </c>
    </row>
    <row r="7533" spans="2:7">
      <c r="B7533" s="55" t="s">
        <v>266</v>
      </c>
      <c r="C7533" s="55" t="s">
        <v>143</v>
      </c>
      <c r="D7533" s="55" t="s">
        <v>267</v>
      </c>
      <c r="E7533" s="55" t="s">
        <v>3757</v>
      </c>
      <c r="F7533" s="55">
        <v>3</v>
      </c>
      <c r="G7533" s="55">
        <v>3</v>
      </c>
    </row>
    <row r="7534" spans="2:7">
      <c r="B7534" s="55" t="s">
        <v>266</v>
      </c>
      <c r="C7534" s="55" t="s">
        <v>143</v>
      </c>
      <c r="D7534" s="55" t="s">
        <v>269</v>
      </c>
      <c r="E7534" s="55" t="s">
        <v>3757</v>
      </c>
      <c r="F7534" s="55">
        <v>0</v>
      </c>
      <c r="G7534" s="55">
        <v>0</v>
      </c>
    </row>
    <row r="7535" spans="2:7">
      <c r="B7535" s="55" t="s">
        <v>266</v>
      </c>
      <c r="C7535" s="55" t="s">
        <v>143</v>
      </c>
      <c r="D7535" s="55" t="s">
        <v>267</v>
      </c>
      <c r="E7535" s="55" t="s">
        <v>3758</v>
      </c>
      <c r="F7535" s="55">
        <v>27</v>
      </c>
      <c r="G7535" s="55">
        <v>35</v>
      </c>
    </row>
    <row r="7536" spans="2:7">
      <c r="B7536" s="55" t="s">
        <v>266</v>
      </c>
      <c r="C7536" s="55" t="s">
        <v>143</v>
      </c>
      <c r="D7536" s="55" t="s">
        <v>269</v>
      </c>
      <c r="E7536" s="55" t="s">
        <v>3758</v>
      </c>
      <c r="F7536" s="55">
        <v>0</v>
      </c>
      <c r="G7536" s="55">
        <v>1</v>
      </c>
    </row>
    <row r="7537" spans="2:7">
      <c r="B7537" s="55" t="s">
        <v>266</v>
      </c>
      <c r="C7537" s="55" t="s">
        <v>143</v>
      </c>
      <c r="D7537" s="55" t="s">
        <v>270</v>
      </c>
      <c r="E7537" s="55" t="s">
        <v>3758</v>
      </c>
      <c r="F7537" s="55">
        <v>1</v>
      </c>
      <c r="G7537" s="55">
        <v>1</v>
      </c>
    </row>
    <row r="7538" spans="2:7">
      <c r="B7538" s="55" t="s">
        <v>266</v>
      </c>
      <c r="C7538" s="55" t="s">
        <v>143</v>
      </c>
      <c r="D7538" s="55" t="s">
        <v>267</v>
      </c>
      <c r="E7538" s="55" t="s">
        <v>3759</v>
      </c>
      <c r="F7538" s="55">
        <v>88</v>
      </c>
      <c r="G7538" s="55">
        <v>76</v>
      </c>
    </row>
    <row r="7539" spans="2:7">
      <c r="B7539" s="55" t="s">
        <v>266</v>
      </c>
      <c r="C7539" s="55" t="s">
        <v>143</v>
      </c>
      <c r="D7539" s="55" t="s">
        <v>269</v>
      </c>
      <c r="E7539" s="55" t="s">
        <v>3759</v>
      </c>
      <c r="F7539" s="55">
        <v>7</v>
      </c>
      <c r="G7539" s="55">
        <v>11</v>
      </c>
    </row>
    <row r="7540" spans="2:7">
      <c r="B7540" s="55" t="s">
        <v>266</v>
      </c>
      <c r="C7540" s="55" t="s">
        <v>143</v>
      </c>
      <c r="D7540" s="55" t="s">
        <v>270</v>
      </c>
      <c r="E7540" s="55" t="s">
        <v>3759</v>
      </c>
      <c r="F7540" s="55">
        <v>6</v>
      </c>
      <c r="G7540" s="55">
        <v>5</v>
      </c>
    </row>
    <row r="7541" spans="2:7">
      <c r="B7541" s="55" t="s">
        <v>266</v>
      </c>
      <c r="C7541" s="55" t="s">
        <v>143</v>
      </c>
      <c r="D7541" s="55" t="s">
        <v>267</v>
      </c>
      <c r="E7541" s="55" t="s">
        <v>3760</v>
      </c>
      <c r="F7541" s="55">
        <v>1</v>
      </c>
      <c r="G7541" s="55">
        <v>0</v>
      </c>
    </row>
    <row r="7542" spans="2:7">
      <c r="B7542" s="55" t="s">
        <v>266</v>
      </c>
      <c r="C7542" s="55" t="s">
        <v>143</v>
      </c>
      <c r="D7542" s="55" t="s">
        <v>267</v>
      </c>
      <c r="E7542" s="55" t="s">
        <v>3761</v>
      </c>
      <c r="F7542" s="55">
        <v>3</v>
      </c>
      <c r="G7542" s="55">
        <v>26</v>
      </c>
    </row>
    <row r="7543" spans="2:7">
      <c r="B7543" s="55" t="s">
        <v>266</v>
      </c>
      <c r="C7543" s="55" t="s">
        <v>143</v>
      </c>
      <c r="D7543" s="55" t="s">
        <v>269</v>
      </c>
      <c r="E7543" s="55" t="s">
        <v>3761</v>
      </c>
      <c r="F7543" s="55">
        <v>0</v>
      </c>
      <c r="G7543" s="55">
        <v>0</v>
      </c>
    </row>
    <row r="7544" spans="2:7">
      <c r="B7544" s="55" t="s">
        <v>266</v>
      </c>
      <c r="C7544" s="55" t="s">
        <v>143</v>
      </c>
      <c r="D7544" s="55" t="s">
        <v>267</v>
      </c>
      <c r="E7544" s="55" t="s">
        <v>3762</v>
      </c>
      <c r="F7544" s="55">
        <v>16</v>
      </c>
      <c r="G7544" s="55">
        <v>22</v>
      </c>
    </row>
    <row r="7545" spans="2:7">
      <c r="B7545" s="55" t="s">
        <v>266</v>
      </c>
      <c r="C7545" s="55" t="s">
        <v>143</v>
      </c>
      <c r="D7545" s="55" t="s">
        <v>269</v>
      </c>
      <c r="E7545" s="55" t="s">
        <v>3762</v>
      </c>
      <c r="F7545" s="55">
        <v>0</v>
      </c>
      <c r="G7545" s="55">
        <v>0</v>
      </c>
    </row>
    <row r="7546" spans="2:7">
      <c r="B7546" s="55" t="s">
        <v>266</v>
      </c>
      <c r="C7546" s="55" t="s">
        <v>143</v>
      </c>
      <c r="D7546" s="55" t="s">
        <v>267</v>
      </c>
      <c r="E7546" s="55" t="s">
        <v>3763</v>
      </c>
      <c r="F7546" s="55">
        <v>0</v>
      </c>
      <c r="G7546" s="55">
        <v>0</v>
      </c>
    </row>
    <row r="7547" spans="2:7">
      <c r="B7547" s="55" t="s">
        <v>266</v>
      </c>
      <c r="C7547" s="55" t="s">
        <v>143</v>
      </c>
      <c r="D7547" s="55" t="s">
        <v>267</v>
      </c>
      <c r="E7547" s="55" t="s">
        <v>3764</v>
      </c>
      <c r="F7547" s="55">
        <v>0</v>
      </c>
      <c r="G7547" s="55">
        <v>0</v>
      </c>
    </row>
    <row r="7548" spans="2:7">
      <c r="B7548" s="55" t="s">
        <v>266</v>
      </c>
      <c r="C7548" s="55" t="s">
        <v>143</v>
      </c>
      <c r="D7548" s="55" t="s">
        <v>269</v>
      </c>
      <c r="E7548" s="55" t="s">
        <v>3764</v>
      </c>
      <c r="F7548" s="55">
        <v>0</v>
      </c>
      <c r="G7548" s="55">
        <v>0</v>
      </c>
    </row>
    <row r="7549" spans="2:7">
      <c r="B7549" s="55" t="s">
        <v>266</v>
      </c>
      <c r="C7549" s="55" t="s">
        <v>143</v>
      </c>
      <c r="D7549" s="55" t="s">
        <v>270</v>
      </c>
      <c r="E7549" s="55" t="s">
        <v>3764</v>
      </c>
      <c r="F7549" s="55">
        <v>0</v>
      </c>
      <c r="G7549" s="55">
        <v>0</v>
      </c>
    </row>
    <row r="7550" spans="2:7">
      <c r="B7550" s="55" t="s">
        <v>266</v>
      </c>
      <c r="C7550" s="55" t="s">
        <v>143</v>
      </c>
      <c r="D7550" s="55" t="s">
        <v>267</v>
      </c>
      <c r="E7550" s="55" t="s">
        <v>3765</v>
      </c>
      <c r="F7550" s="55">
        <v>39</v>
      </c>
      <c r="G7550" s="55">
        <v>45</v>
      </c>
    </row>
    <row r="7551" spans="2:7">
      <c r="B7551" s="55" t="s">
        <v>266</v>
      </c>
      <c r="C7551" s="55" t="s">
        <v>143</v>
      </c>
      <c r="D7551" s="55" t="s">
        <v>269</v>
      </c>
      <c r="E7551" s="55" t="s">
        <v>3765</v>
      </c>
      <c r="F7551" s="55">
        <v>3</v>
      </c>
      <c r="G7551" s="55">
        <v>4</v>
      </c>
    </row>
    <row r="7552" spans="2:7">
      <c r="B7552" s="55" t="s">
        <v>266</v>
      </c>
      <c r="C7552" s="55" t="s">
        <v>143</v>
      </c>
      <c r="D7552" s="55" t="s">
        <v>270</v>
      </c>
      <c r="E7552" s="55" t="s">
        <v>3765</v>
      </c>
      <c r="F7552" s="55">
        <v>1</v>
      </c>
      <c r="G7552" s="55">
        <v>8</v>
      </c>
    </row>
    <row r="7553" spans="2:7">
      <c r="B7553" s="55" t="s">
        <v>266</v>
      </c>
      <c r="C7553" s="55" t="s">
        <v>143</v>
      </c>
      <c r="D7553" s="55" t="s">
        <v>267</v>
      </c>
      <c r="E7553" s="55" t="s">
        <v>3766</v>
      </c>
      <c r="F7553" s="55">
        <v>51</v>
      </c>
      <c r="G7553" s="55">
        <v>59</v>
      </c>
    </row>
    <row r="7554" spans="2:7">
      <c r="B7554" s="55" t="s">
        <v>266</v>
      </c>
      <c r="C7554" s="55" t="s">
        <v>143</v>
      </c>
      <c r="D7554" s="55" t="s">
        <v>269</v>
      </c>
      <c r="E7554" s="55" t="s">
        <v>3766</v>
      </c>
      <c r="F7554" s="55">
        <v>5</v>
      </c>
      <c r="G7554" s="55">
        <v>9</v>
      </c>
    </row>
    <row r="7555" spans="2:7">
      <c r="B7555" s="55" t="s">
        <v>266</v>
      </c>
      <c r="C7555" s="55" t="s">
        <v>143</v>
      </c>
      <c r="D7555" s="55" t="s">
        <v>270</v>
      </c>
      <c r="E7555" s="55" t="s">
        <v>3766</v>
      </c>
      <c r="F7555" s="55">
        <v>10</v>
      </c>
      <c r="G7555" s="55">
        <v>20</v>
      </c>
    </row>
    <row r="7556" spans="2:7">
      <c r="B7556" s="55" t="s">
        <v>266</v>
      </c>
      <c r="C7556" s="55" t="s">
        <v>143</v>
      </c>
      <c r="D7556" s="55" t="s">
        <v>267</v>
      </c>
      <c r="E7556" s="55" t="s">
        <v>3767</v>
      </c>
      <c r="F7556" s="55">
        <v>0</v>
      </c>
      <c r="G7556" s="55">
        <v>0</v>
      </c>
    </row>
    <row r="7557" spans="2:7">
      <c r="B7557" s="55" t="s">
        <v>266</v>
      </c>
      <c r="C7557" s="55" t="s">
        <v>143</v>
      </c>
      <c r="D7557" s="55" t="s">
        <v>267</v>
      </c>
      <c r="E7557" s="55" t="s">
        <v>3768</v>
      </c>
      <c r="F7557" s="55">
        <v>5</v>
      </c>
      <c r="G7557" s="55">
        <v>2</v>
      </c>
    </row>
    <row r="7558" spans="2:7">
      <c r="B7558" s="55" t="s">
        <v>266</v>
      </c>
      <c r="C7558" s="55" t="s">
        <v>143</v>
      </c>
      <c r="D7558" s="55" t="s">
        <v>270</v>
      </c>
      <c r="E7558" s="55" t="s">
        <v>3768</v>
      </c>
      <c r="F7558" s="55">
        <v>0</v>
      </c>
      <c r="G7558" s="55">
        <v>0</v>
      </c>
    </row>
    <row r="7559" spans="2:7">
      <c r="B7559" s="55" t="s">
        <v>266</v>
      </c>
      <c r="C7559" s="55" t="s">
        <v>143</v>
      </c>
      <c r="D7559" s="55" t="s">
        <v>267</v>
      </c>
      <c r="E7559" s="55" t="s">
        <v>3769</v>
      </c>
      <c r="F7559" s="55">
        <v>15</v>
      </c>
      <c r="G7559" s="55">
        <v>10</v>
      </c>
    </row>
    <row r="7560" spans="2:7">
      <c r="B7560" s="55" t="s">
        <v>266</v>
      </c>
      <c r="C7560" s="55" t="s">
        <v>143</v>
      </c>
      <c r="D7560" s="55" t="s">
        <v>269</v>
      </c>
      <c r="E7560" s="55" t="s">
        <v>3769</v>
      </c>
      <c r="F7560" s="55">
        <v>0</v>
      </c>
      <c r="G7560" s="55">
        <v>0</v>
      </c>
    </row>
    <row r="7561" spans="2:7">
      <c r="B7561" s="55" t="s">
        <v>266</v>
      </c>
      <c r="C7561" s="55" t="s">
        <v>143</v>
      </c>
      <c r="D7561" s="55" t="s">
        <v>267</v>
      </c>
      <c r="E7561" s="55" t="s">
        <v>3770</v>
      </c>
      <c r="F7561" s="55">
        <v>3</v>
      </c>
      <c r="G7561" s="55">
        <v>0</v>
      </c>
    </row>
    <row r="7562" spans="2:7">
      <c r="B7562" s="55" t="s">
        <v>266</v>
      </c>
      <c r="C7562" s="55" t="s">
        <v>143</v>
      </c>
      <c r="D7562" s="55" t="s">
        <v>267</v>
      </c>
      <c r="E7562" s="55" t="s">
        <v>3771</v>
      </c>
      <c r="F7562" s="55">
        <v>19</v>
      </c>
      <c r="G7562" s="55">
        <v>11</v>
      </c>
    </row>
    <row r="7563" spans="2:7">
      <c r="B7563" s="55" t="s">
        <v>266</v>
      </c>
      <c r="C7563" s="55" t="s">
        <v>143</v>
      </c>
      <c r="D7563" s="55" t="s">
        <v>269</v>
      </c>
      <c r="E7563" s="55" t="s">
        <v>3771</v>
      </c>
      <c r="F7563" s="55">
        <v>1</v>
      </c>
      <c r="G7563" s="55">
        <v>0</v>
      </c>
    </row>
    <row r="7564" spans="2:7">
      <c r="B7564" s="55" t="s">
        <v>266</v>
      </c>
      <c r="C7564" s="55" t="s">
        <v>143</v>
      </c>
      <c r="D7564" s="55" t="s">
        <v>270</v>
      </c>
      <c r="E7564" s="55" t="s">
        <v>3771</v>
      </c>
      <c r="F7564" s="55">
        <v>0</v>
      </c>
      <c r="G7564" s="55">
        <v>0</v>
      </c>
    </row>
    <row r="7565" spans="2:7">
      <c r="B7565" s="55" t="s">
        <v>266</v>
      </c>
      <c r="C7565" s="55" t="s">
        <v>143</v>
      </c>
      <c r="D7565" s="55" t="s">
        <v>267</v>
      </c>
      <c r="E7565" s="55" t="s">
        <v>3772</v>
      </c>
      <c r="F7565" s="55">
        <v>57</v>
      </c>
      <c r="G7565" s="55">
        <v>38</v>
      </c>
    </row>
    <row r="7566" spans="2:7">
      <c r="B7566" s="55" t="s">
        <v>266</v>
      </c>
      <c r="C7566" s="55" t="s">
        <v>143</v>
      </c>
      <c r="D7566" s="55" t="s">
        <v>269</v>
      </c>
      <c r="E7566" s="55" t="s">
        <v>3772</v>
      </c>
      <c r="F7566" s="55">
        <v>13</v>
      </c>
      <c r="G7566" s="55">
        <v>0</v>
      </c>
    </row>
    <row r="7567" spans="2:7">
      <c r="B7567" s="55" t="s">
        <v>266</v>
      </c>
      <c r="C7567" s="55" t="s">
        <v>143</v>
      </c>
      <c r="D7567" s="55" t="s">
        <v>270</v>
      </c>
      <c r="E7567" s="55" t="s">
        <v>3772</v>
      </c>
      <c r="F7567" s="55">
        <v>0</v>
      </c>
      <c r="G7567" s="55">
        <v>2</v>
      </c>
    </row>
    <row r="7568" spans="2:7">
      <c r="B7568" s="55" t="s">
        <v>266</v>
      </c>
      <c r="C7568" s="55" t="s">
        <v>143</v>
      </c>
      <c r="D7568" s="55" t="s">
        <v>267</v>
      </c>
      <c r="E7568" s="55" t="s">
        <v>3773</v>
      </c>
      <c r="F7568" s="55">
        <v>6</v>
      </c>
      <c r="G7568" s="55">
        <v>0</v>
      </c>
    </row>
    <row r="7569" spans="2:7">
      <c r="B7569" s="55" t="s">
        <v>266</v>
      </c>
      <c r="C7569" s="55" t="s">
        <v>143</v>
      </c>
      <c r="D7569" s="55" t="s">
        <v>269</v>
      </c>
      <c r="E7569" s="55" t="s">
        <v>3773</v>
      </c>
      <c r="F7569" s="55">
        <v>12</v>
      </c>
      <c r="G7569" s="55">
        <v>0</v>
      </c>
    </row>
    <row r="7570" spans="2:7">
      <c r="B7570" s="55" t="s">
        <v>266</v>
      </c>
      <c r="C7570" s="55" t="s">
        <v>143</v>
      </c>
      <c r="D7570" s="55" t="s">
        <v>267</v>
      </c>
      <c r="E7570" s="55" t="s">
        <v>3774</v>
      </c>
      <c r="F7570" s="55">
        <v>135</v>
      </c>
      <c r="G7570" s="55">
        <v>98</v>
      </c>
    </row>
    <row r="7571" spans="2:7">
      <c r="B7571" s="55" t="s">
        <v>266</v>
      </c>
      <c r="C7571" s="55" t="s">
        <v>143</v>
      </c>
      <c r="D7571" s="55" t="s">
        <v>269</v>
      </c>
      <c r="E7571" s="55" t="s">
        <v>3774</v>
      </c>
      <c r="F7571" s="55">
        <v>25</v>
      </c>
      <c r="G7571" s="55">
        <v>16</v>
      </c>
    </row>
    <row r="7572" spans="2:7">
      <c r="B7572" s="55" t="s">
        <v>266</v>
      </c>
      <c r="C7572" s="55" t="s">
        <v>143</v>
      </c>
      <c r="D7572" s="55" t="s">
        <v>270</v>
      </c>
      <c r="E7572" s="55" t="s">
        <v>3774</v>
      </c>
      <c r="F7572" s="55">
        <v>73</v>
      </c>
      <c r="G7572" s="55">
        <v>83</v>
      </c>
    </row>
    <row r="7573" spans="2:7">
      <c r="B7573" s="55" t="s">
        <v>266</v>
      </c>
      <c r="C7573" s="55" t="s">
        <v>143</v>
      </c>
      <c r="D7573" s="55" t="s">
        <v>267</v>
      </c>
      <c r="E7573" s="55" t="s">
        <v>3775</v>
      </c>
      <c r="F7573" s="55">
        <v>0</v>
      </c>
      <c r="G7573" s="55">
        <v>0</v>
      </c>
    </row>
    <row r="7574" spans="2:7">
      <c r="B7574" s="55" t="s">
        <v>266</v>
      </c>
      <c r="C7574" s="55" t="s">
        <v>143</v>
      </c>
      <c r="D7574" s="55" t="s">
        <v>269</v>
      </c>
      <c r="E7574" s="55" t="s">
        <v>3775</v>
      </c>
      <c r="F7574" s="55">
        <v>1</v>
      </c>
      <c r="G7574" s="55">
        <v>0</v>
      </c>
    </row>
    <row r="7575" spans="2:7">
      <c r="B7575" s="55" t="s">
        <v>266</v>
      </c>
      <c r="C7575" s="55" t="s">
        <v>143</v>
      </c>
      <c r="D7575" s="55" t="s">
        <v>267</v>
      </c>
      <c r="E7575" s="55" t="s">
        <v>3776</v>
      </c>
      <c r="F7575" s="55">
        <v>3</v>
      </c>
      <c r="G7575" s="55">
        <v>3</v>
      </c>
    </row>
    <row r="7576" spans="2:7">
      <c r="B7576" s="55" t="s">
        <v>266</v>
      </c>
      <c r="C7576" s="55" t="s">
        <v>143</v>
      </c>
      <c r="D7576" s="55" t="s">
        <v>267</v>
      </c>
      <c r="E7576" s="55" t="s">
        <v>3777</v>
      </c>
      <c r="F7576" s="55">
        <v>570</v>
      </c>
      <c r="G7576" s="55">
        <v>570</v>
      </c>
    </row>
    <row r="7577" spans="2:7">
      <c r="B7577" s="55" t="s">
        <v>266</v>
      </c>
      <c r="C7577" s="55" t="s">
        <v>143</v>
      </c>
      <c r="D7577" s="55" t="s">
        <v>269</v>
      </c>
      <c r="E7577" s="55" t="s">
        <v>3777</v>
      </c>
      <c r="F7577" s="55">
        <v>239</v>
      </c>
      <c r="G7577" s="55">
        <v>241</v>
      </c>
    </row>
    <row r="7578" spans="2:7">
      <c r="B7578" s="55" t="s">
        <v>266</v>
      </c>
      <c r="C7578" s="55" t="s">
        <v>143</v>
      </c>
      <c r="D7578" s="55" t="s">
        <v>270</v>
      </c>
      <c r="E7578" s="55" t="s">
        <v>3777</v>
      </c>
      <c r="F7578" s="55">
        <v>101</v>
      </c>
      <c r="G7578" s="55">
        <v>91</v>
      </c>
    </row>
    <row r="7579" spans="2:7">
      <c r="B7579" s="55" t="s">
        <v>266</v>
      </c>
      <c r="C7579" s="55" t="s">
        <v>143</v>
      </c>
      <c r="D7579" s="55" t="s">
        <v>267</v>
      </c>
      <c r="E7579" s="55" t="s">
        <v>3778</v>
      </c>
      <c r="F7579" s="55">
        <v>26</v>
      </c>
      <c r="G7579" s="55">
        <v>1</v>
      </c>
    </row>
    <row r="7580" spans="2:7">
      <c r="B7580" s="55" t="s">
        <v>266</v>
      </c>
      <c r="C7580" s="55" t="s">
        <v>143</v>
      </c>
      <c r="D7580" s="55" t="s">
        <v>267</v>
      </c>
      <c r="E7580" s="55" t="s">
        <v>3779</v>
      </c>
      <c r="F7580" s="55">
        <v>145</v>
      </c>
      <c r="G7580" s="55">
        <v>179</v>
      </c>
    </row>
    <row r="7581" spans="2:7">
      <c r="B7581" s="55" t="s">
        <v>266</v>
      </c>
      <c r="C7581" s="55" t="s">
        <v>143</v>
      </c>
      <c r="D7581" s="55" t="s">
        <v>269</v>
      </c>
      <c r="E7581" s="55" t="s">
        <v>3779</v>
      </c>
      <c r="F7581" s="55">
        <v>32</v>
      </c>
      <c r="G7581" s="55">
        <v>12</v>
      </c>
    </row>
    <row r="7582" spans="2:7">
      <c r="B7582" s="55" t="s">
        <v>266</v>
      </c>
      <c r="C7582" s="55" t="s">
        <v>143</v>
      </c>
      <c r="D7582" s="55" t="s">
        <v>270</v>
      </c>
      <c r="E7582" s="55" t="s">
        <v>3779</v>
      </c>
      <c r="F7582" s="55">
        <v>26</v>
      </c>
      <c r="G7582" s="55">
        <v>31</v>
      </c>
    </row>
    <row r="7583" spans="2:7">
      <c r="B7583" s="55" t="s">
        <v>266</v>
      </c>
      <c r="C7583" s="55" t="s">
        <v>143</v>
      </c>
      <c r="D7583" s="55" t="s">
        <v>267</v>
      </c>
      <c r="E7583" s="55" t="s">
        <v>3780</v>
      </c>
      <c r="F7583" s="55">
        <v>141</v>
      </c>
      <c r="G7583" s="55">
        <v>34</v>
      </c>
    </row>
    <row r="7584" spans="2:7">
      <c r="B7584" s="55" t="s">
        <v>266</v>
      </c>
      <c r="C7584" s="55" t="s">
        <v>143</v>
      </c>
      <c r="D7584" s="55" t="s">
        <v>269</v>
      </c>
      <c r="E7584" s="55" t="s">
        <v>3780</v>
      </c>
      <c r="F7584" s="55">
        <v>4</v>
      </c>
      <c r="G7584" s="55">
        <v>24</v>
      </c>
    </row>
    <row r="7585" spans="2:7">
      <c r="B7585" s="55" t="s">
        <v>266</v>
      </c>
      <c r="C7585" s="55" t="s">
        <v>143</v>
      </c>
      <c r="D7585" s="55" t="s">
        <v>270</v>
      </c>
      <c r="E7585" s="55" t="s">
        <v>3780</v>
      </c>
      <c r="F7585" s="55">
        <v>1</v>
      </c>
      <c r="G7585" s="55">
        <v>1</v>
      </c>
    </row>
    <row r="7586" spans="2:7">
      <c r="B7586" s="55" t="s">
        <v>266</v>
      </c>
      <c r="C7586" s="55" t="s">
        <v>143</v>
      </c>
      <c r="D7586" s="55" t="s">
        <v>267</v>
      </c>
      <c r="E7586" s="55" t="s">
        <v>3781</v>
      </c>
      <c r="F7586" s="55">
        <v>2</v>
      </c>
      <c r="G7586" s="55">
        <v>0</v>
      </c>
    </row>
    <row r="7587" spans="2:7">
      <c r="B7587" s="55" t="s">
        <v>266</v>
      </c>
      <c r="C7587" s="55" t="s">
        <v>143</v>
      </c>
      <c r="D7587" s="55" t="s">
        <v>269</v>
      </c>
      <c r="E7587" s="55" t="s">
        <v>3781</v>
      </c>
      <c r="F7587" s="55">
        <v>2</v>
      </c>
      <c r="G7587" s="55">
        <v>0</v>
      </c>
    </row>
    <row r="7588" spans="2:7">
      <c r="B7588" s="55" t="s">
        <v>266</v>
      </c>
      <c r="C7588" s="55" t="s">
        <v>143</v>
      </c>
      <c r="D7588" s="55" t="s">
        <v>267</v>
      </c>
      <c r="E7588" s="55" t="s">
        <v>3782</v>
      </c>
      <c r="F7588" s="55">
        <v>5</v>
      </c>
      <c r="G7588" s="55">
        <v>4</v>
      </c>
    </row>
    <row r="7589" spans="2:7">
      <c r="B7589" s="55" t="s">
        <v>266</v>
      </c>
      <c r="C7589" s="55" t="s">
        <v>143</v>
      </c>
      <c r="D7589" s="55" t="s">
        <v>270</v>
      </c>
      <c r="E7589" s="55" t="s">
        <v>3782</v>
      </c>
      <c r="F7589" s="55">
        <v>2</v>
      </c>
      <c r="G7589" s="55">
        <v>0</v>
      </c>
    </row>
    <row r="7590" spans="2:7">
      <c r="B7590" s="55" t="s">
        <v>266</v>
      </c>
      <c r="C7590" s="55" t="s">
        <v>143</v>
      </c>
      <c r="D7590" s="55" t="s">
        <v>267</v>
      </c>
      <c r="E7590" s="55" t="s">
        <v>3783</v>
      </c>
      <c r="F7590" s="55">
        <v>8</v>
      </c>
      <c r="G7590" s="55">
        <v>11</v>
      </c>
    </row>
    <row r="7591" spans="2:7">
      <c r="B7591" s="55" t="s">
        <v>266</v>
      </c>
      <c r="C7591" s="55" t="s">
        <v>143</v>
      </c>
      <c r="D7591" s="55" t="s">
        <v>269</v>
      </c>
      <c r="E7591" s="55" t="s">
        <v>3783</v>
      </c>
      <c r="F7591" s="55">
        <v>0</v>
      </c>
      <c r="G7591" s="55">
        <v>0</v>
      </c>
    </row>
    <row r="7592" spans="2:7">
      <c r="B7592" s="55" t="s">
        <v>266</v>
      </c>
      <c r="C7592" s="55" t="s">
        <v>143</v>
      </c>
      <c r="D7592" s="55" t="s">
        <v>267</v>
      </c>
      <c r="E7592" s="55" t="s">
        <v>3784</v>
      </c>
      <c r="F7592" s="55">
        <v>13</v>
      </c>
      <c r="G7592" s="55">
        <v>18</v>
      </c>
    </row>
    <row r="7593" spans="2:7">
      <c r="B7593" s="55" t="s">
        <v>266</v>
      </c>
      <c r="C7593" s="55" t="s">
        <v>143</v>
      </c>
      <c r="D7593" s="55" t="s">
        <v>269</v>
      </c>
      <c r="E7593" s="55" t="s">
        <v>3784</v>
      </c>
      <c r="F7593" s="55">
        <v>1</v>
      </c>
      <c r="G7593" s="55">
        <v>2</v>
      </c>
    </row>
    <row r="7594" spans="2:7">
      <c r="B7594" s="55" t="s">
        <v>266</v>
      </c>
      <c r="C7594" s="55" t="s">
        <v>143</v>
      </c>
      <c r="D7594" s="55" t="s">
        <v>270</v>
      </c>
      <c r="E7594" s="55" t="s">
        <v>3784</v>
      </c>
      <c r="F7594" s="55">
        <v>2</v>
      </c>
      <c r="G7594" s="55">
        <v>4</v>
      </c>
    </row>
    <row r="7595" spans="2:7">
      <c r="B7595" s="55" t="s">
        <v>266</v>
      </c>
      <c r="C7595" s="55" t="s">
        <v>143</v>
      </c>
      <c r="D7595" s="55" t="s">
        <v>267</v>
      </c>
      <c r="E7595" s="55" t="s">
        <v>3785</v>
      </c>
      <c r="F7595" s="55">
        <v>0</v>
      </c>
      <c r="G7595" s="55">
        <v>0</v>
      </c>
    </row>
    <row r="7596" spans="2:7">
      <c r="B7596" s="55" t="s">
        <v>266</v>
      </c>
      <c r="C7596" s="55" t="s">
        <v>143</v>
      </c>
      <c r="D7596" s="55" t="s">
        <v>267</v>
      </c>
      <c r="E7596" s="55" t="s">
        <v>379</v>
      </c>
      <c r="F7596" s="55">
        <v>0</v>
      </c>
      <c r="G7596" s="55">
        <v>3</v>
      </c>
    </row>
    <row r="7597" spans="2:7">
      <c r="B7597" s="55" t="s">
        <v>266</v>
      </c>
      <c r="C7597" s="55" t="s">
        <v>143</v>
      </c>
      <c r="D7597" s="55" t="s">
        <v>267</v>
      </c>
      <c r="E7597" s="55" t="s">
        <v>3786</v>
      </c>
      <c r="F7597" s="55">
        <v>13</v>
      </c>
      <c r="G7597" s="55">
        <v>9</v>
      </c>
    </row>
    <row r="7598" spans="2:7">
      <c r="B7598" s="55" t="s">
        <v>266</v>
      </c>
      <c r="C7598" s="55" t="s">
        <v>143</v>
      </c>
      <c r="D7598" s="55" t="s">
        <v>269</v>
      </c>
      <c r="E7598" s="55" t="s">
        <v>3786</v>
      </c>
      <c r="F7598" s="55">
        <v>0</v>
      </c>
      <c r="G7598" s="55">
        <v>0</v>
      </c>
    </row>
    <row r="7599" spans="2:7">
      <c r="B7599" s="55" t="s">
        <v>266</v>
      </c>
      <c r="C7599" s="55" t="s">
        <v>143</v>
      </c>
      <c r="D7599" s="55" t="s">
        <v>270</v>
      </c>
      <c r="E7599" s="55" t="s">
        <v>3786</v>
      </c>
      <c r="F7599" s="55">
        <v>0</v>
      </c>
      <c r="G7599" s="55">
        <v>0</v>
      </c>
    </row>
    <row r="7600" spans="2:7">
      <c r="B7600" s="55" t="s">
        <v>266</v>
      </c>
      <c r="C7600" s="55" t="s">
        <v>143</v>
      </c>
      <c r="D7600" s="55" t="s">
        <v>267</v>
      </c>
      <c r="E7600" s="55" t="s">
        <v>3787</v>
      </c>
      <c r="F7600" s="55">
        <v>82</v>
      </c>
      <c r="G7600" s="55">
        <v>0</v>
      </c>
    </row>
    <row r="7601" spans="2:7">
      <c r="B7601" s="55" t="s">
        <v>266</v>
      </c>
      <c r="C7601" s="55" t="s">
        <v>143</v>
      </c>
      <c r="D7601" s="55" t="s">
        <v>269</v>
      </c>
      <c r="E7601" s="55" t="s">
        <v>3787</v>
      </c>
      <c r="F7601" s="55">
        <v>0</v>
      </c>
      <c r="G7601" s="55">
        <v>0</v>
      </c>
    </row>
    <row r="7602" spans="2:7">
      <c r="B7602" s="55" t="s">
        <v>266</v>
      </c>
      <c r="C7602" s="55" t="s">
        <v>143</v>
      </c>
      <c r="D7602" s="55" t="s">
        <v>270</v>
      </c>
      <c r="E7602" s="55" t="s">
        <v>3787</v>
      </c>
      <c r="F7602" s="55">
        <v>4</v>
      </c>
      <c r="G7602" s="55">
        <v>3</v>
      </c>
    </row>
    <row r="7603" spans="2:7">
      <c r="B7603" s="55" t="s">
        <v>266</v>
      </c>
      <c r="C7603" s="55" t="s">
        <v>143</v>
      </c>
      <c r="D7603" s="55" t="s">
        <v>267</v>
      </c>
      <c r="E7603" s="55" t="s">
        <v>3788</v>
      </c>
      <c r="F7603" s="55">
        <v>57</v>
      </c>
      <c r="G7603" s="55">
        <v>40</v>
      </c>
    </row>
    <row r="7604" spans="2:7">
      <c r="B7604" s="55" t="s">
        <v>266</v>
      </c>
      <c r="C7604" s="55" t="s">
        <v>143</v>
      </c>
      <c r="D7604" s="55" t="s">
        <v>269</v>
      </c>
      <c r="E7604" s="55" t="s">
        <v>3788</v>
      </c>
      <c r="F7604" s="55">
        <v>0</v>
      </c>
      <c r="G7604" s="55">
        <v>0</v>
      </c>
    </row>
    <row r="7605" spans="2:7">
      <c r="B7605" s="55" t="s">
        <v>266</v>
      </c>
      <c r="C7605" s="55" t="s">
        <v>143</v>
      </c>
      <c r="D7605" s="55" t="s">
        <v>267</v>
      </c>
      <c r="E7605" s="55" t="s">
        <v>3789</v>
      </c>
      <c r="F7605" s="55">
        <v>60</v>
      </c>
      <c r="G7605" s="55">
        <v>51</v>
      </c>
    </row>
    <row r="7606" spans="2:7">
      <c r="B7606" s="55" t="s">
        <v>266</v>
      </c>
      <c r="C7606" s="55" t="s">
        <v>143</v>
      </c>
      <c r="D7606" s="55" t="s">
        <v>269</v>
      </c>
      <c r="E7606" s="55" t="s">
        <v>3789</v>
      </c>
      <c r="F7606" s="55">
        <v>2</v>
      </c>
      <c r="G7606" s="55">
        <v>1</v>
      </c>
    </row>
    <row r="7607" spans="2:7">
      <c r="B7607" s="55" t="s">
        <v>266</v>
      </c>
      <c r="C7607" s="55" t="s">
        <v>143</v>
      </c>
      <c r="D7607" s="55" t="s">
        <v>270</v>
      </c>
      <c r="E7607" s="55" t="s">
        <v>3789</v>
      </c>
      <c r="F7607" s="55">
        <v>0</v>
      </c>
      <c r="G7607" s="55">
        <v>1</v>
      </c>
    </row>
    <row r="7608" spans="2:7">
      <c r="B7608" s="55" t="s">
        <v>266</v>
      </c>
      <c r="C7608" s="55" t="s">
        <v>143</v>
      </c>
      <c r="D7608" s="55" t="s">
        <v>267</v>
      </c>
      <c r="E7608" s="55" t="s">
        <v>3790</v>
      </c>
      <c r="F7608" s="55">
        <v>92</v>
      </c>
      <c r="G7608" s="55">
        <v>71</v>
      </c>
    </row>
    <row r="7609" spans="2:7">
      <c r="B7609" s="55" t="s">
        <v>266</v>
      </c>
      <c r="C7609" s="55" t="s">
        <v>143</v>
      </c>
      <c r="D7609" s="55" t="s">
        <v>269</v>
      </c>
      <c r="E7609" s="55" t="s">
        <v>3790</v>
      </c>
      <c r="F7609" s="55">
        <v>2</v>
      </c>
      <c r="G7609" s="55">
        <v>2</v>
      </c>
    </row>
    <row r="7610" spans="2:7">
      <c r="B7610" s="55" t="s">
        <v>266</v>
      </c>
      <c r="C7610" s="55" t="s">
        <v>143</v>
      </c>
      <c r="D7610" s="55" t="s">
        <v>270</v>
      </c>
      <c r="E7610" s="55" t="s">
        <v>3790</v>
      </c>
      <c r="F7610" s="55">
        <v>21</v>
      </c>
      <c r="G7610" s="55">
        <v>7</v>
      </c>
    </row>
    <row r="7611" spans="2:7">
      <c r="B7611" s="55" t="s">
        <v>266</v>
      </c>
      <c r="C7611" s="55" t="s">
        <v>143</v>
      </c>
      <c r="D7611" s="55" t="s">
        <v>267</v>
      </c>
      <c r="E7611" s="55" t="s">
        <v>3791</v>
      </c>
      <c r="F7611" s="55">
        <v>155</v>
      </c>
      <c r="G7611" s="55">
        <v>159</v>
      </c>
    </row>
    <row r="7612" spans="2:7">
      <c r="B7612" s="55" t="s">
        <v>266</v>
      </c>
      <c r="C7612" s="55" t="s">
        <v>143</v>
      </c>
      <c r="D7612" s="55" t="s">
        <v>269</v>
      </c>
      <c r="E7612" s="55" t="s">
        <v>3791</v>
      </c>
      <c r="F7612" s="55">
        <v>8</v>
      </c>
      <c r="G7612" s="55">
        <v>9</v>
      </c>
    </row>
    <row r="7613" spans="2:7">
      <c r="B7613" s="55" t="s">
        <v>266</v>
      </c>
      <c r="C7613" s="55" t="s">
        <v>143</v>
      </c>
      <c r="D7613" s="55" t="s">
        <v>270</v>
      </c>
      <c r="E7613" s="55" t="s">
        <v>3791</v>
      </c>
      <c r="F7613" s="55">
        <v>22</v>
      </c>
      <c r="G7613" s="55">
        <v>23</v>
      </c>
    </row>
    <row r="7614" spans="2:7">
      <c r="B7614" s="55" t="s">
        <v>266</v>
      </c>
      <c r="C7614" s="55" t="s">
        <v>143</v>
      </c>
      <c r="D7614" s="55" t="s">
        <v>267</v>
      </c>
      <c r="E7614" s="55" t="s">
        <v>3792</v>
      </c>
      <c r="F7614" s="55">
        <v>5</v>
      </c>
      <c r="G7614" s="55">
        <v>9</v>
      </c>
    </row>
    <row r="7615" spans="2:7">
      <c r="B7615" s="55" t="s">
        <v>266</v>
      </c>
      <c r="C7615" s="55" t="s">
        <v>143</v>
      </c>
      <c r="D7615" s="55" t="s">
        <v>269</v>
      </c>
      <c r="E7615" s="55" t="s">
        <v>3792</v>
      </c>
      <c r="F7615" s="55">
        <v>0</v>
      </c>
      <c r="G7615" s="55">
        <v>0</v>
      </c>
    </row>
    <row r="7616" spans="2:7">
      <c r="B7616" s="55" t="s">
        <v>266</v>
      </c>
      <c r="C7616" s="55" t="s">
        <v>143</v>
      </c>
      <c r="D7616" s="55" t="s">
        <v>267</v>
      </c>
      <c r="E7616" s="55" t="s">
        <v>3793</v>
      </c>
      <c r="F7616" s="55">
        <v>91</v>
      </c>
      <c r="G7616" s="55">
        <v>203</v>
      </c>
    </row>
    <row r="7617" spans="2:7">
      <c r="B7617" s="55" t="s">
        <v>266</v>
      </c>
      <c r="C7617" s="55" t="s">
        <v>143</v>
      </c>
      <c r="D7617" s="55" t="s">
        <v>269</v>
      </c>
      <c r="E7617" s="55" t="s">
        <v>3793</v>
      </c>
      <c r="F7617" s="55">
        <v>32</v>
      </c>
      <c r="G7617" s="55">
        <v>18</v>
      </c>
    </row>
    <row r="7618" spans="2:7">
      <c r="B7618" s="55" t="s">
        <v>266</v>
      </c>
      <c r="C7618" s="55" t="s">
        <v>143</v>
      </c>
      <c r="D7618" s="55" t="s">
        <v>270</v>
      </c>
      <c r="E7618" s="55" t="s">
        <v>3793</v>
      </c>
      <c r="F7618" s="55">
        <v>43</v>
      </c>
      <c r="G7618" s="55">
        <v>46</v>
      </c>
    </row>
    <row r="7619" spans="2:7">
      <c r="B7619" s="55" t="s">
        <v>266</v>
      </c>
      <c r="C7619" s="55" t="s">
        <v>143</v>
      </c>
      <c r="D7619" s="55" t="s">
        <v>267</v>
      </c>
      <c r="E7619" s="55" t="s">
        <v>3794</v>
      </c>
      <c r="F7619" s="55">
        <v>8</v>
      </c>
      <c r="G7619" s="55">
        <v>13</v>
      </c>
    </row>
    <row r="7620" spans="2:7">
      <c r="B7620" s="55" t="s">
        <v>266</v>
      </c>
      <c r="C7620" s="55" t="s">
        <v>143</v>
      </c>
      <c r="D7620" s="55" t="s">
        <v>269</v>
      </c>
      <c r="E7620" s="55" t="s">
        <v>3794</v>
      </c>
      <c r="F7620" s="55">
        <v>0</v>
      </c>
      <c r="G7620" s="55">
        <v>0</v>
      </c>
    </row>
    <row r="7621" spans="2:7">
      <c r="B7621" s="55" t="s">
        <v>266</v>
      </c>
      <c r="C7621" s="55" t="s">
        <v>143</v>
      </c>
      <c r="D7621" s="55" t="s">
        <v>267</v>
      </c>
      <c r="E7621" s="55" t="s">
        <v>925</v>
      </c>
      <c r="F7621" s="55">
        <v>0</v>
      </c>
      <c r="G7621" s="55">
        <v>1</v>
      </c>
    </row>
    <row r="7622" spans="2:7">
      <c r="B7622" s="55" t="s">
        <v>266</v>
      </c>
      <c r="C7622" s="55" t="s">
        <v>143</v>
      </c>
      <c r="D7622" s="55" t="s">
        <v>270</v>
      </c>
      <c r="E7622" s="55" t="s">
        <v>925</v>
      </c>
      <c r="F7622" s="55">
        <v>0</v>
      </c>
      <c r="G7622" s="55">
        <v>0</v>
      </c>
    </row>
    <row r="7623" spans="2:7">
      <c r="B7623" s="55" t="s">
        <v>266</v>
      </c>
      <c r="C7623" s="55" t="s">
        <v>143</v>
      </c>
      <c r="D7623" s="55" t="s">
        <v>267</v>
      </c>
      <c r="E7623" s="55" t="s">
        <v>3795</v>
      </c>
      <c r="F7623" s="55">
        <v>0</v>
      </c>
      <c r="G7623" s="55">
        <v>0</v>
      </c>
    </row>
    <row r="7624" spans="2:7">
      <c r="B7624" s="55" t="s">
        <v>266</v>
      </c>
      <c r="C7624" s="55" t="s">
        <v>143</v>
      </c>
      <c r="D7624" s="55" t="s">
        <v>267</v>
      </c>
      <c r="E7624" s="55" t="s">
        <v>3796</v>
      </c>
      <c r="F7624" s="55">
        <v>11</v>
      </c>
      <c r="G7624" s="55">
        <v>11</v>
      </c>
    </row>
    <row r="7625" spans="2:7">
      <c r="B7625" s="55" t="s">
        <v>266</v>
      </c>
      <c r="C7625" s="55" t="s">
        <v>143</v>
      </c>
      <c r="D7625" s="55" t="s">
        <v>267</v>
      </c>
      <c r="E7625" s="55" t="s">
        <v>3797</v>
      </c>
      <c r="F7625" s="55">
        <v>0</v>
      </c>
      <c r="G7625" s="55">
        <v>0</v>
      </c>
    </row>
    <row r="7626" spans="2:7">
      <c r="B7626" s="55" t="s">
        <v>266</v>
      </c>
      <c r="C7626" s="55" t="s">
        <v>143</v>
      </c>
      <c r="D7626" s="55" t="s">
        <v>267</v>
      </c>
      <c r="E7626" s="55" t="s">
        <v>3798</v>
      </c>
      <c r="F7626" s="55">
        <v>2</v>
      </c>
      <c r="G7626" s="55">
        <v>6</v>
      </c>
    </row>
    <row r="7627" spans="2:7">
      <c r="B7627" s="55" t="s">
        <v>266</v>
      </c>
      <c r="C7627" s="55" t="s">
        <v>143</v>
      </c>
      <c r="D7627" s="55" t="s">
        <v>269</v>
      </c>
      <c r="E7627" s="55" t="s">
        <v>3798</v>
      </c>
      <c r="F7627" s="55">
        <v>0</v>
      </c>
      <c r="G7627" s="55">
        <v>6</v>
      </c>
    </row>
    <row r="7628" spans="2:7">
      <c r="B7628" s="55" t="s">
        <v>266</v>
      </c>
      <c r="C7628" s="55" t="s">
        <v>143</v>
      </c>
      <c r="D7628" s="55" t="s">
        <v>270</v>
      </c>
      <c r="E7628" s="55" t="s">
        <v>3798</v>
      </c>
      <c r="F7628" s="55">
        <v>0</v>
      </c>
      <c r="G7628" s="55">
        <v>4</v>
      </c>
    </row>
    <row r="7629" spans="2:7">
      <c r="B7629" s="55" t="s">
        <v>266</v>
      </c>
      <c r="C7629" s="55" t="s">
        <v>143</v>
      </c>
      <c r="D7629" s="55" t="s">
        <v>267</v>
      </c>
      <c r="E7629" s="55" t="s">
        <v>3799</v>
      </c>
      <c r="F7629" s="55">
        <v>0</v>
      </c>
      <c r="G7629" s="55">
        <v>0</v>
      </c>
    </row>
    <row r="7630" spans="2:7">
      <c r="B7630" s="55" t="s">
        <v>266</v>
      </c>
      <c r="C7630" s="55" t="s">
        <v>143</v>
      </c>
      <c r="D7630" s="55" t="s">
        <v>267</v>
      </c>
      <c r="E7630" s="55" t="s">
        <v>3800</v>
      </c>
      <c r="F7630" s="55">
        <v>6</v>
      </c>
      <c r="G7630" s="55">
        <v>3</v>
      </c>
    </row>
    <row r="7631" spans="2:7">
      <c r="B7631" s="55" t="s">
        <v>266</v>
      </c>
      <c r="C7631" s="55" t="s">
        <v>143</v>
      </c>
      <c r="D7631" s="55" t="s">
        <v>267</v>
      </c>
      <c r="E7631" s="55" t="s">
        <v>3801</v>
      </c>
      <c r="F7631" s="55">
        <v>0</v>
      </c>
      <c r="G7631" s="55">
        <v>3</v>
      </c>
    </row>
    <row r="7632" spans="2:7">
      <c r="B7632" s="55" t="s">
        <v>266</v>
      </c>
      <c r="C7632" s="55" t="s">
        <v>143</v>
      </c>
      <c r="D7632" s="55" t="s">
        <v>267</v>
      </c>
      <c r="E7632" s="55" t="s">
        <v>3802</v>
      </c>
      <c r="F7632" s="55">
        <v>0</v>
      </c>
      <c r="G7632" s="55">
        <v>0</v>
      </c>
    </row>
    <row r="7633" spans="2:7">
      <c r="B7633" s="55" t="s">
        <v>266</v>
      </c>
      <c r="C7633" s="55" t="s">
        <v>143</v>
      </c>
      <c r="D7633" s="55" t="s">
        <v>269</v>
      </c>
      <c r="E7633" s="55" t="s">
        <v>3802</v>
      </c>
      <c r="F7633" s="55">
        <v>7</v>
      </c>
      <c r="G7633" s="55">
        <v>5</v>
      </c>
    </row>
    <row r="7634" spans="2:7">
      <c r="B7634" s="55" t="s">
        <v>266</v>
      </c>
      <c r="C7634" s="55" t="s">
        <v>143</v>
      </c>
      <c r="D7634" s="55" t="s">
        <v>267</v>
      </c>
      <c r="E7634" s="55" t="s">
        <v>3803</v>
      </c>
      <c r="F7634" s="55">
        <v>0</v>
      </c>
      <c r="G7634" s="55">
        <v>2</v>
      </c>
    </row>
    <row r="7635" spans="2:7">
      <c r="B7635" s="55" t="s">
        <v>266</v>
      </c>
      <c r="C7635" s="55" t="s">
        <v>143</v>
      </c>
      <c r="D7635" s="55" t="s">
        <v>267</v>
      </c>
      <c r="E7635" s="55" t="s">
        <v>3804</v>
      </c>
      <c r="F7635" s="55">
        <v>143</v>
      </c>
      <c r="G7635" s="55">
        <v>104</v>
      </c>
    </row>
    <row r="7636" spans="2:7">
      <c r="B7636" s="55" t="s">
        <v>266</v>
      </c>
      <c r="C7636" s="55" t="s">
        <v>143</v>
      </c>
      <c r="D7636" s="55" t="s">
        <v>269</v>
      </c>
      <c r="E7636" s="55" t="s">
        <v>3804</v>
      </c>
      <c r="F7636" s="55">
        <v>85</v>
      </c>
      <c r="G7636" s="55">
        <v>44</v>
      </c>
    </row>
    <row r="7637" spans="2:7">
      <c r="B7637" s="55" t="s">
        <v>266</v>
      </c>
      <c r="C7637" s="55" t="s">
        <v>143</v>
      </c>
      <c r="D7637" s="55" t="s">
        <v>270</v>
      </c>
      <c r="E7637" s="55" t="s">
        <v>3804</v>
      </c>
      <c r="F7637" s="55">
        <v>21</v>
      </c>
      <c r="G7637" s="55">
        <v>9</v>
      </c>
    </row>
    <row r="7638" spans="2:7">
      <c r="B7638" s="55" t="s">
        <v>266</v>
      </c>
      <c r="C7638" s="55" t="s">
        <v>143</v>
      </c>
      <c r="D7638" s="55" t="s">
        <v>267</v>
      </c>
      <c r="E7638" s="55" t="s">
        <v>3805</v>
      </c>
      <c r="F7638" s="55">
        <v>4</v>
      </c>
      <c r="G7638" s="55">
        <v>0</v>
      </c>
    </row>
    <row r="7639" spans="2:7">
      <c r="B7639" s="55" t="s">
        <v>266</v>
      </c>
      <c r="C7639" s="55" t="s">
        <v>143</v>
      </c>
      <c r="D7639" s="55" t="s">
        <v>267</v>
      </c>
      <c r="E7639" s="55" t="s">
        <v>3806</v>
      </c>
      <c r="F7639" s="55">
        <v>5</v>
      </c>
      <c r="G7639" s="55">
        <v>9</v>
      </c>
    </row>
    <row r="7640" spans="2:7">
      <c r="B7640" s="55" t="s">
        <v>266</v>
      </c>
      <c r="C7640" s="55" t="s">
        <v>143</v>
      </c>
      <c r="D7640" s="55" t="s">
        <v>267</v>
      </c>
      <c r="E7640" s="55" t="s">
        <v>3807</v>
      </c>
      <c r="F7640" s="55">
        <v>31</v>
      </c>
      <c r="G7640" s="55">
        <v>60</v>
      </c>
    </row>
    <row r="7641" spans="2:7">
      <c r="B7641" s="55" t="s">
        <v>266</v>
      </c>
      <c r="C7641" s="55" t="s">
        <v>143</v>
      </c>
      <c r="D7641" s="55" t="s">
        <v>269</v>
      </c>
      <c r="E7641" s="55" t="s">
        <v>3807</v>
      </c>
      <c r="F7641" s="55">
        <v>0</v>
      </c>
      <c r="G7641" s="55">
        <v>2</v>
      </c>
    </row>
    <row r="7642" spans="2:7">
      <c r="B7642" s="55" t="s">
        <v>266</v>
      </c>
      <c r="C7642" s="55" t="s">
        <v>143</v>
      </c>
      <c r="D7642" s="55" t="s">
        <v>270</v>
      </c>
      <c r="E7642" s="55" t="s">
        <v>3807</v>
      </c>
      <c r="F7642" s="55">
        <v>46</v>
      </c>
      <c r="G7642" s="55">
        <v>34</v>
      </c>
    </row>
    <row r="7643" spans="2:7">
      <c r="B7643" s="55" t="s">
        <v>266</v>
      </c>
      <c r="C7643" s="55" t="s">
        <v>143</v>
      </c>
      <c r="D7643" s="55" t="s">
        <v>267</v>
      </c>
      <c r="E7643" s="55" t="s">
        <v>3808</v>
      </c>
      <c r="F7643" s="55">
        <v>7</v>
      </c>
      <c r="G7643" s="55">
        <v>10</v>
      </c>
    </row>
    <row r="7644" spans="2:7">
      <c r="B7644" s="55" t="s">
        <v>266</v>
      </c>
      <c r="C7644" s="55" t="s">
        <v>143</v>
      </c>
      <c r="D7644" s="55" t="s">
        <v>267</v>
      </c>
      <c r="E7644" s="55" t="s">
        <v>3809</v>
      </c>
      <c r="F7644" s="55">
        <v>1</v>
      </c>
      <c r="G7644" s="55">
        <v>0</v>
      </c>
    </row>
    <row r="7645" spans="2:7">
      <c r="B7645" s="55" t="s">
        <v>266</v>
      </c>
      <c r="C7645" s="55" t="s">
        <v>143</v>
      </c>
      <c r="D7645" s="55" t="s">
        <v>267</v>
      </c>
      <c r="E7645" s="55" t="s">
        <v>2029</v>
      </c>
      <c r="F7645" s="55">
        <v>8</v>
      </c>
      <c r="G7645" s="55">
        <v>5</v>
      </c>
    </row>
    <row r="7646" spans="2:7">
      <c r="B7646" s="55" t="s">
        <v>266</v>
      </c>
      <c r="C7646" s="55" t="s">
        <v>143</v>
      </c>
      <c r="D7646" s="55" t="s">
        <v>269</v>
      </c>
      <c r="E7646" s="55" t="s">
        <v>2029</v>
      </c>
      <c r="F7646" s="55">
        <v>0</v>
      </c>
      <c r="G7646" s="55">
        <v>0</v>
      </c>
    </row>
    <row r="7647" spans="2:7">
      <c r="B7647" s="55" t="s">
        <v>266</v>
      </c>
      <c r="C7647" s="55" t="s">
        <v>143</v>
      </c>
      <c r="D7647" s="55" t="s">
        <v>270</v>
      </c>
      <c r="E7647" s="55" t="s">
        <v>2029</v>
      </c>
      <c r="F7647" s="55">
        <v>0</v>
      </c>
      <c r="G7647" s="55">
        <v>0</v>
      </c>
    </row>
    <row r="7648" spans="2:7">
      <c r="B7648" s="55" t="s">
        <v>266</v>
      </c>
      <c r="C7648" s="55" t="s">
        <v>143</v>
      </c>
      <c r="D7648" s="55" t="s">
        <v>267</v>
      </c>
      <c r="E7648" s="55" t="s">
        <v>3810</v>
      </c>
      <c r="F7648" s="55">
        <v>32</v>
      </c>
      <c r="G7648" s="55">
        <v>31</v>
      </c>
    </row>
    <row r="7649" spans="2:7">
      <c r="B7649" s="55" t="s">
        <v>266</v>
      </c>
      <c r="C7649" s="55" t="s">
        <v>143</v>
      </c>
      <c r="D7649" s="55" t="s">
        <v>269</v>
      </c>
      <c r="E7649" s="55" t="s">
        <v>3810</v>
      </c>
      <c r="F7649" s="55">
        <v>3</v>
      </c>
      <c r="G7649" s="55">
        <v>8</v>
      </c>
    </row>
    <row r="7650" spans="2:7">
      <c r="B7650" s="55" t="s">
        <v>266</v>
      </c>
      <c r="C7650" s="55" t="s">
        <v>143</v>
      </c>
      <c r="D7650" s="55" t="s">
        <v>270</v>
      </c>
      <c r="E7650" s="55" t="s">
        <v>3810</v>
      </c>
      <c r="F7650" s="55">
        <v>14</v>
      </c>
      <c r="G7650" s="55">
        <v>7</v>
      </c>
    </row>
    <row r="7651" spans="2:7">
      <c r="B7651" s="55" t="s">
        <v>266</v>
      </c>
      <c r="C7651" s="55" t="s">
        <v>143</v>
      </c>
      <c r="D7651" s="55" t="s">
        <v>267</v>
      </c>
      <c r="E7651" s="55" t="s">
        <v>3811</v>
      </c>
      <c r="F7651" s="55">
        <v>9</v>
      </c>
      <c r="G7651" s="55">
        <v>33</v>
      </c>
    </row>
    <row r="7652" spans="2:7">
      <c r="B7652" s="55" t="s">
        <v>266</v>
      </c>
      <c r="C7652" s="55" t="s">
        <v>143</v>
      </c>
      <c r="D7652" s="55" t="s">
        <v>269</v>
      </c>
      <c r="E7652" s="55" t="s">
        <v>3811</v>
      </c>
      <c r="F7652" s="55">
        <v>6</v>
      </c>
      <c r="G7652" s="55">
        <v>10</v>
      </c>
    </row>
    <row r="7653" spans="2:7">
      <c r="B7653" s="55" t="s">
        <v>266</v>
      </c>
      <c r="C7653" s="55" t="s">
        <v>143</v>
      </c>
      <c r="D7653" s="55" t="s">
        <v>267</v>
      </c>
      <c r="E7653" s="55" t="s">
        <v>3812</v>
      </c>
      <c r="F7653" s="55">
        <v>3</v>
      </c>
      <c r="G7653" s="55">
        <v>2</v>
      </c>
    </row>
    <row r="7654" spans="2:7">
      <c r="B7654" s="55" t="s">
        <v>266</v>
      </c>
      <c r="C7654" s="55" t="s">
        <v>143</v>
      </c>
      <c r="D7654" s="55" t="s">
        <v>267</v>
      </c>
      <c r="E7654" s="55" t="s">
        <v>3813</v>
      </c>
      <c r="F7654" s="55">
        <v>0</v>
      </c>
      <c r="G7654" s="55">
        <v>6</v>
      </c>
    </row>
    <row r="7655" spans="2:7">
      <c r="B7655" s="55" t="s">
        <v>266</v>
      </c>
      <c r="C7655" s="55" t="s">
        <v>143</v>
      </c>
      <c r="D7655" s="55" t="s">
        <v>267</v>
      </c>
      <c r="E7655" s="55" t="s">
        <v>3814</v>
      </c>
      <c r="F7655" s="55">
        <v>10</v>
      </c>
      <c r="G7655" s="55">
        <v>7</v>
      </c>
    </row>
    <row r="7656" spans="2:7">
      <c r="B7656" s="55" t="s">
        <v>266</v>
      </c>
      <c r="C7656" s="55" t="s">
        <v>143</v>
      </c>
      <c r="D7656" s="55" t="s">
        <v>267</v>
      </c>
      <c r="E7656" s="55" t="s">
        <v>3815</v>
      </c>
      <c r="F7656" s="55">
        <v>45</v>
      </c>
      <c r="G7656" s="55">
        <v>35</v>
      </c>
    </row>
    <row r="7657" spans="2:7">
      <c r="B7657" s="55" t="s">
        <v>266</v>
      </c>
      <c r="C7657" s="55" t="s">
        <v>143</v>
      </c>
      <c r="D7657" s="55" t="s">
        <v>269</v>
      </c>
      <c r="E7657" s="55" t="s">
        <v>3815</v>
      </c>
      <c r="F7657" s="55">
        <v>0</v>
      </c>
      <c r="G7657" s="55">
        <v>1</v>
      </c>
    </row>
    <row r="7658" spans="2:7">
      <c r="B7658" s="55" t="s">
        <v>266</v>
      </c>
      <c r="C7658" s="55" t="s">
        <v>143</v>
      </c>
      <c r="D7658" s="55" t="s">
        <v>270</v>
      </c>
      <c r="E7658" s="55" t="s">
        <v>3815</v>
      </c>
      <c r="F7658" s="55">
        <v>2</v>
      </c>
      <c r="G7658" s="55">
        <v>0</v>
      </c>
    </row>
    <row r="7659" spans="2:7">
      <c r="B7659" s="55" t="s">
        <v>266</v>
      </c>
      <c r="C7659" s="55" t="s">
        <v>143</v>
      </c>
      <c r="D7659" s="55" t="s">
        <v>267</v>
      </c>
      <c r="E7659" s="55" t="s">
        <v>3816</v>
      </c>
      <c r="F7659" s="55">
        <v>0</v>
      </c>
      <c r="G7659" s="55">
        <v>0</v>
      </c>
    </row>
    <row r="7660" spans="2:7">
      <c r="B7660" s="55" t="s">
        <v>266</v>
      </c>
      <c r="C7660" s="55" t="s">
        <v>143</v>
      </c>
      <c r="D7660" s="55" t="s">
        <v>267</v>
      </c>
      <c r="E7660" s="55" t="s">
        <v>3817</v>
      </c>
      <c r="F7660" s="55">
        <v>88</v>
      </c>
      <c r="G7660" s="55">
        <v>68</v>
      </c>
    </row>
    <row r="7661" spans="2:7">
      <c r="B7661" s="55" t="s">
        <v>266</v>
      </c>
      <c r="C7661" s="55" t="s">
        <v>143</v>
      </c>
      <c r="D7661" s="55" t="s">
        <v>269</v>
      </c>
      <c r="E7661" s="55" t="s">
        <v>3817</v>
      </c>
      <c r="F7661" s="55">
        <v>0</v>
      </c>
      <c r="G7661" s="55">
        <v>6</v>
      </c>
    </row>
    <row r="7662" spans="2:7">
      <c r="B7662" s="55" t="s">
        <v>266</v>
      </c>
      <c r="C7662" s="55" t="s">
        <v>143</v>
      </c>
      <c r="D7662" s="55" t="s">
        <v>270</v>
      </c>
      <c r="E7662" s="55" t="s">
        <v>3817</v>
      </c>
      <c r="F7662" s="55">
        <v>2</v>
      </c>
      <c r="G7662" s="55">
        <v>0</v>
      </c>
    </row>
    <row r="7663" spans="2:7">
      <c r="B7663" s="55" t="s">
        <v>266</v>
      </c>
      <c r="C7663" s="55" t="s">
        <v>143</v>
      </c>
      <c r="D7663" s="55" t="s">
        <v>267</v>
      </c>
      <c r="E7663" s="55" t="s">
        <v>3818</v>
      </c>
      <c r="F7663" s="55">
        <v>3</v>
      </c>
      <c r="G7663" s="55">
        <v>4</v>
      </c>
    </row>
    <row r="7664" spans="2:7">
      <c r="B7664" s="55" t="s">
        <v>266</v>
      </c>
      <c r="C7664" s="55" t="s">
        <v>143</v>
      </c>
      <c r="D7664" s="55" t="s">
        <v>267</v>
      </c>
      <c r="E7664" s="55" t="s">
        <v>3819</v>
      </c>
      <c r="F7664" s="55">
        <v>178</v>
      </c>
      <c r="G7664" s="55">
        <v>164</v>
      </c>
    </row>
    <row r="7665" spans="2:7">
      <c r="B7665" s="55" t="s">
        <v>266</v>
      </c>
      <c r="C7665" s="55" t="s">
        <v>143</v>
      </c>
      <c r="D7665" s="55" t="s">
        <v>269</v>
      </c>
      <c r="E7665" s="55" t="s">
        <v>3819</v>
      </c>
      <c r="F7665" s="55">
        <v>33</v>
      </c>
      <c r="G7665" s="55">
        <v>30</v>
      </c>
    </row>
    <row r="7666" spans="2:7">
      <c r="B7666" s="55" t="s">
        <v>266</v>
      </c>
      <c r="C7666" s="55" t="s">
        <v>143</v>
      </c>
      <c r="D7666" s="55" t="s">
        <v>270</v>
      </c>
      <c r="E7666" s="55" t="s">
        <v>3819</v>
      </c>
      <c r="F7666" s="55">
        <v>46</v>
      </c>
      <c r="G7666" s="55">
        <v>43</v>
      </c>
    </row>
    <row r="7667" spans="2:7">
      <c r="B7667" s="55" t="s">
        <v>266</v>
      </c>
      <c r="C7667" s="55" t="s">
        <v>143</v>
      </c>
      <c r="D7667" s="55" t="s">
        <v>267</v>
      </c>
      <c r="E7667" s="55" t="s">
        <v>3820</v>
      </c>
      <c r="F7667" s="55">
        <v>2</v>
      </c>
      <c r="G7667" s="55">
        <v>0</v>
      </c>
    </row>
    <row r="7668" spans="2:7">
      <c r="B7668" s="55" t="s">
        <v>266</v>
      </c>
      <c r="C7668" s="55" t="s">
        <v>143</v>
      </c>
      <c r="D7668" s="55" t="s">
        <v>269</v>
      </c>
      <c r="E7668" s="55" t="s">
        <v>3820</v>
      </c>
      <c r="F7668" s="55">
        <v>0</v>
      </c>
      <c r="G7668" s="55">
        <v>0</v>
      </c>
    </row>
    <row r="7669" spans="2:7">
      <c r="B7669" s="55" t="s">
        <v>266</v>
      </c>
      <c r="C7669" s="55" t="s">
        <v>143</v>
      </c>
      <c r="D7669" s="55" t="s">
        <v>267</v>
      </c>
      <c r="E7669" s="55" t="s">
        <v>3821</v>
      </c>
      <c r="F7669" s="55">
        <v>6</v>
      </c>
      <c r="G7669" s="55">
        <v>0</v>
      </c>
    </row>
    <row r="7670" spans="2:7">
      <c r="B7670" s="55" t="s">
        <v>266</v>
      </c>
      <c r="C7670" s="55" t="s">
        <v>143</v>
      </c>
      <c r="D7670" s="55" t="s">
        <v>269</v>
      </c>
      <c r="E7670" s="55" t="s">
        <v>3821</v>
      </c>
      <c r="F7670" s="55">
        <v>0</v>
      </c>
      <c r="G7670" s="55">
        <v>0</v>
      </c>
    </row>
    <row r="7671" spans="2:7">
      <c r="B7671" s="55" t="s">
        <v>266</v>
      </c>
      <c r="C7671" s="55" t="s">
        <v>143</v>
      </c>
      <c r="D7671" s="55" t="s">
        <v>270</v>
      </c>
      <c r="E7671" s="55" t="s">
        <v>3821</v>
      </c>
      <c r="F7671" s="55">
        <v>0</v>
      </c>
      <c r="G7671" s="55">
        <v>3</v>
      </c>
    </row>
    <row r="7672" spans="2:7">
      <c r="B7672" s="55" t="s">
        <v>266</v>
      </c>
      <c r="C7672" s="55" t="s">
        <v>143</v>
      </c>
      <c r="D7672" s="55" t="s">
        <v>267</v>
      </c>
      <c r="E7672" s="55" t="s">
        <v>3822</v>
      </c>
      <c r="F7672" s="55">
        <v>12</v>
      </c>
      <c r="G7672" s="55">
        <v>22</v>
      </c>
    </row>
    <row r="7673" spans="2:7">
      <c r="B7673" s="55" t="s">
        <v>266</v>
      </c>
      <c r="C7673" s="55" t="s">
        <v>143</v>
      </c>
      <c r="D7673" s="55" t="s">
        <v>269</v>
      </c>
      <c r="E7673" s="55" t="s">
        <v>3822</v>
      </c>
      <c r="F7673" s="55">
        <v>0</v>
      </c>
      <c r="G7673" s="55">
        <v>0</v>
      </c>
    </row>
    <row r="7674" spans="2:7">
      <c r="B7674" s="55" t="s">
        <v>266</v>
      </c>
      <c r="C7674" s="55" t="s">
        <v>143</v>
      </c>
      <c r="D7674" s="55" t="s">
        <v>270</v>
      </c>
      <c r="E7674" s="55" t="s">
        <v>3822</v>
      </c>
      <c r="F7674" s="55">
        <v>0</v>
      </c>
      <c r="G7674" s="55">
        <v>1</v>
      </c>
    </row>
    <row r="7675" spans="2:7">
      <c r="B7675" s="55" t="s">
        <v>266</v>
      </c>
      <c r="C7675" s="55" t="s">
        <v>143</v>
      </c>
      <c r="D7675" s="55" t="s">
        <v>267</v>
      </c>
      <c r="E7675" s="55" t="s">
        <v>3823</v>
      </c>
      <c r="F7675" s="55">
        <v>6</v>
      </c>
      <c r="G7675" s="55">
        <v>11</v>
      </c>
    </row>
    <row r="7676" spans="2:7">
      <c r="B7676" s="55" t="s">
        <v>266</v>
      </c>
      <c r="C7676" s="55" t="s">
        <v>143</v>
      </c>
      <c r="D7676" s="55" t="s">
        <v>269</v>
      </c>
      <c r="E7676" s="55" t="s">
        <v>3823</v>
      </c>
      <c r="F7676" s="55">
        <v>1</v>
      </c>
      <c r="G7676" s="55">
        <v>0</v>
      </c>
    </row>
    <row r="7677" spans="2:7">
      <c r="B7677" s="55" t="s">
        <v>266</v>
      </c>
      <c r="C7677" s="55" t="s">
        <v>143</v>
      </c>
      <c r="D7677" s="55" t="s">
        <v>270</v>
      </c>
      <c r="E7677" s="55" t="s">
        <v>3823</v>
      </c>
      <c r="F7677" s="55">
        <v>0</v>
      </c>
      <c r="G7677" s="55">
        <v>0</v>
      </c>
    </row>
    <row r="7678" spans="2:7">
      <c r="B7678" s="55" t="s">
        <v>266</v>
      </c>
      <c r="C7678" s="55" t="s">
        <v>143</v>
      </c>
      <c r="D7678" s="55" t="s">
        <v>267</v>
      </c>
      <c r="E7678" s="55" t="s">
        <v>3824</v>
      </c>
      <c r="F7678" s="55">
        <v>2</v>
      </c>
      <c r="G7678" s="55">
        <v>0</v>
      </c>
    </row>
    <row r="7679" spans="2:7">
      <c r="B7679" s="55" t="s">
        <v>266</v>
      </c>
      <c r="C7679" s="55" t="s">
        <v>143</v>
      </c>
      <c r="D7679" s="55" t="s">
        <v>267</v>
      </c>
      <c r="E7679" s="55" t="s">
        <v>3825</v>
      </c>
      <c r="F7679" s="55">
        <v>0</v>
      </c>
      <c r="G7679" s="55">
        <v>1</v>
      </c>
    </row>
    <row r="7680" spans="2:7">
      <c r="B7680" s="55" t="s">
        <v>266</v>
      </c>
      <c r="C7680" s="55" t="s">
        <v>143</v>
      </c>
      <c r="D7680" s="55" t="s">
        <v>269</v>
      </c>
      <c r="E7680" s="55" t="s">
        <v>3825</v>
      </c>
      <c r="F7680" s="55">
        <v>0</v>
      </c>
      <c r="G7680" s="55">
        <v>0</v>
      </c>
    </row>
    <row r="7681" spans="2:7">
      <c r="B7681" s="55" t="s">
        <v>266</v>
      </c>
      <c r="C7681" s="55" t="s">
        <v>143</v>
      </c>
      <c r="D7681" s="55" t="s">
        <v>267</v>
      </c>
      <c r="E7681" s="55" t="s">
        <v>3826</v>
      </c>
      <c r="F7681" s="55">
        <v>12</v>
      </c>
      <c r="G7681" s="55">
        <v>18</v>
      </c>
    </row>
    <row r="7682" spans="2:7">
      <c r="B7682" s="55" t="s">
        <v>266</v>
      </c>
      <c r="C7682" s="55" t="s">
        <v>143</v>
      </c>
      <c r="D7682" s="55" t="s">
        <v>269</v>
      </c>
      <c r="E7682" s="55" t="s">
        <v>3826</v>
      </c>
      <c r="F7682" s="55">
        <v>0</v>
      </c>
      <c r="G7682" s="55">
        <v>0</v>
      </c>
    </row>
    <row r="7683" spans="2:7">
      <c r="B7683" s="55" t="s">
        <v>266</v>
      </c>
      <c r="C7683" s="55" t="s">
        <v>143</v>
      </c>
      <c r="D7683" s="55" t="s">
        <v>270</v>
      </c>
      <c r="E7683" s="55" t="s">
        <v>3826</v>
      </c>
      <c r="F7683" s="55">
        <v>0</v>
      </c>
      <c r="G7683" s="55">
        <v>0</v>
      </c>
    </row>
    <row r="7684" spans="2:7">
      <c r="B7684" s="55" t="s">
        <v>266</v>
      </c>
      <c r="C7684" s="55" t="s">
        <v>143</v>
      </c>
      <c r="D7684" s="55" t="s">
        <v>267</v>
      </c>
      <c r="E7684" s="55" t="s">
        <v>3827</v>
      </c>
      <c r="F7684" s="55">
        <v>0</v>
      </c>
      <c r="G7684" s="55">
        <v>0</v>
      </c>
    </row>
    <row r="7685" spans="2:7">
      <c r="B7685" s="55" t="s">
        <v>266</v>
      </c>
      <c r="C7685" s="55" t="s">
        <v>143</v>
      </c>
      <c r="D7685" s="55" t="s">
        <v>267</v>
      </c>
      <c r="E7685" s="55" t="s">
        <v>3828</v>
      </c>
      <c r="F7685" s="55">
        <v>9</v>
      </c>
      <c r="G7685" s="55">
        <v>5</v>
      </c>
    </row>
    <row r="7686" spans="2:7">
      <c r="B7686" s="55" t="s">
        <v>266</v>
      </c>
      <c r="C7686" s="55" t="s">
        <v>143</v>
      </c>
      <c r="D7686" s="55" t="s">
        <v>270</v>
      </c>
      <c r="E7686" s="55" t="s">
        <v>3828</v>
      </c>
      <c r="F7686" s="55">
        <v>0</v>
      </c>
      <c r="G7686" s="55">
        <v>0</v>
      </c>
    </row>
    <row r="7687" spans="2:7">
      <c r="B7687" s="55" t="s">
        <v>266</v>
      </c>
      <c r="C7687" s="55" t="s">
        <v>143</v>
      </c>
      <c r="D7687" s="55" t="s">
        <v>267</v>
      </c>
      <c r="E7687" s="55" t="s">
        <v>3829</v>
      </c>
      <c r="F7687" s="55">
        <v>3</v>
      </c>
      <c r="G7687" s="55">
        <v>5</v>
      </c>
    </row>
    <row r="7688" spans="2:7">
      <c r="B7688" s="55" t="s">
        <v>266</v>
      </c>
      <c r="C7688" s="55" t="s">
        <v>143</v>
      </c>
      <c r="D7688" s="55" t="s">
        <v>269</v>
      </c>
      <c r="E7688" s="55" t="s">
        <v>3829</v>
      </c>
      <c r="F7688" s="55">
        <v>1</v>
      </c>
      <c r="G7688" s="55">
        <v>0</v>
      </c>
    </row>
    <row r="7689" spans="2:7">
      <c r="B7689" s="55" t="s">
        <v>266</v>
      </c>
      <c r="C7689" s="55" t="s">
        <v>143</v>
      </c>
      <c r="D7689" s="55" t="s">
        <v>267</v>
      </c>
      <c r="E7689" s="55" t="s">
        <v>3830</v>
      </c>
      <c r="F7689" s="55">
        <v>4</v>
      </c>
      <c r="G7689" s="55">
        <v>0</v>
      </c>
    </row>
    <row r="7690" spans="2:7">
      <c r="B7690" s="55" t="s">
        <v>266</v>
      </c>
      <c r="C7690" s="55" t="s">
        <v>143</v>
      </c>
      <c r="D7690" s="55" t="s">
        <v>267</v>
      </c>
      <c r="E7690" s="55" t="s">
        <v>3831</v>
      </c>
      <c r="F7690" s="55">
        <v>225</v>
      </c>
      <c r="G7690" s="55">
        <v>87</v>
      </c>
    </row>
    <row r="7691" spans="2:7">
      <c r="B7691" s="55" t="s">
        <v>266</v>
      </c>
      <c r="C7691" s="55" t="s">
        <v>143</v>
      </c>
      <c r="D7691" s="55" t="s">
        <v>269</v>
      </c>
      <c r="E7691" s="55" t="s">
        <v>3831</v>
      </c>
      <c r="F7691" s="55">
        <v>21</v>
      </c>
      <c r="G7691" s="55">
        <v>10</v>
      </c>
    </row>
    <row r="7692" spans="2:7">
      <c r="B7692" s="55" t="s">
        <v>266</v>
      </c>
      <c r="C7692" s="55" t="s">
        <v>143</v>
      </c>
      <c r="D7692" s="55" t="s">
        <v>270</v>
      </c>
      <c r="E7692" s="55" t="s">
        <v>3831</v>
      </c>
      <c r="F7692" s="55">
        <v>1</v>
      </c>
      <c r="G7692" s="55">
        <v>0</v>
      </c>
    </row>
    <row r="7693" spans="2:7">
      <c r="B7693" s="55" t="s">
        <v>266</v>
      </c>
      <c r="C7693" s="55" t="s">
        <v>143</v>
      </c>
      <c r="D7693" s="55" t="s">
        <v>267</v>
      </c>
      <c r="E7693" s="55" t="s">
        <v>3832</v>
      </c>
      <c r="F7693" s="55">
        <v>0</v>
      </c>
      <c r="G7693" s="55">
        <v>0</v>
      </c>
    </row>
    <row r="7694" spans="2:7">
      <c r="B7694" s="55" t="s">
        <v>266</v>
      </c>
      <c r="C7694" s="55" t="s">
        <v>143</v>
      </c>
      <c r="D7694" s="55" t="s">
        <v>267</v>
      </c>
      <c r="E7694" s="55" t="s">
        <v>3833</v>
      </c>
      <c r="F7694" s="55">
        <v>2</v>
      </c>
      <c r="G7694" s="55">
        <v>0</v>
      </c>
    </row>
    <row r="7695" spans="2:7">
      <c r="B7695" s="55" t="s">
        <v>266</v>
      </c>
      <c r="C7695" s="55" t="s">
        <v>143</v>
      </c>
      <c r="D7695" s="55" t="s">
        <v>269</v>
      </c>
      <c r="E7695" s="55" t="s">
        <v>3833</v>
      </c>
      <c r="F7695" s="55">
        <v>0</v>
      </c>
      <c r="G7695" s="55">
        <v>126</v>
      </c>
    </row>
    <row r="7696" spans="2:7">
      <c r="B7696" s="55" t="s">
        <v>266</v>
      </c>
      <c r="C7696" s="55" t="s">
        <v>143</v>
      </c>
      <c r="D7696" s="55" t="s">
        <v>267</v>
      </c>
      <c r="E7696" s="55" t="s">
        <v>3834</v>
      </c>
      <c r="F7696" s="55">
        <v>0</v>
      </c>
      <c r="G7696" s="55">
        <v>0</v>
      </c>
    </row>
    <row r="7697" spans="2:7">
      <c r="B7697" s="55" t="s">
        <v>266</v>
      </c>
      <c r="C7697" s="55" t="s">
        <v>143</v>
      </c>
      <c r="D7697" s="55" t="s">
        <v>267</v>
      </c>
      <c r="E7697" s="55" t="s">
        <v>3835</v>
      </c>
      <c r="F7697" s="55">
        <v>7</v>
      </c>
      <c r="G7697" s="55">
        <v>2</v>
      </c>
    </row>
    <row r="7698" spans="2:7">
      <c r="B7698" s="55" t="s">
        <v>266</v>
      </c>
      <c r="C7698" s="55" t="s">
        <v>143</v>
      </c>
      <c r="D7698" s="55" t="s">
        <v>269</v>
      </c>
      <c r="E7698" s="55" t="s">
        <v>3835</v>
      </c>
      <c r="F7698" s="55">
        <v>0</v>
      </c>
      <c r="G7698" s="55">
        <v>0</v>
      </c>
    </row>
    <row r="7699" spans="2:7">
      <c r="B7699" s="55" t="s">
        <v>266</v>
      </c>
      <c r="C7699" s="55" t="s">
        <v>143</v>
      </c>
      <c r="D7699" s="55" t="s">
        <v>267</v>
      </c>
      <c r="E7699" s="55" t="s">
        <v>3836</v>
      </c>
      <c r="F7699" s="55">
        <v>2</v>
      </c>
      <c r="G7699" s="55">
        <v>5</v>
      </c>
    </row>
    <row r="7700" spans="2:7">
      <c r="B7700" s="55" t="s">
        <v>266</v>
      </c>
      <c r="C7700" s="55" t="s">
        <v>143</v>
      </c>
      <c r="D7700" s="55" t="s">
        <v>270</v>
      </c>
      <c r="E7700" s="55" t="s">
        <v>3836</v>
      </c>
      <c r="F7700" s="55">
        <v>2</v>
      </c>
      <c r="G7700" s="55">
        <v>1</v>
      </c>
    </row>
    <row r="7701" spans="2:7">
      <c r="B7701" s="55" t="s">
        <v>266</v>
      </c>
      <c r="C7701" s="55" t="s">
        <v>143</v>
      </c>
      <c r="D7701" s="55" t="s">
        <v>267</v>
      </c>
      <c r="E7701" s="55" t="s">
        <v>3837</v>
      </c>
      <c r="F7701" s="55">
        <v>0</v>
      </c>
      <c r="G7701" s="55">
        <v>0</v>
      </c>
    </row>
    <row r="7702" spans="2:7">
      <c r="B7702" s="55" t="s">
        <v>266</v>
      </c>
      <c r="C7702" s="55" t="s">
        <v>143</v>
      </c>
      <c r="D7702" s="55" t="s">
        <v>269</v>
      </c>
      <c r="E7702" s="55" t="s">
        <v>3837</v>
      </c>
      <c r="F7702" s="55">
        <v>0</v>
      </c>
      <c r="G7702" s="55">
        <v>0</v>
      </c>
    </row>
    <row r="7703" spans="2:7">
      <c r="B7703" s="55" t="s">
        <v>266</v>
      </c>
      <c r="C7703" s="55" t="s">
        <v>143</v>
      </c>
      <c r="D7703" s="55" t="s">
        <v>267</v>
      </c>
      <c r="E7703" s="55" t="s">
        <v>3838</v>
      </c>
      <c r="F7703" s="55">
        <v>10</v>
      </c>
      <c r="G7703" s="55">
        <v>5</v>
      </c>
    </row>
    <row r="7704" spans="2:7">
      <c r="B7704" s="55" t="s">
        <v>266</v>
      </c>
      <c r="C7704" s="55" t="s">
        <v>143</v>
      </c>
      <c r="D7704" s="55" t="s">
        <v>267</v>
      </c>
      <c r="E7704" s="55" t="s">
        <v>3839</v>
      </c>
      <c r="F7704" s="55">
        <v>15</v>
      </c>
      <c r="G7704" s="55">
        <v>17</v>
      </c>
    </row>
    <row r="7705" spans="2:7">
      <c r="B7705" s="55" t="s">
        <v>266</v>
      </c>
      <c r="C7705" s="55" t="s">
        <v>143</v>
      </c>
      <c r="D7705" s="55" t="s">
        <v>267</v>
      </c>
      <c r="E7705" s="55" t="s">
        <v>3840</v>
      </c>
      <c r="F7705" s="55">
        <v>27</v>
      </c>
      <c r="G7705" s="55">
        <v>46</v>
      </c>
    </row>
    <row r="7706" spans="2:7">
      <c r="B7706" s="55" t="s">
        <v>266</v>
      </c>
      <c r="C7706" s="55" t="s">
        <v>143</v>
      </c>
      <c r="D7706" s="55" t="s">
        <v>269</v>
      </c>
      <c r="E7706" s="55" t="s">
        <v>3840</v>
      </c>
      <c r="F7706" s="55">
        <v>3</v>
      </c>
      <c r="G7706" s="55">
        <v>0</v>
      </c>
    </row>
    <row r="7707" spans="2:7">
      <c r="B7707" s="55" t="s">
        <v>266</v>
      </c>
      <c r="C7707" s="55" t="s">
        <v>143</v>
      </c>
      <c r="D7707" s="55" t="s">
        <v>267</v>
      </c>
      <c r="E7707" s="55" t="s">
        <v>3841</v>
      </c>
      <c r="F7707" s="55">
        <v>2</v>
      </c>
      <c r="G7707" s="55">
        <v>3</v>
      </c>
    </row>
    <row r="7708" spans="2:7">
      <c r="B7708" s="55" t="s">
        <v>266</v>
      </c>
      <c r="C7708" s="55" t="s">
        <v>143</v>
      </c>
      <c r="D7708" s="55" t="s">
        <v>267</v>
      </c>
      <c r="E7708" s="55" t="s">
        <v>3842</v>
      </c>
      <c r="F7708" s="55">
        <v>0</v>
      </c>
      <c r="G7708" s="55">
        <v>0</v>
      </c>
    </row>
    <row r="7709" spans="2:7">
      <c r="B7709" s="55" t="s">
        <v>266</v>
      </c>
      <c r="C7709" s="55" t="s">
        <v>143</v>
      </c>
      <c r="D7709" s="55" t="s">
        <v>267</v>
      </c>
      <c r="E7709" s="55" t="s">
        <v>3843</v>
      </c>
      <c r="F7709" s="55">
        <v>8</v>
      </c>
      <c r="G7709" s="55">
        <v>0</v>
      </c>
    </row>
    <row r="7710" spans="2:7">
      <c r="B7710" s="55" t="s">
        <v>266</v>
      </c>
      <c r="C7710" s="55" t="s">
        <v>143</v>
      </c>
      <c r="D7710" s="55" t="s">
        <v>267</v>
      </c>
      <c r="E7710" s="55" t="s">
        <v>3844</v>
      </c>
      <c r="F7710" s="55">
        <v>5</v>
      </c>
      <c r="G7710" s="55">
        <v>2</v>
      </c>
    </row>
    <row r="7711" spans="2:7">
      <c r="B7711" s="55" t="s">
        <v>266</v>
      </c>
      <c r="C7711" s="55" t="s">
        <v>143</v>
      </c>
      <c r="D7711" s="55" t="s">
        <v>267</v>
      </c>
      <c r="E7711" s="55" t="s">
        <v>3845</v>
      </c>
      <c r="F7711" s="55">
        <v>2</v>
      </c>
      <c r="G7711" s="55">
        <v>1</v>
      </c>
    </row>
    <row r="7712" spans="2:7">
      <c r="B7712" s="55" t="s">
        <v>266</v>
      </c>
      <c r="C7712" s="55" t="s">
        <v>143</v>
      </c>
      <c r="D7712" s="55" t="s">
        <v>269</v>
      </c>
      <c r="E7712" s="55" t="s">
        <v>3845</v>
      </c>
      <c r="F7712" s="55">
        <v>0</v>
      </c>
      <c r="G7712" s="55">
        <v>0</v>
      </c>
    </row>
    <row r="7713" spans="2:7">
      <c r="B7713" s="55" t="s">
        <v>266</v>
      </c>
      <c r="C7713" s="55" t="s">
        <v>143</v>
      </c>
      <c r="D7713" s="55" t="s">
        <v>267</v>
      </c>
      <c r="E7713" s="55" t="s">
        <v>3846</v>
      </c>
      <c r="F7713" s="55">
        <v>3</v>
      </c>
      <c r="G7713" s="55">
        <v>0</v>
      </c>
    </row>
    <row r="7714" spans="2:7">
      <c r="B7714" s="55" t="s">
        <v>266</v>
      </c>
      <c r="C7714" s="55" t="s">
        <v>143</v>
      </c>
      <c r="D7714" s="55" t="s">
        <v>270</v>
      </c>
      <c r="E7714" s="55" t="s">
        <v>3846</v>
      </c>
      <c r="F7714" s="55">
        <v>0</v>
      </c>
      <c r="G7714" s="55">
        <v>0</v>
      </c>
    </row>
    <row r="7715" spans="2:7">
      <c r="B7715" s="55" t="s">
        <v>266</v>
      </c>
      <c r="C7715" s="55" t="s">
        <v>143</v>
      </c>
      <c r="D7715" s="55" t="s">
        <v>267</v>
      </c>
      <c r="E7715" s="55" t="s">
        <v>3847</v>
      </c>
      <c r="F7715" s="55">
        <v>378</v>
      </c>
      <c r="G7715" s="55">
        <v>228</v>
      </c>
    </row>
    <row r="7716" spans="2:7">
      <c r="B7716" s="55" t="s">
        <v>266</v>
      </c>
      <c r="C7716" s="55" t="s">
        <v>143</v>
      </c>
      <c r="D7716" s="55" t="s">
        <v>269</v>
      </c>
      <c r="E7716" s="55" t="s">
        <v>3847</v>
      </c>
      <c r="F7716" s="55">
        <v>21</v>
      </c>
      <c r="G7716" s="55">
        <v>22</v>
      </c>
    </row>
    <row r="7717" spans="2:7">
      <c r="B7717" s="55" t="s">
        <v>266</v>
      </c>
      <c r="C7717" s="55" t="s">
        <v>143</v>
      </c>
      <c r="D7717" s="55" t="s">
        <v>270</v>
      </c>
      <c r="E7717" s="55" t="s">
        <v>3847</v>
      </c>
      <c r="F7717" s="55">
        <v>10</v>
      </c>
      <c r="G7717" s="55">
        <v>5</v>
      </c>
    </row>
    <row r="7718" spans="2:7">
      <c r="B7718" s="55" t="s">
        <v>266</v>
      </c>
      <c r="C7718" s="55" t="s">
        <v>143</v>
      </c>
      <c r="D7718" s="55" t="s">
        <v>267</v>
      </c>
      <c r="E7718" s="55" t="s">
        <v>3848</v>
      </c>
      <c r="F7718" s="55">
        <v>1</v>
      </c>
      <c r="G7718" s="55">
        <v>3</v>
      </c>
    </row>
    <row r="7719" spans="2:7">
      <c r="B7719" s="55" t="s">
        <v>266</v>
      </c>
      <c r="C7719" s="55" t="s">
        <v>143</v>
      </c>
      <c r="D7719" s="55" t="s">
        <v>267</v>
      </c>
      <c r="E7719" s="55" t="s">
        <v>3849</v>
      </c>
      <c r="F7719" s="55">
        <v>0</v>
      </c>
      <c r="G7719" s="55">
        <v>2</v>
      </c>
    </row>
    <row r="7720" spans="2:7">
      <c r="B7720" s="55" t="s">
        <v>266</v>
      </c>
      <c r="C7720" s="55" t="s">
        <v>143</v>
      </c>
      <c r="D7720" s="55" t="s">
        <v>267</v>
      </c>
      <c r="E7720" s="55" t="s">
        <v>3850</v>
      </c>
      <c r="F7720" s="55">
        <v>10</v>
      </c>
      <c r="G7720" s="55">
        <v>8</v>
      </c>
    </row>
    <row r="7721" spans="2:7">
      <c r="B7721" s="55" t="s">
        <v>266</v>
      </c>
      <c r="C7721" s="55" t="s">
        <v>143</v>
      </c>
      <c r="D7721" s="55" t="s">
        <v>269</v>
      </c>
      <c r="E7721" s="55" t="s">
        <v>3850</v>
      </c>
      <c r="F7721" s="55">
        <v>0</v>
      </c>
      <c r="G7721" s="55">
        <v>0</v>
      </c>
    </row>
    <row r="7722" spans="2:7">
      <c r="B7722" s="55" t="s">
        <v>266</v>
      </c>
      <c r="C7722" s="55" t="s">
        <v>143</v>
      </c>
      <c r="D7722" s="55" t="s">
        <v>270</v>
      </c>
      <c r="E7722" s="55" t="s">
        <v>3850</v>
      </c>
      <c r="F7722" s="55">
        <v>0</v>
      </c>
      <c r="G7722" s="55">
        <v>0</v>
      </c>
    </row>
    <row r="7723" spans="2:7">
      <c r="B7723" s="55" t="s">
        <v>266</v>
      </c>
      <c r="C7723" s="55" t="s">
        <v>143</v>
      </c>
      <c r="D7723" s="55" t="s">
        <v>267</v>
      </c>
      <c r="E7723" s="55" t="s">
        <v>3851</v>
      </c>
      <c r="F7723" s="55">
        <v>0</v>
      </c>
      <c r="G7723" s="55">
        <v>4</v>
      </c>
    </row>
    <row r="7724" spans="2:7">
      <c r="B7724" s="55" t="s">
        <v>266</v>
      </c>
      <c r="C7724" s="55" t="s">
        <v>143</v>
      </c>
      <c r="D7724" s="55" t="s">
        <v>269</v>
      </c>
      <c r="E7724" s="55" t="s">
        <v>3851</v>
      </c>
      <c r="F7724" s="55">
        <v>1</v>
      </c>
      <c r="G7724" s="55">
        <v>0</v>
      </c>
    </row>
    <row r="7725" spans="2:7">
      <c r="B7725" s="55" t="s">
        <v>266</v>
      </c>
      <c r="C7725" s="55" t="s">
        <v>143</v>
      </c>
      <c r="D7725" s="55" t="s">
        <v>270</v>
      </c>
      <c r="E7725" s="55" t="s">
        <v>3851</v>
      </c>
      <c r="F7725" s="55">
        <v>0</v>
      </c>
      <c r="G7725" s="55">
        <v>0</v>
      </c>
    </row>
    <row r="7726" spans="2:7">
      <c r="B7726" s="55" t="s">
        <v>266</v>
      </c>
      <c r="C7726" s="55" t="s">
        <v>143</v>
      </c>
      <c r="D7726" s="55" t="s">
        <v>267</v>
      </c>
      <c r="E7726" s="55" t="s">
        <v>3852</v>
      </c>
      <c r="F7726" s="55">
        <v>11</v>
      </c>
      <c r="G7726" s="55">
        <v>9</v>
      </c>
    </row>
    <row r="7727" spans="2:7">
      <c r="B7727" s="55" t="s">
        <v>266</v>
      </c>
      <c r="C7727" s="55" t="s">
        <v>143</v>
      </c>
      <c r="D7727" s="55" t="s">
        <v>269</v>
      </c>
      <c r="E7727" s="55" t="s">
        <v>3852</v>
      </c>
      <c r="F7727" s="55">
        <v>0</v>
      </c>
      <c r="G7727" s="55">
        <v>0</v>
      </c>
    </row>
    <row r="7728" spans="2:7">
      <c r="B7728" s="55" t="s">
        <v>266</v>
      </c>
      <c r="C7728" s="55" t="s">
        <v>143</v>
      </c>
      <c r="D7728" s="55" t="s">
        <v>270</v>
      </c>
      <c r="E7728" s="55" t="s">
        <v>3852</v>
      </c>
      <c r="F7728" s="55">
        <v>0</v>
      </c>
      <c r="G7728" s="55">
        <v>0</v>
      </c>
    </row>
    <row r="7729" spans="2:7">
      <c r="B7729" s="55" t="s">
        <v>266</v>
      </c>
      <c r="C7729" s="55" t="s">
        <v>143</v>
      </c>
      <c r="D7729" s="55" t="s">
        <v>267</v>
      </c>
      <c r="E7729" s="55" t="s">
        <v>3853</v>
      </c>
      <c r="F7729" s="55">
        <v>7</v>
      </c>
      <c r="G7729" s="55">
        <v>15</v>
      </c>
    </row>
    <row r="7730" spans="2:7">
      <c r="B7730" s="55" t="s">
        <v>266</v>
      </c>
      <c r="C7730" s="55" t="s">
        <v>143</v>
      </c>
      <c r="D7730" s="55" t="s">
        <v>270</v>
      </c>
      <c r="E7730" s="55" t="s">
        <v>3853</v>
      </c>
      <c r="F7730" s="55">
        <v>2</v>
      </c>
      <c r="G7730" s="55">
        <v>0</v>
      </c>
    </row>
    <row r="7731" spans="2:7">
      <c r="B7731" s="55" t="s">
        <v>266</v>
      </c>
      <c r="C7731" s="55" t="s">
        <v>143</v>
      </c>
      <c r="D7731" s="55" t="s">
        <v>267</v>
      </c>
      <c r="E7731" s="55" t="s">
        <v>3854</v>
      </c>
      <c r="F7731" s="55">
        <v>0</v>
      </c>
      <c r="G7731" s="55">
        <v>0</v>
      </c>
    </row>
    <row r="7732" spans="2:7">
      <c r="B7732" s="55" t="s">
        <v>266</v>
      </c>
      <c r="C7732" s="55" t="s">
        <v>143</v>
      </c>
      <c r="D7732" s="55" t="s">
        <v>267</v>
      </c>
      <c r="E7732" s="55" t="s">
        <v>3855</v>
      </c>
      <c r="F7732" s="55">
        <v>0</v>
      </c>
      <c r="G7732" s="55">
        <v>3</v>
      </c>
    </row>
    <row r="7733" spans="2:7">
      <c r="B7733" s="55" t="s">
        <v>266</v>
      </c>
      <c r="C7733" s="55" t="s">
        <v>143</v>
      </c>
      <c r="D7733" s="55" t="s">
        <v>269</v>
      </c>
      <c r="E7733" s="55" t="s">
        <v>3855</v>
      </c>
      <c r="F7733" s="55">
        <v>0</v>
      </c>
      <c r="G7733" s="55">
        <v>0</v>
      </c>
    </row>
    <row r="7734" spans="2:7">
      <c r="B7734" s="55" t="s">
        <v>266</v>
      </c>
      <c r="C7734" s="55" t="s">
        <v>143</v>
      </c>
      <c r="D7734" s="55" t="s">
        <v>267</v>
      </c>
      <c r="E7734" s="55" t="s">
        <v>3856</v>
      </c>
      <c r="F7734" s="55">
        <v>28</v>
      </c>
      <c r="G7734" s="55">
        <v>21</v>
      </c>
    </row>
    <row r="7735" spans="2:7">
      <c r="B7735" s="55" t="s">
        <v>266</v>
      </c>
      <c r="C7735" s="55" t="s">
        <v>143</v>
      </c>
      <c r="D7735" s="55" t="s">
        <v>269</v>
      </c>
      <c r="E7735" s="55" t="s">
        <v>3856</v>
      </c>
      <c r="F7735" s="55">
        <v>20</v>
      </c>
      <c r="G7735" s="55">
        <v>46</v>
      </c>
    </row>
    <row r="7736" spans="2:7">
      <c r="B7736" s="55" t="s">
        <v>266</v>
      </c>
      <c r="C7736" s="55" t="s">
        <v>143</v>
      </c>
      <c r="D7736" s="55" t="s">
        <v>270</v>
      </c>
      <c r="E7736" s="55" t="s">
        <v>3856</v>
      </c>
      <c r="F7736" s="55">
        <v>0</v>
      </c>
      <c r="G7736" s="55">
        <v>0</v>
      </c>
    </row>
    <row r="7737" spans="2:7">
      <c r="B7737" s="55" t="s">
        <v>266</v>
      </c>
      <c r="C7737" s="55" t="s">
        <v>143</v>
      </c>
      <c r="D7737" s="55" t="s">
        <v>267</v>
      </c>
      <c r="E7737" s="55" t="s">
        <v>3857</v>
      </c>
      <c r="F7737" s="55">
        <v>2</v>
      </c>
      <c r="G7737" s="55">
        <v>13</v>
      </c>
    </row>
    <row r="7738" spans="2:7">
      <c r="B7738" s="55" t="s">
        <v>266</v>
      </c>
      <c r="C7738" s="55" t="s">
        <v>143</v>
      </c>
      <c r="D7738" s="55" t="s">
        <v>267</v>
      </c>
      <c r="E7738" s="55" t="s">
        <v>3858</v>
      </c>
      <c r="F7738" s="55">
        <v>16</v>
      </c>
      <c r="G7738" s="55">
        <v>4</v>
      </c>
    </row>
    <row r="7739" spans="2:7">
      <c r="B7739" s="55" t="s">
        <v>266</v>
      </c>
      <c r="C7739" s="55" t="s">
        <v>143</v>
      </c>
      <c r="D7739" s="55" t="s">
        <v>269</v>
      </c>
      <c r="E7739" s="55" t="s">
        <v>3858</v>
      </c>
      <c r="F7739" s="55">
        <v>0</v>
      </c>
      <c r="G7739" s="55">
        <v>0</v>
      </c>
    </row>
    <row r="7740" spans="2:7">
      <c r="B7740" s="55" t="s">
        <v>266</v>
      </c>
      <c r="C7740" s="55" t="s">
        <v>143</v>
      </c>
      <c r="D7740" s="55" t="s">
        <v>270</v>
      </c>
      <c r="E7740" s="55" t="s">
        <v>3858</v>
      </c>
      <c r="F7740" s="55">
        <v>0</v>
      </c>
      <c r="G7740" s="55">
        <v>0</v>
      </c>
    </row>
    <row r="7741" spans="2:7">
      <c r="B7741" s="55" t="s">
        <v>266</v>
      </c>
      <c r="C7741" s="55" t="s">
        <v>143</v>
      </c>
      <c r="D7741" s="55" t="s">
        <v>267</v>
      </c>
      <c r="E7741" s="55" t="s">
        <v>3859</v>
      </c>
      <c r="F7741" s="55">
        <v>19</v>
      </c>
      <c r="G7741" s="55">
        <v>0</v>
      </c>
    </row>
    <row r="7742" spans="2:7">
      <c r="B7742" s="55" t="s">
        <v>266</v>
      </c>
      <c r="C7742" s="55" t="s">
        <v>143</v>
      </c>
      <c r="D7742" s="55" t="s">
        <v>269</v>
      </c>
      <c r="E7742" s="55" t="s">
        <v>3859</v>
      </c>
      <c r="F7742" s="55">
        <v>0</v>
      </c>
      <c r="G7742" s="55">
        <v>0</v>
      </c>
    </row>
    <row r="7743" spans="2:7">
      <c r="B7743" s="55" t="s">
        <v>266</v>
      </c>
      <c r="C7743" s="55" t="s">
        <v>143</v>
      </c>
      <c r="D7743" s="55" t="s">
        <v>270</v>
      </c>
      <c r="E7743" s="55" t="s">
        <v>3859</v>
      </c>
      <c r="F7743" s="55">
        <v>2</v>
      </c>
      <c r="G7743" s="55">
        <v>0</v>
      </c>
    </row>
    <row r="7744" spans="2:7">
      <c r="B7744" s="55" t="s">
        <v>266</v>
      </c>
      <c r="C7744" s="55" t="s">
        <v>143</v>
      </c>
      <c r="D7744" s="55" t="s">
        <v>267</v>
      </c>
      <c r="E7744" s="55" t="s">
        <v>3860</v>
      </c>
      <c r="F7744" s="55">
        <v>0</v>
      </c>
      <c r="G7744" s="55">
        <v>2</v>
      </c>
    </row>
    <row r="7745" spans="2:7">
      <c r="B7745" s="55" t="s">
        <v>266</v>
      </c>
      <c r="C7745" s="55" t="s">
        <v>143</v>
      </c>
      <c r="D7745" s="55" t="s">
        <v>267</v>
      </c>
      <c r="E7745" s="55" t="s">
        <v>3861</v>
      </c>
      <c r="F7745" s="55">
        <v>15</v>
      </c>
      <c r="G7745" s="55">
        <v>19</v>
      </c>
    </row>
    <row r="7746" spans="2:7">
      <c r="B7746" s="55" t="s">
        <v>266</v>
      </c>
      <c r="C7746" s="55" t="s">
        <v>143</v>
      </c>
      <c r="D7746" s="55" t="s">
        <v>270</v>
      </c>
      <c r="E7746" s="55" t="s">
        <v>3861</v>
      </c>
      <c r="F7746" s="55">
        <v>0</v>
      </c>
      <c r="G7746" s="55">
        <v>0</v>
      </c>
    </row>
    <row r="7747" spans="2:7">
      <c r="B7747" s="55" t="s">
        <v>266</v>
      </c>
      <c r="C7747" s="55" t="s">
        <v>143</v>
      </c>
      <c r="D7747" s="55" t="s">
        <v>267</v>
      </c>
      <c r="E7747" s="55" t="s">
        <v>3862</v>
      </c>
      <c r="F7747" s="55">
        <v>6</v>
      </c>
      <c r="G7747" s="55">
        <v>0</v>
      </c>
    </row>
    <row r="7748" spans="2:7">
      <c r="B7748" s="55" t="s">
        <v>266</v>
      </c>
      <c r="C7748" s="55" t="s">
        <v>143</v>
      </c>
      <c r="D7748" s="55" t="s">
        <v>267</v>
      </c>
      <c r="E7748" s="55" t="s">
        <v>3863</v>
      </c>
      <c r="F7748" s="55">
        <v>10</v>
      </c>
      <c r="G7748" s="55">
        <v>2</v>
      </c>
    </row>
    <row r="7749" spans="2:7">
      <c r="B7749" s="55" t="s">
        <v>266</v>
      </c>
      <c r="C7749" s="55" t="s">
        <v>143</v>
      </c>
      <c r="D7749" s="55" t="s">
        <v>269</v>
      </c>
      <c r="E7749" s="55" t="s">
        <v>3863</v>
      </c>
      <c r="F7749" s="55">
        <v>0</v>
      </c>
      <c r="G7749" s="55">
        <v>0</v>
      </c>
    </row>
    <row r="7750" spans="2:7">
      <c r="B7750" s="55" t="s">
        <v>266</v>
      </c>
      <c r="C7750" s="55" t="s">
        <v>143</v>
      </c>
      <c r="D7750" s="55" t="s">
        <v>270</v>
      </c>
      <c r="E7750" s="55" t="s">
        <v>3863</v>
      </c>
      <c r="F7750" s="55">
        <v>0</v>
      </c>
      <c r="G7750" s="55">
        <v>0</v>
      </c>
    </row>
    <row r="7751" spans="2:7">
      <c r="B7751" s="55" t="s">
        <v>266</v>
      </c>
      <c r="C7751" s="55" t="s">
        <v>143</v>
      </c>
      <c r="D7751" s="55" t="s">
        <v>267</v>
      </c>
      <c r="E7751" s="55" t="s">
        <v>3864</v>
      </c>
      <c r="F7751" s="55">
        <v>0</v>
      </c>
      <c r="G7751" s="55">
        <v>0</v>
      </c>
    </row>
    <row r="7752" spans="2:7">
      <c r="B7752" s="55" t="s">
        <v>266</v>
      </c>
      <c r="C7752" s="55" t="s">
        <v>143</v>
      </c>
      <c r="D7752" s="55" t="s">
        <v>267</v>
      </c>
      <c r="E7752" s="55" t="s">
        <v>3865</v>
      </c>
      <c r="F7752" s="55">
        <v>20</v>
      </c>
      <c r="G7752" s="55">
        <v>3</v>
      </c>
    </row>
    <row r="7753" spans="2:7">
      <c r="B7753" s="55" t="s">
        <v>266</v>
      </c>
      <c r="C7753" s="55" t="s">
        <v>143</v>
      </c>
      <c r="D7753" s="55" t="s">
        <v>267</v>
      </c>
      <c r="E7753" s="55" t="s">
        <v>3866</v>
      </c>
      <c r="F7753" s="55">
        <v>3</v>
      </c>
      <c r="G7753" s="55">
        <v>63</v>
      </c>
    </row>
    <row r="7754" spans="2:7">
      <c r="B7754" s="55" t="s">
        <v>266</v>
      </c>
      <c r="C7754" s="55" t="s">
        <v>143</v>
      </c>
      <c r="D7754" s="55" t="s">
        <v>269</v>
      </c>
      <c r="E7754" s="55" t="s">
        <v>3866</v>
      </c>
      <c r="F7754" s="55">
        <v>0</v>
      </c>
      <c r="G7754" s="55">
        <v>0</v>
      </c>
    </row>
    <row r="7755" spans="2:7">
      <c r="B7755" s="55" t="s">
        <v>266</v>
      </c>
      <c r="C7755" s="55" t="s">
        <v>143</v>
      </c>
      <c r="D7755" s="55" t="s">
        <v>270</v>
      </c>
      <c r="E7755" s="55" t="s">
        <v>3866</v>
      </c>
      <c r="F7755" s="55">
        <v>0</v>
      </c>
      <c r="G7755" s="55">
        <v>0</v>
      </c>
    </row>
    <row r="7756" spans="2:7">
      <c r="B7756" s="55" t="s">
        <v>266</v>
      </c>
      <c r="C7756" s="55" t="s">
        <v>143</v>
      </c>
      <c r="D7756" s="55" t="s">
        <v>267</v>
      </c>
      <c r="E7756" s="55" t="s">
        <v>3867</v>
      </c>
      <c r="F7756" s="55">
        <v>1</v>
      </c>
      <c r="G7756" s="55">
        <v>3</v>
      </c>
    </row>
    <row r="7757" spans="2:7">
      <c r="B7757" s="55" t="s">
        <v>266</v>
      </c>
      <c r="C7757" s="55" t="s">
        <v>143</v>
      </c>
      <c r="D7757" s="55" t="s">
        <v>269</v>
      </c>
      <c r="E7757" s="55" t="s">
        <v>3867</v>
      </c>
      <c r="F7757" s="55">
        <v>0</v>
      </c>
      <c r="G7757" s="55">
        <v>0</v>
      </c>
    </row>
    <row r="7758" spans="2:7">
      <c r="B7758" s="55" t="s">
        <v>266</v>
      </c>
      <c r="C7758" s="55" t="s">
        <v>143</v>
      </c>
      <c r="D7758" s="55" t="s">
        <v>270</v>
      </c>
      <c r="E7758" s="55" t="s">
        <v>3867</v>
      </c>
      <c r="F7758" s="55">
        <v>2</v>
      </c>
      <c r="G7758" s="55">
        <v>0</v>
      </c>
    </row>
    <row r="7759" spans="2:7">
      <c r="B7759" s="55" t="s">
        <v>266</v>
      </c>
      <c r="C7759" s="55" t="s">
        <v>143</v>
      </c>
      <c r="D7759" s="55" t="s">
        <v>267</v>
      </c>
      <c r="E7759" s="55" t="s">
        <v>3868</v>
      </c>
      <c r="F7759" s="55">
        <v>39</v>
      </c>
      <c r="G7759" s="55">
        <v>26</v>
      </c>
    </row>
    <row r="7760" spans="2:7">
      <c r="B7760" s="55" t="s">
        <v>266</v>
      </c>
      <c r="C7760" s="55" t="s">
        <v>143</v>
      </c>
      <c r="D7760" s="55" t="s">
        <v>269</v>
      </c>
      <c r="E7760" s="55" t="s">
        <v>3868</v>
      </c>
      <c r="F7760" s="55">
        <v>15</v>
      </c>
      <c r="G7760" s="55">
        <v>8</v>
      </c>
    </row>
    <row r="7761" spans="2:7">
      <c r="B7761" s="55" t="s">
        <v>266</v>
      </c>
      <c r="C7761" s="55" t="s">
        <v>143</v>
      </c>
      <c r="D7761" s="55" t="s">
        <v>270</v>
      </c>
      <c r="E7761" s="55" t="s">
        <v>3868</v>
      </c>
      <c r="F7761" s="55">
        <v>16</v>
      </c>
      <c r="G7761" s="55">
        <v>16</v>
      </c>
    </row>
    <row r="7762" spans="2:7">
      <c r="B7762" s="55" t="s">
        <v>266</v>
      </c>
      <c r="C7762" s="55" t="s">
        <v>143</v>
      </c>
      <c r="D7762" s="55" t="s">
        <v>267</v>
      </c>
      <c r="E7762" s="55" t="s">
        <v>3869</v>
      </c>
      <c r="F7762" s="55">
        <v>262</v>
      </c>
      <c r="G7762" s="55">
        <v>167</v>
      </c>
    </row>
    <row r="7763" spans="2:7">
      <c r="B7763" s="55" t="s">
        <v>266</v>
      </c>
      <c r="C7763" s="55" t="s">
        <v>143</v>
      </c>
      <c r="D7763" s="55" t="s">
        <v>269</v>
      </c>
      <c r="E7763" s="55" t="s">
        <v>3869</v>
      </c>
      <c r="F7763" s="55">
        <v>12</v>
      </c>
      <c r="G7763" s="55">
        <v>1</v>
      </c>
    </row>
    <row r="7764" spans="2:7">
      <c r="B7764" s="55" t="s">
        <v>266</v>
      </c>
      <c r="C7764" s="55" t="s">
        <v>143</v>
      </c>
      <c r="D7764" s="55" t="s">
        <v>270</v>
      </c>
      <c r="E7764" s="55" t="s">
        <v>3869</v>
      </c>
      <c r="F7764" s="55">
        <v>3</v>
      </c>
      <c r="G7764" s="55">
        <v>6</v>
      </c>
    </row>
    <row r="7765" spans="2:7">
      <c r="B7765" s="55" t="s">
        <v>266</v>
      </c>
      <c r="C7765" s="55" t="s">
        <v>143</v>
      </c>
      <c r="D7765" s="55" t="s">
        <v>267</v>
      </c>
      <c r="E7765" s="55" t="s">
        <v>3870</v>
      </c>
      <c r="F7765" s="55">
        <v>0</v>
      </c>
      <c r="G7765" s="55">
        <v>0</v>
      </c>
    </row>
    <row r="7766" spans="2:7">
      <c r="B7766" s="55" t="s">
        <v>266</v>
      </c>
      <c r="C7766" s="55" t="s">
        <v>143</v>
      </c>
      <c r="D7766" s="55" t="s">
        <v>267</v>
      </c>
      <c r="E7766" s="55" t="s">
        <v>3871</v>
      </c>
      <c r="F7766" s="55">
        <v>4</v>
      </c>
      <c r="G7766" s="55">
        <v>0</v>
      </c>
    </row>
    <row r="7767" spans="2:7">
      <c r="B7767" s="55" t="s">
        <v>266</v>
      </c>
      <c r="C7767" s="55" t="s">
        <v>143</v>
      </c>
      <c r="D7767" s="55" t="s">
        <v>267</v>
      </c>
      <c r="E7767" s="55" t="s">
        <v>3872</v>
      </c>
      <c r="F7767" s="55">
        <v>33</v>
      </c>
      <c r="G7767" s="55">
        <v>42</v>
      </c>
    </row>
    <row r="7768" spans="2:7">
      <c r="B7768" s="55" t="s">
        <v>266</v>
      </c>
      <c r="C7768" s="55" t="s">
        <v>143</v>
      </c>
      <c r="D7768" s="55" t="s">
        <v>269</v>
      </c>
      <c r="E7768" s="55" t="s">
        <v>3872</v>
      </c>
      <c r="F7768" s="55">
        <v>0</v>
      </c>
      <c r="G7768" s="55">
        <v>8</v>
      </c>
    </row>
    <row r="7769" spans="2:7">
      <c r="B7769" s="55" t="s">
        <v>266</v>
      </c>
      <c r="C7769" s="55" t="s">
        <v>143</v>
      </c>
      <c r="D7769" s="55" t="s">
        <v>270</v>
      </c>
      <c r="E7769" s="55" t="s">
        <v>3872</v>
      </c>
      <c r="F7769" s="55">
        <v>3</v>
      </c>
      <c r="G7769" s="55">
        <v>0</v>
      </c>
    </row>
    <row r="7770" spans="2:7">
      <c r="B7770" s="55" t="s">
        <v>266</v>
      </c>
      <c r="C7770" s="55" t="s">
        <v>143</v>
      </c>
      <c r="D7770" s="55" t="s">
        <v>267</v>
      </c>
      <c r="E7770" s="55" t="s">
        <v>3873</v>
      </c>
      <c r="F7770" s="55">
        <v>0</v>
      </c>
      <c r="G7770" s="55">
        <v>0</v>
      </c>
    </row>
    <row r="7771" spans="2:7">
      <c r="B7771" s="55" t="s">
        <v>266</v>
      </c>
      <c r="C7771" s="55" t="s">
        <v>143</v>
      </c>
      <c r="D7771" s="55" t="s">
        <v>267</v>
      </c>
      <c r="E7771" s="55" t="s">
        <v>3874</v>
      </c>
      <c r="F7771" s="55">
        <v>2</v>
      </c>
      <c r="G7771" s="55">
        <v>0</v>
      </c>
    </row>
    <row r="7772" spans="2:7">
      <c r="B7772" s="55" t="s">
        <v>266</v>
      </c>
      <c r="C7772" s="55" t="s">
        <v>143</v>
      </c>
      <c r="D7772" s="55" t="s">
        <v>267</v>
      </c>
      <c r="E7772" s="55" t="s">
        <v>3875</v>
      </c>
      <c r="F7772" s="55">
        <v>424</v>
      </c>
      <c r="G7772" s="55">
        <v>384</v>
      </c>
    </row>
    <row r="7773" spans="2:7">
      <c r="B7773" s="55" t="s">
        <v>266</v>
      </c>
      <c r="C7773" s="55" t="s">
        <v>143</v>
      </c>
      <c r="D7773" s="55" t="s">
        <v>269</v>
      </c>
      <c r="E7773" s="55" t="s">
        <v>3875</v>
      </c>
      <c r="F7773" s="55">
        <v>108</v>
      </c>
      <c r="G7773" s="55">
        <v>190</v>
      </c>
    </row>
    <row r="7774" spans="2:7">
      <c r="B7774" s="55" t="s">
        <v>266</v>
      </c>
      <c r="C7774" s="55" t="s">
        <v>143</v>
      </c>
      <c r="D7774" s="55" t="s">
        <v>270</v>
      </c>
      <c r="E7774" s="55" t="s">
        <v>3875</v>
      </c>
      <c r="F7774" s="55">
        <v>624</v>
      </c>
      <c r="G7774" s="55">
        <v>566</v>
      </c>
    </row>
    <row r="7775" spans="2:7">
      <c r="B7775" s="55" t="s">
        <v>266</v>
      </c>
      <c r="C7775" s="55" t="s">
        <v>143</v>
      </c>
      <c r="D7775" s="55" t="s">
        <v>267</v>
      </c>
      <c r="E7775" s="55" t="s">
        <v>3876</v>
      </c>
      <c r="F7775" s="55">
        <v>6</v>
      </c>
      <c r="G7775" s="55">
        <v>0</v>
      </c>
    </row>
    <row r="7776" spans="2:7">
      <c r="B7776" s="55" t="s">
        <v>266</v>
      </c>
      <c r="C7776" s="55" t="s">
        <v>143</v>
      </c>
      <c r="D7776" s="55" t="s">
        <v>267</v>
      </c>
      <c r="E7776" s="55" t="s">
        <v>3877</v>
      </c>
      <c r="F7776" s="55">
        <v>2</v>
      </c>
      <c r="G7776" s="55">
        <v>3</v>
      </c>
    </row>
    <row r="7777" spans="2:7">
      <c r="B7777" s="55" t="s">
        <v>266</v>
      </c>
      <c r="C7777" s="55" t="s">
        <v>143</v>
      </c>
      <c r="D7777" s="55" t="s">
        <v>267</v>
      </c>
      <c r="E7777" s="55" t="s">
        <v>3878</v>
      </c>
      <c r="F7777" s="55">
        <v>0</v>
      </c>
      <c r="G7777" s="55">
        <v>1</v>
      </c>
    </row>
    <row r="7778" spans="2:7">
      <c r="B7778" s="55" t="s">
        <v>266</v>
      </c>
      <c r="C7778" s="55" t="s">
        <v>143</v>
      </c>
      <c r="D7778" s="55" t="s">
        <v>267</v>
      </c>
      <c r="E7778" s="55" t="s">
        <v>3879</v>
      </c>
      <c r="F7778" s="55">
        <v>81</v>
      </c>
      <c r="G7778" s="55">
        <v>62</v>
      </c>
    </row>
    <row r="7779" spans="2:7">
      <c r="B7779" s="55" t="s">
        <v>266</v>
      </c>
      <c r="C7779" s="55" t="s">
        <v>143</v>
      </c>
      <c r="D7779" s="55" t="s">
        <v>269</v>
      </c>
      <c r="E7779" s="55" t="s">
        <v>3879</v>
      </c>
      <c r="F7779" s="55">
        <v>41</v>
      </c>
      <c r="G7779" s="55">
        <v>26</v>
      </c>
    </row>
    <row r="7780" spans="2:7">
      <c r="B7780" s="55" t="s">
        <v>266</v>
      </c>
      <c r="C7780" s="55" t="s">
        <v>143</v>
      </c>
      <c r="D7780" s="55" t="s">
        <v>270</v>
      </c>
      <c r="E7780" s="55" t="s">
        <v>3879</v>
      </c>
      <c r="F7780" s="55">
        <v>50</v>
      </c>
      <c r="G7780" s="55">
        <v>18</v>
      </c>
    </row>
    <row r="7781" spans="2:7">
      <c r="B7781" s="55" t="s">
        <v>266</v>
      </c>
      <c r="C7781" s="55" t="s">
        <v>143</v>
      </c>
      <c r="D7781" s="55" t="s">
        <v>267</v>
      </c>
      <c r="E7781" s="55" t="s">
        <v>3880</v>
      </c>
      <c r="F7781" s="55">
        <v>4</v>
      </c>
      <c r="G7781" s="55">
        <v>0</v>
      </c>
    </row>
    <row r="7782" spans="2:7">
      <c r="B7782" s="55" t="s">
        <v>266</v>
      </c>
      <c r="C7782" s="55" t="s">
        <v>143</v>
      </c>
      <c r="D7782" s="55" t="s">
        <v>267</v>
      </c>
      <c r="E7782" s="55" t="s">
        <v>3881</v>
      </c>
      <c r="F7782" s="55">
        <v>8</v>
      </c>
      <c r="G7782" s="55">
        <v>19</v>
      </c>
    </row>
    <row r="7783" spans="2:7">
      <c r="B7783" s="55" t="s">
        <v>266</v>
      </c>
      <c r="C7783" s="55" t="s">
        <v>143</v>
      </c>
      <c r="D7783" s="55" t="s">
        <v>269</v>
      </c>
      <c r="E7783" s="55" t="s">
        <v>3881</v>
      </c>
      <c r="F7783" s="55">
        <v>0</v>
      </c>
      <c r="G7783" s="55">
        <v>0</v>
      </c>
    </row>
    <row r="7784" spans="2:7">
      <c r="B7784" s="55" t="s">
        <v>266</v>
      </c>
      <c r="C7784" s="55" t="s">
        <v>143</v>
      </c>
      <c r="D7784" s="55" t="s">
        <v>270</v>
      </c>
      <c r="E7784" s="55" t="s">
        <v>3881</v>
      </c>
      <c r="F7784" s="55">
        <v>0</v>
      </c>
      <c r="G7784" s="55">
        <v>8</v>
      </c>
    </row>
    <row r="7785" spans="2:7">
      <c r="B7785" s="55" t="s">
        <v>266</v>
      </c>
      <c r="C7785" s="55" t="s">
        <v>143</v>
      </c>
      <c r="D7785" s="55" t="s">
        <v>267</v>
      </c>
      <c r="E7785" s="55" t="s">
        <v>3882</v>
      </c>
      <c r="F7785" s="55">
        <v>57</v>
      </c>
      <c r="G7785" s="55">
        <v>28</v>
      </c>
    </row>
    <row r="7786" spans="2:7">
      <c r="B7786" s="55" t="s">
        <v>266</v>
      </c>
      <c r="C7786" s="55" t="s">
        <v>143</v>
      </c>
      <c r="D7786" s="55" t="s">
        <v>269</v>
      </c>
      <c r="E7786" s="55" t="s">
        <v>3882</v>
      </c>
      <c r="F7786" s="55">
        <v>2</v>
      </c>
      <c r="G7786" s="55">
        <v>1</v>
      </c>
    </row>
    <row r="7787" spans="2:7">
      <c r="B7787" s="55" t="s">
        <v>266</v>
      </c>
      <c r="C7787" s="55" t="s">
        <v>143</v>
      </c>
      <c r="D7787" s="55" t="s">
        <v>270</v>
      </c>
      <c r="E7787" s="55" t="s">
        <v>3882</v>
      </c>
      <c r="F7787" s="55">
        <v>2</v>
      </c>
      <c r="G7787" s="55">
        <v>0</v>
      </c>
    </row>
    <row r="7788" spans="2:7">
      <c r="B7788" s="55" t="s">
        <v>266</v>
      </c>
      <c r="C7788" s="55" t="s">
        <v>143</v>
      </c>
      <c r="D7788" s="55" t="s">
        <v>267</v>
      </c>
      <c r="E7788" s="55" t="s">
        <v>3883</v>
      </c>
      <c r="F7788" s="55">
        <v>7</v>
      </c>
      <c r="G7788" s="55">
        <v>9</v>
      </c>
    </row>
    <row r="7789" spans="2:7">
      <c r="B7789" s="55" t="s">
        <v>266</v>
      </c>
      <c r="C7789" s="55" t="s">
        <v>143</v>
      </c>
      <c r="D7789" s="55" t="s">
        <v>269</v>
      </c>
      <c r="E7789" s="55" t="s">
        <v>3883</v>
      </c>
      <c r="F7789" s="55">
        <v>0</v>
      </c>
      <c r="G7789" s="55">
        <v>0</v>
      </c>
    </row>
    <row r="7790" spans="2:7">
      <c r="B7790" s="55" t="s">
        <v>266</v>
      </c>
      <c r="C7790" s="55" t="s">
        <v>143</v>
      </c>
      <c r="D7790" s="55" t="s">
        <v>267</v>
      </c>
      <c r="E7790" s="55" t="s">
        <v>3884</v>
      </c>
      <c r="F7790" s="55">
        <v>67</v>
      </c>
      <c r="G7790" s="55">
        <v>46</v>
      </c>
    </row>
    <row r="7791" spans="2:7">
      <c r="B7791" s="55" t="s">
        <v>266</v>
      </c>
      <c r="C7791" s="55" t="s">
        <v>143</v>
      </c>
      <c r="D7791" s="55" t="s">
        <v>269</v>
      </c>
      <c r="E7791" s="55" t="s">
        <v>3884</v>
      </c>
      <c r="F7791" s="55">
        <v>24</v>
      </c>
      <c r="G7791" s="55">
        <v>7</v>
      </c>
    </row>
    <row r="7792" spans="2:7">
      <c r="B7792" s="55" t="s">
        <v>266</v>
      </c>
      <c r="C7792" s="55" t="s">
        <v>143</v>
      </c>
      <c r="D7792" s="55" t="s">
        <v>270</v>
      </c>
      <c r="E7792" s="55" t="s">
        <v>3884</v>
      </c>
      <c r="F7792" s="55">
        <v>1</v>
      </c>
      <c r="G7792" s="55">
        <v>0</v>
      </c>
    </row>
    <row r="7793" spans="2:7">
      <c r="B7793" s="55" t="s">
        <v>266</v>
      </c>
      <c r="C7793" s="55" t="s">
        <v>143</v>
      </c>
      <c r="D7793" s="55" t="s">
        <v>267</v>
      </c>
      <c r="E7793" s="55" t="s">
        <v>3885</v>
      </c>
      <c r="F7793" s="55">
        <v>3</v>
      </c>
      <c r="G7793" s="55">
        <v>4</v>
      </c>
    </row>
    <row r="7794" spans="2:7">
      <c r="B7794" s="55" t="s">
        <v>266</v>
      </c>
      <c r="C7794" s="55" t="s">
        <v>143</v>
      </c>
      <c r="D7794" s="55" t="s">
        <v>269</v>
      </c>
      <c r="E7794" s="55" t="s">
        <v>3885</v>
      </c>
      <c r="F7794" s="55">
        <v>0</v>
      </c>
      <c r="G7794" s="55">
        <v>0</v>
      </c>
    </row>
    <row r="7795" spans="2:7">
      <c r="B7795" s="55" t="s">
        <v>266</v>
      </c>
      <c r="C7795" s="55" t="s">
        <v>143</v>
      </c>
      <c r="D7795" s="55" t="s">
        <v>270</v>
      </c>
      <c r="E7795" s="55" t="s">
        <v>3885</v>
      </c>
      <c r="F7795" s="55">
        <v>0</v>
      </c>
      <c r="G7795" s="55">
        <v>0</v>
      </c>
    </row>
    <row r="7796" spans="2:7">
      <c r="B7796" s="55" t="s">
        <v>266</v>
      </c>
      <c r="C7796" s="55" t="s">
        <v>143</v>
      </c>
      <c r="D7796" s="55" t="s">
        <v>267</v>
      </c>
      <c r="E7796" s="55" t="s">
        <v>3886</v>
      </c>
      <c r="F7796" s="55">
        <v>36</v>
      </c>
      <c r="G7796" s="55">
        <v>29</v>
      </c>
    </row>
    <row r="7797" spans="2:7">
      <c r="B7797" s="55" t="s">
        <v>266</v>
      </c>
      <c r="C7797" s="55" t="s">
        <v>143</v>
      </c>
      <c r="D7797" s="55" t="s">
        <v>269</v>
      </c>
      <c r="E7797" s="55" t="s">
        <v>3886</v>
      </c>
      <c r="F7797" s="55">
        <v>0</v>
      </c>
      <c r="G7797" s="55">
        <v>0</v>
      </c>
    </row>
    <row r="7798" spans="2:7">
      <c r="B7798" s="55" t="s">
        <v>266</v>
      </c>
      <c r="C7798" s="55" t="s">
        <v>143</v>
      </c>
      <c r="D7798" s="55" t="s">
        <v>270</v>
      </c>
      <c r="E7798" s="55" t="s">
        <v>3886</v>
      </c>
      <c r="F7798" s="55">
        <v>0</v>
      </c>
      <c r="G7798" s="55">
        <v>0</v>
      </c>
    </row>
    <row r="7799" spans="2:7">
      <c r="B7799" s="55" t="s">
        <v>266</v>
      </c>
      <c r="C7799" s="55" t="s">
        <v>143</v>
      </c>
      <c r="D7799" s="55" t="s">
        <v>267</v>
      </c>
      <c r="E7799" s="55" t="s">
        <v>3887</v>
      </c>
      <c r="F7799" s="55">
        <v>15</v>
      </c>
      <c r="G7799" s="55">
        <v>8</v>
      </c>
    </row>
    <row r="7800" spans="2:7">
      <c r="B7800" s="55" t="s">
        <v>266</v>
      </c>
      <c r="C7800" s="55" t="s">
        <v>143</v>
      </c>
      <c r="D7800" s="55" t="s">
        <v>269</v>
      </c>
      <c r="E7800" s="55" t="s">
        <v>3887</v>
      </c>
      <c r="F7800" s="55">
        <v>1</v>
      </c>
      <c r="G7800" s="55">
        <v>0</v>
      </c>
    </row>
    <row r="7801" spans="2:7">
      <c r="B7801" s="55" t="s">
        <v>266</v>
      </c>
      <c r="C7801" s="55" t="s">
        <v>143</v>
      </c>
      <c r="D7801" s="55" t="s">
        <v>267</v>
      </c>
      <c r="E7801" s="55" t="s">
        <v>3888</v>
      </c>
      <c r="F7801" s="55">
        <v>5</v>
      </c>
      <c r="G7801" s="55">
        <v>10</v>
      </c>
    </row>
    <row r="7802" spans="2:7">
      <c r="B7802" s="55" t="s">
        <v>266</v>
      </c>
      <c r="C7802" s="55" t="s">
        <v>143</v>
      </c>
      <c r="D7802" s="55" t="s">
        <v>269</v>
      </c>
      <c r="E7802" s="55" t="s">
        <v>3888</v>
      </c>
      <c r="F7802" s="55">
        <v>0</v>
      </c>
      <c r="G7802" s="55">
        <v>0</v>
      </c>
    </row>
    <row r="7803" spans="2:7">
      <c r="B7803" s="55" t="s">
        <v>266</v>
      </c>
      <c r="C7803" s="55" t="s">
        <v>143</v>
      </c>
      <c r="D7803" s="55" t="s">
        <v>267</v>
      </c>
      <c r="E7803" s="55" t="s">
        <v>3889</v>
      </c>
      <c r="F7803" s="55">
        <v>177</v>
      </c>
      <c r="G7803" s="55">
        <v>126</v>
      </c>
    </row>
    <row r="7804" spans="2:7">
      <c r="B7804" s="55" t="s">
        <v>266</v>
      </c>
      <c r="C7804" s="55" t="s">
        <v>143</v>
      </c>
      <c r="D7804" s="55" t="s">
        <v>269</v>
      </c>
      <c r="E7804" s="55" t="s">
        <v>3889</v>
      </c>
      <c r="F7804" s="55">
        <v>4</v>
      </c>
      <c r="G7804" s="55">
        <v>13</v>
      </c>
    </row>
    <row r="7805" spans="2:7">
      <c r="B7805" s="55" t="s">
        <v>266</v>
      </c>
      <c r="C7805" s="55" t="s">
        <v>143</v>
      </c>
      <c r="D7805" s="55" t="s">
        <v>270</v>
      </c>
      <c r="E7805" s="55" t="s">
        <v>3889</v>
      </c>
      <c r="F7805" s="55">
        <v>4</v>
      </c>
      <c r="G7805" s="55">
        <v>6</v>
      </c>
    </row>
    <row r="7806" spans="2:7">
      <c r="B7806" s="55" t="s">
        <v>266</v>
      </c>
      <c r="C7806" s="55" t="s">
        <v>143</v>
      </c>
      <c r="D7806" s="55" t="s">
        <v>267</v>
      </c>
      <c r="E7806" s="55" t="s">
        <v>3890</v>
      </c>
      <c r="F7806" s="55">
        <v>4</v>
      </c>
      <c r="G7806" s="55">
        <v>3</v>
      </c>
    </row>
    <row r="7807" spans="2:7">
      <c r="B7807" s="55" t="s">
        <v>266</v>
      </c>
      <c r="C7807" s="55" t="s">
        <v>143</v>
      </c>
      <c r="D7807" s="55" t="s">
        <v>269</v>
      </c>
      <c r="E7807" s="55" t="s">
        <v>3890</v>
      </c>
      <c r="F7807" s="55">
        <v>5</v>
      </c>
      <c r="G7807" s="55">
        <v>0</v>
      </c>
    </row>
    <row r="7808" spans="2:7">
      <c r="B7808" s="55" t="s">
        <v>266</v>
      </c>
      <c r="C7808" s="55" t="s">
        <v>143</v>
      </c>
      <c r="D7808" s="55" t="s">
        <v>267</v>
      </c>
      <c r="E7808" s="55" t="s">
        <v>3891</v>
      </c>
      <c r="F7808" s="55">
        <v>4</v>
      </c>
      <c r="G7808" s="55">
        <v>1</v>
      </c>
    </row>
    <row r="7809" spans="2:7">
      <c r="B7809" s="55" t="s">
        <v>266</v>
      </c>
      <c r="C7809" s="55" t="s">
        <v>143</v>
      </c>
      <c r="D7809" s="55" t="s">
        <v>267</v>
      </c>
      <c r="E7809" s="55" t="s">
        <v>3892</v>
      </c>
      <c r="F7809" s="55">
        <v>1060</v>
      </c>
      <c r="G7809" s="55">
        <v>943</v>
      </c>
    </row>
    <row r="7810" spans="2:7">
      <c r="B7810" s="55" t="s">
        <v>266</v>
      </c>
      <c r="C7810" s="55" t="s">
        <v>143</v>
      </c>
      <c r="D7810" s="55" t="s">
        <v>269</v>
      </c>
      <c r="E7810" s="55" t="s">
        <v>3892</v>
      </c>
      <c r="F7810" s="55">
        <v>99</v>
      </c>
      <c r="G7810" s="55">
        <v>106</v>
      </c>
    </row>
    <row r="7811" spans="2:7">
      <c r="B7811" s="55" t="s">
        <v>266</v>
      </c>
      <c r="C7811" s="55" t="s">
        <v>143</v>
      </c>
      <c r="D7811" s="55" t="s">
        <v>270</v>
      </c>
      <c r="E7811" s="55" t="s">
        <v>3892</v>
      </c>
      <c r="F7811" s="55">
        <v>65</v>
      </c>
      <c r="G7811" s="55">
        <v>93</v>
      </c>
    </row>
    <row r="7812" spans="2:7">
      <c r="B7812" s="55" t="s">
        <v>266</v>
      </c>
      <c r="C7812" s="55" t="s">
        <v>143</v>
      </c>
      <c r="D7812" s="55" t="s">
        <v>267</v>
      </c>
      <c r="E7812" s="55" t="s">
        <v>3893</v>
      </c>
      <c r="F7812" s="55">
        <v>1</v>
      </c>
      <c r="G7812" s="55">
        <v>1</v>
      </c>
    </row>
    <row r="7813" spans="2:7">
      <c r="B7813" s="55" t="s">
        <v>266</v>
      </c>
      <c r="C7813" s="55" t="s">
        <v>143</v>
      </c>
      <c r="D7813" s="55" t="s">
        <v>267</v>
      </c>
      <c r="E7813" s="55" t="s">
        <v>3894</v>
      </c>
      <c r="F7813" s="55">
        <v>2</v>
      </c>
      <c r="G7813" s="55">
        <v>4</v>
      </c>
    </row>
    <row r="7814" spans="2:7">
      <c r="B7814" s="55" t="s">
        <v>266</v>
      </c>
      <c r="C7814" s="55" t="s">
        <v>143</v>
      </c>
      <c r="D7814" s="55" t="s">
        <v>267</v>
      </c>
      <c r="E7814" s="55" t="s">
        <v>3895</v>
      </c>
      <c r="F7814" s="55">
        <v>0</v>
      </c>
      <c r="G7814" s="55">
        <v>6</v>
      </c>
    </row>
    <row r="7815" spans="2:7">
      <c r="B7815" s="55" t="s">
        <v>266</v>
      </c>
      <c r="C7815" s="55" t="s">
        <v>143</v>
      </c>
      <c r="D7815" s="55" t="s">
        <v>267</v>
      </c>
      <c r="E7815" s="55" t="s">
        <v>3896</v>
      </c>
      <c r="F7815" s="55">
        <v>10</v>
      </c>
      <c r="G7815" s="55">
        <v>2</v>
      </c>
    </row>
    <row r="7816" spans="2:7">
      <c r="B7816" s="55" t="s">
        <v>266</v>
      </c>
      <c r="C7816" s="55" t="s">
        <v>143</v>
      </c>
      <c r="D7816" s="55" t="s">
        <v>269</v>
      </c>
      <c r="E7816" s="55" t="s">
        <v>3896</v>
      </c>
      <c r="F7816" s="55">
        <v>0</v>
      </c>
      <c r="G7816" s="55">
        <v>0</v>
      </c>
    </row>
    <row r="7817" spans="2:7">
      <c r="B7817" s="55" t="s">
        <v>266</v>
      </c>
      <c r="C7817" s="55" t="s">
        <v>143</v>
      </c>
      <c r="D7817" s="55" t="s">
        <v>270</v>
      </c>
      <c r="E7817" s="55" t="s">
        <v>3896</v>
      </c>
      <c r="F7817" s="55">
        <v>3</v>
      </c>
      <c r="G7817" s="55">
        <v>1</v>
      </c>
    </row>
    <row r="7818" spans="2:7">
      <c r="B7818" s="55" t="s">
        <v>266</v>
      </c>
      <c r="C7818" s="55" t="s">
        <v>143</v>
      </c>
      <c r="D7818" s="55" t="s">
        <v>267</v>
      </c>
      <c r="E7818" s="55" t="s">
        <v>3897</v>
      </c>
      <c r="F7818" s="55">
        <v>6</v>
      </c>
      <c r="G7818" s="55">
        <v>5</v>
      </c>
    </row>
    <row r="7819" spans="2:7">
      <c r="B7819" s="55" t="s">
        <v>266</v>
      </c>
      <c r="C7819" s="55" t="s">
        <v>143</v>
      </c>
      <c r="D7819" s="55" t="s">
        <v>269</v>
      </c>
      <c r="E7819" s="55" t="s">
        <v>3897</v>
      </c>
      <c r="F7819" s="55">
        <v>0</v>
      </c>
      <c r="G7819" s="55">
        <v>0</v>
      </c>
    </row>
    <row r="7820" spans="2:7">
      <c r="B7820" s="55" t="s">
        <v>266</v>
      </c>
      <c r="C7820" s="55" t="s">
        <v>143</v>
      </c>
      <c r="D7820" s="55" t="s">
        <v>267</v>
      </c>
      <c r="E7820" s="55" t="s">
        <v>3898</v>
      </c>
      <c r="F7820" s="55">
        <v>1067</v>
      </c>
      <c r="G7820" s="55">
        <v>958</v>
      </c>
    </row>
    <row r="7821" spans="2:7">
      <c r="B7821" s="55" t="s">
        <v>266</v>
      </c>
      <c r="C7821" s="55" t="s">
        <v>143</v>
      </c>
      <c r="D7821" s="55" t="s">
        <v>269</v>
      </c>
      <c r="E7821" s="55" t="s">
        <v>3898</v>
      </c>
      <c r="F7821" s="55">
        <v>76</v>
      </c>
      <c r="G7821" s="55">
        <v>73</v>
      </c>
    </row>
    <row r="7822" spans="2:7">
      <c r="B7822" s="55" t="s">
        <v>266</v>
      </c>
      <c r="C7822" s="55" t="s">
        <v>143</v>
      </c>
      <c r="D7822" s="55" t="s">
        <v>270</v>
      </c>
      <c r="E7822" s="55" t="s">
        <v>3898</v>
      </c>
      <c r="F7822" s="55">
        <v>138</v>
      </c>
      <c r="G7822" s="55">
        <v>197</v>
      </c>
    </row>
    <row r="7823" spans="2:7">
      <c r="B7823" s="55" t="s">
        <v>266</v>
      </c>
      <c r="C7823" s="55" t="s">
        <v>143</v>
      </c>
      <c r="D7823" s="55" t="s">
        <v>267</v>
      </c>
      <c r="E7823" s="55" t="s">
        <v>3899</v>
      </c>
      <c r="F7823" s="55">
        <v>2</v>
      </c>
      <c r="G7823" s="55">
        <v>3</v>
      </c>
    </row>
    <row r="7824" spans="2:7">
      <c r="B7824" s="55" t="s">
        <v>266</v>
      </c>
      <c r="C7824" s="55" t="s">
        <v>143</v>
      </c>
      <c r="D7824" s="55" t="s">
        <v>269</v>
      </c>
      <c r="E7824" s="55" t="s">
        <v>3899</v>
      </c>
      <c r="F7824" s="55">
        <v>2</v>
      </c>
      <c r="G7824" s="55">
        <v>4</v>
      </c>
    </row>
    <row r="7825" spans="2:7">
      <c r="B7825" s="55" t="s">
        <v>266</v>
      </c>
      <c r="C7825" s="55" t="s">
        <v>143</v>
      </c>
      <c r="D7825" s="55" t="s">
        <v>270</v>
      </c>
      <c r="E7825" s="55" t="s">
        <v>3899</v>
      </c>
      <c r="F7825" s="55">
        <v>0</v>
      </c>
      <c r="G7825" s="55">
        <v>0</v>
      </c>
    </row>
    <row r="7826" spans="2:7">
      <c r="B7826" s="55" t="s">
        <v>266</v>
      </c>
      <c r="C7826" s="55" t="s">
        <v>143</v>
      </c>
      <c r="D7826" s="55" t="s">
        <v>267</v>
      </c>
      <c r="E7826" s="55" t="s">
        <v>3900</v>
      </c>
      <c r="F7826" s="55">
        <v>17</v>
      </c>
      <c r="G7826" s="55">
        <v>15</v>
      </c>
    </row>
    <row r="7827" spans="2:7">
      <c r="B7827" s="55" t="s">
        <v>266</v>
      </c>
      <c r="C7827" s="55" t="s">
        <v>143</v>
      </c>
      <c r="D7827" s="55" t="s">
        <v>267</v>
      </c>
      <c r="E7827" s="55" t="s">
        <v>3901</v>
      </c>
      <c r="F7827" s="55">
        <v>0</v>
      </c>
      <c r="G7827" s="55">
        <v>0</v>
      </c>
    </row>
    <row r="7828" spans="2:7">
      <c r="B7828" s="55" t="s">
        <v>266</v>
      </c>
      <c r="C7828" s="55" t="s">
        <v>143</v>
      </c>
      <c r="D7828" s="55" t="s">
        <v>267</v>
      </c>
      <c r="E7828" s="55" t="s">
        <v>3902</v>
      </c>
      <c r="F7828" s="55">
        <v>3</v>
      </c>
      <c r="G7828" s="55">
        <v>6</v>
      </c>
    </row>
    <row r="7829" spans="2:7">
      <c r="B7829" s="55" t="s">
        <v>266</v>
      </c>
      <c r="C7829" s="55" t="s">
        <v>143</v>
      </c>
      <c r="D7829" s="55" t="s">
        <v>267</v>
      </c>
      <c r="E7829" s="55" t="s">
        <v>3903</v>
      </c>
      <c r="F7829" s="55">
        <v>0</v>
      </c>
      <c r="G7829" s="55">
        <v>2</v>
      </c>
    </row>
    <row r="7830" spans="2:7">
      <c r="B7830" s="55" t="s">
        <v>266</v>
      </c>
      <c r="C7830" s="55" t="s">
        <v>143</v>
      </c>
      <c r="D7830" s="55" t="s">
        <v>270</v>
      </c>
      <c r="E7830" s="55" t="s">
        <v>3903</v>
      </c>
      <c r="F7830" s="55">
        <v>1</v>
      </c>
      <c r="G7830" s="55">
        <v>0</v>
      </c>
    </row>
    <row r="7831" spans="2:7">
      <c r="B7831" s="55" t="s">
        <v>266</v>
      </c>
      <c r="C7831" s="55" t="s">
        <v>143</v>
      </c>
      <c r="D7831" s="55" t="s">
        <v>267</v>
      </c>
      <c r="E7831" s="55" t="s">
        <v>3904</v>
      </c>
      <c r="F7831" s="55">
        <v>15</v>
      </c>
      <c r="G7831" s="55">
        <v>56</v>
      </c>
    </row>
    <row r="7832" spans="2:7">
      <c r="B7832" s="55" t="s">
        <v>266</v>
      </c>
      <c r="C7832" s="55" t="s">
        <v>143</v>
      </c>
      <c r="D7832" s="55" t="s">
        <v>269</v>
      </c>
      <c r="E7832" s="55" t="s">
        <v>3904</v>
      </c>
      <c r="F7832" s="55">
        <v>0</v>
      </c>
      <c r="G7832" s="55">
        <v>0</v>
      </c>
    </row>
    <row r="7833" spans="2:7">
      <c r="B7833" s="55" t="s">
        <v>266</v>
      </c>
      <c r="C7833" s="55" t="s">
        <v>143</v>
      </c>
      <c r="D7833" s="55" t="s">
        <v>270</v>
      </c>
      <c r="E7833" s="55" t="s">
        <v>3904</v>
      </c>
      <c r="F7833" s="55">
        <v>6</v>
      </c>
      <c r="G7833" s="55">
        <v>5</v>
      </c>
    </row>
    <row r="7834" spans="2:7">
      <c r="B7834" s="55" t="s">
        <v>266</v>
      </c>
      <c r="C7834" s="55" t="s">
        <v>143</v>
      </c>
      <c r="D7834" s="55" t="s">
        <v>267</v>
      </c>
      <c r="E7834" s="55" t="s">
        <v>3905</v>
      </c>
      <c r="F7834" s="55">
        <v>5</v>
      </c>
      <c r="G7834" s="55">
        <v>2</v>
      </c>
    </row>
    <row r="7835" spans="2:7">
      <c r="B7835" s="55" t="s">
        <v>266</v>
      </c>
      <c r="C7835" s="55" t="s">
        <v>143</v>
      </c>
      <c r="D7835" s="55" t="s">
        <v>267</v>
      </c>
      <c r="E7835" s="55" t="s">
        <v>3906</v>
      </c>
      <c r="F7835" s="55">
        <v>38</v>
      </c>
      <c r="G7835" s="55">
        <v>28</v>
      </c>
    </row>
    <row r="7836" spans="2:7">
      <c r="B7836" s="55" t="s">
        <v>266</v>
      </c>
      <c r="C7836" s="55" t="s">
        <v>143</v>
      </c>
      <c r="D7836" s="55" t="s">
        <v>269</v>
      </c>
      <c r="E7836" s="55" t="s">
        <v>3906</v>
      </c>
      <c r="F7836" s="55">
        <v>0</v>
      </c>
      <c r="G7836" s="55">
        <v>0</v>
      </c>
    </row>
    <row r="7837" spans="2:7">
      <c r="B7837" s="55" t="s">
        <v>266</v>
      </c>
      <c r="C7837" s="55" t="s">
        <v>143</v>
      </c>
      <c r="D7837" s="55" t="s">
        <v>270</v>
      </c>
      <c r="E7837" s="55" t="s">
        <v>3906</v>
      </c>
      <c r="F7837" s="55">
        <v>0</v>
      </c>
      <c r="G7837" s="55">
        <v>0</v>
      </c>
    </row>
    <row r="7838" spans="2:7">
      <c r="B7838" s="55" t="s">
        <v>266</v>
      </c>
      <c r="C7838" s="55" t="s">
        <v>143</v>
      </c>
      <c r="D7838" s="55" t="s">
        <v>267</v>
      </c>
      <c r="E7838" s="55" t="s">
        <v>729</v>
      </c>
      <c r="F7838" s="55">
        <v>53</v>
      </c>
      <c r="G7838" s="55">
        <v>2</v>
      </c>
    </row>
    <row r="7839" spans="2:7">
      <c r="B7839" s="55" t="s">
        <v>266</v>
      </c>
      <c r="C7839" s="55" t="s">
        <v>143</v>
      </c>
      <c r="D7839" s="55" t="s">
        <v>269</v>
      </c>
      <c r="E7839" s="55" t="s">
        <v>729</v>
      </c>
      <c r="F7839" s="55">
        <v>0</v>
      </c>
      <c r="G7839" s="55">
        <v>0</v>
      </c>
    </row>
    <row r="7840" spans="2:7">
      <c r="B7840" s="55" t="s">
        <v>266</v>
      </c>
      <c r="C7840" s="55" t="s">
        <v>143</v>
      </c>
      <c r="D7840" s="55" t="s">
        <v>270</v>
      </c>
      <c r="E7840" s="55" t="s">
        <v>729</v>
      </c>
      <c r="F7840" s="55">
        <v>0</v>
      </c>
      <c r="G7840" s="55">
        <v>0</v>
      </c>
    </row>
    <row r="7841" spans="2:7">
      <c r="B7841" s="55" t="s">
        <v>266</v>
      </c>
      <c r="C7841" s="55" t="s">
        <v>143</v>
      </c>
      <c r="D7841" s="55" t="s">
        <v>267</v>
      </c>
      <c r="E7841" s="55" t="s">
        <v>3907</v>
      </c>
      <c r="F7841" s="55">
        <v>0</v>
      </c>
      <c r="G7841" s="55">
        <v>0</v>
      </c>
    </row>
    <row r="7842" spans="2:7">
      <c r="B7842" s="55" t="s">
        <v>266</v>
      </c>
      <c r="C7842" s="55" t="s">
        <v>143</v>
      </c>
      <c r="D7842" s="55" t="s">
        <v>267</v>
      </c>
      <c r="E7842" s="55" t="s">
        <v>3908</v>
      </c>
      <c r="F7842" s="55">
        <v>2</v>
      </c>
      <c r="G7842" s="55">
        <v>0</v>
      </c>
    </row>
    <row r="7843" spans="2:7">
      <c r="B7843" s="55" t="s">
        <v>266</v>
      </c>
      <c r="C7843" s="55" t="s">
        <v>143</v>
      </c>
      <c r="D7843" s="55" t="s">
        <v>267</v>
      </c>
      <c r="E7843" s="55" t="s">
        <v>3909</v>
      </c>
      <c r="F7843" s="55">
        <v>0</v>
      </c>
      <c r="G7843" s="55">
        <v>6</v>
      </c>
    </row>
    <row r="7844" spans="2:7">
      <c r="B7844" s="55" t="s">
        <v>266</v>
      </c>
      <c r="C7844" s="55" t="s">
        <v>143</v>
      </c>
      <c r="D7844" s="55" t="s">
        <v>270</v>
      </c>
      <c r="E7844" s="55" t="s">
        <v>3909</v>
      </c>
      <c r="F7844" s="55">
        <v>0</v>
      </c>
      <c r="G7844" s="55">
        <v>0</v>
      </c>
    </row>
    <row r="7845" spans="2:7">
      <c r="B7845" s="55" t="s">
        <v>266</v>
      </c>
      <c r="C7845" s="55" t="s">
        <v>143</v>
      </c>
      <c r="D7845" s="55" t="s">
        <v>267</v>
      </c>
      <c r="E7845" s="55" t="s">
        <v>3910</v>
      </c>
      <c r="F7845" s="55">
        <v>3</v>
      </c>
      <c r="G7845" s="55">
        <v>1</v>
      </c>
    </row>
    <row r="7846" spans="2:7">
      <c r="B7846" s="55" t="s">
        <v>266</v>
      </c>
      <c r="C7846" s="55" t="s">
        <v>143</v>
      </c>
      <c r="D7846" s="55" t="s">
        <v>267</v>
      </c>
      <c r="E7846" s="55" t="s">
        <v>3911</v>
      </c>
      <c r="F7846" s="55">
        <v>45</v>
      </c>
      <c r="G7846" s="55">
        <v>43</v>
      </c>
    </row>
    <row r="7847" spans="2:7">
      <c r="B7847" s="55" t="s">
        <v>266</v>
      </c>
      <c r="C7847" s="55" t="s">
        <v>143</v>
      </c>
      <c r="D7847" s="55" t="s">
        <v>269</v>
      </c>
      <c r="E7847" s="55" t="s">
        <v>3911</v>
      </c>
      <c r="F7847" s="55">
        <v>7</v>
      </c>
      <c r="G7847" s="55">
        <v>0</v>
      </c>
    </row>
    <row r="7848" spans="2:7">
      <c r="B7848" s="55" t="s">
        <v>266</v>
      </c>
      <c r="C7848" s="55" t="s">
        <v>143</v>
      </c>
      <c r="D7848" s="55" t="s">
        <v>270</v>
      </c>
      <c r="E7848" s="55" t="s">
        <v>3911</v>
      </c>
      <c r="F7848" s="55">
        <v>1</v>
      </c>
      <c r="G7848" s="55">
        <v>10</v>
      </c>
    </row>
    <row r="7849" spans="2:7">
      <c r="B7849" s="55" t="s">
        <v>266</v>
      </c>
      <c r="C7849" s="55" t="s">
        <v>143</v>
      </c>
      <c r="D7849" s="55" t="s">
        <v>267</v>
      </c>
      <c r="E7849" s="55" t="s">
        <v>3912</v>
      </c>
      <c r="F7849" s="55">
        <v>2541</v>
      </c>
      <c r="G7849" s="55">
        <v>2366</v>
      </c>
    </row>
    <row r="7850" spans="2:7">
      <c r="B7850" s="55" t="s">
        <v>266</v>
      </c>
      <c r="C7850" s="55" t="s">
        <v>143</v>
      </c>
      <c r="D7850" s="55" t="s">
        <v>269</v>
      </c>
      <c r="E7850" s="55" t="s">
        <v>3912</v>
      </c>
      <c r="F7850" s="55">
        <v>1656</v>
      </c>
      <c r="G7850" s="55">
        <v>1678</v>
      </c>
    </row>
    <row r="7851" spans="2:7">
      <c r="B7851" s="55" t="s">
        <v>266</v>
      </c>
      <c r="C7851" s="55" t="s">
        <v>143</v>
      </c>
      <c r="D7851" s="55" t="s">
        <v>270</v>
      </c>
      <c r="E7851" s="55" t="s">
        <v>3912</v>
      </c>
      <c r="F7851" s="55">
        <v>5124</v>
      </c>
      <c r="G7851" s="55">
        <v>4955</v>
      </c>
    </row>
    <row r="7852" spans="2:7">
      <c r="B7852" s="55" t="s">
        <v>266</v>
      </c>
      <c r="C7852" s="55" t="s">
        <v>143</v>
      </c>
      <c r="D7852" s="55" t="s">
        <v>267</v>
      </c>
      <c r="E7852" s="55" t="s">
        <v>3913</v>
      </c>
      <c r="F7852" s="55">
        <v>1</v>
      </c>
      <c r="G7852" s="55">
        <v>2</v>
      </c>
    </row>
    <row r="7853" spans="2:7">
      <c r="B7853" s="55" t="s">
        <v>266</v>
      </c>
      <c r="C7853" s="55" t="s">
        <v>143</v>
      </c>
      <c r="D7853" s="55" t="s">
        <v>269</v>
      </c>
      <c r="E7853" s="55" t="s">
        <v>3913</v>
      </c>
      <c r="F7853" s="55">
        <v>0</v>
      </c>
      <c r="G7853" s="55">
        <v>0</v>
      </c>
    </row>
    <row r="7854" spans="2:7">
      <c r="B7854" s="55" t="s">
        <v>266</v>
      </c>
      <c r="C7854" s="55" t="s">
        <v>143</v>
      </c>
      <c r="D7854" s="55" t="s">
        <v>267</v>
      </c>
      <c r="E7854" s="55" t="s">
        <v>3914</v>
      </c>
      <c r="F7854" s="55">
        <v>0</v>
      </c>
      <c r="G7854" s="55">
        <v>0</v>
      </c>
    </row>
    <row r="7855" spans="2:7">
      <c r="B7855" s="55" t="s">
        <v>266</v>
      </c>
      <c r="C7855" s="55" t="s">
        <v>143</v>
      </c>
      <c r="D7855" s="55" t="s">
        <v>267</v>
      </c>
      <c r="E7855" s="55" t="s">
        <v>3915</v>
      </c>
      <c r="F7855" s="55">
        <v>3</v>
      </c>
      <c r="G7855" s="55">
        <v>8</v>
      </c>
    </row>
    <row r="7856" spans="2:7">
      <c r="B7856" s="55" t="s">
        <v>266</v>
      </c>
      <c r="C7856" s="55" t="s">
        <v>143</v>
      </c>
      <c r="D7856" s="55" t="s">
        <v>267</v>
      </c>
      <c r="E7856" s="55" t="s">
        <v>3916</v>
      </c>
      <c r="F7856" s="55">
        <v>0</v>
      </c>
      <c r="G7856" s="55">
        <v>0</v>
      </c>
    </row>
    <row r="7857" spans="2:7">
      <c r="B7857" s="55" t="s">
        <v>266</v>
      </c>
      <c r="C7857" s="55" t="s">
        <v>143</v>
      </c>
      <c r="D7857" s="55" t="s">
        <v>267</v>
      </c>
      <c r="E7857" s="55" t="s">
        <v>3917</v>
      </c>
      <c r="F7857" s="55">
        <v>1</v>
      </c>
      <c r="G7857" s="55">
        <v>5</v>
      </c>
    </row>
    <row r="7858" spans="2:7">
      <c r="B7858" s="55" t="s">
        <v>266</v>
      </c>
      <c r="C7858" s="55" t="s">
        <v>143</v>
      </c>
      <c r="D7858" s="55" t="s">
        <v>267</v>
      </c>
      <c r="E7858" s="55" t="s">
        <v>3918</v>
      </c>
      <c r="F7858" s="55">
        <v>0</v>
      </c>
      <c r="G7858" s="55">
        <v>0</v>
      </c>
    </row>
    <row r="7859" spans="2:7">
      <c r="B7859" s="55" t="s">
        <v>266</v>
      </c>
      <c r="C7859" s="55" t="s">
        <v>143</v>
      </c>
      <c r="D7859" s="55" t="s">
        <v>270</v>
      </c>
      <c r="E7859" s="55" t="s">
        <v>3918</v>
      </c>
      <c r="F7859" s="55">
        <v>0</v>
      </c>
      <c r="G7859" s="55">
        <v>0</v>
      </c>
    </row>
    <row r="7860" spans="2:7">
      <c r="B7860" s="55" t="s">
        <v>266</v>
      </c>
      <c r="C7860" s="55" t="s">
        <v>143</v>
      </c>
      <c r="D7860" s="55" t="s">
        <v>267</v>
      </c>
      <c r="E7860" s="55" t="s">
        <v>3919</v>
      </c>
      <c r="F7860" s="55">
        <v>0</v>
      </c>
      <c r="G7860" s="55">
        <v>1</v>
      </c>
    </row>
    <row r="7861" spans="2:7">
      <c r="B7861" s="55" t="s">
        <v>266</v>
      </c>
      <c r="C7861" s="55" t="s">
        <v>143</v>
      </c>
      <c r="D7861" s="55" t="s">
        <v>267</v>
      </c>
      <c r="E7861" s="55" t="s">
        <v>3920</v>
      </c>
      <c r="F7861" s="55">
        <v>0</v>
      </c>
      <c r="G7861" s="55">
        <v>7</v>
      </c>
    </row>
    <row r="7862" spans="2:7">
      <c r="B7862" s="55" t="s">
        <v>266</v>
      </c>
      <c r="C7862" s="55" t="s">
        <v>143</v>
      </c>
      <c r="D7862" s="55" t="s">
        <v>267</v>
      </c>
      <c r="E7862" s="55" t="s">
        <v>3921</v>
      </c>
      <c r="F7862" s="55">
        <v>1</v>
      </c>
      <c r="G7862" s="55">
        <v>1</v>
      </c>
    </row>
    <row r="7863" spans="2:7">
      <c r="B7863" s="55" t="s">
        <v>266</v>
      </c>
      <c r="C7863" s="55" t="s">
        <v>143</v>
      </c>
      <c r="D7863" s="55" t="s">
        <v>267</v>
      </c>
      <c r="E7863" s="55" t="s">
        <v>3922</v>
      </c>
      <c r="F7863" s="55">
        <v>35</v>
      </c>
      <c r="G7863" s="55">
        <v>22</v>
      </c>
    </row>
    <row r="7864" spans="2:7">
      <c r="B7864" s="55" t="s">
        <v>266</v>
      </c>
      <c r="C7864" s="55" t="s">
        <v>143</v>
      </c>
      <c r="D7864" s="55" t="s">
        <v>269</v>
      </c>
      <c r="E7864" s="55" t="s">
        <v>3922</v>
      </c>
      <c r="F7864" s="55">
        <v>1</v>
      </c>
      <c r="G7864" s="55">
        <v>4</v>
      </c>
    </row>
    <row r="7865" spans="2:7">
      <c r="B7865" s="55" t="s">
        <v>266</v>
      </c>
      <c r="C7865" s="55" t="s">
        <v>143</v>
      </c>
      <c r="D7865" s="55" t="s">
        <v>270</v>
      </c>
      <c r="E7865" s="55" t="s">
        <v>3922</v>
      </c>
      <c r="F7865" s="55">
        <v>2</v>
      </c>
      <c r="G7865" s="55">
        <v>2</v>
      </c>
    </row>
    <row r="7866" spans="2:7">
      <c r="B7866" s="55" t="s">
        <v>266</v>
      </c>
      <c r="C7866" s="55" t="s">
        <v>143</v>
      </c>
      <c r="D7866" s="55" t="s">
        <v>267</v>
      </c>
      <c r="E7866" s="55" t="s">
        <v>3923</v>
      </c>
      <c r="F7866" s="55">
        <v>0</v>
      </c>
      <c r="G7866" s="55">
        <v>0</v>
      </c>
    </row>
    <row r="7867" spans="2:7">
      <c r="B7867" s="55" t="s">
        <v>266</v>
      </c>
      <c r="C7867" s="55" t="s">
        <v>143</v>
      </c>
      <c r="D7867" s="55" t="s">
        <v>267</v>
      </c>
      <c r="E7867" s="55" t="s">
        <v>3924</v>
      </c>
      <c r="F7867" s="55">
        <v>9</v>
      </c>
      <c r="G7867" s="55">
        <v>3</v>
      </c>
    </row>
    <row r="7868" spans="2:7">
      <c r="B7868" s="55" t="s">
        <v>266</v>
      </c>
      <c r="C7868" s="55" t="s">
        <v>143</v>
      </c>
      <c r="D7868" s="55" t="s">
        <v>270</v>
      </c>
      <c r="E7868" s="55" t="s">
        <v>3924</v>
      </c>
      <c r="F7868" s="55">
        <v>1</v>
      </c>
      <c r="G7868" s="55">
        <v>0</v>
      </c>
    </row>
    <row r="7869" spans="2:7">
      <c r="B7869" s="55" t="s">
        <v>266</v>
      </c>
      <c r="C7869" s="55" t="s">
        <v>143</v>
      </c>
      <c r="D7869" s="55" t="s">
        <v>267</v>
      </c>
      <c r="E7869" s="55" t="s">
        <v>3925</v>
      </c>
      <c r="F7869" s="55">
        <v>6</v>
      </c>
      <c r="G7869" s="55">
        <v>4</v>
      </c>
    </row>
    <row r="7870" spans="2:7">
      <c r="B7870" s="55" t="s">
        <v>266</v>
      </c>
      <c r="C7870" s="55" t="s">
        <v>143</v>
      </c>
      <c r="D7870" s="55" t="s">
        <v>269</v>
      </c>
      <c r="E7870" s="55" t="s">
        <v>3925</v>
      </c>
      <c r="F7870" s="55">
        <v>0</v>
      </c>
      <c r="G7870" s="55">
        <v>2</v>
      </c>
    </row>
    <row r="7871" spans="2:7">
      <c r="B7871" s="55" t="s">
        <v>266</v>
      </c>
      <c r="C7871" s="55" t="s">
        <v>143</v>
      </c>
      <c r="D7871" s="55" t="s">
        <v>267</v>
      </c>
      <c r="E7871" s="55" t="s">
        <v>3926</v>
      </c>
      <c r="F7871" s="55">
        <v>2</v>
      </c>
      <c r="G7871" s="55">
        <v>0</v>
      </c>
    </row>
    <row r="7872" spans="2:7">
      <c r="B7872" s="55" t="s">
        <v>266</v>
      </c>
      <c r="C7872" s="55" t="s">
        <v>143</v>
      </c>
      <c r="D7872" s="55" t="s">
        <v>267</v>
      </c>
      <c r="E7872" s="55" t="s">
        <v>3927</v>
      </c>
      <c r="F7872" s="55">
        <v>5</v>
      </c>
      <c r="G7872" s="55">
        <v>5</v>
      </c>
    </row>
    <row r="7873" spans="2:7">
      <c r="B7873" s="55" t="s">
        <v>266</v>
      </c>
      <c r="C7873" s="55" t="s">
        <v>143</v>
      </c>
      <c r="D7873" s="55" t="s">
        <v>267</v>
      </c>
      <c r="E7873" s="55" t="s">
        <v>3928</v>
      </c>
      <c r="F7873" s="55">
        <v>6</v>
      </c>
      <c r="G7873" s="55">
        <v>2</v>
      </c>
    </row>
    <row r="7874" spans="2:7">
      <c r="B7874" s="55" t="s">
        <v>266</v>
      </c>
      <c r="C7874" s="55" t="s">
        <v>143</v>
      </c>
      <c r="D7874" s="55" t="s">
        <v>270</v>
      </c>
      <c r="E7874" s="55" t="s">
        <v>3928</v>
      </c>
      <c r="F7874" s="55">
        <v>1</v>
      </c>
      <c r="G7874" s="55">
        <v>0</v>
      </c>
    </row>
    <row r="7875" spans="2:7">
      <c r="B7875" s="55" t="s">
        <v>266</v>
      </c>
      <c r="C7875" s="55" t="s">
        <v>143</v>
      </c>
      <c r="D7875" s="55" t="s">
        <v>267</v>
      </c>
      <c r="E7875" s="55" t="s">
        <v>3929</v>
      </c>
      <c r="F7875" s="55">
        <v>21</v>
      </c>
      <c r="G7875" s="55">
        <v>42</v>
      </c>
    </row>
    <row r="7876" spans="2:7">
      <c r="B7876" s="55" t="s">
        <v>266</v>
      </c>
      <c r="C7876" s="55" t="s">
        <v>143</v>
      </c>
      <c r="D7876" s="55" t="s">
        <v>269</v>
      </c>
      <c r="E7876" s="55" t="s">
        <v>3929</v>
      </c>
      <c r="F7876" s="55">
        <v>0</v>
      </c>
      <c r="G7876" s="55">
        <v>0</v>
      </c>
    </row>
    <row r="7877" spans="2:7">
      <c r="B7877" s="55" t="s">
        <v>266</v>
      </c>
      <c r="C7877" s="55" t="s">
        <v>143</v>
      </c>
      <c r="D7877" s="55" t="s">
        <v>267</v>
      </c>
      <c r="E7877" s="55" t="s">
        <v>3930</v>
      </c>
      <c r="F7877" s="55">
        <v>0</v>
      </c>
      <c r="G7877" s="55">
        <v>0</v>
      </c>
    </row>
    <row r="7878" spans="2:7">
      <c r="B7878" s="55" t="s">
        <v>266</v>
      </c>
      <c r="C7878" s="55" t="s">
        <v>143</v>
      </c>
      <c r="D7878" s="55" t="s">
        <v>267</v>
      </c>
      <c r="E7878" s="55" t="s">
        <v>3931</v>
      </c>
      <c r="F7878" s="55">
        <v>236</v>
      </c>
      <c r="G7878" s="55">
        <v>210</v>
      </c>
    </row>
    <row r="7879" spans="2:7">
      <c r="B7879" s="55" t="s">
        <v>266</v>
      </c>
      <c r="C7879" s="55" t="s">
        <v>143</v>
      </c>
      <c r="D7879" s="55" t="s">
        <v>269</v>
      </c>
      <c r="E7879" s="55" t="s">
        <v>3931</v>
      </c>
      <c r="F7879" s="55">
        <v>60</v>
      </c>
      <c r="G7879" s="55">
        <v>55</v>
      </c>
    </row>
    <row r="7880" spans="2:7">
      <c r="B7880" s="55" t="s">
        <v>266</v>
      </c>
      <c r="C7880" s="55" t="s">
        <v>143</v>
      </c>
      <c r="D7880" s="55" t="s">
        <v>270</v>
      </c>
      <c r="E7880" s="55" t="s">
        <v>3931</v>
      </c>
      <c r="F7880" s="55">
        <v>98</v>
      </c>
      <c r="G7880" s="55">
        <v>89</v>
      </c>
    </row>
    <row r="7881" spans="2:7">
      <c r="B7881" s="55" t="s">
        <v>266</v>
      </c>
      <c r="C7881" s="55" t="s">
        <v>143</v>
      </c>
      <c r="D7881" s="55" t="s">
        <v>267</v>
      </c>
      <c r="E7881" s="55" t="s">
        <v>3932</v>
      </c>
      <c r="F7881" s="55">
        <v>1</v>
      </c>
      <c r="G7881" s="55">
        <v>0</v>
      </c>
    </row>
    <row r="7882" spans="2:7">
      <c r="B7882" s="55" t="s">
        <v>266</v>
      </c>
      <c r="C7882" s="55" t="s">
        <v>143</v>
      </c>
      <c r="D7882" s="55" t="s">
        <v>267</v>
      </c>
      <c r="E7882" s="55" t="s">
        <v>3933</v>
      </c>
      <c r="F7882" s="55">
        <v>56</v>
      </c>
      <c r="G7882" s="55">
        <v>61</v>
      </c>
    </row>
    <row r="7883" spans="2:7">
      <c r="B7883" s="55" t="s">
        <v>266</v>
      </c>
      <c r="C7883" s="55" t="s">
        <v>143</v>
      </c>
      <c r="D7883" s="55" t="s">
        <v>269</v>
      </c>
      <c r="E7883" s="55" t="s">
        <v>3933</v>
      </c>
      <c r="F7883" s="55">
        <v>1</v>
      </c>
      <c r="G7883" s="55">
        <v>2</v>
      </c>
    </row>
    <row r="7884" spans="2:7">
      <c r="B7884" s="55" t="s">
        <v>266</v>
      </c>
      <c r="C7884" s="55" t="s">
        <v>143</v>
      </c>
      <c r="D7884" s="55" t="s">
        <v>270</v>
      </c>
      <c r="E7884" s="55" t="s">
        <v>3933</v>
      </c>
      <c r="F7884" s="55">
        <v>11</v>
      </c>
      <c r="G7884" s="55">
        <v>2</v>
      </c>
    </row>
    <row r="7885" spans="2:7">
      <c r="B7885" s="55" t="s">
        <v>266</v>
      </c>
      <c r="C7885" s="55" t="s">
        <v>143</v>
      </c>
      <c r="D7885" s="55" t="s">
        <v>267</v>
      </c>
      <c r="E7885" s="55" t="s">
        <v>3934</v>
      </c>
      <c r="F7885" s="55">
        <v>2</v>
      </c>
      <c r="G7885" s="55">
        <v>2</v>
      </c>
    </row>
    <row r="7886" spans="2:7">
      <c r="B7886" s="55" t="s">
        <v>266</v>
      </c>
      <c r="C7886" s="55" t="s">
        <v>143</v>
      </c>
      <c r="D7886" s="55" t="s">
        <v>269</v>
      </c>
      <c r="E7886" s="55" t="s">
        <v>3934</v>
      </c>
      <c r="F7886" s="55">
        <v>0</v>
      </c>
      <c r="G7886" s="55">
        <v>1</v>
      </c>
    </row>
    <row r="7887" spans="2:7">
      <c r="B7887" s="55" t="s">
        <v>266</v>
      </c>
      <c r="C7887" s="55" t="s">
        <v>143</v>
      </c>
      <c r="D7887" s="55" t="s">
        <v>267</v>
      </c>
      <c r="E7887" s="55" t="s">
        <v>3935</v>
      </c>
      <c r="F7887" s="55">
        <v>31</v>
      </c>
      <c r="G7887" s="55">
        <v>29</v>
      </c>
    </row>
    <row r="7888" spans="2:7">
      <c r="B7888" s="55" t="s">
        <v>266</v>
      </c>
      <c r="C7888" s="55" t="s">
        <v>143</v>
      </c>
      <c r="D7888" s="55" t="s">
        <v>267</v>
      </c>
      <c r="E7888" s="55" t="s">
        <v>3936</v>
      </c>
      <c r="F7888" s="55">
        <v>94</v>
      </c>
      <c r="G7888" s="55">
        <v>5</v>
      </c>
    </row>
    <row r="7889" spans="2:7">
      <c r="B7889" s="55" t="s">
        <v>266</v>
      </c>
      <c r="C7889" s="55" t="s">
        <v>143</v>
      </c>
      <c r="D7889" s="55" t="s">
        <v>269</v>
      </c>
      <c r="E7889" s="55" t="s">
        <v>3936</v>
      </c>
      <c r="F7889" s="55">
        <v>11</v>
      </c>
      <c r="G7889" s="55">
        <v>8</v>
      </c>
    </row>
    <row r="7890" spans="2:7">
      <c r="B7890" s="55" t="s">
        <v>266</v>
      </c>
      <c r="C7890" s="55" t="s">
        <v>143</v>
      </c>
      <c r="D7890" s="55" t="s">
        <v>267</v>
      </c>
      <c r="E7890" s="55" t="s">
        <v>3937</v>
      </c>
      <c r="F7890" s="55">
        <v>0</v>
      </c>
      <c r="G7890" s="55">
        <v>0</v>
      </c>
    </row>
    <row r="7891" spans="2:7">
      <c r="B7891" s="55" t="s">
        <v>266</v>
      </c>
      <c r="C7891" s="55" t="s">
        <v>143</v>
      </c>
      <c r="D7891" s="55" t="s">
        <v>267</v>
      </c>
      <c r="E7891" s="55" t="s">
        <v>3938</v>
      </c>
      <c r="F7891" s="55">
        <v>17</v>
      </c>
      <c r="G7891" s="55">
        <v>16</v>
      </c>
    </row>
    <row r="7892" spans="2:7">
      <c r="B7892" s="55" t="s">
        <v>266</v>
      </c>
      <c r="C7892" s="55" t="s">
        <v>143</v>
      </c>
      <c r="D7892" s="55" t="s">
        <v>269</v>
      </c>
      <c r="E7892" s="55" t="s">
        <v>3938</v>
      </c>
      <c r="F7892" s="55">
        <v>0</v>
      </c>
      <c r="G7892" s="55">
        <v>0</v>
      </c>
    </row>
    <row r="7893" spans="2:7">
      <c r="B7893" s="55" t="s">
        <v>266</v>
      </c>
      <c r="C7893" s="55" t="s">
        <v>143</v>
      </c>
      <c r="D7893" s="55" t="s">
        <v>270</v>
      </c>
      <c r="E7893" s="55" t="s">
        <v>3938</v>
      </c>
      <c r="F7893" s="55">
        <v>7</v>
      </c>
      <c r="G7893" s="55">
        <v>4</v>
      </c>
    </row>
    <row r="7894" spans="2:7">
      <c r="B7894" s="55" t="s">
        <v>266</v>
      </c>
      <c r="C7894" s="55" t="s">
        <v>143</v>
      </c>
      <c r="D7894" s="55" t="s">
        <v>267</v>
      </c>
      <c r="E7894" s="55" t="s">
        <v>3939</v>
      </c>
      <c r="F7894" s="55">
        <v>17</v>
      </c>
      <c r="G7894" s="55">
        <v>14</v>
      </c>
    </row>
    <row r="7895" spans="2:7">
      <c r="B7895" s="55" t="s">
        <v>266</v>
      </c>
      <c r="C7895" s="55" t="s">
        <v>143</v>
      </c>
      <c r="D7895" s="55" t="s">
        <v>269</v>
      </c>
      <c r="E7895" s="55" t="s">
        <v>3939</v>
      </c>
      <c r="F7895" s="55">
        <v>0</v>
      </c>
      <c r="G7895" s="55">
        <v>0</v>
      </c>
    </row>
    <row r="7896" spans="2:7">
      <c r="B7896" s="55" t="s">
        <v>266</v>
      </c>
      <c r="C7896" s="55" t="s">
        <v>143</v>
      </c>
      <c r="D7896" s="55" t="s">
        <v>267</v>
      </c>
      <c r="E7896" s="55" t="s">
        <v>3940</v>
      </c>
      <c r="F7896" s="55">
        <v>18</v>
      </c>
      <c r="G7896" s="55">
        <v>10</v>
      </c>
    </row>
    <row r="7897" spans="2:7">
      <c r="B7897" s="55" t="s">
        <v>266</v>
      </c>
      <c r="C7897" s="55" t="s">
        <v>143</v>
      </c>
      <c r="D7897" s="55" t="s">
        <v>270</v>
      </c>
      <c r="E7897" s="55" t="s">
        <v>3940</v>
      </c>
      <c r="F7897" s="55">
        <v>0</v>
      </c>
      <c r="G7897" s="55">
        <v>0</v>
      </c>
    </row>
    <row r="7898" spans="2:7">
      <c r="B7898" s="55" t="s">
        <v>266</v>
      </c>
      <c r="C7898" s="55" t="s">
        <v>143</v>
      </c>
      <c r="D7898" s="55" t="s">
        <v>267</v>
      </c>
      <c r="E7898" s="55" t="s">
        <v>3941</v>
      </c>
      <c r="F7898" s="55">
        <v>0</v>
      </c>
      <c r="G7898" s="55">
        <v>6</v>
      </c>
    </row>
    <row r="7899" spans="2:7">
      <c r="B7899" s="55" t="s">
        <v>266</v>
      </c>
      <c r="C7899" s="55" t="s">
        <v>143</v>
      </c>
      <c r="D7899" s="55" t="s">
        <v>267</v>
      </c>
      <c r="E7899" s="55" t="s">
        <v>3942</v>
      </c>
      <c r="F7899" s="55">
        <v>28</v>
      </c>
      <c r="G7899" s="55">
        <v>89</v>
      </c>
    </row>
    <row r="7900" spans="2:7">
      <c r="B7900" s="55" t="s">
        <v>266</v>
      </c>
      <c r="C7900" s="55" t="s">
        <v>143</v>
      </c>
      <c r="D7900" s="55" t="s">
        <v>269</v>
      </c>
      <c r="E7900" s="55" t="s">
        <v>3942</v>
      </c>
      <c r="F7900" s="55">
        <v>1</v>
      </c>
      <c r="G7900" s="55">
        <v>2</v>
      </c>
    </row>
    <row r="7901" spans="2:7">
      <c r="B7901" s="55" t="s">
        <v>266</v>
      </c>
      <c r="C7901" s="55" t="s">
        <v>143</v>
      </c>
      <c r="D7901" s="55" t="s">
        <v>270</v>
      </c>
      <c r="E7901" s="55" t="s">
        <v>3942</v>
      </c>
      <c r="F7901" s="55">
        <v>2</v>
      </c>
      <c r="G7901" s="55">
        <v>0</v>
      </c>
    </row>
    <row r="7902" spans="2:7">
      <c r="B7902" s="55" t="s">
        <v>266</v>
      </c>
      <c r="C7902" s="55" t="s">
        <v>143</v>
      </c>
      <c r="D7902" s="55" t="s">
        <v>267</v>
      </c>
      <c r="E7902" s="55" t="s">
        <v>3943</v>
      </c>
      <c r="F7902" s="55">
        <v>0</v>
      </c>
      <c r="G7902" s="55">
        <v>0</v>
      </c>
    </row>
    <row r="7903" spans="2:7">
      <c r="B7903" s="55" t="s">
        <v>266</v>
      </c>
      <c r="C7903" s="55" t="s">
        <v>143</v>
      </c>
      <c r="D7903" s="55" t="s">
        <v>267</v>
      </c>
      <c r="E7903" s="55" t="s">
        <v>3944</v>
      </c>
      <c r="F7903" s="55">
        <v>2</v>
      </c>
      <c r="G7903" s="55">
        <v>1</v>
      </c>
    </row>
    <row r="7904" spans="2:7">
      <c r="B7904" s="55" t="s">
        <v>266</v>
      </c>
      <c r="C7904" s="55" t="s">
        <v>143</v>
      </c>
      <c r="D7904" s="55" t="s">
        <v>270</v>
      </c>
      <c r="E7904" s="55" t="s">
        <v>3944</v>
      </c>
      <c r="F7904" s="55">
        <v>0</v>
      </c>
      <c r="G7904" s="55">
        <v>0</v>
      </c>
    </row>
    <row r="7905" spans="2:7">
      <c r="B7905" s="55" t="s">
        <v>266</v>
      </c>
      <c r="C7905" s="55" t="s">
        <v>143</v>
      </c>
      <c r="D7905" s="55" t="s">
        <v>267</v>
      </c>
      <c r="E7905" s="55" t="s">
        <v>3945</v>
      </c>
      <c r="F7905" s="55">
        <v>40</v>
      </c>
      <c r="G7905" s="55">
        <v>26</v>
      </c>
    </row>
    <row r="7906" spans="2:7">
      <c r="B7906" s="55" t="s">
        <v>266</v>
      </c>
      <c r="C7906" s="55" t="s">
        <v>143</v>
      </c>
      <c r="D7906" s="55" t="s">
        <v>269</v>
      </c>
      <c r="E7906" s="55" t="s">
        <v>3945</v>
      </c>
      <c r="F7906" s="55">
        <v>0</v>
      </c>
      <c r="G7906" s="55">
        <v>1</v>
      </c>
    </row>
    <row r="7907" spans="2:7">
      <c r="B7907" s="55" t="s">
        <v>266</v>
      </c>
      <c r="C7907" s="55" t="s">
        <v>143</v>
      </c>
      <c r="D7907" s="55" t="s">
        <v>270</v>
      </c>
      <c r="E7907" s="55" t="s">
        <v>3945</v>
      </c>
      <c r="F7907" s="55">
        <v>0</v>
      </c>
      <c r="G7907" s="55">
        <v>0</v>
      </c>
    </row>
    <row r="7908" spans="2:7">
      <c r="B7908" s="55" t="s">
        <v>266</v>
      </c>
      <c r="C7908" s="55" t="s">
        <v>143</v>
      </c>
      <c r="D7908" s="55" t="s">
        <v>267</v>
      </c>
      <c r="E7908" s="55" t="s">
        <v>3946</v>
      </c>
      <c r="F7908" s="55">
        <v>0</v>
      </c>
      <c r="G7908" s="55">
        <v>0</v>
      </c>
    </row>
    <row r="7909" spans="2:7">
      <c r="B7909" s="55" t="s">
        <v>266</v>
      </c>
      <c r="C7909" s="55" t="s">
        <v>143</v>
      </c>
      <c r="D7909" s="55" t="s">
        <v>269</v>
      </c>
      <c r="E7909" s="55" t="s">
        <v>3946</v>
      </c>
      <c r="F7909" s="55">
        <v>0</v>
      </c>
      <c r="G7909" s="55">
        <v>0</v>
      </c>
    </row>
    <row r="7910" spans="2:7">
      <c r="B7910" s="55" t="s">
        <v>266</v>
      </c>
      <c r="C7910" s="55" t="s">
        <v>143</v>
      </c>
      <c r="D7910" s="55" t="s">
        <v>267</v>
      </c>
      <c r="E7910" s="55" t="s">
        <v>3947</v>
      </c>
      <c r="F7910" s="55">
        <v>11</v>
      </c>
      <c r="G7910" s="55">
        <v>14</v>
      </c>
    </row>
    <row r="7911" spans="2:7">
      <c r="B7911" s="55" t="s">
        <v>266</v>
      </c>
      <c r="C7911" s="55" t="s">
        <v>143</v>
      </c>
      <c r="D7911" s="55" t="s">
        <v>269</v>
      </c>
      <c r="E7911" s="55" t="s">
        <v>3947</v>
      </c>
      <c r="F7911" s="55">
        <v>0</v>
      </c>
      <c r="G7911" s="55">
        <v>0</v>
      </c>
    </row>
    <row r="7912" spans="2:7">
      <c r="B7912" s="55" t="s">
        <v>266</v>
      </c>
      <c r="C7912" s="55" t="s">
        <v>143</v>
      </c>
      <c r="D7912" s="55" t="s">
        <v>270</v>
      </c>
      <c r="E7912" s="55" t="s">
        <v>3947</v>
      </c>
      <c r="F7912" s="55">
        <v>0</v>
      </c>
      <c r="G7912" s="55">
        <v>0</v>
      </c>
    </row>
    <row r="7913" spans="2:7">
      <c r="B7913" s="55" t="s">
        <v>266</v>
      </c>
      <c r="C7913" s="55" t="s">
        <v>143</v>
      </c>
      <c r="D7913" s="55" t="s">
        <v>267</v>
      </c>
      <c r="E7913" s="55" t="s">
        <v>3948</v>
      </c>
      <c r="F7913" s="55">
        <v>20</v>
      </c>
      <c r="G7913" s="55">
        <v>23</v>
      </c>
    </row>
    <row r="7914" spans="2:7">
      <c r="B7914" s="55" t="s">
        <v>266</v>
      </c>
      <c r="C7914" s="55" t="s">
        <v>143</v>
      </c>
      <c r="D7914" s="55" t="s">
        <v>269</v>
      </c>
      <c r="E7914" s="55" t="s">
        <v>3948</v>
      </c>
      <c r="F7914" s="55">
        <v>15</v>
      </c>
      <c r="G7914" s="55">
        <v>32</v>
      </c>
    </row>
    <row r="7915" spans="2:7">
      <c r="B7915" s="55" t="s">
        <v>266</v>
      </c>
      <c r="C7915" s="55" t="s">
        <v>143</v>
      </c>
      <c r="D7915" s="55" t="s">
        <v>270</v>
      </c>
      <c r="E7915" s="55" t="s">
        <v>3948</v>
      </c>
      <c r="F7915" s="55">
        <v>0</v>
      </c>
      <c r="G7915" s="55">
        <v>0</v>
      </c>
    </row>
    <row r="7916" spans="2:7">
      <c r="B7916" s="55" t="s">
        <v>266</v>
      </c>
      <c r="C7916" s="55" t="s">
        <v>143</v>
      </c>
      <c r="D7916" s="55" t="s">
        <v>267</v>
      </c>
      <c r="E7916" s="55" t="s">
        <v>3949</v>
      </c>
      <c r="F7916" s="55">
        <v>45</v>
      </c>
      <c r="G7916" s="55">
        <v>44</v>
      </c>
    </row>
    <row r="7917" spans="2:7">
      <c r="B7917" s="55" t="s">
        <v>266</v>
      </c>
      <c r="C7917" s="55" t="s">
        <v>143</v>
      </c>
      <c r="D7917" s="55" t="s">
        <v>269</v>
      </c>
      <c r="E7917" s="55" t="s">
        <v>3949</v>
      </c>
      <c r="F7917" s="55">
        <v>0</v>
      </c>
      <c r="G7917" s="55">
        <v>6</v>
      </c>
    </row>
    <row r="7918" spans="2:7">
      <c r="B7918" s="55" t="s">
        <v>266</v>
      </c>
      <c r="C7918" s="55" t="s">
        <v>143</v>
      </c>
      <c r="D7918" s="55" t="s">
        <v>270</v>
      </c>
      <c r="E7918" s="55" t="s">
        <v>3949</v>
      </c>
      <c r="F7918" s="55">
        <v>0</v>
      </c>
      <c r="G7918" s="55">
        <v>1</v>
      </c>
    </row>
    <row r="7919" spans="2:7">
      <c r="B7919" s="55" t="s">
        <v>266</v>
      </c>
      <c r="C7919" s="55" t="s">
        <v>143</v>
      </c>
      <c r="D7919" s="55" t="s">
        <v>267</v>
      </c>
      <c r="E7919" s="55" t="s">
        <v>3950</v>
      </c>
      <c r="F7919" s="55">
        <v>1</v>
      </c>
      <c r="G7919" s="55">
        <v>1</v>
      </c>
    </row>
    <row r="7920" spans="2:7">
      <c r="B7920" s="55" t="s">
        <v>266</v>
      </c>
      <c r="C7920" s="55" t="s">
        <v>143</v>
      </c>
      <c r="D7920" s="55" t="s">
        <v>267</v>
      </c>
      <c r="E7920" s="55" t="s">
        <v>3951</v>
      </c>
      <c r="F7920" s="55">
        <v>3</v>
      </c>
      <c r="G7920" s="55">
        <v>5</v>
      </c>
    </row>
    <row r="7921" spans="2:7">
      <c r="B7921" s="55" t="s">
        <v>266</v>
      </c>
      <c r="C7921" s="55" t="s">
        <v>143</v>
      </c>
      <c r="D7921" s="55" t="s">
        <v>269</v>
      </c>
      <c r="E7921" s="55" t="s">
        <v>3951</v>
      </c>
      <c r="F7921" s="55">
        <v>0</v>
      </c>
      <c r="G7921" s="55">
        <v>0</v>
      </c>
    </row>
    <row r="7922" spans="2:7">
      <c r="B7922" s="55" t="s">
        <v>266</v>
      </c>
      <c r="C7922" s="55" t="s">
        <v>143</v>
      </c>
      <c r="D7922" s="55" t="s">
        <v>270</v>
      </c>
      <c r="E7922" s="55" t="s">
        <v>3951</v>
      </c>
      <c r="F7922" s="55">
        <v>1</v>
      </c>
      <c r="G7922" s="55">
        <v>1</v>
      </c>
    </row>
    <row r="7923" spans="2:7">
      <c r="B7923" s="55" t="s">
        <v>266</v>
      </c>
      <c r="C7923" s="55" t="s">
        <v>143</v>
      </c>
      <c r="D7923" s="55" t="s">
        <v>267</v>
      </c>
      <c r="E7923" s="55" t="s">
        <v>3952</v>
      </c>
      <c r="F7923" s="55">
        <v>430</v>
      </c>
      <c r="G7923" s="55">
        <v>408</v>
      </c>
    </row>
    <row r="7924" spans="2:7">
      <c r="B7924" s="55" t="s">
        <v>266</v>
      </c>
      <c r="C7924" s="55" t="s">
        <v>143</v>
      </c>
      <c r="D7924" s="55" t="s">
        <v>269</v>
      </c>
      <c r="E7924" s="55" t="s">
        <v>3952</v>
      </c>
      <c r="F7924" s="55">
        <v>30</v>
      </c>
      <c r="G7924" s="55">
        <v>32</v>
      </c>
    </row>
    <row r="7925" spans="2:7">
      <c r="B7925" s="55" t="s">
        <v>266</v>
      </c>
      <c r="C7925" s="55" t="s">
        <v>143</v>
      </c>
      <c r="D7925" s="55" t="s">
        <v>270</v>
      </c>
      <c r="E7925" s="55" t="s">
        <v>3952</v>
      </c>
      <c r="F7925" s="55">
        <v>21</v>
      </c>
      <c r="G7925" s="55">
        <v>35</v>
      </c>
    </row>
    <row r="7926" spans="2:7">
      <c r="B7926" s="55" t="s">
        <v>266</v>
      </c>
      <c r="C7926" s="55" t="s">
        <v>143</v>
      </c>
      <c r="D7926" s="55" t="s">
        <v>267</v>
      </c>
      <c r="E7926" s="55" t="s">
        <v>3953</v>
      </c>
      <c r="F7926" s="55">
        <v>0</v>
      </c>
      <c r="G7926" s="55">
        <v>0</v>
      </c>
    </row>
    <row r="7927" spans="2:7">
      <c r="B7927" s="55" t="s">
        <v>266</v>
      </c>
      <c r="C7927" s="55" t="s">
        <v>143</v>
      </c>
      <c r="D7927" s="55" t="s">
        <v>269</v>
      </c>
      <c r="E7927" s="55" t="s">
        <v>3953</v>
      </c>
      <c r="F7927" s="55">
        <v>0</v>
      </c>
      <c r="G7927" s="55">
        <v>0</v>
      </c>
    </row>
    <row r="7928" spans="2:7">
      <c r="B7928" s="55" t="s">
        <v>266</v>
      </c>
      <c r="C7928" s="55" t="s">
        <v>143</v>
      </c>
      <c r="D7928" s="55" t="s">
        <v>267</v>
      </c>
      <c r="E7928" s="55" t="s">
        <v>1039</v>
      </c>
      <c r="F7928" s="55">
        <v>895</v>
      </c>
      <c r="G7928" s="55">
        <v>975</v>
      </c>
    </row>
    <row r="7929" spans="2:7">
      <c r="B7929" s="55" t="s">
        <v>266</v>
      </c>
      <c r="C7929" s="55" t="s">
        <v>143</v>
      </c>
      <c r="D7929" s="55" t="s">
        <v>269</v>
      </c>
      <c r="E7929" s="55" t="s">
        <v>1039</v>
      </c>
      <c r="F7929" s="55">
        <v>123</v>
      </c>
      <c r="G7929" s="55">
        <v>105</v>
      </c>
    </row>
    <row r="7930" spans="2:7">
      <c r="B7930" s="55" t="s">
        <v>266</v>
      </c>
      <c r="C7930" s="55" t="s">
        <v>143</v>
      </c>
      <c r="D7930" s="55" t="s">
        <v>270</v>
      </c>
      <c r="E7930" s="55" t="s">
        <v>1039</v>
      </c>
      <c r="F7930" s="55">
        <v>102</v>
      </c>
      <c r="G7930" s="55">
        <v>84</v>
      </c>
    </row>
    <row r="7931" spans="2:7">
      <c r="B7931" s="55" t="s">
        <v>266</v>
      </c>
      <c r="C7931" s="55" t="s">
        <v>143</v>
      </c>
      <c r="D7931" s="55" t="s">
        <v>267</v>
      </c>
      <c r="E7931" s="55" t="s">
        <v>3954</v>
      </c>
      <c r="F7931" s="55">
        <v>4</v>
      </c>
      <c r="G7931" s="55">
        <v>4</v>
      </c>
    </row>
    <row r="7932" spans="2:7">
      <c r="B7932" s="55" t="s">
        <v>266</v>
      </c>
      <c r="C7932" s="55" t="s">
        <v>143</v>
      </c>
      <c r="D7932" s="55" t="s">
        <v>269</v>
      </c>
      <c r="E7932" s="55" t="s">
        <v>3954</v>
      </c>
      <c r="F7932" s="55">
        <v>0</v>
      </c>
      <c r="G7932" s="55">
        <v>0</v>
      </c>
    </row>
    <row r="7933" spans="2:7">
      <c r="B7933" s="55" t="s">
        <v>266</v>
      </c>
      <c r="C7933" s="55" t="s">
        <v>143</v>
      </c>
      <c r="D7933" s="55" t="s">
        <v>267</v>
      </c>
      <c r="E7933" s="55" t="s">
        <v>3955</v>
      </c>
      <c r="F7933" s="55">
        <v>67</v>
      </c>
      <c r="G7933" s="55">
        <v>197</v>
      </c>
    </row>
    <row r="7934" spans="2:7">
      <c r="B7934" s="55" t="s">
        <v>266</v>
      </c>
      <c r="C7934" s="55" t="s">
        <v>143</v>
      </c>
      <c r="D7934" s="55" t="s">
        <v>269</v>
      </c>
      <c r="E7934" s="55" t="s">
        <v>3955</v>
      </c>
      <c r="F7934" s="55">
        <v>25</v>
      </c>
      <c r="G7934" s="55">
        <v>67</v>
      </c>
    </row>
    <row r="7935" spans="2:7">
      <c r="B7935" s="55" t="s">
        <v>266</v>
      </c>
      <c r="C7935" s="55" t="s">
        <v>143</v>
      </c>
      <c r="D7935" s="55" t="s">
        <v>270</v>
      </c>
      <c r="E7935" s="55" t="s">
        <v>3955</v>
      </c>
      <c r="F7935" s="55">
        <v>5</v>
      </c>
      <c r="G7935" s="55">
        <v>5</v>
      </c>
    </row>
    <row r="7936" spans="2:7">
      <c r="B7936" s="55" t="s">
        <v>266</v>
      </c>
      <c r="C7936" s="55" t="s">
        <v>143</v>
      </c>
      <c r="D7936" s="55" t="s">
        <v>267</v>
      </c>
      <c r="E7936" s="55" t="s">
        <v>3956</v>
      </c>
      <c r="F7936" s="55">
        <v>227</v>
      </c>
      <c r="G7936" s="55">
        <v>171</v>
      </c>
    </row>
    <row r="7937" spans="2:7">
      <c r="B7937" s="55" t="s">
        <v>266</v>
      </c>
      <c r="C7937" s="55" t="s">
        <v>143</v>
      </c>
      <c r="D7937" s="55" t="s">
        <v>269</v>
      </c>
      <c r="E7937" s="55" t="s">
        <v>3956</v>
      </c>
      <c r="F7937" s="55">
        <v>27</v>
      </c>
      <c r="G7937" s="55">
        <v>2</v>
      </c>
    </row>
    <row r="7938" spans="2:7">
      <c r="B7938" s="55" t="s">
        <v>266</v>
      </c>
      <c r="C7938" s="55" t="s">
        <v>143</v>
      </c>
      <c r="D7938" s="55" t="s">
        <v>270</v>
      </c>
      <c r="E7938" s="55" t="s">
        <v>3956</v>
      </c>
      <c r="F7938" s="55">
        <v>9</v>
      </c>
      <c r="G7938" s="55">
        <v>3</v>
      </c>
    </row>
    <row r="7939" spans="2:7">
      <c r="B7939" s="55" t="s">
        <v>266</v>
      </c>
      <c r="C7939" s="55" t="s">
        <v>143</v>
      </c>
      <c r="D7939" s="55" t="s">
        <v>267</v>
      </c>
      <c r="E7939" s="55" t="s">
        <v>3957</v>
      </c>
      <c r="F7939" s="55">
        <v>2</v>
      </c>
      <c r="G7939" s="55">
        <v>4</v>
      </c>
    </row>
    <row r="7940" spans="2:7">
      <c r="B7940" s="55" t="s">
        <v>266</v>
      </c>
      <c r="C7940" s="55" t="s">
        <v>143</v>
      </c>
      <c r="D7940" s="55" t="s">
        <v>267</v>
      </c>
      <c r="E7940" s="55" t="s">
        <v>3958</v>
      </c>
      <c r="F7940" s="55">
        <v>191</v>
      </c>
      <c r="G7940" s="55">
        <v>219</v>
      </c>
    </row>
    <row r="7941" spans="2:7">
      <c r="B7941" s="55" t="s">
        <v>266</v>
      </c>
      <c r="C7941" s="55" t="s">
        <v>143</v>
      </c>
      <c r="D7941" s="55" t="s">
        <v>269</v>
      </c>
      <c r="E7941" s="55" t="s">
        <v>3958</v>
      </c>
      <c r="F7941" s="55">
        <v>28</v>
      </c>
      <c r="G7941" s="55">
        <v>36</v>
      </c>
    </row>
    <row r="7942" spans="2:7">
      <c r="B7942" s="55" t="s">
        <v>266</v>
      </c>
      <c r="C7942" s="55" t="s">
        <v>143</v>
      </c>
      <c r="D7942" s="55" t="s">
        <v>270</v>
      </c>
      <c r="E7942" s="55" t="s">
        <v>3958</v>
      </c>
      <c r="F7942" s="55">
        <v>19</v>
      </c>
      <c r="G7942" s="55">
        <v>8</v>
      </c>
    </row>
    <row r="7943" spans="2:7">
      <c r="B7943" s="55" t="s">
        <v>266</v>
      </c>
      <c r="C7943" s="55" t="s">
        <v>143</v>
      </c>
      <c r="D7943" s="55" t="s">
        <v>267</v>
      </c>
      <c r="E7943" s="55" t="s">
        <v>3959</v>
      </c>
      <c r="F7943" s="55">
        <v>118</v>
      </c>
      <c r="G7943" s="55">
        <v>158</v>
      </c>
    </row>
    <row r="7944" spans="2:7">
      <c r="B7944" s="55" t="s">
        <v>266</v>
      </c>
      <c r="C7944" s="55" t="s">
        <v>143</v>
      </c>
      <c r="D7944" s="55" t="s">
        <v>269</v>
      </c>
      <c r="E7944" s="55" t="s">
        <v>3959</v>
      </c>
      <c r="F7944" s="55">
        <v>2</v>
      </c>
      <c r="G7944" s="55">
        <v>9</v>
      </c>
    </row>
    <row r="7945" spans="2:7">
      <c r="B7945" s="55" t="s">
        <v>266</v>
      </c>
      <c r="C7945" s="55" t="s">
        <v>143</v>
      </c>
      <c r="D7945" s="55" t="s">
        <v>270</v>
      </c>
      <c r="E7945" s="55" t="s">
        <v>3959</v>
      </c>
      <c r="F7945" s="55">
        <v>1</v>
      </c>
      <c r="G7945" s="55">
        <v>2</v>
      </c>
    </row>
    <row r="7946" spans="2:7">
      <c r="B7946" s="55" t="s">
        <v>266</v>
      </c>
      <c r="C7946" s="55" t="s">
        <v>143</v>
      </c>
      <c r="D7946" s="55" t="s">
        <v>267</v>
      </c>
      <c r="E7946" s="55" t="s">
        <v>3960</v>
      </c>
      <c r="F7946" s="55">
        <v>29</v>
      </c>
      <c r="G7946" s="55">
        <v>48</v>
      </c>
    </row>
    <row r="7947" spans="2:7">
      <c r="B7947" s="55" t="s">
        <v>266</v>
      </c>
      <c r="C7947" s="55" t="s">
        <v>143</v>
      </c>
      <c r="D7947" s="55" t="s">
        <v>269</v>
      </c>
      <c r="E7947" s="55" t="s">
        <v>3960</v>
      </c>
      <c r="F7947" s="55">
        <v>12</v>
      </c>
      <c r="G7947" s="55">
        <v>10</v>
      </c>
    </row>
    <row r="7948" spans="2:7">
      <c r="B7948" s="55" t="s">
        <v>266</v>
      </c>
      <c r="C7948" s="55" t="s">
        <v>143</v>
      </c>
      <c r="D7948" s="55" t="s">
        <v>270</v>
      </c>
      <c r="E7948" s="55" t="s">
        <v>3960</v>
      </c>
      <c r="F7948" s="55">
        <v>7</v>
      </c>
      <c r="G7948" s="55">
        <v>5</v>
      </c>
    </row>
    <row r="7949" spans="2:7">
      <c r="B7949" s="55" t="s">
        <v>266</v>
      </c>
      <c r="C7949" s="55" t="s">
        <v>143</v>
      </c>
      <c r="D7949" s="55" t="s">
        <v>267</v>
      </c>
      <c r="E7949" s="55" t="s">
        <v>3961</v>
      </c>
      <c r="F7949" s="55">
        <v>97</v>
      </c>
      <c r="G7949" s="55">
        <v>36</v>
      </c>
    </row>
    <row r="7950" spans="2:7">
      <c r="B7950" s="55" t="s">
        <v>266</v>
      </c>
      <c r="C7950" s="55" t="s">
        <v>143</v>
      </c>
      <c r="D7950" s="55" t="s">
        <v>269</v>
      </c>
      <c r="E7950" s="55" t="s">
        <v>3961</v>
      </c>
      <c r="F7950" s="55">
        <v>1</v>
      </c>
      <c r="G7950" s="55">
        <v>1</v>
      </c>
    </row>
    <row r="7951" spans="2:7">
      <c r="B7951" s="55" t="s">
        <v>266</v>
      </c>
      <c r="C7951" s="55" t="s">
        <v>143</v>
      </c>
      <c r="D7951" s="55" t="s">
        <v>270</v>
      </c>
      <c r="E7951" s="55" t="s">
        <v>3961</v>
      </c>
      <c r="F7951" s="55">
        <v>2</v>
      </c>
      <c r="G7951" s="55">
        <v>2</v>
      </c>
    </row>
    <row r="7952" spans="2:7">
      <c r="B7952" s="55" t="s">
        <v>266</v>
      </c>
      <c r="C7952" s="55" t="s">
        <v>143</v>
      </c>
      <c r="D7952" s="55" t="s">
        <v>267</v>
      </c>
      <c r="E7952" s="55" t="s">
        <v>3962</v>
      </c>
      <c r="F7952" s="55">
        <v>5</v>
      </c>
      <c r="G7952" s="55">
        <v>3</v>
      </c>
    </row>
    <row r="7953" spans="2:7">
      <c r="B7953" s="55" t="s">
        <v>266</v>
      </c>
      <c r="C7953" s="55" t="s">
        <v>143</v>
      </c>
      <c r="D7953" s="55" t="s">
        <v>269</v>
      </c>
      <c r="E7953" s="55" t="s">
        <v>3962</v>
      </c>
      <c r="F7953" s="55">
        <v>0</v>
      </c>
      <c r="G7953" s="55">
        <v>0</v>
      </c>
    </row>
    <row r="7954" spans="2:7">
      <c r="B7954" s="55" t="s">
        <v>266</v>
      </c>
      <c r="C7954" s="55" t="s">
        <v>143</v>
      </c>
      <c r="D7954" s="55" t="s">
        <v>267</v>
      </c>
      <c r="E7954" s="55" t="s">
        <v>3963</v>
      </c>
      <c r="F7954" s="55">
        <v>12</v>
      </c>
      <c r="G7954" s="55">
        <v>0</v>
      </c>
    </row>
    <row r="7955" spans="2:7">
      <c r="B7955" s="55" t="s">
        <v>266</v>
      </c>
      <c r="C7955" s="55" t="s">
        <v>143</v>
      </c>
      <c r="D7955" s="55" t="s">
        <v>267</v>
      </c>
      <c r="E7955" s="55" t="s">
        <v>3964</v>
      </c>
      <c r="F7955" s="55">
        <v>13</v>
      </c>
      <c r="G7955" s="55">
        <v>10</v>
      </c>
    </row>
    <row r="7956" spans="2:7">
      <c r="B7956" s="55" t="s">
        <v>266</v>
      </c>
      <c r="C7956" s="55" t="s">
        <v>143</v>
      </c>
      <c r="D7956" s="55" t="s">
        <v>269</v>
      </c>
      <c r="E7956" s="55" t="s">
        <v>3964</v>
      </c>
      <c r="F7956" s="55">
        <v>0</v>
      </c>
      <c r="G7956" s="55">
        <v>0</v>
      </c>
    </row>
    <row r="7957" spans="2:7">
      <c r="B7957" s="55" t="s">
        <v>266</v>
      </c>
      <c r="C7957" s="55" t="s">
        <v>143</v>
      </c>
      <c r="D7957" s="55" t="s">
        <v>270</v>
      </c>
      <c r="E7957" s="55" t="s">
        <v>3964</v>
      </c>
      <c r="F7957" s="55">
        <v>0</v>
      </c>
      <c r="G7957" s="55">
        <v>0</v>
      </c>
    </row>
    <row r="7958" spans="2:7">
      <c r="B7958" s="55" t="s">
        <v>266</v>
      </c>
      <c r="C7958" s="55" t="s">
        <v>143</v>
      </c>
      <c r="D7958" s="55" t="s">
        <v>267</v>
      </c>
      <c r="E7958" s="55" t="s">
        <v>3965</v>
      </c>
      <c r="F7958" s="55">
        <v>4</v>
      </c>
      <c r="G7958" s="55">
        <v>4</v>
      </c>
    </row>
    <row r="7959" spans="2:7">
      <c r="B7959" s="55" t="s">
        <v>266</v>
      </c>
      <c r="C7959" s="55" t="s">
        <v>143</v>
      </c>
      <c r="D7959" s="55" t="s">
        <v>269</v>
      </c>
      <c r="E7959" s="55" t="s">
        <v>3965</v>
      </c>
      <c r="F7959" s="55">
        <v>0</v>
      </c>
      <c r="G7959" s="55">
        <v>11</v>
      </c>
    </row>
    <row r="7960" spans="2:7">
      <c r="B7960" s="55" t="s">
        <v>266</v>
      </c>
      <c r="C7960" s="55" t="s">
        <v>143</v>
      </c>
      <c r="D7960" s="55" t="s">
        <v>270</v>
      </c>
      <c r="E7960" s="55" t="s">
        <v>3965</v>
      </c>
      <c r="F7960" s="55">
        <v>0</v>
      </c>
      <c r="G7960" s="55">
        <v>0</v>
      </c>
    </row>
    <row r="7961" spans="2:7">
      <c r="B7961" s="55" t="s">
        <v>266</v>
      </c>
      <c r="C7961" s="55" t="s">
        <v>143</v>
      </c>
      <c r="D7961" s="55" t="s">
        <v>267</v>
      </c>
      <c r="E7961" s="55" t="s">
        <v>3966</v>
      </c>
      <c r="F7961" s="55">
        <v>0</v>
      </c>
      <c r="G7961" s="55">
        <v>3</v>
      </c>
    </row>
    <row r="7962" spans="2:7">
      <c r="B7962" s="55" t="s">
        <v>266</v>
      </c>
      <c r="C7962" s="55" t="s">
        <v>143</v>
      </c>
      <c r="D7962" s="55" t="s">
        <v>270</v>
      </c>
      <c r="E7962" s="55" t="s">
        <v>3966</v>
      </c>
      <c r="F7962" s="55">
        <v>0</v>
      </c>
      <c r="G7962" s="55">
        <v>0</v>
      </c>
    </row>
    <row r="7963" spans="2:7">
      <c r="B7963" s="55" t="s">
        <v>266</v>
      </c>
      <c r="C7963" s="55" t="s">
        <v>143</v>
      </c>
      <c r="D7963" s="55" t="s">
        <v>267</v>
      </c>
      <c r="E7963" s="55" t="s">
        <v>3967</v>
      </c>
      <c r="F7963" s="55">
        <v>10</v>
      </c>
      <c r="G7963" s="55">
        <v>8</v>
      </c>
    </row>
    <row r="7964" spans="2:7">
      <c r="B7964" s="55" t="s">
        <v>266</v>
      </c>
      <c r="C7964" s="55" t="s">
        <v>143</v>
      </c>
      <c r="D7964" s="55" t="s">
        <v>269</v>
      </c>
      <c r="E7964" s="55" t="s">
        <v>3967</v>
      </c>
      <c r="F7964" s="55">
        <v>10</v>
      </c>
      <c r="G7964" s="55">
        <v>14</v>
      </c>
    </row>
    <row r="7965" spans="2:7">
      <c r="B7965" s="55" t="s">
        <v>266</v>
      </c>
      <c r="C7965" s="55" t="s">
        <v>143</v>
      </c>
      <c r="D7965" s="55" t="s">
        <v>270</v>
      </c>
      <c r="E7965" s="55" t="s">
        <v>3967</v>
      </c>
      <c r="F7965" s="55">
        <v>25</v>
      </c>
      <c r="G7965" s="55">
        <v>11</v>
      </c>
    </row>
    <row r="7966" spans="2:7">
      <c r="B7966" s="55" t="s">
        <v>266</v>
      </c>
      <c r="C7966" s="55" t="s">
        <v>143</v>
      </c>
      <c r="D7966" s="55" t="s">
        <v>267</v>
      </c>
      <c r="E7966" s="55" t="s">
        <v>3968</v>
      </c>
      <c r="F7966" s="55">
        <v>0</v>
      </c>
      <c r="G7966" s="55">
        <v>2</v>
      </c>
    </row>
    <row r="7967" spans="2:7">
      <c r="B7967" s="55" t="s">
        <v>266</v>
      </c>
      <c r="C7967" s="55" t="s">
        <v>143</v>
      </c>
      <c r="D7967" s="55" t="s">
        <v>269</v>
      </c>
      <c r="E7967" s="55" t="s">
        <v>3968</v>
      </c>
      <c r="F7967" s="55">
        <v>1</v>
      </c>
      <c r="G7967" s="55">
        <v>0</v>
      </c>
    </row>
    <row r="7968" spans="2:7">
      <c r="B7968" s="55" t="s">
        <v>266</v>
      </c>
      <c r="C7968" s="55" t="s">
        <v>143</v>
      </c>
      <c r="D7968" s="55" t="s">
        <v>267</v>
      </c>
      <c r="E7968" s="55" t="s">
        <v>3969</v>
      </c>
      <c r="F7968" s="55">
        <v>26</v>
      </c>
      <c r="G7968" s="55">
        <v>23</v>
      </c>
    </row>
    <row r="7969" spans="2:7">
      <c r="B7969" s="55" t="s">
        <v>266</v>
      </c>
      <c r="C7969" s="55" t="s">
        <v>143</v>
      </c>
      <c r="D7969" s="55" t="s">
        <v>269</v>
      </c>
      <c r="E7969" s="55" t="s">
        <v>3969</v>
      </c>
      <c r="F7969" s="55">
        <v>0</v>
      </c>
      <c r="G7969" s="55">
        <v>2</v>
      </c>
    </row>
    <row r="7970" spans="2:7">
      <c r="B7970" s="55" t="s">
        <v>266</v>
      </c>
      <c r="C7970" s="55" t="s">
        <v>143</v>
      </c>
      <c r="D7970" s="55" t="s">
        <v>270</v>
      </c>
      <c r="E7970" s="55" t="s">
        <v>3969</v>
      </c>
      <c r="F7970" s="55">
        <v>3</v>
      </c>
      <c r="G7970" s="55">
        <v>2</v>
      </c>
    </row>
    <row r="7971" spans="2:7">
      <c r="B7971" s="55" t="s">
        <v>266</v>
      </c>
      <c r="C7971" s="55" t="s">
        <v>143</v>
      </c>
      <c r="D7971" s="55" t="s">
        <v>267</v>
      </c>
      <c r="E7971" s="55" t="s">
        <v>2329</v>
      </c>
      <c r="F7971" s="55">
        <v>6</v>
      </c>
      <c r="G7971" s="55">
        <v>11</v>
      </c>
    </row>
    <row r="7972" spans="2:7">
      <c r="B7972" s="55" t="s">
        <v>266</v>
      </c>
      <c r="C7972" s="55" t="s">
        <v>143</v>
      </c>
      <c r="D7972" s="55" t="s">
        <v>269</v>
      </c>
      <c r="E7972" s="55" t="s">
        <v>2329</v>
      </c>
      <c r="F7972" s="55">
        <v>2</v>
      </c>
      <c r="G7972" s="55">
        <v>0</v>
      </c>
    </row>
    <row r="7973" spans="2:7">
      <c r="B7973" s="55" t="s">
        <v>266</v>
      </c>
      <c r="C7973" s="55" t="s">
        <v>143</v>
      </c>
      <c r="D7973" s="55" t="s">
        <v>270</v>
      </c>
      <c r="E7973" s="55" t="s">
        <v>2329</v>
      </c>
      <c r="F7973" s="55">
        <v>5</v>
      </c>
      <c r="G7973" s="55">
        <v>2</v>
      </c>
    </row>
    <row r="7974" spans="2:7">
      <c r="B7974" s="55" t="s">
        <v>266</v>
      </c>
      <c r="C7974" s="55" t="s">
        <v>143</v>
      </c>
      <c r="D7974" s="55" t="s">
        <v>267</v>
      </c>
      <c r="E7974" s="55" t="s">
        <v>782</v>
      </c>
      <c r="F7974" s="55">
        <v>55</v>
      </c>
      <c r="G7974" s="55">
        <v>153</v>
      </c>
    </row>
    <row r="7975" spans="2:7">
      <c r="B7975" s="55" t="s">
        <v>266</v>
      </c>
      <c r="C7975" s="55" t="s">
        <v>143</v>
      </c>
      <c r="D7975" s="55" t="s">
        <v>269</v>
      </c>
      <c r="E7975" s="55" t="s">
        <v>782</v>
      </c>
      <c r="F7975" s="55">
        <v>3</v>
      </c>
      <c r="G7975" s="55">
        <v>2</v>
      </c>
    </row>
    <row r="7976" spans="2:7">
      <c r="B7976" s="55" t="s">
        <v>266</v>
      </c>
      <c r="C7976" s="55" t="s">
        <v>143</v>
      </c>
      <c r="D7976" s="55" t="s">
        <v>270</v>
      </c>
      <c r="E7976" s="55" t="s">
        <v>782</v>
      </c>
      <c r="F7976" s="55">
        <v>8</v>
      </c>
      <c r="G7976" s="55">
        <v>11</v>
      </c>
    </row>
    <row r="7977" spans="2:7">
      <c r="B7977" s="55" t="s">
        <v>266</v>
      </c>
      <c r="C7977" s="55" t="s">
        <v>143</v>
      </c>
      <c r="D7977" s="55" t="s">
        <v>267</v>
      </c>
      <c r="E7977" s="55" t="s">
        <v>3970</v>
      </c>
      <c r="F7977" s="55">
        <v>39</v>
      </c>
      <c r="G7977" s="55">
        <v>7</v>
      </c>
    </row>
    <row r="7978" spans="2:7">
      <c r="B7978" s="55" t="s">
        <v>266</v>
      </c>
      <c r="C7978" s="55" t="s">
        <v>143</v>
      </c>
      <c r="D7978" s="55" t="s">
        <v>269</v>
      </c>
      <c r="E7978" s="55" t="s">
        <v>3970</v>
      </c>
      <c r="F7978" s="55">
        <v>35</v>
      </c>
      <c r="G7978" s="55">
        <v>23</v>
      </c>
    </row>
    <row r="7979" spans="2:7">
      <c r="B7979" s="55" t="s">
        <v>266</v>
      </c>
      <c r="C7979" s="55" t="s">
        <v>143</v>
      </c>
      <c r="D7979" s="55" t="s">
        <v>270</v>
      </c>
      <c r="E7979" s="55" t="s">
        <v>3970</v>
      </c>
      <c r="F7979" s="55">
        <v>0</v>
      </c>
      <c r="G7979" s="55">
        <v>0</v>
      </c>
    </row>
    <row r="7980" spans="2:7">
      <c r="B7980" s="55" t="s">
        <v>266</v>
      </c>
      <c r="C7980" s="55" t="s">
        <v>143</v>
      </c>
      <c r="D7980" s="55" t="s">
        <v>267</v>
      </c>
      <c r="E7980" s="55" t="s">
        <v>3971</v>
      </c>
      <c r="F7980" s="55">
        <v>12</v>
      </c>
      <c r="G7980" s="55">
        <v>6</v>
      </c>
    </row>
    <row r="7981" spans="2:7">
      <c r="B7981" s="55" t="s">
        <v>266</v>
      </c>
      <c r="C7981" s="55" t="s">
        <v>143</v>
      </c>
      <c r="D7981" s="55" t="s">
        <v>267</v>
      </c>
      <c r="E7981" s="55" t="s">
        <v>3972</v>
      </c>
      <c r="F7981" s="55">
        <v>2</v>
      </c>
      <c r="G7981" s="55">
        <v>0</v>
      </c>
    </row>
    <row r="7982" spans="2:7">
      <c r="B7982" s="55" t="s">
        <v>266</v>
      </c>
      <c r="C7982" s="55" t="s">
        <v>143</v>
      </c>
      <c r="D7982" s="55" t="s">
        <v>267</v>
      </c>
      <c r="E7982" s="55" t="s">
        <v>3973</v>
      </c>
      <c r="F7982" s="55">
        <v>4</v>
      </c>
      <c r="G7982" s="55">
        <v>0</v>
      </c>
    </row>
    <row r="7983" spans="2:7">
      <c r="B7983" s="55" t="s">
        <v>266</v>
      </c>
      <c r="C7983" s="55" t="s">
        <v>143</v>
      </c>
      <c r="D7983" s="55" t="s">
        <v>270</v>
      </c>
      <c r="E7983" s="55" t="s">
        <v>3973</v>
      </c>
      <c r="F7983" s="55">
        <v>3</v>
      </c>
      <c r="G7983" s="55">
        <v>0</v>
      </c>
    </row>
    <row r="7984" spans="2:7">
      <c r="B7984" s="55" t="s">
        <v>266</v>
      </c>
      <c r="C7984" s="55" t="s">
        <v>143</v>
      </c>
      <c r="D7984" s="55" t="s">
        <v>267</v>
      </c>
      <c r="E7984" s="55" t="s">
        <v>3974</v>
      </c>
      <c r="F7984" s="55">
        <v>0</v>
      </c>
      <c r="G7984" s="55">
        <v>2</v>
      </c>
    </row>
    <row r="7985" spans="2:7">
      <c r="B7985" s="55" t="s">
        <v>266</v>
      </c>
      <c r="C7985" s="55" t="s">
        <v>143</v>
      </c>
      <c r="D7985" s="55" t="s">
        <v>267</v>
      </c>
      <c r="E7985" s="55" t="s">
        <v>3975</v>
      </c>
      <c r="F7985" s="55">
        <v>0</v>
      </c>
      <c r="G7985" s="55">
        <v>4</v>
      </c>
    </row>
    <row r="7986" spans="2:7">
      <c r="B7986" s="55" t="s">
        <v>266</v>
      </c>
      <c r="C7986" s="55" t="s">
        <v>143</v>
      </c>
      <c r="D7986" s="55" t="s">
        <v>269</v>
      </c>
      <c r="E7986" s="55" t="s">
        <v>3975</v>
      </c>
      <c r="F7986" s="55">
        <v>0</v>
      </c>
      <c r="G7986" s="55">
        <v>0</v>
      </c>
    </row>
    <row r="7987" spans="2:7">
      <c r="B7987" s="55" t="s">
        <v>266</v>
      </c>
      <c r="C7987" s="55" t="s">
        <v>143</v>
      </c>
      <c r="D7987" s="55" t="s">
        <v>267</v>
      </c>
      <c r="E7987" s="55" t="s">
        <v>3976</v>
      </c>
      <c r="F7987" s="55">
        <v>8</v>
      </c>
      <c r="G7987" s="55">
        <v>6</v>
      </c>
    </row>
    <row r="7988" spans="2:7">
      <c r="B7988" s="55" t="s">
        <v>266</v>
      </c>
      <c r="C7988" s="55" t="s">
        <v>143</v>
      </c>
      <c r="D7988" s="55" t="s">
        <v>269</v>
      </c>
      <c r="E7988" s="55" t="s">
        <v>3976</v>
      </c>
      <c r="F7988" s="55">
        <v>0</v>
      </c>
      <c r="G7988" s="55">
        <v>0</v>
      </c>
    </row>
    <row r="7989" spans="2:7">
      <c r="B7989" s="55" t="s">
        <v>266</v>
      </c>
      <c r="C7989" s="55" t="s">
        <v>143</v>
      </c>
      <c r="D7989" s="55" t="s">
        <v>270</v>
      </c>
      <c r="E7989" s="55" t="s">
        <v>3976</v>
      </c>
      <c r="F7989" s="55">
        <v>0</v>
      </c>
      <c r="G7989" s="55">
        <v>2</v>
      </c>
    </row>
    <row r="7990" spans="2:7">
      <c r="B7990" s="55" t="s">
        <v>266</v>
      </c>
      <c r="C7990" s="55" t="s">
        <v>143</v>
      </c>
      <c r="D7990" s="55" t="s">
        <v>267</v>
      </c>
      <c r="E7990" s="55" t="s">
        <v>3977</v>
      </c>
      <c r="F7990" s="55">
        <v>0</v>
      </c>
      <c r="G7990" s="55">
        <v>0</v>
      </c>
    </row>
    <row r="7991" spans="2:7">
      <c r="B7991" s="55" t="s">
        <v>266</v>
      </c>
      <c r="C7991" s="55" t="s">
        <v>143</v>
      </c>
      <c r="D7991" s="55" t="s">
        <v>267</v>
      </c>
      <c r="E7991" s="55" t="s">
        <v>3978</v>
      </c>
      <c r="F7991" s="55">
        <v>58</v>
      </c>
      <c r="G7991" s="55">
        <v>38</v>
      </c>
    </row>
    <row r="7992" spans="2:7">
      <c r="B7992" s="55" t="s">
        <v>266</v>
      </c>
      <c r="C7992" s="55" t="s">
        <v>143</v>
      </c>
      <c r="D7992" s="55" t="s">
        <v>269</v>
      </c>
      <c r="E7992" s="55" t="s">
        <v>3978</v>
      </c>
      <c r="F7992" s="55">
        <v>0</v>
      </c>
      <c r="G7992" s="55">
        <v>0</v>
      </c>
    </row>
    <row r="7993" spans="2:7">
      <c r="B7993" s="55" t="s">
        <v>266</v>
      </c>
      <c r="C7993" s="55" t="s">
        <v>143</v>
      </c>
      <c r="D7993" s="55" t="s">
        <v>270</v>
      </c>
      <c r="E7993" s="55" t="s">
        <v>3978</v>
      </c>
      <c r="F7993" s="55">
        <v>0</v>
      </c>
      <c r="G7993" s="55">
        <v>0</v>
      </c>
    </row>
    <row r="7994" spans="2:7">
      <c r="B7994" s="55" t="s">
        <v>266</v>
      </c>
      <c r="C7994" s="55" t="s">
        <v>143</v>
      </c>
      <c r="D7994" s="55" t="s">
        <v>267</v>
      </c>
      <c r="E7994" s="55" t="s">
        <v>3979</v>
      </c>
      <c r="F7994" s="55">
        <v>37</v>
      </c>
      <c r="G7994" s="55">
        <v>17</v>
      </c>
    </row>
    <row r="7995" spans="2:7">
      <c r="B7995" s="55" t="s">
        <v>266</v>
      </c>
      <c r="C7995" s="55" t="s">
        <v>143</v>
      </c>
      <c r="D7995" s="55" t="s">
        <v>269</v>
      </c>
      <c r="E7995" s="55" t="s">
        <v>3979</v>
      </c>
      <c r="F7995" s="55">
        <v>0</v>
      </c>
      <c r="G7995" s="55">
        <v>0</v>
      </c>
    </row>
    <row r="7996" spans="2:7">
      <c r="B7996" s="55" t="s">
        <v>266</v>
      </c>
      <c r="C7996" s="55" t="s">
        <v>143</v>
      </c>
      <c r="D7996" s="55" t="s">
        <v>267</v>
      </c>
      <c r="E7996" s="55" t="s">
        <v>3980</v>
      </c>
      <c r="F7996" s="55">
        <v>0</v>
      </c>
      <c r="G7996" s="55">
        <v>0</v>
      </c>
    </row>
    <row r="7997" spans="2:7">
      <c r="B7997" s="55" t="s">
        <v>266</v>
      </c>
      <c r="C7997" s="55" t="s">
        <v>143</v>
      </c>
      <c r="D7997" s="55" t="s">
        <v>267</v>
      </c>
      <c r="E7997" s="55" t="s">
        <v>3981</v>
      </c>
      <c r="F7997" s="55">
        <v>0</v>
      </c>
      <c r="G7997" s="55">
        <v>0</v>
      </c>
    </row>
    <row r="7998" spans="2:7">
      <c r="B7998" s="55" t="s">
        <v>266</v>
      </c>
      <c r="C7998" s="55" t="s">
        <v>143</v>
      </c>
      <c r="D7998" s="55" t="s">
        <v>267</v>
      </c>
      <c r="E7998" s="55" t="s">
        <v>3982</v>
      </c>
      <c r="F7998" s="55">
        <v>489</v>
      </c>
      <c r="G7998" s="55">
        <v>547</v>
      </c>
    </row>
    <row r="7999" spans="2:7">
      <c r="B7999" s="55" t="s">
        <v>266</v>
      </c>
      <c r="C7999" s="55" t="s">
        <v>143</v>
      </c>
      <c r="D7999" s="55" t="s">
        <v>269</v>
      </c>
      <c r="E7999" s="55" t="s">
        <v>3982</v>
      </c>
      <c r="F7999" s="55">
        <v>93</v>
      </c>
      <c r="G7999" s="55">
        <v>205</v>
      </c>
    </row>
    <row r="8000" spans="2:7">
      <c r="B8000" s="55" t="s">
        <v>266</v>
      </c>
      <c r="C8000" s="55" t="s">
        <v>143</v>
      </c>
      <c r="D8000" s="55" t="s">
        <v>270</v>
      </c>
      <c r="E8000" s="55" t="s">
        <v>3982</v>
      </c>
      <c r="F8000" s="55">
        <v>181</v>
      </c>
      <c r="G8000" s="55">
        <v>129</v>
      </c>
    </row>
    <row r="8001" spans="2:7">
      <c r="B8001" s="55" t="s">
        <v>266</v>
      </c>
      <c r="C8001" s="55" t="s">
        <v>143</v>
      </c>
      <c r="D8001" s="55" t="s">
        <v>267</v>
      </c>
      <c r="E8001" s="55" t="s">
        <v>3983</v>
      </c>
      <c r="F8001" s="55">
        <v>188</v>
      </c>
      <c r="G8001" s="55">
        <v>197</v>
      </c>
    </row>
    <row r="8002" spans="2:7">
      <c r="B8002" s="55" t="s">
        <v>266</v>
      </c>
      <c r="C8002" s="55" t="s">
        <v>143</v>
      </c>
      <c r="D8002" s="55" t="s">
        <v>269</v>
      </c>
      <c r="E8002" s="55" t="s">
        <v>3983</v>
      </c>
      <c r="F8002" s="55">
        <v>9</v>
      </c>
      <c r="G8002" s="55">
        <v>13</v>
      </c>
    </row>
    <row r="8003" spans="2:7">
      <c r="B8003" s="55" t="s">
        <v>266</v>
      </c>
      <c r="C8003" s="55" t="s">
        <v>143</v>
      </c>
      <c r="D8003" s="55" t="s">
        <v>270</v>
      </c>
      <c r="E8003" s="55" t="s">
        <v>3983</v>
      </c>
      <c r="F8003" s="55">
        <v>24</v>
      </c>
      <c r="G8003" s="55">
        <v>12</v>
      </c>
    </row>
    <row r="8004" spans="2:7">
      <c r="B8004" s="55" t="s">
        <v>266</v>
      </c>
      <c r="C8004" s="55" t="s">
        <v>143</v>
      </c>
      <c r="D8004" s="55" t="s">
        <v>267</v>
      </c>
      <c r="E8004" s="55" t="s">
        <v>3984</v>
      </c>
      <c r="F8004" s="55">
        <v>15</v>
      </c>
      <c r="G8004" s="55">
        <v>17</v>
      </c>
    </row>
    <row r="8005" spans="2:7">
      <c r="B8005" s="55" t="s">
        <v>266</v>
      </c>
      <c r="C8005" s="55" t="s">
        <v>143</v>
      </c>
      <c r="D8005" s="55" t="s">
        <v>269</v>
      </c>
      <c r="E8005" s="55" t="s">
        <v>3984</v>
      </c>
      <c r="F8005" s="55">
        <v>2</v>
      </c>
      <c r="G8005" s="55">
        <v>8</v>
      </c>
    </row>
    <row r="8006" spans="2:7">
      <c r="B8006" s="55" t="s">
        <v>266</v>
      </c>
      <c r="C8006" s="55" t="s">
        <v>143</v>
      </c>
      <c r="D8006" s="55" t="s">
        <v>270</v>
      </c>
      <c r="E8006" s="55" t="s">
        <v>3984</v>
      </c>
      <c r="F8006" s="55">
        <v>1</v>
      </c>
      <c r="G8006" s="55">
        <v>1</v>
      </c>
    </row>
    <row r="8007" spans="2:7">
      <c r="B8007" s="55" t="s">
        <v>266</v>
      </c>
      <c r="C8007" s="55" t="s">
        <v>143</v>
      </c>
      <c r="D8007" s="55" t="s">
        <v>267</v>
      </c>
      <c r="E8007" s="55" t="s">
        <v>3985</v>
      </c>
      <c r="F8007" s="55">
        <v>46</v>
      </c>
      <c r="G8007" s="55">
        <v>49</v>
      </c>
    </row>
    <row r="8008" spans="2:7">
      <c r="B8008" s="55" t="s">
        <v>266</v>
      </c>
      <c r="C8008" s="55" t="s">
        <v>143</v>
      </c>
      <c r="D8008" s="55" t="s">
        <v>269</v>
      </c>
      <c r="E8008" s="55" t="s">
        <v>3985</v>
      </c>
      <c r="F8008" s="55">
        <v>79</v>
      </c>
      <c r="G8008" s="55">
        <v>47</v>
      </c>
    </row>
    <row r="8009" spans="2:7">
      <c r="B8009" s="55" t="s">
        <v>266</v>
      </c>
      <c r="C8009" s="55" t="s">
        <v>143</v>
      </c>
      <c r="D8009" s="55" t="s">
        <v>270</v>
      </c>
      <c r="E8009" s="55" t="s">
        <v>3985</v>
      </c>
      <c r="F8009" s="55">
        <v>14</v>
      </c>
      <c r="G8009" s="55">
        <v>14</v>
      </c>
    </row>
    <row r="8010" spans="2:7">
      <c r="B8010" s="55" t="s">
        <v>266</v>
      </c>
      <c r="C8010" s="55" t="s">
        <v>143</v>
      </c>
      <c r="D8010" s="55" t="s">
        <v>267</v>
      </c>
      <c r="E8010" s="55" t="s">
        <v>3986</v>
      </c>
      <c r="F8010" s="55">
        <v>3</v>
      </c>
      <c r="G8010" s="55">
        <v>2</v>
      </c>
    </row>
    <row r="8011" spans="2:7">
      <c r="B8011" s="55" t="s">
        <v>266</v>
      </c>
      <c r="C8011" s="55" t="s">
        <v>143</v>
      </c>
      <c r="D8011" s="55" t="s">
        <v>269</v>
      </c>
      <c r="E8011" s="55" t="s">
        <v>3986</v>
      </c>
      <c r="F8011" s="55">
        <v>1</v>
      </c>
      <c r="G8011" s="55">
        <v>1</v>
      </c>
    </row>
    <row r="8012" spans="2:7">
      <c r="B8012" s="55" t="s">
        <v>266</v>
      </c>
      <c r="C8012" s="55" t="s">
        <v>143</v>
      </c>
      <c r="D8012" s="55" t="s">
        <v>270</v>
      </c>
      <c r="E8012" s="55" t="s">
        <v>3986</v>
      </c>
      <c r="F8012" s="55">
        <v>0</v>
      </c>
      <c r="G8012" s="55">
        <v>0</v>
      </c>
    </row>
    <row r="8013" spans="2:7">
      <c r="B8013" s="55" t="s">
        <v>266</v>
      </c>
      <c r="C8013" s="55" t="s">
        <v>143</v>
      </c>
      <c r="D8013" s="55" t="s">
        <v>267</v>
      </c>
      <c r="E8013" s="55" t="s">
        <v>3987</v>
      </c>
      <c r="F8013" s="55">
        <v>27</v>
      </c>
      <c r="G8013" s="55">
        <v>31</v>
      </c>
    </row>
    <row r="8014" spans="2:7">
      <c r="B8014" s="55" t="s">
        <v>266</v>
      </c>
      <c r="C8014" s="55" t="s">
        <v>143</v>
      </c>
      <c r="D8014" s="55" t="s">
        <v>270</v>
      </c>
      <c r="E8014" s="55" t="s">
        <v>3987</v>
      </c>
      <c r="F8014" s="55">
        <v>0</v>
      </c>
      <c r="G8014" s="55">
        <v>0</v>
      </c>
    </row>
    <row r="8015" spans="2:7">
      <c r="B8015" s="55" t="s">
        <v>266</v>
      </c>
      <c r="C8015" s="55" t="s">
        <v>143</v>
      </c>
      <c r="D8015" s="55" t="s">
        <v>267</v>
      </c>
      <c r="E8015" s="55" t="s">
        <v>3988</v>
      </c>
      <c r="F8015" s="55">
        <v>0</v>
      </c>
      <c r="G8015" s="55">
        <v>2</v>
      </c>
    </row>
    <row r="8016" spans="2:7">
      <c r="B8016" s="55" t="s">
        <v>266</v>
      </c>
      <c r="C8016" s="55" t="s">
        <v>143</v>
      </c>
      <c r="D8016" s="55" t="s">
        <v>267</v>
      </c>
      <c r="E8016" s="55" t="s">
        <v>3989</v>
      </c>
      <c r="F8016" s="55">
        <v>5</v>
      </c>
      <c r="G8016" s="55">
        <v>1</v>
      </c>
    </row>
    <row r="8017" spans="2:7">
      <c r="B8017" s="55" t="s">
        <v>266</v>
      </c>
      <c r="C8017" s="55" t="s">
        <v>143</v>
      </c>
      <c r="D8017" s="55" t="s">
        <v>269</v>
      </c>
      <c r="E8017" s="55" t="s">
        <v>3989</v>
      </c>
      <c r="F8017" s="55">
        <v>0</v>
      </c>
      <c r="G8017" s="55">
        <v>0</v>
      </c>
    </row>
    <row r="8018" spans="2:7">
      <c r="B8018" s="55" t="s">
        <v>266</v>
      </c>
      <c r="C8018" s="55" t="s">
        <v>143</v>
      </c>
      <c r="D8018" s="55" t="s">
        <v>270</v>
      </c>
      <c r="E8018" s="55" t="s">
        <v>3989</v>
      </c>
      <c r="F8018" s="55">
        <v>4</v>
      </c>
      <c r="G8018" s="55">
        <v>2</v>
      </c>
    </row>
    <row r="8019" spans="2:7">
      <c r="B8019" s="55" t="s">
        <v>266</v>
      </c>
      <c r="C8019" s="55" t="s">
        <v>143</v>
      </c>
      <c r="D8019" s="55" t="s">
        <v>267</v>
      </c>
      <c r="E8019" s="55" t="s">
        <v>3990</v>
      </c>
      <c r="F8019" s="55">
        <v>7</v>
      </c>
      <c r="G8019" s="55">
        <v>2</v>
      </c>
    </row>
    <row r="8020" spans="2:7">
      <c r="B8020" s="55" t="s">
        <v>266</v>
      </c>
      <c r="C8020" s="55" t="s">
        <v>143</v>
      </c>
      <c r="D8020" s="55" t="s">
        <v>269</v>
      </c>
      <c r="E8020" s="55" t="s">
        <v>3990</v>
      </c>
      <c r="F8020" s="55">
        <v>0</v>
      </c>
      <c r="G8020" s="55">
        <v>0</v>
      </c>
    </row>
    <row r="8021" spans="2:7">
      <c r="B8021" s="55" t="s">
        <v>266</v>
      </c>
      <c r="C8021" s="55" t="s">
        <v>143</v>
      </c>
      <c r="D8021" s="55" t="s">
        <v>270</v>
      </c>
      <c r="E8021" s="55" t="s">
        <v>3990</v>
      </c>
      <c r="F8021" s="55">
        <v>0</v>
      </c>
      <c r="G8021" s="55">
        <v>0</v>
      </c>
    </row>
    <row r="8022" spans="2:7">
      <c r="B8022" s="55" t="s">
        <v>266</v>
      </c>
      <c r="C8022" s="55" t="s">
        <v>143</v>
      </c>
      <c r="D8022" s="55" t="s">
        <v>267</v>
      </c>
      <c r="E8022" s="55" t="s">
        <v>3991</v>
      </c>
      <c r="F8022" s="55">
        <v>2</v>
      </c>
      <c r="G8022" s="55">
        <v>0</v>
      </c>
    </row>
    <row r="8023" spans="2:7">
      <c r="B8023" s="55" t="s">
        <v>266</v>
      </c>
      <c r="C8023" s="55" t="s">
        <v>143</v>
      </c>
      <c r="D8023" s="55" t="s">
        <v>267</v>
      </c>
      <c r="E8023" s="55" t="s">
        <v>3992</v>
      </c>
      <c r="F8023" s="55">
        <v>0</v>
      </c>
      <c r="G8023" s="55">
        <v>1</v>
      </c>
    </row>
    <row r="8024" spans="2:7">
      <c r="B8024" s="55" t="s">
        <v>266</v>
      </c>
      <c r="C8024" s="55" t="s">
        <v>143</v>
      </c>
      <c r="D8024" s="55" t="s">
        <v>269</v>
      </c>
      <c r="E8024" s="55" t="s">
        <v>3992</v>
      </c>
      <c r="F8024" s="55">
        <v>0</v>
      </c>
      <c r="G8024" s="55">
        <v>0</v>
      </c>
    </row>
    <row r="8025" spans="2:7">
      <c r="B8025" s="55" t="s">
        <v>266</v>
      </c>
      <c r="C8025" s="55" t="s">
        <v>143</v>
      </c>
      <c r="D8025" s="55" t="s">
        <v>267</v>
      </c>
      <c r="E8025" s="55" t="s">
        <v>3993</v>
      </c>
      <c r="F8025" s="55">
        <v>121</v>
      </c>
      <c r="G8025" s="55">
        <v>107</v>
      </c>
    </row>
    <row r="8026" spans="2:7">
      <c r="B8026" s="55" t="s">
        <v>266</v>
      </c>
      <c r="C8026" s="55" t="s">
        <v>143</v>
      </c>
      <c r="D8026" s="55" t="s">
        <v>269</v>
      </c>
      <c r="E8026" s="55" t="s">
        <v>3993</v>
      </c>
      <c r="F8026" s="55">
        <v>7</v>
      </c>
      <c r="G8026" s="55">
        <v>11</v>
      </c>
    </row>
    <row r="8027" spans="2:7">
      <c r="B8027" s="55" t="s">
        <v>266</v>
      </c>
      <c r="C8027" s="55" t="s">
        <v>143</v>
      </c>
      <c r="D8027" s="55" t="s">
        <v>270</v>
      </c>
      <c r="E8027" s="55" t="s">
        <v>3993</v>
      </c>
      <c r="F8027" s="55">
        <v>0</v>
      </c>
      <c r="G8027" s="55">
        <v>0</v>
      </c>
    </row>
    <row r="8028" spans="2:7">
      <c r="B8028" s="55" t="s">
        <v>266</v>
      </c>
      <c r="C8028" s="55" t="s">
        <v>143</v>
      </c>
      <c r="D8028" s="55" t="s">
        <v>267</v>
      </c>
      <c r="E8028" s="55" t="s">
        <v>3994</v>
      </c>
      <c r="F8028" s="55">
        <v>40</v>
      </c>
      <c r="G8028" s="55">
        <v>33</v>
      </c>
    </row>
    <row r="8029" spans="2:7">
      <c r="B8029" s="55" t="s">
        <v>266</v>
      </c>
      <c r="C8029" s="55" t="s">
        <v>143</v>
      </c>
      <c r="D8029" s="55" t="s">
        <v>269</v>
      </c>
      <c r="E8029" s="55" t="s">
        <v>3994</v>
      </c>
      <c r="F8029" s="55">
        <v>0</v>
      </c>
      <c r="G8029" s="55">
        <v>14</v>
      </c>
    </row>
    <row r="8030" spans="2:7">
      <c r="B8030" s="55" t="s">
        <v>266</v>
      </c>
      <c r="C8030" s="55" t="s">
        <v>143</v>
      </c>
      <c r="D8030" s="55" t="s">
        <v>270</v>
      </c>
      <c r="E8030" s="55" t="s">
        <v>3994</v>
      </c>
      <c r="F8030" s="55">
        <v>8</v>
      </c>
      <c r="G8030" s="55">
        <v>11</v>
      </c>
    </row>
    <row r="8031" spans="2:7">
      <c r="B8031" s="55" t="s">
        <v>266</v>
      </c>
      <c r="C8031" s="55" t="s">
        <v>143</v>
      </c>
      <c r="D8031" s="55" t="s">
        <v>267</v>
      </c>
      <c r="E8031" s="55" t="s">
        <v>3995</v>
      </c>
      <c r="F8031" s="55">
        <v>50</v>
      </c>
      <c r="G8031" s="55">
        <v>20</v>
      </c>
    </row>
    <row r="8032" spans="2:7">
      <c r="B8032" s="55" t="s">
        <v>266</v>
      </c>
      <c r="C8032" s="55" t="s">
        <v>143</v>
      </c>
      <c r="D8032" s="55" t="s">
        <v>269</v>
      </c>
      <c r="E8032" s="55" t="s">
        <v>3995</v>
      </c>
      <c r="F8032" s="55">
        <v>25</v>
      </c>
      <c r="G8032" s="55">
        <v>0</v>
      </c>
    </row>
    <row r="8033" spans="2:7">
      <c r="B8033" s="55" t="s">
        <v>266</v>
      </c>
      <c r="C8033" s="55" t="s">
        <v>143</v>
      </c>
      <c r="D8033" s="55" t="s">
        <v>270</v>
      </c>
      <c r="E8033" s="55" t="s">
        <v>3995</v>
      </c>
      <c r="F8033" s="55">
        <v>0</v>
      </c>
      <c r="G8033" s="55">
        <v>2</v>
      </c>
    </row>
    <row r="8034" spans="2:7">
      <c r="B8034" s="55" t="s">
        <v>266</v>
      </c>
      <c r="C8034" s="55" t="s">
        <v>143</v>
      </c>
      <c r="D8034" s="55" t="s">
        <v>267</v>
      </c>
      <c r="E8034" s="55" t="s">
        <v>3996</v>
      </c>
      <c r="F8034" s="55">
        <v>8</v>
      </c>
      <c r="G8034" s="55">
        <v>7</v>
      </c>
    </row>
    <row r="8035" spans="2:7">
      <c r="B8035" s="55" t="s">
        <v>266</v>
      </c>
      <c r="C8035" s="55" t="s">
        <v>143</v>
      </c>
      <c r="D8035" s="55" t="s">
        <v>267</v>
      </c>
      <c r="E8035" s="55" t="s">
        <v>3997</v>
      </c>
      <c r="F8035" s="55">
        <v>0</v>
      </c>
      <c r="G8035" s="55">
        <v>0</v>
      </c>
    </row>
    <row r="8036" spans="2:7">
      <c r="B8036" s="55" t="s">
        <v>266</v>
      </c>
      <c r="C8036" s="55" t="s">
        <v>143</v>
      </c>
      <c r="D8036" s="55" t="s">
        <v>269</v>
      </c>
      <c r="E8036" s="55" t="s">
        <v>3997</v>
      </c>
      <c r="F8036" s="55">
        <v>1</v>
      </c>
      <c r="G8036" s="55">
        <v>0</v>
      </c>
    </row>
    <row r="8037" spans="2:7">
      <c r="B8037" s="55" t="s">
        <v>266</v>
      </c>
      <c r="C8037" s="55" t="s">
        <v>143</v>
      </c>
      <c r="D8037" s="55" t="s">
        <v>267</v>
      </c>
      <c r="E8037" s="55" t="s">
        <v>3998</v>
      </c>
      <c r="F8037" s="55">
        <v>3</v>
      </c>
      <c r="G8037" s="55">
        <v>3</v>
      </c>
    </row>
    <row r="8038" spans="2:7">
      <c r="B8038" s="55" t="s">
        <v>266</v>
      </c>
      <c r="C8038" s="55" t="s">
        <v>143</v>
      </c>
      <c r="D8038" s="55" t="s">
        <v>270</v>
      </c>
      <c r="E8038" s="55" t="s">
        <v>3998</v>
      </c>
      <c r="F8038" s="55">
        <v>1</v>
      </c>
      <c r="G8038" s="55">
        <v>1</v>
      </c>
    </row>
    <row r="8039" spans="2:7">
      <c r="B8039" s="55" t="s">
        <v>266</v>
      </c>
      <c r="C8039" s="55" t="s">
        <v>143</v>
      </c>
      <c r="D8039" s="55" t="s">
        <v>267</v>
      </c>
      <c r="E8039" s="55" t="s">
        <v>3999</v>
      </c>
      <c r="F8039" s="55">
        <v>5</v>
      </c>
      <c r="G8039" s="55">
        <v>4</v>
      </c>
    </row>
    <row r="8040" spans="2:7">
      <c r="B8040" s="55" t="s">
        <v>266</v>
      </c>
      <c r="C8040" s="55" t="s">
        <v>143</v>
      </c>
      <c r="D8040" s="55" t="s">
        <v>269</v>
      </c>
      <c r="E8040" s="55" t="s">
        <v>3999</v>
      </c>
      <c r="F8040" s="55">
        <v>3</v>
      </c>
      <c r="G8040" s="55">
        <v>0</v>
      </c>
    </row>
    <row r="8041" spans="2:7">
      <c r="B8041" s="55" t="s">
        <v>266</v>
      </c>
      <c r="C8041" s="55" t="s">
        <v>143</v>
      </c>
      <c r="D8041" s="55" t="s">
        <v>267</v>
      </c>
      <c r="E8041" s="55" t="s">
        <v>4000</v>
      </c>
      <c r="F8041" s="55">
        <v>97</v>
      </c>
      <c r="G8041" s="55">
        <v>63</v>
      </c>
    </row>
    <row r="8042" spans="2:7">
      <c r="B8042" s="55" t="s">
        <v>266</v>
      </c>
      <c r="C8042" s="55" t="s">
        <v>143</v>
      </c>
      <c r="D8042" s="55" t="s">
        <v>269</v>
      </c>
      <c r="E8042" s="55" t="s">
        <v>4000</v>
      </c>
      <c r="F8042" s="55">
        <v>54</v>
      </c>
      <c r="G8042" s="55">
        <v>44</v>
      </c>
    </row>
    <row r="8043" spans="2:7">
      <c r="B8043" s="55" t="s">
        <v>266</v>
      </c>
      <c r="C8043" s="55" t="s">
        <v>143</v>
      </c>
      <c r="D8043" s="55" t="s">
        <v>270</v>
      </c>
      <c r="E8043" s="55" t="s">
        <v>4000</v>
      </c>
      <c r="F8043" s="55">
        <v>37</v>
      </c>
      <c r="G8043" s="55">
        <v>42</v>
      </c>
    </row>
    <row r="8044" spans="2:7">
      <c r="B8044" s="55" t="s">
        <v>266</v>
      </c>
      <c r="C8044" s="55" t="s">
        <v>143</v>
      </c>
      <c r="D8044" s="55" t="s">
        <v>267</v>
      </c>
      <c r="E8044" s="55" t="s">
        <v>4001</v>
      </c>
      <c r="F8044" s="55">
        <v>228</v>
      </c>
      <c r="G8044" s="55">
        <v>206</v>
      </c>
    </row>
    <row r="8045" spans="2:7">
      <c r="B8045" s="55" t="s">
        <v>266</v>
      </c>
      <c r="C8045" s="55" t="s">
        <v>143</v>
      </c>
      <c r="D8045" s="55" t="s">
        <v>269</v>
      </c>
      <c r="E8045" s="55" t="s">
        <v>4001</v>
      </c>
      <c r="F8045" s="55">
        <v>58</v>
      </c>
      <c r="G8045" s="55">
        <v>20</v>
      </c>
    </row>
    <row r="8046" spans="2:7">
      <c r="B8046" s="55" t="s">
        <v>266</v>
      </c>
      <c r="C8046" s="55" t="s">
        <v>143</v>
      </c>
      <c r="D8046" s="55" t="s">
        <v>270</v>
      </c>
      <c r="E8046" s="55" t="s">
        <v>4001</v>
      </c>
      <c r="F8046" s="55">
        <v>41</v>
      </c>
      <c r="G8046" s="55">
        <v>23</v>
      </c>
    </row>
    <row r="8047" spans="2:7">
      <c r="B8047" s="55" t="s">
        <v>266</v>
      </c>
      <c r="C8047" s="55" t="s">
        <v>143</v>
      </c>
      <c r="D8047" s="55" t="s">
        <v>267</v>
      </c>
      <c r="E8047" s="55" t="s">
        <v>3063</v>
      </c>
      <c r="F8047" s="55">
        <v>60</v>
      </c>
      <c r="G8047" s="55">
        <v>9</v>
      </c>
    </row>
    <row r="8048" spans="2:7">
      <c r="B8048" s="55" t="s">
        <v>266</v>
      </c>
      <c r="C8048" s="55" t="s">
        <v>143</v>
      </c>
      <c r="D8048" s="55" t="s">
        <v>269</v>
      </c>
      <c r="E8048" s="55" t="s">
        <v>3063</v>
      </c>
      <c r="F8048" s="55">
        <v>7</v>
      </c>
      <c r="G8048" s="55">
        <v>2</v>
      </c>
    </row>
    <row r="8049" spans="2:7">
      <c r="B8049" s="55" t="s">
        <v>266</v>
      </c>
      <c r="C8049" s="55" t="s">
        <v>143</v>
      </c>
      <c r="D8049" s="55" t="s">
        <v>270</v>
      </c>
      <c r="E8049" s="55" t="s">
        <v>3063</v>
      </c>
      <c r="F8049" s="55">
        <v>0</v>
      </c>
      <c r="G8049" s="55">
        <v>2</v>
      </c>
    </row>
    <row r="8050" spans="2:7">
      <c r="B8050" s="55" t="s">
        <v>266</v>
      </c>
      <c r="C8050" s="55" t="s">
        <v>143</v>
      </c>
      <c r="D8050" s="55" t="s">
        <v>267</v>
      </c>
      <c r="E8050" s="55" t="s">
        <v>4002</v>
      </c>
      <c r="F8050" s="55">
        <v>15</v>
      </c>
      <c r="G8050" s="55">
        <v>16</v>
      </c>
    </row>
    <row r="8051" spans="2:7">
      <c r="B8051" s="55" t="s">
        <v>266</v>
      </c>
      <c r="C8051" s="55" t="s">
        <v>143</v>
      </c>
      <c r="D8051" s="55" t="s">
        <v>269</v>
      </c>
      <c r="E8051" s="55" t="s">
        <v>4002</v>
      </c>
      <c r="F8051" s="55">
        <v>0</v>
      </c>
      <c r="G8051" s="55">
        <v>0</v>
      </c>
    </row>
    <row r="8052" spans="2:7">
      <c r="B8052" s="55" t="s">
        <v>266</v>
      </c>
      <c r="C8052" s="55" t="s">
        <v>143</v>
      </c>
      <c r="D8052" s="55" t="s">
        <v>270</v>
      </c>
      <c r="E8052" s="55" t="s">
        <v>4002</v>
      </c>
      <c r="F8052" s="55">
        <v>0</v>
      </c>
      <c r="G8052" s="55">
        <v>0</v>
      </c>
    </row>
    <row r="8053" spans="2:7">
      <c r="B8053" s="55" t="s">
        <v>266</v>
      </c>
      <c r="C8053" s="55" t="s">
        <v>143</v>
      </c>
      <c r="D8053" s="55" t="s">
        <v>267</v>
      </c>
      <c r="E8053" s="55" t="s">
        <v>4003</v>
      </c>
      <c r="F8053" s="55">
        <v>20</v>
      </c>
      <c r="G8053" s="55">
        <v>31</v>
      </c>
    </row>
    <row r="8054" spans="2:7">
      <c r="B8054" s="55" t="s">
        <v>266</v>
      </c>
      <c r="C8054" s="55" t="s">
        <v>143</v>
      </c>
      <c r="D8054" s="55" t="s">
        <v>269</v>
      </c>
      <c r="E8054" s="55" t="s">
        <v>4003</v>
      </c>
      <c r="F8054" s="55">
        <v>29</v>
      </c>
      <c r="G8054" s="55">
        <v>22</v>
      </c>
    </row>
    <row r="8055" spans="2:7">
      <c r="B8055" s="55" t="s">
        <v>266</v>
      </c>
      <c r="C8055" s="55" t="s">
        <v>143</v>
      </c>
      <c r="D8055" s="55" t="s">
        <v>267</v>
      </c>
      <c r="E8055" s="55" t="s">
        <v>4004</v>
      </c>
      <c r="F8055" s="55">
        <v>22</v>
      </c>
      <c r="G8055" s="55">
        <v>27</v>
      </c>
    </row>
    <row r="8056" spans="2:7">
      <c r="B8056" s="55" t="s">
        <v>266</v>
      </c>
      <c r="C8056" s="55" t="s">
        <v>143</v>
      </c>
      <c r="D8056" s="55" t="s">
        <v>269</v>
      </c>
      <c r="E8056" s="55" t="s">
        <v>4004</v>
      </c>
      <c r="F8056" s="55">
        <v>0</v>
      </c>
      <c r="G8056" s="55">
        <v>0</v>
      </c>
    </row>
    <row r="8057" spans="2:7">
      <c r="B8057" s="55" t="s">
        <v>266</v>
      </c>
      <c r="C8057" s="55" t="s">
        <v>143</v>
      </c>
      <c r="D8057" s="55" t="s">
        <v>270</v>
      </c>
      <c r="E8057" s="55" t="s">
        <v>4004</v>
      </c>
      <c r="F8057" s="55">
        <v>0</v>
      </c>
      <c r="G8057" s="55">
        <v>1</v>
      </c>
    </row>
    <row r="8058" spans="2:7">
      <c r="B8058" s="55" t="s">
        <v>266</v>
      </c>
      <c r="C8058" s="55" t="s">
        <v>143</v>
      </c>
      <c r="D8058" s="55" t="s">
        <v>267</v>
      </c>
      <c r="E8058" s="55" t="s">
        <v>4005</v>
      </c>
      <c r="F8058" s="55">
        <v>1</v>
      </c>
      <c r="G8058" s="55">
        <v>0</v>
      </c>
    </row>
    <row r="8059" spans="2:7">
      <c r="B8059" s="55" t="s">
        <v>266</v>
      </c>
      <c r="C8059" s="55" t="s">
        <v>143</v>
      </c>
      <c r="D8059" s="55" t="s">
        <v>267</v>
      </c>
      <c r="E8059" s="55" t="s">
        <v>4006</v>
      </c>
      <c r="F8059" s="55">
        <v>27</v>
      </c>
      <c r="G8059" s="55">
        <v>9</v>
      </c>
    </row>
    <row r="8060" spans="2:7">
      <c r="B8060" s="55" t="s">
        <v>266</v>
      </c>
      <c r="C8060" s="55" t="s">
        <v>143</v>
      </c>
      <c r="D8060" s="55" t="s">
        <v>267</v>
      </c>
      <c r="E8060" s="55" t="s">
        <v>4007</v>
      </c>
      <c r="F8060" s="55">
        <v>31</v>
      </c>
      <c r="G8060" s="55">
        <v>67</v>
      </c>
    </row>
    <row r="8061" spans="2:7">
      <c r="B8061" s="55" t="s">
        <v>266</v>
      </c>
      <c r="C8061" s="55" t="s">
        <v>143</v>
      </c>
      <c r="D8061" s="55" t="s">
        <v>269</v>
      </c>
      <c r="E8061" s="55" t="s">
        <v>4007</v>
      </c>
      <c r="F8061" s="55">
        <v>13</v>
      </c>
      <c r="G8061" s="55">
        <v>20</v>
      </c>
    </row>
    <row r="8062" spans="2:7">
      <c r="B8062" s="55" t="s">
        <v>266</v>
      </c>
      <c r="C8062" s="55" t="s">
        <v>143</v>
      </c>
      <c r="D8062" s="55" t="s">
        <v>270</v>
      </c>
      <c r="E8062" s="55" t="s">
        <v>4007</v>
      </c>
      <c r="F8062" s="55">
        <v>2</v>
      </c>
      <c r="G8062" s="55">
        <v>0</v>
      </c>
    </row>
    <row r="8063" spans="2:7">
      <c r="B8063" s="55" t="s">
        <v>266</v>
      </c>
      <c r="C8063" s="55" t="s">
        <v>143</v>
      </c>
      <c r="D8063" s="55" t="s">
        <v>267</v>
      </c>
      <c r="E8063" s="55" t="s">
        <v>4008</v>
      </c>
      <c r="F8063" s="55">
        <v>21</v>
      </c>
      <c r="G8063" s="55">
        <v>0</v>
      </c>
    </row>
    <row r="8064" spans="2:7">
      <c r="B8064" s="55" t="s">
        <v>266</v>
      </c>
      <c r="C8064" s="55" t="s">
        <v>143</v>
      </c>
      <c r="D8064" s="55" t="s">
        <v>269</v>
      </c>
      <c r="E8064" s="55" t="s">
        <v>4008</v>
      </c>
      <c r="F8064" s="55">
        <v>0</v>
      </c>
      <c r="G8064" s="55">
        <v>0</v>
      </c>
    </row>
    <row r="8065" spans="2:7">
      <c r="B8065" s="55" t="s">
        <v>266</v>
      </c>
      <c r="C8065" s="55" t="s">
        <v>143</v>
      </c>
      <c r="D8065" s="55" t="s">
        <v>267</v>
      </c>
      <c r="E8065" s="55" t="s">
        <v>4009</v>
      </c>
      <c r="F8065" s="55">
        <v>5</v>
      </c>
      <c r="G8065" s="55">
        <v>2</v>
      </c>
    </row>
    <row r="8066" spans="2:7">
      <c r="B8066" s="55" t="s">
        <v>266</v>
      </c>
      <c r="C8066" s="55" t="s">
        <v>143</v>
      </c>
      <c r="D8066" s="55" t="s">
        <v>269</v>
      </c>
      <c r="E8066" s="55" t="s">
        <v>4009</v>
      </c>
      <c r="F8066" s="55">
        <v>0</v>
      </c>
      <c r="G8066" s="55">
        <v>1</v>
      </c>
    </row>
    <row r="8067" spans="2:7">
      <c r="B8067" s="55" t="s">
        <v>266</v>
      </c>
      <c r="C8067" s="55" t="s">
        <v>143</v>
      </c>
      <c r="D8067" s="55" t="s">
        <v>270</v>
      </c>
      <c r="E8067" s="55" t="s">
        <v>4009</v>
      </c>
      <c r="F8067" s="55">
        <v>0</v>
      </c>
      <c r="G8067" s="55">
        <v>2</v>
      </c>
    </row>
    <row r="8068" spans="2:7">
      <c r="B8068" s="55" t="s">
        <v>266</v>
      </c>
      <c r="C8068" s="55" t="s">
        <v>143</v>
      </c>
      <c r="D8068" s="55" t="s">
        <v>267</v>
      </c>
      <c r="E8068" s="55" t="s">
        <v>4010</v>
      </c>
      <c r="F8068" s="55">
        <v>0</v>
      </c>
      <c r="G8068" s="55">
        <v>0</v>
      </c>
    </row>
    <row r="8069" spans="2:7">
      <c r="B8069" s="55" t="s">
        <v>266</v>
      </c>
      <c r="C8069" s="55" t="s">
        <v>143</v>
      </c>
      <c r="D8069" s="55" t="s">
        <v>267</v>
      </c>
      <c r="E8069" s="55" t="s">
        <v>4011</v>
      </c>
      <c r="F8069" s="55">
        <v>2</v>
      </c>
      <c r="G8069" s="55">
        <v>3</v>
      </c>
    </row>
    <row r="8070" spans="2:7">
      <c r="B8070" s="55" t="s">
        <v>266</v>
      </c>
      <c r="C8070" s="55" t="s">
        <v>143</v>
      </c>
      <c r="D8070" s="55" t="s">
        <v>269</v>
      </c>
      <c r="E8070" s="55" t="s">
        <v>4011</v>
      </c>
      <c r="F8070" s="55">
        <v>0</v>
      </c>
      <c r="G8070" s="55">
        <v>0</v>
      </c>
    </row>
    <row r="8071" spans="2:7">
      <c r="B8071" s="55" t="s">
        <v>266</v>
      </c>
      <c r="C8071" s="55" t="s">
        <v>143</v>
      </c>
      <c r="D8071" s="55" t="s">
        <v>267</v>
      </c>
      <c r="E8071" s="55" t="s">
        <v>4012</v>
      </c>
      <c r="F8071" s="55">
        <v>21</v>
      </c>
      <c r="G8071" s="55">
        <v>20</v>
      </c>
    </row>
    <row r="8072" spans="2:7">
      <c r="B8072" s="55" t="s">
        <v>266</v>
      </c>
      <c r="C8072" s="55" t="s">
        <v>143</v>
      </c>
      <c r="D8072" s="55" t="s">
        <v>267</v>
      </c>
      <c r="E8072" s="55" t="s">
        <v>806</v>
      </c>
      <c r="F8072" s="55">
        <v>22</v>
      </c>
      <c r="G8072" s="55">
        <v>8</v>
      </c>
    </row>
    <row r="8073" spans="2:7">
      <c r="B8073" s="55" t="s">
        <v>266</v>
      </c>
      <c r="C8073" s="55" t="s">
        <v>143</v>
      </c>
      <c r="D8073" s="55" t="s">
        <v>269</v>
      </c>
      <c r="E8073" s="55" t="s">
        <v>806</v>
      </c>
      <c r="F8073" s="55">
        <v>0</v>
      </c>
      <c r="G8073" s="55">
        <v>0</v>
      </c>
    </row>
    <row r="8074" spans="2:7">
      <c r="B8074" s="55" t="s">
        <v>266</v>
      </c>
      <c r="C8074" s="55" t="s">
        <v>143</v>
      </c>
      <c r="D8074" s="55" t="s">
        <v>270</v>
      </c>
      <c r="E8074" s="55" t="s">
        <v>806</v>
      </c>
      <c r="F8074" s="55">
        <v>2</v>
      </c>
      <c r="G8074" s="55">
        <v>0</v>
      </c>
    </row>
    <row r="8075" spans="2:7">
      <c r="B8075" s="55" t="s">
        <v>266</v>
      </c>
      <c r="C8075" s="55" t="s">
        <v>143</v>
      </c>
      <c r="D8075" s="55" t="s">
        <v>267</v>
      </c>
      <c r="E8075" s="55" t="s">
        <v>2712</v>
      </c>
      <c r="F8075" s="55">
        <v>65</v>
      </c>
      <c r="G8075" s="55">
        <v>66</v>
      </c>
    </row>
    <row r="8076" spans="2:7">
      <c r="B8076" s="55" t="s">
        <v>266</v>
      </c>
      <c r="C8076" s="55" t="s">
        <v>143</v>
      </c>
      <c r="D8076" s="55" t="s">
        <v>269</v>
      </c>
      <c r="E8076" s="55" t="s">
        <v>2712</v>
      </c>
      <c r="F8076" s="55">
        <v>0</v>
      </c>
      <c r="G8076" s="55">
        <v>4</v>
      </c>
    </row>
    <row r="8077" spans="2:7">
      <c r="B8077" s="55" t="s">
        <v>266</v>
      </c>
      <c r="C8077" s="55" t="s">
        <v>143</v>
      </c>
      <c r="D8077" s="55" t="s">
        <v>270</v>
      </c>
      <c r="E8077" s="55" t="s">
        <v>2712</v>
      </c>
      <c r="F8077" s="55">
        <v>1</v>
      </c>
      <c r="G8077" s="55">
        <v>2</v>
      </c>
    </row>
    <row r="8078" spans="2:7">
      <c r="B8078" s="55" t="s">
        <v>266</v>
      </c>
      <c r="C8078" s="55" t="s">
        <v>143</v>
      </c>
      <c r="D8078" s="55" t="s">
        <v>267</v>
      </c>
      <c r="E8078" s="55" t="s">
        <v>4013</v>
      </c>
      <c r="F8078" s="55">
        <v>2</v>
      </c>
      <c r="G8078" s="55">
        <v>2</v>
      </c>
    </row>
    <row r="8079" spans="2:7">
      <c r="B8079" s="55" t="s">
        <v>266</v>
      </c>
      <c r="C8079" s="55" t="s">
        <v>143</v>
      </c>
      <c r="D8079" s="55" t="s">
        <v>267</v>
      </c>
      <c r="E8079" s="55" t="s">
        <v>3075</v>
      </c>
      <c r="F8079" s="55">
        <v>26</v>
      </c>
      <c r="G8079" s="55">
        <v>42</v>
      </c>
    </row>
    <row r="8080" spans="2:7">
      <c r="B8080" s="55" t="s">
        <v>266</v>
      </c>
      <c r="C8080" s="55" t="s">
        <v>143</v>
      </c>
      <c r="D8080" s="55" t="s">
        <v>269</v>
      </c>
      <c r="E8080" s="55" t="s">
        <v>3075</v>
      </c>
      <c r="F8080" s="55">
        <v>10</v>
      </c>
      <c r="G8080" s="55">
        <v>0</v>
      </c>
    </row>
    <row r="8081" spans="2:7">
      <c r="B8081" s="55" t="s">
        <v>266</v>
      </c>
      <c r="C8081" s="55" t="s">
        <v>143</v>
      </c>
      <c r="D8081" s="55" t="s">
        <v>270</v>
      </c>
      <c r="E8081" s="55" t="s">
        <v>3075</v>
      </c>
      <c r="F8081" s="55">
        <v>5</v>
      </c>
      <c r="G8081" s="55">
        <v>0</v>
      </c>
    </row>
    <row r="8082" spans="2:7">
      <c r="B8082" s="55" t="s">
        <v>266</v>
      </c>
      <c r="C8082" s="55" t="s">
        <v>143</v>
      </c>
      <c r="D8082" s="55" t="s">
        <v>267</v>
      </c>
      <c r="E8082" s="55" t="s">
        <v>4014</v>
      </c>
      <c r="F8082" s="55">
        <v>6</v>
      </c>
      <c r="G8082" s="55">
        <v>1</v>
      </c>
    </row>
    <row r="8083" spans="2:7">
      <c r="B8083" s="55" t="s">
        <v>266</v>
      </c>
      <c r="C8083" s="55" t="s">
        <v>143</v>
      </c>
      <c r="D8083" s="55" t="s">
        <v>269</v>
      </c>
      <c r="E8083" s="55" t="s">
        <v>4014</v>
      </c>
      <c r="F8083" s="55">
        <v>2</v>
      </c>
      <c r="G8083" s="55">
        <v>1</v>
      </c>
    </row>
    <row r="8084" spans="2:7">
      <c r="B8084" s="55" t="s">
        <v>266</v>
      </c>
      <c r="C8084" s="55" t="s">
        <v>143</v>
      </c>
      <c r="D8084" s="55" t="s">
        <v>270</v>
      </c>
      <c r="E8084" s="55" t="s">
        <v>4014</v>
      </c>
      <c r="F8084" s="55">
        <v>0</v>
      </c>
      <c r="G8084" s="55">
        <v>0</v>
      </c>
    </row>
    <row r="8085" spans="2:7">
      <c r="B8085" s="55" t="s">
        <v>266</v>
      </c>
      <c r="C8085" s="55" t="s">
        <v>143</v>
      </c>
      <c r="D8085" s="55" t="s">
        <v>267</v>
      </c>
      <c r="E8085" s="55" t="s">
        <v>4015</v>
      </c>
      <c r="F8085" s="55">
        <v>33</v>
      </c>
      <c r="G8085" s="55">
        <v>11</v>
      </c>
    </row>
    <row r="8086" spans="2:7">
      <c r="B8086" s="55" t="s">
        <v>266</v>
      </c>
      <c r="C8086" s="55" t="s">
        <v>143</v>
      </c>
      <c r="D8086" s="55" t="s">
        <v>269</v>
      </c>
      <c r="E8086" s="55" t="s">
        <v>4015</v>
      </c>
      <c r="F8086" s="55">
        <v>5</v>
      </c>
      <c r="G8086" s="55">
        <v>1</v>
      </c>
    </row>
    <row r="8087" spans="2:7">
      <c r="B8087" s="55" t="s">
        <v>266</v>
      </c>
      <c r="C8087" s="55" t="s">
        <v>143</v>
      </c>
      <c r="D8087" s="55" t="s">
        <v>270</v>
      </c>
      <c r="E8087" s="55" t="s">
        <v>4015</v>
      </c>
      <c r="F8087" s="55">
        <v>32</v>
      </c>
      <c r="G8087" s="55">
        <v>10</v>
      </c>
    </row>
    <row r="8088" spans="2:7">
      <c r="B8088" s="55" t="s">
        <v>266</v>
      </c>
      <c r="C8088" s="55" t="s">
        <v>143</v>
      </c>
      <c r="D8088" s="55" t="s">
        <v>267</v>
      </c>
      <c r="E8088" s="55" t="s">
        <v>4016</v>
      </c>
      <c r="F8088" s="55">
        <v>103</v>
      </c>
      <c r="G8088" s="55">
        <v>98</v>
      </c>
    </row>
    <row r="8089" spans="2:7">
      <c r="B8089" s="55" t="s">
        <v>266</v>
      </c>
      <c r="C8089" s="55" t="s">
        <v>143</v>
      </c>
      <c r="D8089" s="55" t="s">
        <v>269</v>
      </c>
      <c r="E8089" s="55" t="s">
        <v>4016</v>
      </c>
      <c r="F8089" s="55">
        <v>8</v>
      </c>
      <c r="G8089" s="55">
        <v>22</v>
      </c>
    </row>
    <row r="8090" spans="2:7">
      <c r="B8090" s="55" t="s">
        <v>266</v>
      </c>
      <c r="C8090" s="55" t="s">
        <v>143</v>
      </c>
      <c r="D8090" s="55" t="s">
        <v>270</v>
      </c>
      <c r="E8090" s="55" t="s">
        <v>4016</v>
      </c>
      <c r="F8090" s="55">
        <v>6</v>
      </c>
      <c r="G8090" s="55">
        <v>12</v>
      </c>
    </row>
    <row r="8091" spans="2:7">
      <c r="B8091" s="55" t="s">
        <v>266</v>
      </c>
      <c r="C8091" s="55" t="s">
        <v>143</v>
      </c>
      <c r="D8091" s="55" t="s">
        <v>267</v>
      </c>
      <c r="E8091" s="55" t="s">
        <v>4017</v>
      </c>
      <c r="F8091" s="55">
        <v>29</v>
      </c>
      <c r="G8091" s="55">
        <v>33</v>
      </c>
    </row>
    <row r="8092" spans="2:7">
      <c r="B8092" s="55" t="s">
        <v>266</v>
      </c>
      <c r="C8092" s="55" t="s">
        <v>143</v>
      </c>
      <c r="D8092" s="55" t="s">
        <v>269</v>
      </c>
      <c r="E8092" s="55" t="s">
        <v>4017</v>
      </c>
      <c r="F8092" s="55">
        <v>2</v>
      </c>
      <c r="G8092" s="55">
        <v>1</v>
      </c>
    </row>
    <row r="8093" spans="2:7">
      <c r="B8093" s="55" t="s">
        <v>266</v>
      </c>
      <c r="C8093" s="55" t="s">
        <v>143</v>
      </c>
      <c r="D8093" s="55" t="s">
        <v>270</v>
      </c>
      <c r="E8093" s="55" t="s">
        <v>4017</v>
      </c>
      <c r="F8093" s="55">
        <v>0</v>
      </c>
      <c r="G8093" s="55">
        <v>0</v>
      </c>
    </row>
    <row r="8094" spans="2:7">
      <c r="B8094" s="55" t="s">
        <v>266</v>
      </c>
      <c r="C8094" s="55" t="s">
        <v>143</v>
      </c>
      <c r="D8094" s="55" t="s">
        <v>267</v>
      </c>
      <c r="E8094" s="55" t="s">
        <v>4018</v>
      </c>
      <c r="F8094" s="55">
        <v>0</v>
      </c>
      <c r="G8094" s="55">
        <v>0</v>
      </c>
    </row>
    <row r="8095" spans="2:7">
      <c r="B8095" s="55" t="s">
        <v>266</v>
      </c>
      <c r="C8095" s="55" t="s">
        <v>143</v>
      </c>
      <c r="D8095" s="55" t="s">
        <v>269</v>
      </c>
      <c r="E8095" s="55" t="s">
        <v>4018</v>
      </c>
      <c r="F8095" s="55">
        <v>0</v>
      </c>
      <c r="G8095" s="55">
        <v>0</v>
      </c>
    </row>
    <row r="8096" spans="2:7">
      <c r="B8096" s="55" t="s">
        <v>266</v>
      </c>
      <c r="C8096" s="55" t="s">
        <v>143</v>
      </c>
      <c r="D8096" s="55" t="s">
        <v>267</v>
      </c>
      <c r="E8096" s="55" t="s">
        <v>2716</v>
      </c>
      <c r="F8096" s="55">
        <v>30</v>
      </c>
      <c r="G8096" s="55">
        <v>21</v>
      </c>
    </row>
    <row r="8097" spans="2:7">
      <c r="B8097" s="55" t="s">
        <v>266</v>
      </c>
      <c r="C8097" s="55" t="s">
        <v>143</v>
      </c>
      <c r="D8097" s="55" t="s">
        <v>269</v>
      </c>
      <c r="E8097" s="55" t="s">
        <v>2716</v>
      </c>
      <c r="F8097" s="55">
        <v>0</v>
      </c>
      <c r="G8097" s="55">
        <v>0</v>
      </c>
    </row>
    <row r="8098" spans="2:7">
      <c r="B8098" s="55" t="s">
        <v>266</v>
      </c>
      <c r="C8098" s="55" t="s">
        <v>143</v>
      </c>
      <c r="D8098" s="55" t="s">
        <v>270</v>
      </c>
      <c r="E8098" s="55" t="s">
        <v>2716</v>
      </c>
      <c r="F8098" s="55">
        <v>0</v>
      </c>
      <c r="G8098" s="55">
        <v>0</v>
      </c>
    </row>
    <row r="8099" spans="2:7">
      <c r="B8099" s="55" t="s">
        <v>266</v>
      </c>
      <c r="C8099" s="55" t="s">
        <v>143</v>
      </c>
      <c r="D8099" s="55" t="s">
        <v>267</v>
      </c>
      <c r="E8099" s="55" t="s">
        <v>4019</v>
      </c>
      <c r="F8099" s="55">
        <v>17</v>
      </c>
      <c r="G8099" s="55">
        <v>10</v>
      </c>
    </row>
    <row r="8100" spans="2:7">
      <c r="B8100" s="55" t="s">
        <v>266</v>
      </c>
      <c r="C8100" s="55" t="s">
        <v>143</v>
      </c>
      <c r="D8100" s="55" t="s">
        <v>269</v>
      </c>
      <c r="E8100" s="55" t="s">
        <v>4019</v>
      </c>
      <c r="F8100" s="55">
        <v>2</v>
      </c>
      <c r="G8100" s="55">
        <v>0</v>
      </c>
    </row>
    <row r="8101" spans="2:7">
      <c r="B8101" s="55" t="s">
        <v>266</v>
      </c>
      <c r="C8101" s="55" t="s">
        <v>143</v>
      </c>
      <c r="D8101" s="55" t="s">
        <v>270</v>
      </c>
      <c r="E8101" s="55" t="s">
        <v>4019</v>
      </c>
      <c r="F8101" s="55">
        <v>1</v>
      </c>
      <c r="G8101" s="55">
        <v>0</v>
      </c>
    </row>
    <row r="8102" spans="2:7">
      <c r="B8102" s="55" t="s">
        <v>266</v>
      </c>
      <c r="C8102" s="55" t="s">
        <v>143</v>
      </c>
      <c r="D8102" s="55" t="s">
        <v>267</v>
      </c>
      <c r="E8102" s="55" t="s">
        <v>4020</v>
      </c>
      <c r="F8102" s="55">
        <v>8</v>
      </c>
      <c r="G8102" s="55">
        <v>30</v>
      </c>
    </row>
    <row r="8103" spans="2:7">
      <c r="B8103" s="55" t="s">
        <v>266</v>
      </c>
      <c r="C8103" s="55" t="s">
        <v>143</v>
      </c>
      <c r="D8103" s="55" t="s">
        <v>267</v>
      </c>
      <c r="E8103" s="55" t="s">
        <v>4021</v>
      </c>
      <c r="F8103" s="55">
        <v>64</v>
      </c>
      <c r="G8103" s="55">
        <v>52</v>
      </c>
    </row>
    <row r="8104" spans="2:7">
      <c r="B8104" s="55" t="s">
        <v>266</v>
      </c>
      <c r="C8104" s="55" t="s">
        <v>143</v>
      </c>
      <c r="D8104" s="55" t="s">
        <v>269</v>
      </c>
      <c r="E8104" s="55" t="s">
        <v>4021</v>
      </c>
      <c r="F8104" s="55">
        <v>8</v>
      </c>
      <c r="G8104" s="55">
        <v>0</v>
      </c>
    </row>
    <row r="8105" spans="2:7">
      <c r="B8105" s="55" t="s">
        <v>266</v>
      </c>
      <c r="C8105" s="55" t="s">
        <v>143</v>
      </c>
      <c r="D8105" s="55" t="s">
        <v>270</v>
      </c>
      <c r="E8105" s="55" t="s">
        <v>4021</v>
      </c>
      <c r="F8105" s="55">
        <v>15</v>
      </c>
      <c r="G8105" s="55">
        <v>4</v>
      </c>
    </row>
    <row r="8106" spans="2:7">
      <c r="B8106" s="55" t="s">
        <v>266</v>
      </c>
      <c r="C8106" s="55" t="s">
        <v>143</v>
      </c>
      <c r="D8106" s="55" t="s">
        <v>267</v>
      </c>
      <c r="E8106" s="55" t="s">
        <v>4022</v>
      </c>
      <c r="F8106" s="55">
        <v>23</v>
      </c>
      <c r="G8106" s="55">
        <v>6</v>
      </c>
    </row>
    <row r="8107" spans="2:7">
      <c r="B8107" s="55" t="s">
        <v>266</v>
      </c>
      <c r="C8107" s="55" t="s">
        <v>143</v>
      </c>
      <c r="D8107" s="55" t="s">
        <v>269</v>
      </c>
      <c r="E8107" s="55" t="s">
        <v>4022</v>
      </c>
      <c r="F8107" s="55">
        <v>3</v>
      </c>
      <c r="G8107" s="55">
        <v>0</v>
      </c>
    </row>
    <row r="8108" spans="2:7">
      <c r="B8108" s="55" t="s">
        <v>266</v>
      </c>
      <c r="C8108" s="55" t="s">
        <v>143</v>
      </c>
      <c r="D8108" s="55" t="s">
        <v>270</v>
      </c>
      <c r="E8108" s="55" t="s">
        <v>4022</v>
      </c>
      <c r="F8108" s="55">
        <v>0</v>
      </c>
      <c r="G8108" s="55">
        <v>0</v>
      </c>
    </row>
    <row r="8109" spans="2:7">
      <c r="B8109" s="55" t="s">
        <v>266</v>
      </c>
      <c r="C8109" s="55" t="s">
        <v>143</v>
      </c>
      <c r="D8109" s="55" t="s">
        <v>267</v>
      </c>
      <c r="E8109" s="55" t="s">
        <v>4023</v>
      </c>
      <c r="F8109" s="55">
        <v>0</v>
      </c>
      <c r="G8109" s="55">
        <v>0</v>
      </c>
    </row>
    <row r="8110" spans="2:7">
      <c r="B8110" s="55" t="s">
        <v>266</v>
      </c>
      <c r="C8110" s="55" t="s">
        <v>143</v>
      </c>
      <c r="D8110" s="55" t="s">
        <v>267</v>
      </c>
      <c r="E8110" s="55" t="s">
        <v>4024</v>
      </c>
      <c r="F8110" s="55">
        <v>9</v>
      </c>
      <c r="G8110" s="55">
        <v>1</v>
      </c>
    </row>
    <row r="8111" spans="2:7">
      <c r="B8111" s="55" t="s">
        <v>266</v>
      </c>
      <c r="C8111" s="55" t="s">
        <v>143</v>
      </c>
      <c r="D8111" s="55" t="s">
        <v>267</v>
      </c>
      <c r="E8111" s="55" t="s">
        <v>4025</v>
      </c>
      <c r="F8111" s="55">
        <v>146</v>
      </c>
      <c r="G8111" s="55">
        <v>154</v>
      </c>
    </row>
    <row r="8112" spans="2:7">
      <c r="B8112" s="55" t="s">
        <v>266</v>
      </c>
      <c r="C8112" s="55" t="s">
        <v>143</v>
      </c>
      <c r="D8112" s="55" t="s">
        <v>269</v>
      </c>
      <c r="E8112" s="55" t="s">
        <v>4025</v>
      </c>
      <c r="F8112" s="55">
        <v>82</v>
      </c>
      <c r="G8112" s="55">
        <v>34</v>
      </c>
    </row>
    <row r="8113" spans="2:7">
      <c r="B8113" s="55" t="s">
        <v>266</v>
      </c>
      <c r="C8113" s="55" t="s">
        <v>143</v>
      </c>
      <c r="D8113" s="55" t="s">
        <v>270</v>
      </c>
      <c r="E8113" s="55" t="s">
        <v>4025</v>
      </c>
      <c r="F8113" s="55">
        <v>80</v>
      </c>
      <c r="G8113" s="55">
        <v>24</v>
      </c>
    </row>
    <row r="8114" spans="2:7">
      <c r="B8114" s="55" t="s">
        <v>266</v>
      </c>
      <c r="C8114" s="55" t="s">
        <v>143</v>
      </c>
      <c r="D8114" s="55" t="s">
        <v>267</v>
      </c>
      <c r="E8114" s="55" t="s">
        <v>4026</v>
      </c>
      <c r="F8114" s="55">
        <v>315</v>
      </c>
      <c r="G8114" s="55">
        <v>222</v>
      </c>
    </row>
    <row r="8115" spans="2:7">
      <c r="B8115" s="55" t="s">
        <v>266</v>
      </c>
      <c r="C8115" s="55" t="s">
        <v>143</v>
      </c>
      <c r="D8115" s="55" t="s">
        <v>269</v>
      </c>
      <c r="E8115" s="55" t="s">
        <v>4026</v>
      </c>
      <c r="F8115" s="55">
        <v>17</v>
      </c>
      <c r="G8115" s="55">
        <v>50</v>
      </c>
    </row>
    <row r="8116" spans="2:7">
      <c r="B8116" s="55" t="s">
        <v>266</v>
      </c>
      <c r="C8116" s="55" t="s">
        <v>143</v>
      </c>
      <c r="D8116" s="55" t="s">
        <v>270</v>
      </c>
      <c r="E8116" s="55" t="s">
        <v>4026</v>
      </c>
      <c r="F8116" s="55">
        <v>40</v>
      </c>
      <c r="G8116" s="55">
        <v>53</v>
      </c>
    </row>
    <row r="8117" spans="2:7">
      <c r="B8117" s="55" t="s">
        <v>266</v>
      </c>
      <c r="C8117" s="55" t="s">
        <v>143</v>
      </c>
      <c r="D8117" s="55" t="s">
        <v>267</v>
      </c>
      <c r="E8117" s="55" t="s">
        <v>4027</v>
      </c>
      <c r="F8117" s="55">
        <v>1</v>
      </c>
      <c r="G8117" s="55">
        <v>0</v>
      </c>
    </row>
    <row r="8118" spans="2:7">
      <c r="B8118" s="55" t="s">
        <v>266</v>
      </c>
      <c r="C8118" s="55" t="s">
        <v>143</v>
      </c>
      <c r="D8118" s="55" t="s">
        <v>269</v>
      </c>
      <c r="E8118" s="55" t="s">
        <v>4027</v>
      </c>
      <c r="F8118" s="55">
        <v>6</v>
      </c>
      <c r="G8118" s="55">
        <v>0</v>
      </c>
    </row>
    <row r="8119" spans="2:7">
      <c r="B8119" s="55" t="s">
        <v>266</v>
      </c>
      <c r="C8119" s="55" t="s">
        <v>143</v>
      </c>
      <c r="D8119" s="55" t="s">
        <v>267</v>
      </c>
      <c r="E8119" s="55" t="s">
        <v>4028</v>
      </c>
      <c r="F8119" s="55">
        <v>2</v>
      </c>
      <c r="G8119" s="55">
        <v>4</v>
      </c>
    </row>
    <row r="8120" spans="2:7">
      <c r="B8120" s="55" t="s">
        <v>266</v>
      </c>
      <c r="C8120" s="55" t="s">
        <v>143</v>
      </c>
      <c r="D8120" s="55" t="s">
        <v>267</v>
      </c>
      <c r="E8120" s="55" t="s">
        <v>4029</v>
      </c>
      <c r="F8120" s="55">
        <v>6</v>
      </c>
      <c r="G8120" s="55">
        <v>3</v>
      </c>
    </row>
    <row r="8121" spans="2:7">
      <c r="B8121" s="55" t="s">
        <v>266</v>
      </c>
      <c r="C8121" s="55" t="s">
        <v>143</v>
      </c>
      <c r="D8121" s="55" t="s">
        <v>269</v>
      </c>
      <c r="E8121" s="55" t="s">
        <v>4029</v>
      </c>
      <c r="F8121" s="55">
        <v>0</v>
      </c>
      <c r="G8121" s="55">
        <v>0</v>
      </c>
    </row>
    <row r="8122" spans="2:7">
      <c r="B8122" s="55" t="s">
        <v>266</v>
      </c>
      <c r="C8122" s="55" t="s">
        <v>143</v>
      </c>
      <c r="D8122" s="55" t="s">
        <v>270</v>
      </c>
      <c r="E8122" s="55" t="s">
        <v>4029</v>
      </c>
      <c r="F8122" s="55">
        <v>0</v>
      </c>
      <c r="G8122" s="55">
        <v>0</v>
      </c>
    </row>
    <row r="8123" spans="2:7">
      <c r="B8123" s="55" t="s">
        <v>266</v>
      </c>
      <c r="C8123" s="55" t="s">
        <v>143</v>
      </c>
      <c r="D8123" s="55" t="s">
        <v>267</v>
      </c>
      <c r="E8123" s="55" t="s">
        <v>4030</v>
      </c>
      <c r="F8123" s="55">
        <v>174</v>
      </c>
      <c r="G8123" s="55">
        <v>80</v>
      </c>
    </row>
    <row r="8124" spans="2:7">
      <c r="B8124" s="55" t="s">
        <v>266</v>
      </c>
      <c r="C8124" s="55" t="s">
        <v>143</v>
      </c>
      <c r="D8124" s="55" t="s">
        <v>269</v>
      </c>
      <c r="E8124" s="55" t="s">
        <v>4030</v>
      </c>
      <c r="F8124" s="55">
        <v>0</v>
      </c>
      <c r="G8124" s="55">
        <v>3</v>
      </c>
    </row>
    <row r="8125" spans="2:7">
      <c r="B8125" s="55" t="s">
        <v>266</v>
      </c>
      <c r="C8125" s="55" t="s">
        <v>143</v>
      </c>
      <c r="D8125" s="55" t="s">
        <v>270</v>
      </c>
      <c r="E8125" s="55" t="s">
        <v>4030</v>
      </c>
      <c r="F8125" s="55">
        <v>4</v>
      </c>
      <c r="G8125" s="55">
        <v>2</v>
      </c>
    </row>
    <row r="8126" spans="2:7">
      <c r="B8126" s="55" t="s">
        <v>266</v>
      </c>
      <c r="C8126" s="55" t="s">
        <v>143</v>
      </c>
      <c r="D8126" s="55" t="s">
        <v>267</v>
      </c>
      <c r="E8126" s="55" t="s">
        <v>4031</v>
      </c>
      <c r="F8126" s="55">
        <v>31</v>
      </c>
      <c r="G8126" s="55">
        <v>12</v>
      </c>
    </row>
    <row r="8127" spans="2:7">
      <c r="B8127" s="55" t="s">
        <v>266</v>
      </c>
      <c r="C8127" s="55" t="s">
        <v>143</v>
      </c>
      <c r="D8127" s="55" t="s">
        <v>269</v>
      </c>
      <c r="E8127" s="55" t="s">
        <v>4031</v>
      </c>
      <c r="F8127" s="55">
        <v>24</v>
      </c>
      <c r="G8127" s="55">
        <v>18</v>
      </c>
    </row>
    <row r="8128" spans="2:7">
      <c r="B8128" s="55" t="s">
        <v>266</v>
      </c>
      <c r="C8128" s="55" t="s">
        <v>143</v>
      </c>
      <c r="D8128" s="55" t="s">
        <v>270</v>
      </c>
      <c r="E8128" s="55" t="s">
        <v>4031</v>
      </c>
      <c r="F8128" s="55">
        <v>0</v>
      </c>
      <c r="G8128" s="55">
        <v>1</v>
      </c>
    </row>
    <row r="8129" spans="2:7">
      <c r="B8129" s="55" t="s">
        <v>266</v>
      </c>
      <c r="C8129" s="55" t="s">
        <v>143</v>
      </c>
      <c r="D8129" s="55" t="s">
        <v>267</v>
      </c>
      <c r="E8129" s="55" t="s">
        <v>4032</v>
      </c>
      <c r="F8129" s="55">
        <v>0</v>
      </c>
      <c r="G8129" s="55">
        <v>0</v>
      </c>
    </row>
    <row r="8130" spans="2:7">
      <c r="B8130" s="55" t="s">
        <v>266</v>
      </c>
      <c r="C8130" s="55" t="s">
        <v>143</v>
      </c>
      <c r="D8130" s="55" t="s">
        <v>269</v>
      </c>
      <c r="E8130" s="55" t="s">
        <v>4032</v>
      </c>
      <c r="F8130" s="55">
        <v>0</v>
      </c>
      <c r="G8130" s="55">
        <v>0</v>
      </c>
    </row>
    <row r="8131" spans="2:7">
      <c r="B8131" s="55" t="s">
        <v>266</v>
      </c>
      <c r="C8131" s="55" t="s">
        <v>143</v>
      </c>
      <c r="D8131" s="55" t="s">
        <v>267</v>
      </c>
      <c r="E8131" s="55" t="s">
        <v>4033</v>
      </c>
      <c r="F8131" s="55">
        <v>11</v>
      </c>
      <c r="G8131" s="55">
        <v>6</v>
      </c>
    </row>
    <row r="8132" spans="2:7">
      <c r="B8132" s="55" t="s">
        <v>266</v>
      </c>
      <c r="C8132" s="55" t="s">
        <v>143</v>
      </c>
      <c r="D8132" s="55" t="s">
        <v>267</v>
      </c>
      <c r="E8132" s="55" t="s">
        <v>4034</v>
      </c>
      <c r="F8132" s="55">
        <v>67</v>
      </c>
      <c r="G8132" s="55">
        <v>49</v>
      </c>
    </row>
    <row r="8133" spans="2:7">
      <c r="B8133" s="55" t="s">
        <v>266</v>
      </c>
      <c r="C8133" s="55" t="s">
        <v>143</v>
      </c>
      <c r="D8133" s="55" t="s">
        <v>269</v>
      </c>
      <c r="E8133" s="55" t="s">
        <v>4034</v>
      </c>
      <c r="F8133" s="55">
        <v>20</v>
      </c>
      <c r="G8133" s="55">
        <v>0</v>
      </c>
    </row>
    <row r="8134" spans="2:7">
      <c r="B8134" s="55" t="s">
        <v>266</v>
      </c>
      <c r="C8134" s="55" t="s">
        <v>143</v>
      </c>
      <c r="D8134" s="55" t="s">
        <v>270</v>
      </c>
      <c r="E8134" s="55" t="s">
        <v>4034</v>
      </c>
      <c r="F8134" s="55">
        <v>2</v>
      </c>
      <c r="G8134" s="55">
        <v>5</v>
      </c>
    </row>
    <row r="8135" spans="2:7">
      <c r="B8135" s="55" t="s">
        <v>266</v>
      </c>
      <c r="C8135" s="55" t="s">
        <v>143</v>
      </c>
      <c r="D8135" s="55" t="s">
        <v>267</v>
      </c>
      <c r="E8135" s="55" t="s">
        <v>4035</v>
      </c>
      <c r="F8135" s="55">
        <v>10</v>
      </c>
      <c r="G8135" s="55">
        <v>18</v>
      </c>
    </row>
    <row r="8136" spans="2:7">
      <c r="B8136" s="55" t="s">
        <v>266</v>
      </c>
      <c r="C8136" s="55" t="s">
        <v>143</v>
      </c>
      <c r="D8136" s="55" t="s">
        <v>269</v>
      </c>
      <c r="E8136" s="55" t="s">
        <v>4035</v>
      </c>
      <c r="F8136" s="55">
        <v>1</v>
      </c>
      <c r="G8136" s="55">
        <v>0</v>
      </c>
    </row>
    <row r="8137" spans="2:7">
      <c r="B8137" s="55" t="s">
        <v>266</v>
      </c>
      <c r="C8137" s="55" t="s">
        <v>143</v>
      </c>
      <c r="D8137" s="55" t="s">
        <v>270</v>
      </c>
      <c r="E8137" s="55" t="s">
        <v>4035</v>
      </c>
      <c r="F8137" s="55">
        <v>0</v>
      </c>
      <c r="G8137" s="55">
        <v>0</v>
      </c>
    </row>
    <row r="8138" spans="2:7">
      <c r="B8138" s="55" t="s">
        <v>266</v>
      </c>
      <c r="C8138" s="55" t="s">
        <v>143</v>
      </c>
      <c r="D8138" s="55" t="s">
        <v>267</v>
      </c>
      <c r="E8138" s="55" t="s">
        <v>2718</v>
      </c>
      <c r="F8138" s="55">
        <v>23</v>
      </c>
      <c r="G8138" s="55">
        <v>32</v>
      </c>
    </row>
    <row r="8139" spans="2:7">
      <c r="B8139" s="55" t="s">
        <v>266</v>
      </c>
      <c r="C8139" s="55" t="s">
        <v>143</v>
      </c>
      <c r="D8139" s="55" t="s">
        <v>269</v>
      </c>
      <c r="E8139" s="55" t="s">
        <v>2718</v>
      </c>
      <c r="F8139" s="55">
        <v>0</v>
      </c>
      <c r="G8139" s="55">
        <v>0</v>
      </c>
    </row>
    <row r="8140" spans="2:7">
      <c r="B8140" s="55" t="s">
        <v>266</v>
      </c>
      <c r="C8140" s="55" t="s">
        <v>143</v>
      </c>
      <c r="D8140" s="55" t="s">
        <v>270</v>
      </c>
      <c r="E8140" s="55" t="s">
        <v>2718</v>
      </c>
      <c r="F8140" s="55">
        <v>0</v>
      </c>
      <c r="G8140" s="55">
        <v>0</v>
      </c>
    </row>
    <row r="8141" spans="2:7">
      <c r="B8141" s="55" t="s">
        <v>266</v>
      </c>
      <c r="C8141" s="55" t="s">
        <v>143</v>
      </c>
      <c r="D8141" s="55" t="s">
        <v>267</v>
      </c>
      <c r="E8141" s="55" t="s">
        <v>4036</v>
      </c>
      <c r="F8141" s="55">
        <v>20</v>
      </c>
      <c r="G8141" s="55">
        <v>1</v>
      </c>
    </row>
    <row r="8142" spans="2:7">
      <c r="B8142" s="55" t="s">
        <v>266</v>
      </c>
      <c r="C8142" s="55" t="s">
        <v>143</v>
      </c>
      <c r="D8142" s="55" t="s">
        <v>269</v>
      </c>
      <c r="E8142" s="55" t="s">
        <v>4036</v>
      </c>
      <c r="F8142" s="55">
        <v>0</v>
      </c>
      <c r="G8142" s="55">
        <v>0</v>
      </c>
    </row>
    <row r="8143" spans="2:7">
      <c r="B8143" s="55" t="s">
        <v>266</v>
      </c>
      <c r="C8143" s="55" t="s">
        <v>143</v>
      </c>
      <c r="D8143" s="55" t="s">
        <v>270</v>
      </c>
      <c r="E8143" s="55" t="s">
        <v>4036</v>
      </c>
      <c r="F8143" s="55">
        <v>0</v>
      </c>
      <c r="G8143" s="55">
        <v>0</v>
      </c>
    </row>
    <row r="8144" spans="2:7">
      <c r="B8144" s="55" t="s">
        <v>266</v>
      </c>
      <c r="C8144" s="55" t="s">
        <v>143</v>
      </c>
      <c r="D8144" s="55" t="s">
        <v>267</v>
      </c>
      <c r="E8144" s="55" t="s">
        <v>4037</v>
      </c>
      <c r="F8144" s="55">
        <v>11</v>
      </c>
      <c r="G8144" s="55">
        <v>6</v>
      </c>
    </row>
    <row r="8145" spans="2:7">
      <c r="B8145" s="55" t="s">
        <v>266</v>
      </c>
      <c r="C8145" s="55" t="s">
        <v>143</v>
      </c>
      <c r="D8145" s="55" t="s">
        <v>269</v>
      </c>
      <c r="E8145" s="55" t="s">
        <v>4037</v>
      </c>
      <c r="F8145" s="55">
        <v>9</v>
      </c>
      <c r="G8145" s="55">
        <v>3</v>
      </c>
    </row>
    <row r="8146" spans="2:7">
      <c r="B8146" s="55" t="s">
        <v>266</v>
      </c>
      <c r="C8146" s="55" t="s">
        <v>143</v>
      </c>
      <c r="D8146" s="55" t="s">
        <v>267</v>
      </c>
      <c r="E8146" s="55" t="s">
        <v>4038</v>
      </c>
      <c r="F8146" s="55">
        <v>1</v>
      </c>
      <c r="G8146" s="55">
        <v>0</v>
      </c>
    </row>
    <row r="8147" spans="2:7">
      <c r="B8147" s="55" t="s">
        <v>266</v>
      </c>
      <c r="C8147" s="55" t="s">
        <v>143</v>
      </c>
      <c r="D8147" s="55" t="s">
        <v>267</v>
      </c>
      <c r="E8147" s="55" t="s">
        <v>4039</v>
      </c>
      <c r="F8147" s="55">
        <v>18</v>
      </c>
      <c r="G8147" s="55">
        <v>29</v>
      </c>
    </row>
    <row r="8148" spans="2:7">
      <c r="B8148" s="55" t="s">
        <v>266</v>
      </c>
      <c r="C8148" s="55" t="s">
        <v>143</v>
      </c>
      <c r="D8148" s="55" t="s">
        <v>269</v>
      </c>
      <c r="E8148" s="55" t="s">
        <v>4039</v>
      </c>
      <c r="F8148" s="55">
        <v>11</v>
      </c>
      <c r="G8148" s="55">
        <v>1</v>
      </c>
    </row>
    <row r="8149" spans="2:7">
      <c r="B8149" s="55" t="s">
        <v>266</v>
      </c>
      <c r="C8149" s="55" t="s">
        <v>143</v>
      </c>
      <c r="D8149" s="55" t="s">
        <v>270</v>
      </c>
      <c r="E8149" s="55" t="s">
        <v>4039</v>
      </c>
      <c r="F8149" s="55">
        <v>0</v>
      </c>
      <c r="G8149" s="55">
        <v>0</v>
      </c>
    </row>
    <row r="8150" spans="2:7">
      <c r="B8150" s="55" t="s">
        <v>266</v>
      </c>
      <c r="C8150" s="55" t="s">
        <v>143</v>
      </c>
      <c r="D8150" s="55" t="s">
        <v>267</v>
      </c>
      <c r="E8150" s="55" t="s">
        <v>4040</v>
      </c>
      <c r="F8150" s="55">
        <v>3</v>
      </c>
      <c r="G8150" s="55">
        <v>0</v>
      </c>
    </row>
    <row r="8151" spans="2:7">
      <c r="B8151" s="55" t="s">
        <v>266</v>
      </c>
      <c r="C8151" s="55" t="s">
        <v>143</v>
      </c>
      <c r="D8151" s="55" t="s">
        <v>269</v>
      </c>
      <c r="E8151" s="55" t="s">
        <v>4040</v>
      </c>
      <c r="F8151" s="55">
        <v>0</v>
      </c>
      <c r="G8151" s="55">
        <v>0</v>
      </c>
    </row>
    <row r="8152" spans="2:7">
      <c r="B8152" s="55" t="s">
        <v>266</v>
      </c>
      <c r="C8152" s="55" t="s">
        <v>143</v>
      </c>
      <c r="D8152" s="55" t="s">
        <v>267</v>
      </c>
      <c r="E8152" s="55" t="s">
        <v>4041</v>
      </c>
      <c r="F8152" s="55">
        <v>5</v>
      </c>
      <c r="G8152" s="55">
        <v>18</v>
      </c>
    </row>
    <row r="8153" spans="2:7">
      <c r="B8153" s="55" t="s">
        <v>266</v>
      </c>
      <c r="C8153" s="55" t="s">
        <v>143</v>
      </c>
      <c r="D8153" s="55" t="s">
        <v>269</v>
      </c>
      <c r="E8153" s="55" t="s">
        <v>4041</v>
      </c>
      <c r="F8153" s="55">
        <v>7</v>
      </c>
      <c r="G8153" s="55">
        <v>1</v>
      </c>
    </row>
    <row r="8154" spans="2:7">
      <c r="B8154" s="55" t="s">
        <v>266</v>
      </c>
      <c r="C8154" s="55" t="s">
        <v>143</v>
      </c>
      <c r="D8154" s="55" t="s">
        <v>267</v>
      </c>
      <c r="E8154" s="55" t="s">
        <v>4042</v>
      </c>
      <c r="F8154" s="55">
        <v>8</v>
      </c>
      <c r="G8154" s="55">
        <v>14</v>
      </c>
    </row>
    <row r="8155" spans="2:7">
      <c r="B8155" s="55" t="s">
        <v>266</v>
      </c>
      <c r="C8155" s="55" t="s">
        <v>143</v>
      </c>
      <c r="D8155" s="55" t="s">
        <v>267</v>
      </c>
      <c r="E8155" s="55" t="s">
        <v>4043</v>
      </c>
      <c r="F8155" s="55">
        <v>1</v>
      </c>
      <c r="G8155" s="55">
        <v>1</v>
      </c>
    </row>
    <row r="8156" spans="2:7">
      <c r="B8156" s="55" t="s">
        <v>266</v>
      </c>
      <c r="C8156" s="55" t="s">
        <v>143</v>
      </c>
      <c r="D8156" s="55" t="s">
        <v>267</v>
      </c>
      <c r="E8156" s="55" t="s">
        <v>4044</v>
      </c>
      <c r="F8156" s="55">
        <v>0</v>
      </c>
      <c r="G8156" s="55">
        <v>0</v>
      </c>
    </row>
    <row r="8157" spans="2:7">
      <c r="B8157" s="55" t="s">
        <v>266</v>
      </c>
      <c r="C8157" s="55" t="s">
        <v>143</v>
      </c>
      <c r="D8157" s="55" t="s">
        <v>269</v>
      </c>
      <c r="E8157" s="55" t="s">
        <v>4044</v>
      </c>
      <c r="F8157" s="55">
        <v>0</v>
      </c>
      <c r="G8157" s="55">
        <v>5</v>
      </c>
    </row>
    <row r="8158" spans="2:7">
      <c r="B8158" s="55" t="s">
        <v>266</v>
      </c>
      <c r="C8158" s="55" t="s">
        <v>143</v>
      </c>
      <c r="D8158" s="55" t="s">
        <v>267</v>
      </c>
      <c r="E8158" s="55" t="s">
        <v>4045</v>
      </c>
      <c r="F8158" s="55">
        <v>95</v>
      </c>
      <c r="G8158" s="55">
        <v>143</v>
      </c>
    </row>
    <row r="8159" spans="2:7">
      <c r="B8159" s="55" t="s">
        <v>266</v>
      </c>
      <c r="C8159" s="55" t="s">
        <v>143</v>
      </c>
      <c r="D8159" s="55" t="s">
        <v>269</v>
      </c>
      <c r="E8159" s="55" t="s">
        <v>4045</v>
      </c>
      <c r="F8159" s="55">
        <v>51</v>
      </c>
      <c r="G8159" s="55">
        <v>100</v>
      </c>
    </row>
    <row r="8160" spans="2:7">
      <c r="B8160" s="55" t="s">
        <v>266</v>
      </c>
      <c r="C8160" s="55" t="s">
        <v>143</v>
      </c>
      <c r="D8160" s="55" t="s">
        <v>270</v>
      </c>
      <c r="E8160" s="55" t="s">
        <v>4045</v>
      </c>
      <c r="F8160" s="55">
        <v>58</v>
      </c>
      <c r="G8160" s="55">
        <v>80</v>
      </c>
    </row>
    <row r="8161" spans="2:7">
      <c r="B8161" s="55" t="s">
        <v>266</v>
      </c>
      <c r="C8161" s="55" t="s">
        <v>143</v>
      </c>
      <c r="D8161" s="55" t="s">
        <v>267</v>
      </c>
      <c r="E8161" s="55" t="s">
        <v>4046</v>
      </c>
      <c r="F8161" s="55">
        <v>47</v>
      </c>
      <c r="G8161" s="55">
        <v>62</v>
      </c>
    </row>
    <row r="8162" spans="2:7">
      <c r="B8162" s="55" t="s">
        <v>266</v>
      </c>
      <c r="C8162" s="55" t="s">
        <v>143</v>
      </c>
      <c r="D8162" s="55" t="s">
        <v>269</v>
      </c>
      <c r="E8162" s="55" t="s">
        <v>4046</v>
      </c>
      <c r="F8162" s="55">
        <v>4</v>
      </c>
      <c r="G8162" s="55">
        <v>5</v>
      </c>
    </row>
    <row r="8163" spans="2:7">
      <c r="B8163" s="55" t="s">
        <v>266</v>
      </c>
      <c r="C8163" s="55" t="s">
        <v>143</v>
      </c>
      <c r="D8163" s="55" t="s">
        <v>270</v>
      </c>
      <c r="E8163" s="55" t="s">
        <v>4046</v>
      </c>
      <c r="F8163" s="55">
        <v>15</v>
      </c>
      <c r="G8163" s="55">
        <v>6</v>
      </c>
    </row>
    <row r="8164" spans="2:7">
      <c r="B8164" s="55" t="s">
        <v>266</v>
      </c>
      <c r="C8164" s="55" t="s">
        <v>143</v>
      </c>
      <c r="D8164" s="55" t="s">
        <v>267</v>
      </c>
      <c r="E8164" s="55" t="s">
        <v>4047</v>
      </c>
      <c r="F8164" s="55">
        <v>8</v>
      </c>
      <c r="G8164" s="55">
        <v>7</v>
      </c>
    </row>
    <row r="8165" spans="2:7">
      <c r="B8165" s="55" t="s">
        <v>266</v>
      </c>
      <c r="C8165" s="55" t="s">
        <v>143</v>
      </c>
      <c r="D8165" s="55" t="s">
        <v>269</v>
      </c>
      <c r="E8165" s="55" t="s">
        <v>4047</v>
      </c>
      <c r="F8165" s="55">
        <v>0</v>
      </c>
      <c r="G8165" s="55">
        <v>0</v>
      </c>
    </row>
    <row r="8166" spans="2:7">
      <c r="B8166" s="55" t="s">
        <v>266</v>
      </c>
      <c r="C8166" s="55" t="s">
        <v>143</v>
      </c>
      <c r="D8166" s="55" t="s">
        <v>267</v>
      </c>
      <c r="E8166" s="55" t="s">
        <v>4048</v>
      </c>
      <c r="F8166" s="55">
        <v>0</v>
      </c>
      <c r="G8166" s="55">
        <v>1</v>
      </c>
    </row>
    <row r="8167" spans="2:7">
      <c r="B8167" s="55" t="s">
        <v>266</v>
      </c>
      <c r="C8167" s="55" t="s">
        <v>143</v>
      </c>
      <c r="D8167" s="55" t="s">
        <v>270</v>
      </c>
      <c r="E8167" s="55" t="s">
        <v>4048</v>
      </c>
      <c r="F8167" s="55">
        <v>0</v>
      </c>
      <c r="G8167" s="55">
        <v>0</v>
      </c>
    </row>
    <row r="8168" spans="2:7">
      <c r="B8168" s="55" t="s">
        <v>266</v>
      </c>
      <c r="C8168" s="55" t="s">
        <v>143</v>
      </c>
      <c r="D8168" s="55" t="s">
        <v>267</v>
      </c>
      <c r="E8168" s="55" t="s">
        <v>4049</v>
      </c>
      <c r="F8168" s="55">
        <v>0</v>
      </c>
      <c r="G8168" s="55">
        <v>0</v>
      </c>
    </row>
    <row r="8169" spans="2:7">
      <c r="B8169" s="55" t="s">
        <v>266</v>
      </c>
      <c r="C8169" s="55" t="s">
        <v>143</v>
      </c>
      <c r="D8169" s="55" t="s">
        <v>267</v>
      </c>
      <c r="E8169" s="55" t="s">
        <v>4050</v>
      </c>
      <c r="F8169" s="55">
        <v>215</v>
      </c>
      <c r="G8169" s="55">
        <v>166</v>
      </c>
    </row>
    <row r="8170" spans="2:7">
      <c r="B8170" s="55" t="s">
        <v>266</v>
      </c>
      <c r="C8170" s="55" t="s">
        <v>143</v>
      </c>
      <c r="D8170" s="55" t="s">
        <v>269</v>
      </c>
      <c r="E8170" s="55" t="s">
        <v>4050</v>
      </c>
      <c r="F8170" s="55">
        <v>1</v>
      </c>
      <c r="G8170" s="55">
        <v>0</v>
      </c>
    </row>
    <row r="8171" spans="2:7">
      <c r="B8171" s="55" t="s">
        <v>266</v>
      </c>
      <c r="C8171" s="55" t="s">
        <v>143</v>
      </c>
      <c r="D8171" s="55" t="s">
        <v>270</v>
      </c>
      <c r="E8171" s="55" t="s">
        <v>4050</v>
      </c>
      <c r="F8171" s="55">
        <v>5</v>
      </c>
      <c r="G8171" s="55">
        <v>5</v>
      </c>
    </row>
    <row r="8172" spans="2:7">
      <c r="B8172" s="55" t="s">
        <v>266</v>
      </c>
      <c r="C8172" s="55" t="s">
        <v>143</v>
      </c>
      <c r="D8172" s="55" t="s">
        <v>267</v>
      </c>
      <c r="E8172" s="55" t="s">
        <v>839</v>
      </c>
      <c r="F8172" s="55">
        <v>82</v>
      </c>
      <c r="G8172" s="55">
        <v>87</v>
      </c>
    </row>
    <row r="8173" spans="2:7">
      <c r="B8173" s="55" t="s">
        <v>266</v>
      </c>
      <c r="C8173" s="55" t="s">
        <v>143</v>
      </c>
      <c r="D8173" s="55" t="s">
        <v>269</v>
      </c>
      <c r="E8173" s="55" t="s">
        <v>839</v>
      </c>
      <c r="F8173" s="55">
        <v>1</v>
      </c>
      <c r="G8173" s="55">
        <v>0</v>
      </c>
    </row>
    <row r="8174" spans="2:7">
      <c r="B8174" s="55" t="s">
        <v>266</v>
      </c>
      <c r="C8174" s="55" t="s">
        <v>143</v>
      </c>
      <c r="D8174" s="55" t="s">
        <v>270</v>
      </c>
      <c r="E8174" s="55" t="s">
        <v>839</v>
      </c>
      <c r="F8174" s="55">
        <v>0</v>
      </c>
      <c r="G8174" s="55">
        <v>0</v>
      </c>
    </row>
    <row r="8175" spans="2:7">
      <c r="B8175" s="55" t="s">
        <v>266</v>
      </c>
      <c r="C8175" s="55" t="s">
        <v>143</v>
      </c>
      <c r="D8175" s="55" t="s">
        <v>267</v>
      </c>
      <c r="E8175" s="55" t="s">
        <v>4051</v>
      </c>
      <c r="F8175" s="55">
        <v>118</v>
      </c>
      <c r="G8175" s="55">
        <v>87</v>
      </c>
    </row>
    <row r="8176" spans="2:7">
      <c r="B8176" s="55" t="s">
        <v>266</v>
      </c>
      <c r="C8176" s="55" t="s">
        <v>143</v>
      </c>
      <c r="D8176" s="55" t="s">
        <v>269</v>
      </c>
      <c r="E8176" s="55" t="s">
        <v>4051</v>
      </c>
      <c r="F8176" s="55">
        <v>1</v>
      </c>
      <c r="G8176" s="55">
        <v>2</v>
      </c>
    </row>
    <row r="8177" spans="2:7">
      <c r="B8177" s="55" t="s">
        <v>266</v>
      </c>
      <c r="C8177" s="55" t="s">
        <v>143</v>
      </c>
      <c r="D8177" s="55" t="s">
        <v>270</v>
      </c>
      <c r="E8177" s="55" t="s">
        <v>4051</v>
      </c>
      <c r="F8177" s="55">
        <v>3</v>
      </c>
      <c r="G8177" s="55">
        <v>2</v>
      </c>
    </row>
    <row r="8178" spans="2:7">
      <c r="B8178" s="55" t="s">
        <v>266</v>
      </c>
      <c r="C8178" s="55" t="s">
        <v>143</v>
      </c>
      <c r="D8178" s="55" t="s">
        <v>267</v>
      </c>
      <c r="E8178" s="55" t="s">
        <v>4052</v>
      </c>
      <c r="F8178" s="55">
        <v>0</v>
      </c>
      <c r="G8178" s="55">
        <v>0</v>
      </c>
    </row>
    <row r="8179" spans="2:7">
      <c r="B8179" s="55" t="s">
        <v>266</v>
      </c>
      <c r="C8179" s="55" t="s">
        <v>143</v>
      </c>
      <c r="D8179" s="55" t="s">
        <v>267</v>
      </c>
      <c r="E8179" s="55" t="s">
        <v>4053</v>
      </c>
      <c r="F8179" s="55">
        <v>10</v>
      </c>
      <c r="G8179" s="55">
        <v>0</v>
      </c>
    </row>
    <row r="8180" spans="2:7">
      <c r="B8180" s="55" t="s">
        <v>266</v>
      </c>
      <c r="C8180" s="55" t="s">
        <v>143</v>
      </c>
      <c r="D8180" s="55" t="s">
        <v>267</v>
      </c>
      <c r="E8180" s="55" t="s">
        <v>4054</v>
      </c>
      <c r="F8180" s="55">
        <v>302</v>
      </c>
      <c r="G8180" s="55">
        <v>355</v>
      </c>
    </row>
    <row r="8181" spans="2:7">
      <c r="B8181" s="55" t="s">
        <v>266</v>
      </c>
      <c r="C8181" s="55" t="s">
        <v>143</v>
      </c>
      <c r="D8181" s="55" t="s">
        <v>269</v>
      </c>
      <c r="E8181" s="55" t="s">
        <v>4054</v>
      </c>
      <c r="F8181" s="55">
        <v>157</v>
      </c>
      <c r="G8181" s="55">
        <v>233</v>
      </c>
    </row>
    <row r="8182" spans="2:7">
      <c r="B8182" s="55" t="s">
        <v>266</v>
      </c>
      <c r="C8182" s="55" t="s">
        <v>143</v>
      </c>
      <c r="D8182" s="55" t="s">
        <v>270</v>
      </c>
      <c r="E8182" s="55" t="s">
        <v>4054</v>
      </c>
      <c r="F8182" s="55">
        <v>49</v>
      </c>
      <c r="G8182" s="55">
        <v>31</v>
      </c>
    </row>
    <row r="8183" spans="2:7">
      <c r="B8183" s="55" t="s">
        <v>266</v>
      </c>
      <c r="C8183" s="55" t="s">
        <v>143</v>
      </c>
      <c r="D8183" s="55" t="s">
        <v>267</v>
      </c>
      <c r="E8183" s="55" t="s">
        <v>4055</v>
      </c>
      <c r="F8183" s="55">
        <v>0</v>
      </c>
      <c r="G8183" s="55">
        <v>0</v>
      </c>
    </row>
    <row r="8184" spans="2:7">
      <c r="B8184" s="55" t="s">
        <v>266</v>
      </c>
      <c r="C8184" s="55" t="s">
        <v>143</v>
      </c>
      <c r="D8184" s="55" t="s">
        <v>267</v>
      </c>
      <c r="E8184" s="55" t="s">
        <v>4056</v>
      </c>
      <c r="F8184" s="55">
        <v>13</v>
      </c>
      <c r="G8184" s="55">
        <v>8</v>
      </c>
    </row>
    <row r="8185" spans="2:7">
      <c r="B8185" s="55" t="s">
        <v>266</v>
      </c>
      <c r="C8185" s="55" t="s">
        <v>143</v>
      </c>
      <c r="D8185" s="55" t="s">
        <v>269</v>
      </c>
      <c r="E8185" s="55" t="s">
        <v>4056</v>
      </c>
      <c r="F8185" s="55">
        <v>0</v>
      </c>
      <c r="G8185" s="55">
        <v>0</v>
      </c>
    </row>
    <row r="8186" spans="2:7">
      <c r="B8186" s="55" t="s">
        <v>266</v>
      </c>
      <c r="C8186" s="55" t="s">
        <v>143</v>
      </c>
      <c r="D8186" s="55" t="s">
        <v>267</v>
      </c>
      <c r="E8186" s="55" t="s">
        <v>4057</v>
      </c>
      <c r="F8186" s="55">
        <v>4</v>
      </c>
      <c r="G8186" s="55">
        <v>2</v>
      </c>
    </row>
    <row r="8187" spans="2:7">
      <c r="B8187" s="55" t="s">
        <v>266</v>
      </c>
      <c r="C8187" s="55" t="s">
        <v>143</v>
      </c>
      <c r="D8187" s="55" t="s">
        <v>270</v>
      </c>
      <c r="E8187" s="55" t="s">
        <v>4057</v>
      </c>
      <c r="F8187" s="55">
        <v>0</v>
      </c>
      <c r="G8187" s="55">
        <v>0</v>
      </c>
    </row>
    <row r="8188" spans="2:7">
      <c r="B8188" s="55" t="s">
        <v>266</v>
      </c>
      <c r="C8188" s="55" t="s">
        <v>143</v>
      </c>
      <c r="D8188" s="55" t="s">
        <v>267</v>
      </c>
      <c r="E8188" s="55" t="s">
        <v>4058</v>
      </c>
      <c r="F8188" s="55">
        <v>0</v>
      </c>
      <c r="G8188" s="55">
        <v>1</v>
      </c>
    </row>
    <row r="8189" spans="2:7">
      <c r="B8189" s="55" t="s">
        <v>266</v>
      </c>
      <c r="C8189" s="55" t="s">
        <v>143</v>
      </c>
      <c r="D8189" s="55" t="s">
        <v>267</v>
      </c>
      <c r="E8189" s="55" t="s">
        <v>4059</v>
      </c>
      <c r="F8189" s="55">
        <v>5</v>
      </c>
      <c r="G8189" s="55">
        <v>4</v>
      </c>
    </row>
    <row r="8190" spans="2:7">
      <c r="B8190" s="55" t="s">
        <v>266</v>
      </c>
      <c r="C8190" s="55" t="s">
        <v>143</v>
      </c>
      <c r="D8190" s="55" t="s">
        <v>269</v>
      </c>
      <c r="E8190" s="55" t="s">
        <v>4059</v>
      </c>
      <c r="F8190" s="55">
        <v>2</v>
      </c>
      <c r="G8190" s="55">
        <v>0</v>
      </c>
    </row>
    <row r="8191" spans="2:7">
      <c r="B8191" s="55" t="s">
        <v>266</v>
      </c>
      <c r="C8191" s="55" t="s">
        <v>143</v>
      </c>
      <c r="D8191" s="55" t="s">
        <v>270</v>
      </c>
      <c r="E8191" s="55" t="s">
        <v>4059</v>
      </c>
      <c r="F8191" s="55">
        <v>1</v>
      </c>
      <c r="G8191" s="55">
        <v>0</v>
      </c>
    </row>
    <row r="8192" spans="2:7">
      <c r="B8192" s="55" t="s">
        <v>266</v>
      </c>
      <c r="C8192" s="55" t="s">
        <v>143</v>
      </c>
      <c r="D8192" s="55" t="s">
        <v>267</v>
      </c>
      <c r="E8192" s="55" t="s">
        <v>4060</v>
      </c>
      <c r="F8192" s="55">
        <v>9</v>
      </c>
      <c r="G8192" s="55">
        <v>3</v>
      </c>
    </row>
    <row r="8193" spans="2:7">
      <c r="B8193" s="55" t="s">
        <v>266</v>
      </c>
      <c r="C8193" s="55" t="s">
        <v>143</v>
      </c>
      <c r="D8193" s="55" t="s">
        <v>269</v>
      </c>
      <c r="E8193" s="55" t="s">
        <v>4060</v>
      </c>
      <c r="F8193" s="55">
        <v>0</v>
      </c>
      <c r="G8193" s="55">
        <v>0</v>
      </c>
    </row>
    <row r="8194" spans="2:7">
      <c r="B8194" s="55" t="s">
        <v>266</v>
      </c>
      <c r="C8194" s="55" t="s">
        <v>143</v>
      </c>
      <c r="D8194" s="55" t="s">
        <v>267</v>
      </c>
      <c r="E8194" s="55" t="s">
        <v>4061</v>
      </c>
      <c r="F8194" s="55">
        <v>0</v>
      </c>
      <c r="G8194" s="55">
        <v>0</v>
      </c>
    </row>
    <row r="8195" spans="2:7">
      <c r="B8195" s="55" t="s">
        <v>266</v>
      </c>
      <c r="C8195" s="55" t="s">
        <v>143</v>
      </c>
      <c r="D8195" s="55" t="s">
        <v>269</v>
      </c>
      <c r="E8195" s="55" t="s">
        <v>4061</v>
      </c>
      <c r="F8195" s="55">
        <v>1</v>
      </c>
      <c r="G8195" s="55">
        <v>0</v>
      </c>
    </row>
    <row r="8196" spans="2:7">
      <c r="B8196" s="55" t="s">
        <v>266</v>
      </c>
      <c r="C8196" s="55" t="s">
        <v>143</v>
      </c>
      <c r="D8196" s="55" t="s">
        <v>267</v>
      </c>
      <c r="E8196" s="55" t="s">
        <v>4062</v>
      </c>
      <c r="F8196" s="55">
        <v>0</v>
      </c>
      <c r="G8196" s="55">
        <v>0</v>
      </c>
    </row>
    <row r="8197" spans="2:7">
      <c r="B8197" s="55" t="s">
        <v>266</v>
      </c>
      <c r="C8197" s="55" t="s">
        <v>143</v>
      </c>
      <c r="D8197" s="55" t="s">
        <v>267</v>
      </c>
      <c r="E8197" s="55" t="s">
        <v>4063</v>
      </c>
      <c r="F8197" s="55">
        <v>0</v>
      </c>
      <c r="G8197" s="55">
        <v>0</v>
      </c>
    </row>
    <row r="8198" spans="2:7">
      <c r="B8198" s="55" t="s">
        <v>266</v>
      </c>
      <c r="C8198" s="55" t="s">
        <v>143</v>
      </c>
      <c r="D8198" s="55" t="s">
        <v>269</v>
      </c>
      <c r="E8198" s="55" t="s">
        <v>4063</v>
      </c>
      <c r="F8198" s="55">
        <v>0</v>
      </c>
      <c r="G8198" s="55">
        <v>0</v>
      </c>
    </row>
    <row r="8199" spans="2:7">
      <c r="B8199" s="55" t="s">
        <v>266</v>
      </c>
      <c r="C8199" s="55" t="s">
        <v>143</v>
      </c>
      <c r="D8199" s="55" t="s">
        <v>267</v>
      </c>
      <c r="E8199" s="55" t="s">
        <v>4064</v>
      </c>
      <c r="F8199" s="55">
        <v>0</v>
      </c>
      <c r="G8199" s="55">
        <v>0</v>
      </c>
    </row>
    <row r="8200" spans="2:7">
      <c r="B8200" s="55" t="s">
        <v>266</v>
      </c>
      <c r="C8200" s="55" t="s">
        <v>143</v>
      </c>
      <c r="D8200" s="55" t="s">
        <v>267</v>
      </c>
      <c r="E8200" s="55" t="s">
        <v>4065</v>
      </c>
      <c r="F8200" s="55">
        <v>2</v>
      </c>
      <c r="G8200" s="55">
        <v>2</v>
      </c>
    </row>
    <row r="8201" spans="2:7">
      <c r="B8201" s="55" t="s">
        <v>266</v>
      </c>
      <c r="C8201" s="55" t="s">
        <v>143</v>
      </c>
      <c r="D8201" s="55" t="s">
        <v>269</v>
      </c>
      <c r="E8201" s="55" t="s">
        <v>4065</v>
      </c>
      <c r="F8201" s="55">
        <v>0</v>
      </c>
      <c r="G8201" s="55">
        <v>0</v>
      </c>
    </row>
    <row r="8202" spans="2:7">
      <c r="B8202" s="55" t="s">
        <v>266</v>
      </c>
      <c r="C8202" s="55" t="s">
        <v>143</v>
      </c>
      <c r="D8202" s="55" t="s">
        <v>267</v>
      </c>
      <c r="E8202" s="55" t="s">
        <v>4066</v>
      </c>
      <c r="F8202" s="55">
        <v>4</v>
      </c>
      <c r="G8202" s="55">
        <v>0</v>
      </c>
    </row>
    <row r="8203" spans="2:7">
      <c r="B8203" s="55" t="s">
        <v>266</v>
      </c>
      <c r="C8203" s="55" t="s">
        <v>143</v>
      </c>
      <c r="D8203" s="55" t="s">
        <v>267</v>
      </c>
      <c r="E8203" s="55" t="s">
        <v>4067</v>
      </c>
      <c r="F8203" s="55">
        <v>50</v>
      </c>
      <c r="G8203" s="55">
        <v>22</v>
      </c>
    </row>
    <row r="8204" spans="2:7">
      <c r="B8204" s="55" t="s">
        <v>266</v>
      </c>
      <c r="C8204" s="55" t="s">
        <v>143</v>
      </c>
      <c r="D8204" s="55" t="s">
        <v>269</v>
      </c>
      <c r="E8204" s="55" t="s">
        <v>4067</v>
      </c>
      <c r="F8204" s="55">
        <v>50</v>
      </c>
      <c r="G8204" s="55">
        <v>1</v>
      </c>
    </row>
    <row r="8205" spans="2:7">
      <c r="B8205" s="55" t="s">
        <v>266</v>
      </c>
      <c r="C8205" s="55" t="s">
        <v>143</v>
      </c>
      <c r="D8205" s="55" t="s">
        <v>270</v>
      </c>
      <c r="E8205" s="55" t="s">
        <v>4067</v>
      </c>
      <c r="F8205" s="55">
        <v>180</v>
      </c>
      <c r="G8205" s="55">
        <v>8</v>
      </c>
    </row>
    <row r="8206" spans="2:7">
      <c r="B8206" s="55" t="s">
        <v>266</v>
      </c>
      <c r="C8206" s="55" t="s">
        <v>4068</v>
      </c>
      <c r="D8206" s="55" t="s">
        <v>270</v>
      </c>
      <c r="E8206" s="55" t="s">
        <v>4069</v>
      </c>
      <c r="F8206" s="55">
        <v>0</v>
      </c>
      <c r="G8206" s="55">
        <v>0</v>
      </c>
    </row>
    <row r="8207" spans="2:7">
      <c r="B8207" s="55" t="s">
        <v>266</v>
      </c>
      <c r="C8207" s="55" t="s">
        <v>4068</v>
      </c>
      <c r="D8207" s="55" t="s">
        <v>269</v>
      </c>
      <c r="E8207" s="55" t="s">
        <v>4070</v>
      </c>
      <c r="F8207" s="55">
        <v>0</v>
      </c>
      <c r="G8207" s="55">
        <v>0</v>
      </c>
    </row>
    <row r="8208" spans="2:7">
      <c r="B8208" s="55" t="s">
        <v>266</v>
      </c>
      <c r="C8208" s="55" t="s">
        <v>4068</v>
      </c>
      <c r="D8208" s="55" t="s">
        <v>267</v>
      </c>
      <c r="E8208" s="55" t="s">
        <v>4071</v>
      </c>
      <c r="F8208" s="55">
        <v>1</v>
      </c>
      <c r="G8208" s="55">
        <v>0</v>
      </c>
    </row>
    <row r="8209" spans="2:7">
      <c r="B8209" s="55" t="s">
        <v>266</v>
      </c>
      <c r="C8209" s="55" t="s">
        <v>4068</v>
      </c>
      <c r="D8209" s="55" t="s">
        <v>269</v>
      </c>
      <c r="E8209" s="55" t="s">
        <v>4071</v>
      </c>
      <c r="F8209" s="55">
        <v>15</v>
      </c>
      <c r="G8209" s="55">
        <v>17</v>
      </c>
    </row>
    <row r="8210" spans="2:7">
      <c r="B8210" s="55" t="s">
        <v>266</v>
      </c>
      <c r="C8210" s="55" t="s">
        <v>4068</v>
      </c>
      <c r="D8210" s="55" t="s">
        <v>270</v>
      </c>
      <c r="E8210" s="55" t="s">
        <v>4071</v>
      </c>
      <c r="F8210" s="55">
        <v>4</v>
      </c>
      <c r="G8210" s="55">
        <v>6</v>
      </c>
    </row>
    <row r="8211" spans="2:7">
      <c r="B8211" s="55" t="s">
        <v>266</v>
      </c>
      <c r="C8211" s="55" t="s">
        <v>4068</v>
      </c>
      <c r="D8211" s="55" t="s">
        <v>267</v>
      </c>
      <c r="E8211" s="55" t="s">
        <v>1750</v>
      </c>
      <c r="F8211" s="55">
        <v>0</v>
      </c>
      <c r="G8211" s="55">
        <v>0</v>
      </c>
    </row>
    <row r="8212" spans="2:7">
      <c r="B8212" s="55" t="s">
        <v>266</v>
      </c>
      <c r="C8212" s="55" t="s">
        <v>4068</v>
      </c>
      <c r="D8212" s="55" t="s">
        <v>269</v>
      </c>
      <c r="E8212" s="55" t="s">
        <v>1750</v>
      </c>
      <c r="F8212" s="55">
        <v>0</v>
      </c>
      <c r="G8212" s="55">
        <v>0</v>
      </c>
    </row>
    <row r="8213" spans="2:7">
      <c r="B8213" s="55" t="s">
        <v>266</v>
      </c>
      <c r="C8213" s="55" t="s">
        <v>4068</v>
      </c>
      <c r="D8213" s="55" t="s">
        <v>267</v>
      </c>
      <c r="E8213" s="55" t="s">
        <v>4072</v>
      </c>
      <c r="F8213" s="55">
        <v>0</v>
      </c>
      <c r="G8213" s="55">
        <v>19</v>
      </c>
    </row>
    <row r="8214" spans="2:7">
      <c r="B8214" s="55" t="s">
        <v>266</v>
      </c>
      <c r="C8214" s="55" t="s">
        <v>4068</v>
      </c>
      <c r="D8214" s="55" t="s">
        <v>269</v>
      </c>
      <c r="E8214" s="55" t="s">
        <v>4072</v>
      </c>
      <c r="F8214" s="55">
        <v>6</v>
      </c>
      <c r="G8214" s="55">
        <v>2</v>
      </c>
    </row>
    <row r="8215" spans="2:7">
      <c r="B8215" s="55" t="s">
        <v>266</v>
      </c>
      <c r="C8215" s="55" t="s">
        <v>4068</v>
      </c>
      <c r="D8215" s="55" t="s">
        <v>270</v>
      </c>
      <c r="E8215" s="55" t="s">
        <v>4072</v>
      </c>
      <c r="F8215" s="55">
        <v>19</v>
      </c>
      <c r="G8215" s="55">
        <v>15</v>
      </c>
    </row>
    <row r="8216" spans="2:7">
      <c r="B8216" s="55" t="s">
        <v>266</v>
      </c>
      <c r="C8216" s="55" t="s">
        <v>4068</v>
      </c>
      <c r="D8216" s="55" t="s">
        <v>267</v>
      </c>
      <c r="E8216" s="55" t="s">
        <v>4073</v>
      </c>
      <c r="F8216" s="55">
        <v>0</v>
      </c>
      <c r="G8216" s="55">
        <v>0</v>
      </c>
    </row>
    <row r="8217" spans="2:7">
      <c r="B8217" s="55" t="s">
        <v>266</v>
      </c>
      <c r="C8217" s="55" t="s">
        <v>4068</v>
      </c>
      <c r="D8217" s="55" t="s">
        <v>269</v>
      </c>
      <c r="E8217" s="55" t="s">
        <v>4073</v>
      </c>
      <c r="F8217" s="55">
        <v>0</v>
      </c>
      <c r="G8217" s="55">
        <v>0</v>
      </c>
    </row>
    <row r="8218" spans="2:7">
      <c r="B8218" s="55" t="s">
        <v>266</v>
      </c>
      <c r="C8218" s="55" t="s">
        <v>4068</v>
      </c>
      <c r="D8218" s="55" t="s">
        <v>269</v>
      </c>
      <c r="E8218" s="55" t="s">
        <v>4074</v>
      </c>
      <c r="F8218" s="55">
        <v>0</v>
      </c>
      <c r="G8218" s="55">
        <v>0</v>
      </c>
    </row>
    <row r="8219" spans="2:7">
      <c r="B8219" s="55" t="s">
        <v>266</v>
      </c>
      <c r="C8219" s="55" t="s">
        <v>4068</v>
      </c>
      <c r="D8219" s="55" t="s">
        <v>270</v>
      </c>
      <c r="E8219" s="55" t="s">
        <v>4074</v>
      </c>
      <c r="F8219" s="55">
        <v>2</v>
      </c>
      <c r="G8219" s="55">
        <v>0</v>
      </c>
    </row>
    <row r="8220" spans="2:7">
      <c r="B8220" s="55" t="s">
        <v>266</v>
      </c>
      <c r="C8220" s="55" t="s">
        <v>4068</v>
      </c>
      <c r="D8220" s="55" t="s">
        <v>267</v>
      </c>
      <c r="E8220" s="55" t="s">
        <v>4075</v>
      </c>
      <c r="F8220" s="55">
        <v>6</v>
      </c>
      <c r="G8220" s="55">
        <v>6</v>
      </c>
    </row>
    <row r="8221" spans="2:7">
      <c r="B8221" s="55" t="s">
        <v>266</v>
      </c>
      <c r="C8221" s="55" t="s">
        <v>4068</v>
      </c>
      <c r="D8221" s="55" t="s">
        <v>269</v>
      </c>
      <c r="E8221" s="55" t="s">
        <v>4075</v>
      </c>
      <c r="F8221" s="55">
        <v>0</v>
      </c>
      <c r="G8221" s="55">
        <v>0</v>
      </c>
    </row>
    <row r="8222" spans="2:7">
      <c r="B8222" s="55" t="s">
        <v>266</v>
      </c>
      <c r="C8222" s="55" t="s">
        <v>4068</v>
      </c>
      <c r="D8222" s="55" t="s">
        <v>267</v>
      </c>
      <c r="E8222" s="55" t="s">
        <v>4076</v>
      </c>
      <c r="F8222" s="55">
        <v>5</v>
      </c>
      <c r="G8222" s="55">
        <v>0</v>
      </c>
    </row>
    <row r="8223" spans="2:7">
      <c r="B8223" s="55" t="s">
        <v>266</v>
      </c>
      <c r="C8223" s="55" t="s">
        <v>4068</v>
      </c>
      <c r="D8223" s="55" t="s">
        <v>269</v>
      </c>
      <c r="E8223" s="55" t="s">
        <v>4076</v>
      </c>
      <c r="F8223" s="55">
        <v>6</v>
      </c>
      <c r="G8223" s="55">
        <v>0</v>
      </c>
    </row>
    <row r="8224" spans="2:7">
      <c r="B8224" s="55" t="s">
        <v>266</v>
      </c>
      <c r="C8224" s="55" t="s">
        <v>4068</v>
      </c>
      <c r="D8224" s="55" t="s">
        <v>269</v>
      </c>
      <c r="E8224" s="55" t="s">
        <v>4077</v>
      </c>
      <c r="F8224" s="55">
        <v>0</v>
      </c>
      <c r="G8224" s="55">
        <v>0</v>
      </c>
    </row>
    <row r="8225" spans="2:7">
      <c r="B8225" s="55" t="s">
        <v>266</v>
      </c>
      <c r="C8225" s="55" t="s">
        <v>4068</v>
      </c>
      <c r="D8225" s="55" t="s">
        <v>267</v>
      </c>
      <c r="E8225" s="55" t="s">
        <v>4078</v>
      </c>
      <c r="F8225" s="55">
        <v>4</v>
      </c>
      <c r="G8225" s="55">
        <v>0</v>
      </c>
    </row>
    <row r="8226" spans="2:7">
      <c r="B8226" s="55" t="s">
        <v>266</v>
      </c>
      <c r="C8226" s="55" t="s">
        <v>4068</v>
      </c>
      <c r="D8226" s="55" t="s">
        <v>269</v>
      </c>
      <c r="E8226" s="55" t="s">
        <v>4078</v>
      </c>
      <c r="F8226" s="55">
        <v>0</v>
      </c>
      <c r="G8226" s="55">
        <v>0</v>
      </c>
    </row>
    <row r="8227" spans="2:7">
      <c r="B8227" s="55" t="s">
        <v>266</v>
      </c>
      <c r="C8227" s="55" t="s">
        <v>4068</v>
      </c>
      <c r="D8227" s="55" t="s">
        <v>270</v>
      </c>
      <c r="E8227" s="55" t="s">
        <v>4078</v>
      </c>
      <c r="F8227" s="55">
        <v>0</v>
      </c>
      <c r="G8227" s="55">
        <v>0</v>
      </c>
    </row>
    <row r="8228" spans="2:7">
      <c r="B8228" s="55" t="s">
        <v>266</v>
      </c>
      <c r="C8228" s="55" t="s">
        <v>4068</v>
      </c>
      <c r="D8228" s="55" t="s">
        <v>267</v>
      </c>
      <c r="E8228" s="55" t="s">
        <v>4079</v>
      </c>
      <c r="F8228" s="55">
        <v>0</v>
      </c>
      <c r="G8228" s="55">
        <v>0</v>
      </c>
    </row>
    <row r="8229" spans="2:7">
      <c r="B8229" s="55" t="s">
        <v>266</v>
      </c>
      <c r="C8229" s="55" t="s">
        <v>4068</v>
      </c>
      <c r="D8229" s="55" t="s">
        <v>269</v>
      </c>
      <c r="E8229" s="55" t="s">
        <v>4079</v>
      </c>
      <c r="F8229" s="55">
        <v>0</v>
      </c>
      <c r="G8229" s="55">
        <v>0</v>
      </c>
    </row>
    <row r="8230" spans="2:7">
      <c r="B8230" s="55" t="s">
        <v>266</v>
      </c>
      <c r="C8230" s="55" t="s">
        <v>4068</v>
      </c>
      <c r="D8230" s="55" t="s">
        <v>267</v>
      </c>
      <c r="E8230" s="55" t="s">
        <v>4080</v>
      </c>
      <c r="F8230" s="55">
        <v>34</v>
      </c>
      <c r="G8230" s="55">
        <v>2</v>
      </c>
    </row>
    <row r="8231" spans="2:7">
      <c r="B8231" s="55" t="s">
        <v>266</v>
      </c>
      <c r="C8231" s="55" t="s">
        <v>4068</v>
      </c>
      <c r="D8231" s="55" t="s">
        <v>269</v>
      </c>
      <c r="E8231" s="55" t="s">
        <v>4080</v>
      </c>
      <c r="F8231" s="55">
        <v>13</v>
      </c>
      <c r="G8231" s="55">
        <v>13</v>
      </c>
    </row>
    <row r="8232" spans="2:7">
      <c r="B8232" s="55" t="s">
        <v>266</v>
      </c>
      <c r="C8232" s="55" t="s">
        <v>4068</v>
      </c>
      <c r="D8232" s="55" t="s">
        <v>270</v>
      </c>
      <c r="E8232" s="55" t="s">
        <v>4080</v>
      </c>
      <c r="F8232" s="55">
        <v>12</v>
      </c>
      <c r="G8232" s="55">
        <v>5</v>
      </c>
    </row>
    <row r="8233" spans="2:7">
      <c r="B8233" s="55" t="s">
        <v>266</v>
      </c>
      <c r="C8233" s="55" t="s">
        <v>4068</v>
      </c>
      <c r="D8233" s="55" t="s">
        <v>267</v>
      </c>
      <c r="E8233" s="55" t="s">
        <v>4081</v>
      </c>
      <c r="F8233" s="55">
        <v>5</v>
      </c>
      <c r="G8233" s="55">
        <v>5</v>
      </c>
    </row>
    <row r="8234" spans="2:7">
      <c r="B8234" s="55" t="s">
        <v>266</v>
      </c>
      <c r="C8234" s="55" t="s">
        <v>4068</v>
      </c>
      <c r="D8234" s="55" t="s">
        <v>269</v>
      </c>
      <c r="E8234" s="55" t="s">
        <v>4081</v>
      </c>
      <c r="F8234" s="55">
        <v>27</v>
      </c>
      <c r="G8234" s="55">
        <v>36</v>
      </c>
    </row>
    <row r="8235" spans="2:7">
      <c r="B8235" s="55" t="s">
        <v>266</v>
      </c>
      <c r="C8235" s="55" t="s">
        <v>4068</v>
      </c>
      <c r="D8235" s="55" t="s">
        <v>270</v>
      </c>
      <c r="E8235" s="55" t="s">
        <v>4081</v>
      </c>
      <c r="F8235" s="55">
        <v>80</v>
      </c>
      <c r="G8235" s="55">
        <v>46</v>
      </c>
    </row>
    <row r="8236" spans="2:7">
      <c r="B8236" s="55" t="s">
        <v>266</v>
      </c>
      <c r="C8236" s="55" t="s">
        <v>4068</v>
      </c>
      <c r="D8236" s="55" t="s">
        <v>267</v>
      </c>
      <c r="E8236" s="55" t="s">
        <v>4082</v>
      </c>
      <c r="F8236" s="55">
        <v>0</v>
      </c>
      <c r="G8236" s="55">
        <v>0</v>
      </c>
    </row>
    <row r="8237" spans="2:7">
      <c r="B8237" s="55" t="s">
        <v>266</v>
      </c>
      <c r="C8237" s="55" t="s">
        <v>4068</v>
      </c>
      <c r="D8237" s="55" t="s">
        <v>270</v>
      </c>
      <c r="E8237" s="55" t="s">
        <v>4082</v>
      </c>
      <c r="F8237" s="55">
        <v>0</v>
      </c>
      <c r="G8237" s="55">
        <v>0</v>
      </c>
    </row>
    <row r="8238" spans="2:7">
      <c r="B8238" s="55" t="s">
        <v>266</v>
      </c>
      <c r="C8238" s="55" t="s">
        <v>4068</v>
      </c>
      <c r="D8238" s="55" t="s">
        <v>267</v>
      </c>
      <c r="E8238" s="55" t="s">
        <v>4083</v>
      </c>
      <c r="F8238" s="55">
        <v>0</v>
      </c>
      <c r="G8238" s="55">
        <v>6</v>
      </c>
    </row>
    <row r="8239" spans="2:7">
      <c r="B8239" s="55" t="s">
        <v>266</v>
      </c>
      <c r="C8239" s="55" t="s">
        <v>4068</v>
      </c>
      <c r="D8239" s="55" t="s">
        <v>269</v>
      </c>
      <c r="E8239" s="55" t="s">
        <v>4083</v>
      </c>
      <c r="F8239" s="55">
        <v>0</v>
      </c>
      <c r="G8239" s="55">
        <v>0</v>
      </c>
    </row>
    <row r="8240" spans="2:7">
      <c r="B8240" s="55" t="s">
        <v>266</v>
      </c>
      <c r="C8240" s="55" t="s">
        <v>4068</v>
      </c>
      <c r="D8240" s="55" t="s">
        <v>267</v>
      </c>
      <c r="E8240" s="55" t="s">
        <v>4084</v>
      </c>
      <c r="F8240" s="55">
        <v>3</v>
      </c>
      <c r="G8240" s="55">
        <v>3</v>
      </c>
    </row>
    <row r="8241" spans="2:7">
      <c r="B8241" s="55" t="s">
        <v>266</v>
      </c>
      <c r="C8241" s="55" t="s">
        <v>4068</v>
      </c>
      <c r="D8241" s="55" t="s">
        <v>269</v>
      </c>
      <c r="E8241" s="55" t="s">
        <v>4084</v>
      </c>
      <c r="F8241" s="55">
        <v>0</v>
      </c>
      <c r="G8241" s="55">
        <v>0</v>
      </c>
    </row>
    <row r="8242" spans="2:7">
      <c r="B8242" s="55" t="s">
        <v>266</v>
      </c>
      <c r="C8242" s="55" t="s">
        <v>4068</v>
      </c>
      <c r="D8242" s="55" t="s">
        <v>267</v>
      </c>
      <c r="E8242" s="55" t="s">
        <v>4085</v>
      </c>
      <c r="F8242" s="55">
        <v>0</v>
      </c>
      <c r="G8242" s="55">
        <v>0</v>
      </c>
    </row>
    <row r="8243" spans="2:7">
      <c r="B8243" s="55" t="s">
        <v>266</v>
      </c>
      <c r="C8243" s="55" t="s">
        <v>4068</v>
      </c>
      <c r="D8243" s="55" t="s">
        <v>267</v>
      </c>
      <c r="E8243" s="55" t="s">
        <v>4086</v>
      </c>
      <c r="F8243" s="55">
        <v>0</v>
      </c>
      <c r="G8243" s="55">
        <v>0</v>
      </c>
    </row>
    <row r="8244" spans="2:7">
      <c r="B8244" s="55" t="s">
        <v>266</v>
      </c>
      <c r="C8244" s="55" t="s">
        <v>4068</v>
      </c>
      <c r="D8244" s="55" t="s">
        <v>269</v>
      </c>
      <c r="E8244" s="55" t="s">
        <v>4086</v>
      </c>
      <c r="F8244" s="55">
        <v>0</v>
      </c>
      <c r="G8244" s="55">
        <v>0</v>
      </c>
    </row>
    <row r="8245" spans="2:7">
      <c r="B8245" s="55" t="s">
        <v>266</v>
      </c>
      <c r="C8245" s="55" t="s">
        <v>4068</v>
      </c>
      <c r="D8245" s="55" t="s">
        <v>270</v>
      </c>
      <c r="E8245" s="55" t="s">
        <v>4086</v>
      </c>
      <c r="F8245" s="55">
        <v>0</v>
      </c>
      <c r="G8245" s="55">
        <v>0</v>
      </c>
    </row>
    <row r="8246" spans="2:7">
      <c r="B8246" s="55" t="s">
        <v>266</v>
      </c>
      <c r="C8246" s="55" t="s">
        <v>4068</v>
      </c>
      <c r="D8246" s="55" t="s">
        <v>267</v>
      </c>
      <c r="E8246" s="55" t="s">
        <v>4087</v>
      </c>
      <c r="F8246" s="55">
        <v>0</v>
      </c>
      <c r="G8246" s="55">
        <v>0</v>
      </c>
    </row>
    <row r="8247" spans="2:7">
      <c r="B8247" s="55" t="s">
        <v>266</v>
      </c>
      <c r="C8247" s="55" t="s">
        <v>4068</v>
      </c>
      <c r="D8247" s="55" t="s">
        <v>267</v>
      </c>
      <c r="E8247" s="55" t="s">
        <v>4088</v>
      </c>
      <c r="F8247" s="55">
        <v>36</v>
      </c>
      <c r="G8247" s="55">
        <v>27</v>
      </c>
    </row>
    <row r="8248" spans="2:7">
      <c r="B8248" s="55" t="s">
        <v>266</v>
      </c>
      <c r="C8248" s="55" t="s">
        <v>4068</v>
      </c>
      <c r="D8248" s="55" t="s">
        <v>269</v>
      </c>
      <c r="E8248" s="55" t="s">
        <v>4088</v>
      </c>
      <c r="F8248" s="55">
        <v>328</v>
      </c>
      <c r="G8248" s="55">
        <v>284</v>
      </c>
    </row>
    <row r="8249" spans="2:7">
      <c r="B8249" s="55" t="s">
        <v>266</v>
      </c>
      <c r="C8249" s="55" t="s">
        <v>4068</v>
      </c>
      <c r="D8249" s="55" t="s">
        <v>270</v>
      </c>
      <c r="E8249" s="55" t="s">
        <v>4088</v>
      </c>
      <c r="F8249" s="55">
        <v>17</v>
      </c>
      <c r="G8249" s="55">
        <v>24</v>
      </c>
    </row>
    <row r="8250" spans="2:7">
      <c r="B8250" s="55" t="s">
        <v>266</v>
      </c>
      <c r="C8250" s="55" t="s">
        <v>4068</v>
      </c>
      <c r="D8250" s="55" t="s">
        <v>270</v>
      </c>
      <c r="E8250" s="55" t="s">
        <v>4089</v>
      </c>
      <c r="F8250" s="55">
        <v>0</v>
      </c>
      <c r="G8250" s="55">
        <v>0</v>
      </c>
    </row>
    <row r="8251" spans="2:7">
      <c r="B8251" s="55" t="s">
        <v>266</v>
      </c>
      <c r="C8251" s="55" t="s">
        <v>4068</v>
      </c>
      <c r="D8251" s="55" t="s">
        <v>267</v>
      </c>
      <c r="E8251" s="55" t="s">
        <v>4090</v>
      </c>
      <c r="F8251" s="55">
        <v>2</v>
      </c>
      <c r="G8251" s="55">
        <v>2</v>
      </c>
    </row>
    <row r="8252" spans="2:7">
      <c r="B8252" s="55" t="s">
        <v>266</v>
      </c>
      <c r="C8252" s="55" t="s">
        <v>4068</v>
      </c>
      <c r="D8252" s="55" t="s">
        <v>269</v>
      </c>
      <c r="E8252" s="55" t="s">
        <v>4090</v>
      </c>
      <c r="F8252" s="55">
        <v>19</v>
      </c>
      <c r="G8252" s="55">
        <v>12</v>
      </c>
    </row>
    <row r="8253" spans="2:7">
      <c r="B8253" s="55" t="s">
        <v>266</v>
      </c>
      <c r="C8253" s="55" t="s">
        <v>4068</v>
      </c>
      <c r="D8253" s="55" t="s">
        <v>270</v>
      </c>
      <c r="E8253" s="55" t="s">
        <v>4090</v>
      </c>
      <c r="F8253" s="55">
        <v>9</v>
      </c>
      <c r="G8253" s="55">
        <v>14</v>
      </c>
    </row>
    <row r="8254" spans="2:7">
      <c r="B8254" s="55" t="s">
        <v>266</v>
      </c>
      <c r="C8254" s="55" t="s">
        <v>4068</v>
      </c>
      <c r="D8254" s="55" t="s">
        <v>267</v>
      </c>
      <c r="E8254" s="55" t="s">
        <v>4091</v>
      </c>
      <c r="F8254" s="55">
        <v>0</v>
      </c>
      <c r="G8254" s="55">
        <v>0</v>
      </c>
    </row>
    <row r="8255" spans="2:7">
      <c r="B8255" s="55" t="s">
        <v>266</v>
      </c>
      <c r="C8255" s="55" t="s">
        <v>4068</v>
      </c>
      <c r="D8255" s="55" t="s">
        <v>269</v>
      </c>
      <c r="E8255" s="55" t="s">
        <v>4091</v>
      </c>
      <c r="F8255" s="55">
        <v>0</v>
      </c>
      <c r="G8255" s="55">
        <v>0</v>
      </c>
    </row>
    <row r="8256" spans="2:7">
      <c r="B8256" s="55" t="s">
        <v>266</v>
      </c>
      <c r="C8256" s="55" t="s">
        <v>4068</v>
      </c>
      <c r="D8256" s="55" t="s">
        <v>270</v>
      </c>
      <c r="E8256" s="55" t="s">
        <v>4092</v>
      </c>
      <c r="F8256" s="55">
        <v>0</v>
      </c>
      <c r="G8256" s="55">
        <v>0</v>
      </c>
    </row>
    <row r="8257" spans="2:7">
      <c r="B8257" s="55" t="s">
        <v>266</v>
      </c>
      <c r="C8257" s="55" t="s">
        <v>4068</v>
      </c>
      <c r="D8257" s="55" t="s">
        <v>269</v>
      </c>
      <c r="E8257" s="55" t="s">
        <v>4093</v>
      </c>
      <c r="F8257" s="55">
        <v>0</v>
      </c>
      <c r="G8257" s="55">
        <v>0</v>
      </c>
    </row>
    <row r="8258" spans="2:7">
      <c r="B8258" s="55" t="s">
        <v>266</v>
      </c>
      <c r="C8258" s="55" t="s">
        <v>4068</v>
      </c>
      <c r="D8258" s="55" t="s">
        <v>269</v>
      </c>
      <c r="E8258" s="55" t="s">
        <v>4094</v>
      </c>
      <c r="F8258" s="55">
        <v>0</v>
      </c>
      <c r="G8258" s="55">
        <v>0</v>
      </c>
    </row>
    <row r="8259" spans="2:7">
      <c r="B8259" s="55" t="s">
        <v>266</v>
      </c>
      <c r="C8259" s="55" t="s">
        <v>4068</v>
      </c>
      <c r="D8259" s="55" t="s">
        <v>269</v>
      </c>
      <c r="E8259" s="55" t="s">
        <v>4095</v>
      </c>
      <c r="F8259" s="55">
        <v>0</v>
      </c>
      <c r="G8259" s="55">
        <v>0</v>
      </c>
    </row>
    <row r="8260" spans="2:7">
      <c r="B8260" s="55" t="s">
        <v>266</v>
      </c>
      <c r="C8260" s="55" t="s">
        <v>4068</v>
      </c>
      <c r="D8260" s="55" t="s">
        <v>269</v>
      </c>
      <c r="E8260" s="55" t="s">
        <v>4096</v>
      </c>
      <c r="F8260" s="55">
        <v>0</v>
      </c>
      <c r="G8260" s="55">
        <v>0</v>
      </c>
    </row>
    <row r="8261" spans="2:7">
      <c r="B8261" s="55" t="s">
        <v>266</v>
      </c>
      <c r="C8261" s="55" t="s">
        <v>4068</v>
      </c>
      <c r="D8261" s="55" t="s">
        <v>267</v>
      </c>
      <c r="E8261" s="55" t="s">
        <v>4097</v>
      </c>
      <c r="F8261" s="55">
        <v>0</v>
      </c>
      <c r="G8261" s="55">
        <v>0</v>
      </c>
    </row>
    <row r="8262" spans="2:7">
      <c r="B8262" s="55" t="s">
        <v>266</v>
      </c>
      <c r="C8262" s="55" t="s">
        <v>4068</v>
      </c>
      <c r="D8262" s="55" t="s">
        <v>267</v>
      </c>
      <c r="E8262" s="55" t="s">
        <v>4098</v>
      </c>
      <c r="F8262" s="55">
        <v>17</v>
      </c>
      <c r="G8262" s="55">
        <v>22</v>
      </c>
    </row>
    <row r="8263" spans="2:7">
      <c r="B8263" s="55" t="s">
        <v>266</v>
      </c>
      <c r="C8263" s="55" t="s">
        <v>4068</v>
      </c>
      <c r="D8263" s="55" t="s">
        <v>269</v>
      </c>
      <c r="E8263" s="55" t="s">
        <v>4098</v>
      </c>
      <c r="F8263" s="55">
        <v>41</v>
      </c>
      <c r="G8263" s="55">
        <v>37</v>
      </c>
    </row>
    <row r="8264" spans="2:7">
      <c r="B8264" s="55" t="s">
        <v>266</v>
      </c>
      <c r="C8264" s="55" t="s">
        <v>4068</v>
      </c>
      <c r="D8264" s="55" t="s">
        <v>270</v>
      </c>
      <c r="E8264" s="55" t="s">
        <v>4098</v>
      </c>
      <c r="F8264" s="55">
        <v>9</v>
      </c>
      <c r="G8264" s="55">
        <v>8</v>
      </c>
    </row>
    <row r="8265" spans="2:7">
      <c r="B8265" s="55" t="s">
        <v>266</v>
      </c>
      <c r="C8265" s="55" t="s">
        <v>149</v>
      </c>
      <c r="D8265" s="55" t="s">
        <v>269</v>
      </c>
      <c r="E8265" s="55" t="s">
        <v>3617</v>
      </c>
      <c r="F8265" s="55">
        <v>0</v>
      </c>
      <c r="G8265" s="55">
        <v>0</v>
      </c>
    </row>
    <row r="8266" spans="2:7">
      <c r="B8266" s="55" t="s">
        <v>266</v>
      </c>
      <c r="C8266" s="55" t="s">
        <v>149</v>
      </c>
      <c r="D8266" s="55" t="s">
        <v>267</v>
      </c>
      <c r="E8266" s="55" t="s">
        <v>4099</v>
      </c>
      <c r="F8266" s="55">
        <v>57</v>
      </c>
      <c r="G8266" s="55">
        <v>42</v>
      </c>
    </row>
    <row r="8267" spans="2:7">
      <c r="B8267" s="55" t="s">
        <v>266</v>
      </c>
      <c r="C8267" s="55" t="s">
        <v>149</v>
      </c>
      <c r="D8267" s="55" t="s">
        <v>269</v>
      </c>
      <c r="E8267" s="55" t="s">
        <v>4099</v>
      </c>
      <c r="F8267" s="55">
        <v>223</v>
      </c>
      <c r="G8267" s="55">
        <v>248</v>
      </c>
    </row>
    <row r="8268" spans="2:7">
      <c r="B8268" s="55" t="s">
        <v>266</v>
      </c>
      <c r="C8268" s="55" t="s">
        <v>149</v>
      </c>
      <c r="D8268" s="55" t="s">
        <v>270</v>
      </c>
      <c r="E8268" s="55" t="s">
        <v>4099</v>
      </c>
      <c r="F8268" s="55">
        <v>78</v>
      </c>
      <c r="G8268" s="55">
        <v>106</v>
      </c>
    </row>
    <row r="8269" spans="2:7">
      <c r="B8269" s="55" t="s">
        <v>266</v>
      </c>
      <c r="C8269" s="55" t="s">
        <v>149</v>
      </c>
      <c r="D8269" s="55" t="s">
        <v>267</v>
      </c>
      <c r="E8269" s="55" t="s">
        <v>4100</v>
      </c>
      <c r="F8269" s="55">
        <v>0</v>
      </c>
      <c r="G8269" s="55">
        <v>0</v>
      </c>
    </row>
    <row r="8270" spans="2:7">
      <c r="B8270" s="55" t="s">
        <v>266</v>
      </c>
      <c r="C8270" s="55" t="s">
        <v>149</v>
      </c>
      <c r="D8270" s="55" t="s">
        <v>269</v>
      </c>
      <c r="E8270" s="55" t="s">
        <v>4100</v>
      </c>
      <c r="F8270" s="55">
        <v>0</v>
      </c>
      <c r="G8270" s="55">
        <v>0</v>
      </c>
    </row>
    <row r="8271" spans="2:7">
      <c r="B8271" s="55" t="s">
        <v>266</v>
      </c>
      <c r="C8271" s="55" t="s">
        <v>149</v>
      </c>
      <c r="D8271" s="55" t="s">
        <v>270</v>
      </c>
      <c r="E8271" s="55" t="s">
        <v>4100</v>
      </c>
      <c r="F8271" s="55">
        <v>0</v>
      </c>
      <c r="G8271" s="55">
        <v>0</v>
      </c>
    </row>
    <row r="8272" spans="2:7">
      <c r="B8272" s="55" t="s">
        <v>266</v>
      </c>
      <c r="C8272" s="55" t="s">
        <v>149</v>
      </c>
      <c r="D8272" s="55" t="s">
        <v>267</v>
      </c>
      <c r="E8272" s="55" t="s">
        <v>4101</v>
      </c>
      <c r="F8272" s="55">
        <v>6</v>
      </c>
      <c r="G8272" s="55">
        <v>0</v>
      </c>
    </row>
    <row r="8273" spans="2:7">
      <c r="B8273" s="55" t="s">
        <v>266</v>
      </c>
      <c r="C8273" s="55" t="s">
        <v>149</v>
      </c>
      <c r="D8273" s="55" t="s">
        <v>269</v>
      </c>
      <c r="E8273" s="55" t="s">
        <v>4101</v>
      </c>
      <c r="F8273" s="55">
        <v>1</v>
      </c>
      <c r="G8273" s="55">
        <v>0</v>
      </c>
    </row>
    <row r="8274" spans="2:7">
      <c r="B8274" s="55" t="s">
        <v>266</v>
      </c>
      <c r="C8274" s="55" t="s">
        <v>149</v>
      </c>
      <c r="D8274" s="55" t="s">
        <v>269</v>
      </c>
      <c r="E8274" s="55" t="s">
        <v>4102</v>
      </c>
      <c r="F8274" s="55">
        <v>0</v>
      </c>
      <c r="G8274" s="55">
        <v>0</v>
      </c>
    </row>
    <row r="8275" spans="2:7">
      <c r="B8275" s="55" t="s">
        <v>266</v>
      </c>
      <c r="C8275" s="55" t="s">
        <v>152</v>
      </c>
      <c r="D8275" s="55" t="s">
        <v>267</v>
      </c>
      <c r="E8275" s="55" t="s">
        <v>4103</v>
      </c>
      <c r="F8275" s="55">
        <v>0</v>
      </c>
      <c r="G8275" s="55">
        <v>2</v>
      </c>
    </row>
    <row r="8276" spans="2:7">
      <c r="B8276" s="55" t="s">
        <v>266</v>
      </c>
      <c r="C8276" s="55" t="s">
        <v>152</v>
      </c>
      <c r="D8276" s="55" t="s">
        <v>267</v>
      </c>
      <c r="E8276" s="55" t="s">
        <v>4104</v>
      </c>
      <c r="F8276" s="55">
        <v>17</v>
      </c>
      <c r="G8276" s="55">
        <v>22</v>
      </c>
    </row>
    <row r="8277" spans="2:7">
      <c r="B8277" s="55" t="s">
        <v>266</v>
      </c>
      <c r="C8277" s="55" t="s">
        <v>152</v>
      </c>
      <c r="D8277" s="55" t="s">
        <v>269</v>
      </c>
      <c r="E8277" s="55" t="s">
        <v>4104</v>
      </c>
      <c r="F8277" s="55">
        <v>0</v>
      </c>
      <c r="G8277" s="55">
        <v>0</v>
      </c>
    </row>
    <row r="8278" spans="2:7">
      <c r="B8278" s="55" t="s">
        <v>266</v>
      </c>
      <c r="C8278" s="55" t="s">
        <v>152</v>
      </c>
      <c r="D8278" s="55" t="s">
        <v>267</v>
      </c>
      <c r="E8278" s="55" t="s">
        <v>4105</v>
      </c>
      <c r="F8278" s="55">
        <v>3</v>
      </c>
      <c r="G8278" s="55">
        <v>6</v>
      </c>
    </row>
    <row r="8279" spans="2:7">
      <c r="B8279" s="55" t="s">
        <v>266</v>
      </c>
      <c r="C8279" s="55" t="s">
        <v>152</v>
      </c>
      <c r="D8279" s="55" t="s">
        <v>269</v>
      </c>
      <c r="E8279" s="55" t="s">
        <v>4105</v>
      </c>
      <c r="F8279" s="55">
        <v>0</v>
      </c>
      <c r="G8279" s="55">
        <v>0</v>
      </c>
    </row>
    <row r="8280" spans="2:7">
      <c r="B8280" s="55" t="s">
        <v>266</v>
      </c>
      <c r="C8280" s="55" t="s">
        <v>152</v>
      </c>
      <c r="D8280" s="55" t="s">
        <v>267</v>
      </c>
      <c r="E8280" s="55" t="s">
        <v>4106</v>
      </c>
      <c r="F8280" s="55">
        <v>1</v>
      </c>
      <c r="G8280" s="55">
        <v>8</v>
      </c>
    </row>
    <row r="8281" spans="2:7">
      <c r="B8281" s="55" t="s">
        <v>266</v>
      </c>
      <c r="C8281" s="55" t="s">
        <v>152</v>
      </c>
      <c r="D8281" s="55" t="s">
        <v>269</v>
      </c>
      <c r="E8281" s="55" t="s">
        <v>4106</v>
      </c>
      <c r="F8281" s="55">
        <v>6</v>
      </c>
      <c r="G8281" s="55">
        <v>0</v>
      </c>
    </row>
    <row r="8282" spans="2:7">
      <c r="B8282" s="55" t="s">
        <v>266</v>
      </c>
      <c r="C8282" s="55" t="s">
        <v>152</v>
      </c>
      <c r="D8282" s="55" t="s">
        <v>270</v>
      </c>
      <c r="E8282" s="55" t="s">
        <v>4106</v>
      </c>
      <c r="F8282" s="55">
        <v>0</v>
      </c>
      <c r="G8282" s="55">
        <v>0</v>
      </c>
    </row>
    <row r="8283" spans="2:7">
      <c r="B8283" s="55" t="s">
        <v>266</v>
      </c>
      <c r="C8283" s="55" t="s">
        <v>152</v>
      </c>
      <c r="D8283" s="55" t="s">
        <v>267</v>
      </c>
      <c r="E8283" s="55" t="s">
        <v>4107</v>
      </c>
      <c r="F8283" s="55">
        <v>1</v>
      </c>
      <c r="G8283" s="55">
        <v>7</v>
      </c>
    </row>
    <row r="8284" spans="2:7">
      <c r="B8284" s="55" t="s">
        <v>266</v>
      </c>
      <c r="C8284" s="55" t="s">
        <v>152</v>
      </c>
      <c r="D8284" s="55" t="s">
        <v>267</v>
      </c>
      <c r="E8284" s="55" t="s">
        <v>4108</v>
      </c>
      <c r="F8284" s="55">
        <v>4</v>
      </c>
      <c r="G8284" s="55">
        <v>1</v>
      </c>
    </row>
    <row r="8285" spans="2:7">
      <c r="B8285" s="55" t="s">
        <v>266</v>
      </c>
      <c r="C8285" s="55" t="s">
        <v>152</v>
      </c>
      <c r="D8285" s="55" t="s">
        <v>267</v>
      </c>
      <c r="E8285" s="55" t="s">
        <v>4109</v>
      </c>
      <c r="F8285" s="55">
        <v>0</v>
      </c>
      <c r="G8285" s="55">
        <v>0</v>
      </c>
    </row>
    <row r="8286" spans="2:7">
      <c r="B8286" s="55" t="s">
        <v>266</v>
      </c>
      <c r="C8286" s="55" t="s">
        <v>152</v>
      </c>
      <c r="D8286" s="55" t="s">
        <v>267</v>
      </c>
      <c r="E8286" s="55" t="s">
        <v>4110</v>
      </c>
      <c r="F8286" s="55">
        <v>1</v>
      </c>
      <c r="G8286" s="55">
        <v>2</v>
      </c>
    </row>
    <row r="8287" spans="2:7">
      <c r="B8287" s="55" t="s">
        <v>266</v>
      </c>
      <c r="C8287" s="55" t="s">
        <v>152</v>
      </c>
      <c r="D8287" s="55" t="s">
        <v>270</v>
      </c>
      <c r="E8287" s="55" t="s">
        <v>4110</v>
      </c>
      <c r="F8287" s="55">
        <v>2</v>
      </c>
      <c r="G8287" s="55">
        <v>0</v>
      </c>
    </row>
    <row r="8288" spans="2:7">
      <c r="B8288" s="55" t="s">
        <v>266</v>
      </c>
      <c r="C8288" s="55" t="s">
        <v>152</v>
      </c>
      <c r="D8288" s="55" t="s">
        <v>267</v>
      </c>
      <c r="E8288" s="55" t="s">
        <v>4111</v>
      </c>
      <c r="F8288" s="55">
        <v>8</v>
      </c>
      <c r="G8288" s="55">
        <v>3</v>
      </c>
    </row>
    <row r="8289" spans="2:7">
      <c r="B8289" s="55" t="s">
        <v>266</v>
      </c>
      <c r="C8289" s="55" t="s">
        <v>152</v>
      </c>
      <c r="D8289" s="55" t="s">
        <v>267</v>
      </c>
      <c r="E8289" s="55" t="s">
        <v>1048</v>
      </c>
      <c r="F8289" s="55">
        <v>0</v>
      </c>
      <c r="G8289" s="55">
        <v>2</v>
      </c>
    </row>
    <row r="8290" spans="2:7">
      <c r="B8290" s="55" t="s">
        <v>266</v>
      </c>
      <c r="C8290" s="55" t="s">
        <v>152</v>
      </c>
      <c r="D8290" s="55" t="s">
        <v>267</v>
      </c>
      <c r="E8290" s="55" t="s">
        <v>4112</v>
      </c>
      <c r="F8290" s="55">
        <v>8</v>
      </c>
      <c r="G8290" s="55">
        <v>21</v>
      </c>
    </row>
    <row r="8291" spans="2:7">
      <c r="B8291" s="55" t="s">
        <v>266</v>
      </c>
      <c r="C8291" s="55" t="s">
        <v>152</v>
      </c>
      <c r="D8291" s="55" t="s">
        <v>267</v>
      </c>
      <c r="E8291" s="55" t="s">
        <v>4113</v>
      </c>
      <c r="F8291" s="55">
        <v>0</v>
      </c>
      <c r="G8291" s="55">
        <v>2</v>
      </c>
    </row>
    <row r="8292" spans="2:7">
      <c r="B8292" s="55" t="s">
        <v>266</v>
      </c>
      <c r="C8292" s="55" t="s">
        <v>152</v>
      </c>
      <c r="D8292" s="55" t="s">
        <v>270</v>
      </c>
      <c r="E8292" s="55" t="s">
        <v>4113</v>
      </c>
      <c r="F8292" s="55">
        <v>0</v>
      </c>
      <c r="G8292" s="55">
        <v>0</v>
      </c>
    </row>
    <row r="8293" spans="2:7">
      <c r="B8293" s="55" t="s">
        <v>266</v>
      </c>
      <c r="C8293" s="55" t="s">
        <v>152</v>
      </c>
      <c r="D8293" s="55" t="s">
        <v>267</v>
      </c>
      <c r="E8293" s="55" t="s">
        <v>4114</v>
      </c>
      <c r="F8293" s="55">
        <v>6</v>
      </c>
      <c r="G8293" s="55">
        <v>0</v>
      </c>
    </row>
    <row r="8294" spans="2:7">
      <c r="B8294" s="55" t="s">
        <v>266</v>
      </c>
      <c r="C8294" s="55" t="s">
        <v>152</v>
      </c>
      <c r="D8294" s="55" t="s">
        <v>270</v>
      </c>
      <c r="E8294" s="55" t="s">
        <v>4114</v>
      </c>
      <c r="F8294" s="55">
        <v>0</v>
      </c>
      <c r="G8294" s="55">
        <v>0</v>
      </c>
    </row>
    <row r="8295" spans="2:7">
      <c r="B8295" s="55" t="s">
        <v>266</v>
      </c>
      <c r="C8295" s="55" t="s">
        <v>152</v>
      </c>
      <c r="D8295" s="55" t="s">
        <v>267</v>
      </c>
      <c r="E8295" s="55" t="s">
        <v>1683</v>
      </c>
      <c r="F8295" s="55">
        <v>2</v>
      </c>
      <c r="G8295" s="55">
        <v>0</v>
      </c>
    </row>
    <row r="8296" spans="2:7">
      <c r="B8296" s="55" t="s">
        <v>266</v>
      </c>
      <c r="C8296" s="55" t="s">
        <v>152</v>
      </c>
      <c r="D8296" s="55" t="s">
        <v>269</v>
      </c>
      <c r="E8296" s="55" t="s">
        <v>1683</v>
      </c>
      <c r="F8296" s="55">
        <v>0</v>
      </c>
      <c r="G8296" s="55">
        <v>0</v>
      </c>
    </row>
    <row r="8297" spans="2:7">
      <c r="B8297" s="55" t="s">
        <v>266</v>
      </c>
      <c r="C8297" s="55" t="s">
        <v>152</v>
      </c>
      <c r="D8297" s="55" t="s">
        <v>267</v>
      </c>
      <c r="E8297" s="55" t="s">
        <v>4115</v>
      </c>
      <c r="F8297" s="55">
        <v>2</v>
      </c>
      <c r="G8297" s="55">
        <v>23</v>
      </c>
    </row>
    <row r="8298" spans="2:7">
      <c r="B8298" s="55" t="s">
        <v>266</v>
      </c>
      <c r="C8298" s="55" t="s">
        <v>152</v>
      </c>
      <c r="D8298" s="55" t="s">
        <v>269</v>
      </c>
      <c r="E8298" s="55" t="s">
        <v>4115</v>
      </c>
      <c r="F8298" s="55">
        <v>0</v>
      </c>
      <c r="G8298" s="55">
        <v>0</v>
      </c>
    </row>
    <row r="8299" spans="2:7">
      <c r="B8299" s="55" t="s">
        <v>266</v>
      </c>
      <c r="C8299" s="55" t="s">
        <v>152</v>
      </c>
      <c r="D8299" s="55" t="s">
        <v>270</v>
      </c>
      <c r="E8299" s="55" t="s">
        <v>4115</v>
      </c>
      <c r="F8299" s="55">
        <v>0</v>
      </c>
      <c r="G8299" s="55">
        <v>0</v>
      </c>
    </row>
    <row r="8300" spans="2:7">
      <c r="B8300" s="55" t="s">
        <v>266</v>
      </c>
      <c r="C8300" s="55" t="s">
        <v>152</v>
      </c>
      <c r="D8300" s="55" t="s">
        <v>267</v>
      </c>
      <c r="E8300" s="55" t="s">
        <v>4116</v>
      </c>
      <c r="F8300" s="55">
        <v>2</v>
      </c>
      <c r="G8300" s="55">
        <v>0</v>
      </c>
    </row>
    <row r="8301" spans="2:7">
      <c r="B8301" s="55" t="s">
        <v>266</v>
      </c>
      <c r="C8301" s="55" t="s">
        <v>152</v>
      </c>
      <c r="D8301" s="55" t="s">
        <v>269</v>
      </c>
      <c r="E8301" s="55" t="s">
        <v>4116</v>
      </c>
      <c r="F8301" s="55">
        <v>0</v>
      </c>
      <c r="G8301" s="55">
        <v>0</v>
      </c>
    </row>
    <row r="8302" spans="2:7">
      <c r="B8302" s="55" t="s">
        <v>266</v>
      </c>
      <c r="C8302" s="55" t="s">
        <v>152</v>
      </c>
      <c r="D8302" s="55" t="s">
        <v>270</v>
      </c>
      <c r="E8302" s="55" t="s">
        <v>4116</v>
      </c>
      <c r="F8302" s="55">
        <v>0</v>
      </c>
      <c r="G8302" s="55">
        <v>0</v>
      </c>
    </row>
    <row r="8303" spans="2:7">
      <c r="B8303" s="55" t="s">
        <v>266</v>
      </c>
      <c r="C8303" s="55" t="s">
        <v>152</v>
      </c>
      <c r="D8303" s="55" t="s">
        <v>267</v>
      </c>
      <c r="E8303" s="55" t="s">
        <v>4117</v>
      </c>
      <c r="F8303" s="55">
        <v>63</v>
      </c>
      <c r="G8303" s="55">
        <v>78</v>
      </c>
    </row>
    <row r="8304" spans="2:7">
      <c r="B8304" s="55" t="s">
        <v>266</v>
      </c>
      <c r="C8304" s="55" t="s">
        <v>152</v>
      </c>
      <c r="D8304" s="55" t="s">
        <v>269</v>
      </c>
      <c r="E8304" s="55" t="s">
        <v>4117</v>
      </c>
      <c r="F8304" s="55">
        <v>0</v>
      </c>
      <c r="G8304" s="55">
        <v>0</v>
      </c>
    </row>
    <row r="8305" spans="2:7">
      <c r="B8305" s="55" t="s">
        <v>266</v>
      </c>
      <c r="C8305" s="55" t="s">
        <v>152</v>
      </c>
      <c r="D8305" s="55" t="s">
        <v>267</v>
      </c>
      <c r="E8305" s="55" t="s">
        <v>4118</v>
      </c>
      <c r="F8305" s="55">
        <v>178</v>
      </c>
      <c r="G8305" s="55">
        <v>174</v>
      </c>
    </row>
    <row r="8306" spans="2:7">
      <c r="B8306" s="55" t="s">
        <v>266</v>
      </c>
      <c r="C8306" s="55" t="s">
        <v>152</v>
      </c>
      <c r="D8306" s="55" t="s">
        <v>269</v>
      </c>
      <c r="E8306" s="55" t="s">
        <v>4118</v>
      </c>
      <c r="F8306" s="55">
        <v>112</v>
      </c>
      <c r="G8306" s="55">
        <v>113</v>
      </c>
    </row>
    <row r="8307" spans="2:7">
      <c r="B8307" s="55" t="s">
        <v>266</v>
      </c>
      <c r="C8307" s="55" t="s">
        <v>152</v>
      </c>
      <c r="D8307" s="55" t="s">
        <v>270</v>
      </c>
      <c r="E8307" s="55" t="s">
        <v>4118</v>
      </c>
      <c r="F8307" s="55">
        <v>32</v>
      </c>
      <c r="G8307" s="55">
        <v>27</v>
      </c>
    </row>
    <row r="8308" spans="2:7">
      <c r="B8308" s="55" t="s">
        <v>266</v>
      </c>
      <c r="C8308" s="55" t="s">
        <v>152</v>
      </c>
      <c r="D8308" s="55" t="s">
        <v>267</v>
      </c>
      <c r="E8308" s="55" t="s">
        <v>4119</v>
      </c>
      <c r="F8308" s="55">
        <v>46</v>
      </c>
      <c r="G8308" s="55">
        <v>47</v>
      </c>
    </row>
    <row r="8309" spans="2:7">
      <c r="B8309" s="55" t="s">
        <v>266</v>
      </c>
      <c r="C8309" s="55" t="s">
        <v>152</v>
      </c>
      <c r="D8309" s="55" t="s">
        <v>269</v>
      </c>
      <c r="E8309" s="55" t="s">
        <v>4119</v>
      </c>
      <c r="F8309" s="55">
        <v>0</v>
      </c>
      <c r="G8309" s="55">
        <v>0</v>
      </c>
    </row>
    <row r="8310" spans="2:7">
      <c r="B8310" s="55" t="s">
        <v>266</v>
      </c>
      <c r="C8310" s="55" t="s">
        <v>152</v>
      </c>
      <c r="D8310" s="55" t="s">
        <v>267</v>
      </c>
      <c r="E8310" s="55" t="s">
        <v>4120</v>
      </c>
      <c r="F8310" s="55">
        <v>2</v>
      </c>
      <c r="G8310" s="55">
        <v>15</v>
      </c>
    </row>
    <row r="8311" spans="2:7">
      <c r="B8311" s="55" t="s">
        <v>266</v>
      </c>
      <c r="C8311" s="55" t="s">
        <v>152</v>
      </c>
      <c r="D8311" s="55" t="s">
        <v>267</v>
      </c>
      <c r="E8311" s="55" t="s">
        <v>4121</v>
      </c>
      <c r="F8311" s="55">
        <v>3</v>
      </c>
      <c r="G8311" s="55">
        <v>0</v>
      </c>
    </row>
    <row r="8312" spans="2:7">
      <c r="B8312" s="55" t="s">
        <v>266</v>
      </c>
      <c r="C8312" s="55" t="s">
        <v>152</v>
      </c>
      <c r="D8312" s="55" t="s">
        <v>267</v>
      </c>
      <c r="E8312" s="55" t="s">
        <v>4122</v>
      </c>
      <c r="F8312" s="55">
        <v>4</v>
      </c>
      <c r="G8312" s="55">
        <v>1</v>
      </c>
    </row>
    <row r="8313" spans="2:7">
      <c r="B8313" s="55" t="s">
        <v>266</v>
      </c>
      <c r="C8313" s="55" t="s">
        <v>152</v>
      </c>
      <c r="D8313" s="55" t="s">
        <v>269</v>
      </c>
      <c r="E8313" s="55" t="s">
        <v>4122</v>
      </c>
      <c r="F8313" s="55">
        <v>0</v>
      </c>
      <c r="G8313" s="55">
        <v>2</v>
      </c>
    </row>
    <row r="8314" spans="2:7">
      <c r="B8314" s="55" t="s">
        <v>266</v>
      </c>
      <c r="C8314" s="55" t="s">
        <v>152</v>
      </c>
      <c r="D8314" s="55" t="s">
        <v>267</v>
      </c>
      <c r="E8314" s="55" t="s">
        <v>4123</v>
      </c>
      <c r="F8314" s="55">
        <v>0</v>
      </c>
      <c r="G8314" s="55">
        <v>0</v>
      </c>
    </row>
    <row r="8315" spans="2:7">
      <c r="B8315" s="55" t="s">
        <v>266</v>
      </c>
      <c r="C8315" s="55" t="s">
        <v>152</v>
      </c>
      <c r="D8315" s="55" t="s">
        <v>267</v>
      </c>
      <c r="E8315" s="55" t="s">
        <v>866</v>
      </c>
      <c r="F8315" s="55">
        <v>9</v>
      </c>
      <c r="G8315" s="55">
        <v>10</v>
      </c>
    </row>
    <row r="8316" spans="2:7">
      <c r="B8316" s="55" t="s">
        <v>266</v>
      </c>
      <c r="C8316" s="55" t="s">
        <v>152</v>
      </c>
      <c r="D8316" s="55" t="s">
        <v>267</v>
      </c>
      <c r="E8316" s="55" t="s">
        <v>4124</v>
      </c>
      <c r="F8316" s="55">
        <v>1</v>
      </c>
      <c r="G8316" s="55">
        <v>6</v>
      </c>
    </row>
    <row r="8317" spans="2:7">
      <c r="B8317" s="55" t="s">
        <v>266</v>
      </c>
      <c r="C8317" s="55" t="s">
        <v>152</v>
      </c>
      <c r="D8317" s="55" t="s">
        <v>267</v>
      </c>
      <c r="E8317" s="55" t="s">
        <v>4125</v>
      </c>
      <c r="F8317" s="55">
        <v>32</v>
      </c>
      <c r="G8317" s="55">
        <v>41</v>
      </c>
    </row>
    <row r="8318" spans="2:7">
      <c r="B8318" s="55" t="s">
        <v>266</v>
      </c>
      <c r="C8318" s="55" t="s">
        <v>152</v>
      </c>
      <c r="D8318" s="55" t="s">
        <v>270</v>
      </c>
      <c r="E8318" s="55" t="s">
        <v>4125</v>
      </c>
      <c r="F8318" s="55">
        <v>0</v>
      </c>
      <c r="G8318" s="55">
        <v>0</v>
      </c>
    </row>
    <row r="8319" spans="2:7">
      <c r="B8319" s="55" t="s">
        <v>266</v>
      </c>
      <c r="C8319" s="55" t="s">
        <v>152</v>
      </c>
      <c r="D8319" s="55" t="s">
        <v>267</v>
      </c>
      <c r="E8319" s="55" t="s">
        <v>4126</v>
      </c>
      <c r="F8319" s="55">
        <v>518</v>
      </c>
      <c r="G8319" s="55">
        <v>446</v>
      </c>
    </row>
    <row r="8320" spans="2:7">
      <c r="B8320" s="55" t="s">
        <v>266</v>
      </c>
      <c r="C8320" s="55" t="s">
        <v>152</v>
      </c>
      <c r="D8320" s="55" t="s">
        <v>269</v>
      </c>
      <c r="E8320" s="55" t="s">
        <v>4126</v>
      </c>
      <c r="F8320" s="55">
        <v>525</v>
      </c>
      <c r="G8320" s="55">
        <v>371</v>
      </c>
    </row>
    <row r="8321" spans="2:7">
      <c r="B8321" s="55" t="s">
        <v>266</v>
      </c>
      <c r="C8321" s="55" t="s">
        <v>152</v>
      </c>
      <c r="D8321" s="55" t="s">
        <v>270</v>
      </c>
      <c r="E8321" s="55" t="s">
        <v>4126</v>
      </c>
      <c r="F8321" s="55">
        <v>218</v>
      </c>
      <c r="G8321" s="55">
        <v>210</v>
      </c>
    </row>
    <row r="8322" spans="2:7">
      <c r="B8322" s="55" t="s">
        <v>266</v>
      </c>
      <c r="C8322" s="55" t="s">
        <v>152</v>
      </c>
      <c r="D8322" s="55" t="s">
        <v>267</v>
      </c>
      <c r="E8322" s="55" t="s">
        <v>4127</v>
      </c>
      <c r="F8322" s="55">
        <v>18</v>
      </c>
      <c r="G8322" s="55">
        <v>14</v>
      </c>
    </row>
    <row r="8323" spans="2:7">
      <c r="B8323" s="55" t="s">
        <v>266</v>
      </c>
      <c r="C8323" s="55" t="s">
        <v>152</v>
      </c>
      <c r="D8323" s="55" t="s">
        <v>267</v>
      </c>
      <c r="E8323" s="55" t="s">
        <v>4128</v>
      </c>
      <c r="F8323" s="55">
        <v>79</v>
      </c>
      <c r="G8323" s="55">
        <v>61</v>
      </c>
    </row>
    <row r="8324" spans="2:7">
      <c r="B8324" s="55" t="s">
        <v>266</v>
      </c>
      <c r="C8324" s="55" t="s">
        <v>152</v>
      </c>
      <c r="D8324" s="55" t="s">
        <v>269</v>
      </c>
      <c r="E8324" s="55" t="s">
        <v>4128</v>
      </c>
      <c r="F8324" s="55">
        <v>29</v>
      </c>
      <c r="G8324" s="55">
        <v>37</v>
      </c>
    </row>
    <row r="8325" spans="2:7">
      <c r="B8325" s="55" t="s">
        <v>266</v>
      </c>
      <c r="C8325" s="55" t="s">
        <v>152</v>
      </c>
      <c r="D8325" s="55" t="s">
        <v>270</v>
      </c>
      <c r="E8325" s="55" t="s">
        <v>4128</v>
      </c>
      <c r="F8325" s="55">
        <v>4</v>
      </c>
      <c r="G8325" s="55">
        <v>1</v>
      </c>
    </row>
    <row r="8326" spans="2:7">
      <c r="B8326" s="55" t="s">
        <v>266</v>
      </c>
      <c r="C8326" s="55" t="s">
        <v>152</v>
      </c>
      <c r="D8326" s="55" t="s">
        <v>267</v>
      </c>
      <c r="E8326" s="55" t="s">
        <v>4129</v>
      </c>
      <c r="F8326" s="55">
        <v>20</v>
      </c>
      <c r="G8326" s="55">
        <v>0</v>
      </c>
    </row>
    <row r="8327" spans="2:7">
      <c r="B8327" s="55" t="s">
        <v>266</v>
      </c>
      <c r="C8327" s="55" t="s">
        <v>152</v>
      </c>
      <c r="D8327" s="55" t="s">
        <v>269</v>
      </c>
      <c r="E8327" s="55" t="s">
        <v>4129</v>
      </c>
      <c r="F8327" s="55">
        <v>0</v>
      </c>
      <c r="G8327" s="55">
        <v>2</v>
      </c>
    </row>
    <row r="8328" spans="2:7">
      <c r="B8328" s="55" t="s">
        <v>266</v>
      </c>
      <c r="C8328" s="55" t="s">
        <v>152</v>
      </c>
      <c r="D8328" s="55" t="s">
        <v>267</v>
      </c>
      <c r="E8328" s="55" t="s">
        <v>4130</v>
      </c>
      <c r="F8328" s="55">
        <v>0</v>
      </c>
      <c r="G8328" s="55">
        <v>0</v>
      </c>
    </row>
    <row r="8329" spans="2:7">
      <c r="B8329" s="55" t="s">
        <v>266</v>
      </c>
      <c r="C8329" s="55" t="s">
        <v>152</v>
      </c>
      <c r="D8329" s="55" t="s">
        <v>267</v>
      </c>
      <c r="E8329" s="55" t="s">
        <v>4131</v>
      </c>
      <c r="F8329" s="55">
        <v>62</v>
      </c>
      <c r="G8329" s="55">
        <v>115</v>
      </c>
    </row>
    <row r="8330" spans="2:7">
      <c r="B8330" s="55" t="s">
        <v>266</v>
      </c>
      <c r="C8330" s="55" t="s">
        <v>152</v>
      </c>
      <c r="D8330" s="55" t="s">
        <v>269</v>
      </c>
      <c r="E8330" s="55" t="s">
        <v>4131</v>
      </c>
      <c r="F8330" s="55">
        <v>21</v>
      </c>
      <c r="G8330" s="55">
        <v>8</v>
      </c>
    </row>
    <row r="8331" spans="2:7">
      <c r="B8331" s="55" t="s">
        <v>266</v>
      </c>
      <c r="C8331" s="55" t="s">
        <v>152</v>
      </c>
      <c r="D8331" s="55" t="s">
        <v>270</v>
      </c>
      <c r="E8331" s="55" t="s">
        <v>4131</v>
      </c>
      <c r="F8331" s="55">
        <v>0</v>
      </c>
      <c r="G8331" s="55">
        <v>0</v>
      </c>
    </row>
    <row r="8332" spans="2:7">
      <c r="B8332" s="55" t="s">
        <v>266</v>
      </c>
      <c r="C8332" s="55" t="s">
        <v>152</v>
      </c>
      <c r="D8332" s="55" t="s">
        <v>267</v>
      </c>
      <c r="E8332" s="55" t="s">
        <v>4132</v>
      </c>
      <c r="F8332" s="55">
        <v>0</v>
      </c>
      <c r="G8332" s="55">
        <v>0</v>
      </c>
    </row>
    <row r="8333" spans="2:7">
      <c r="B8333" s="55" t="s">
        <v>266</v>
      </c>
      <c r="C8333" s="55" t="s">
        <v>152</v>
      </c>
      <c r="D8333" s="55" t="s">
        <v>267</v>
      </c>
      <c r="E8333" s="55" t="s">
        <v>4133</v>
      </c>
      <c r="F8333" s="55">
        <v>15</v>
      </c>
      <c r="G8333" s="55">
        <v>12</v>
      </c>
    </row>
    <row r="8334" spans="2:7">
      <c r="B8334" s="55" t="s">
        <v>266</v>
      </c>
      <c r="C8334" s="55" t="s">
        <v>152</v>
      </c>
      <c r="D8334" s="55" t="s">
        <v>269</v>
      </c>
      <c r="E8334" s="55" t="s">
        <v>4133</v>
      </c>
      <c r="F8334" s="55">
        <v>1</v>
      </c>
      <c r="G8334" s="55">
        <v>6</v>
      </c>
    </row>
    <row r="8335" spans="2:7">
      <c r="B8335" s="55" t="s">
        <v>266</v>
      </c>
      <c r="C8335" s="55" t="s">
        <v>152</v>
      </c>
      <c r="D8335" s="55" t="s">
        <v>270</v>
      </c>
      <c r="E8335" s="55" t="s">
        <v>4133</v>
      </c>
      <c r="F8335" s="55">
        <v>0</v>
      </c>
      <c r="G8335" s="55">
        <v>0</v>
      </c>
    </row>
    <row r="8336" spans="2:7">
      <c r="B8336" s="55" t="s">
        <v>266</v>
      </c>
      <c r="C8336" s="55" t="s">
        <v>152</v>
      </c>
      <c r="D8336" s="55" t="s">
        <v>267</v>
      </c>
      <c r="E8336" s="55" t="s">
        <v>4134</v>
      </c>
      <c r="F8336" s="55">
        <v>22</v>
      </c>
      <c r="G8336" s="55">
        <v>23</v>
      </c>
    </row>
    <row r="8337" spans="2:7">
      <c r="B8337" s="55" t="s">
        <v>266</v>
      </c>
      <c r="C8337" s="55" t="s">
        <v>152</v>
      </c>
      <c r="D8337" s="55" t="s">
        <v>269</v>
      </c>
      <c r="E8337" s="55" t="s">
        <v>4134</v>
      </c>
      <c r="F8337" s="55">
        <v>68</v>
      </c>
      <c r="G8337" s="55">
        <v>73</v>
      </c>
    </row>
    <row r="8338" spans="2:7">
      <c r="B8338" s="55" t="s">
        <v>266</v>
      </c>
      <c r="C8338" s="55" t="s">
        <v>152</v>
      </c>
      <c r="D8338" s="55" t="s">
        <v>270</v>
      </c>
      <c r="E8338" s="55" t="s">
        <v>4134</v>
      </c>
      <c r="F8338" s="55">
        <v>10</v>
      </c>
      <c r="G8338" s="55">
        <v>13</v>
      </c>
    </row>
    <row r="8339" spans="2:7">
      <c r="B8339" s="55" t="s">
        <v>266</v>
      </c>
      <c r="C8339" s="55" t="s">
        <v>152</v>
      </c>
      <c r="D8339" s="55" t="s">
        <v>267</v>
      </c>
      <c r="E8339" s="55" t="s">
        <v>4135</v>
      </c>
      <c r="F8339" s="55">
        <v>473</v>
      </c>
      <c r="G8339" s="55">
        <v>735</v>
      </c>
    </row>
    <row r="8340" spans="2:7">
      <c r="B8340" s="55" t="s">
        <v>266</v>
      </c>
      <c r="C8340" s="55" t="s">
        <v>152</v>
      </c>
      <c r="D8340" s="55" t="s">
        <v>269</v>
      </c>
      <c r="E8340" s="55" t="s">
        <v>4135</v>
      </c>
      <c r="F8340" s="55">
        <v>589</v>
      </c>
      <c r="G8340" s="55">
        <v>676</v>
      </c>
    </row>
    <row r="8341" spans="2:7">
      <c r="B8341" s="55" t="s">
        <v>266</v>
      </c>
      <c r="C8341" s="55" t="s">
        <v>152</v>
      </c>
      <c r="D8341" s="55" t="s">
        <v>270</v>
      </c>
      <c r="E8341" s="55" t="s">
        <v>4135</v>
      </c>
      <c r="F8341" s="55">
        <v>117</v>
      </c>
      <c r="G8341" s="55">
        <v>99</v>
      </c>
    </row>
    <row r="8342" spans="2:7">
      <c r="B8342" s="55" t="s">
        <v>266</v>
      </c>
      <c r="C8342" s="55" t="s">
        <v>152</v>
      </c>
      <c r="D8342" s="55" t="s">
        <v>267</v>
      </c>
      <c r="E8342" s="55" t="s">
        <v>4136</v>
      </c>
      <c r="F8342" s="55">
        <v>0</v>
      </c>
      <c r="G8342" s="55">
        <v>0</v>
      </c>
    </row>
    <row r="8343" spans="2:7">
      <c r="B8343" s="55" t="s">
        <v>266</v>
      </c>
      <c r="C8343" s="55" t="s">
        <v>152</v>
      </c>
      <c r="D8343" s="55" t="s">
        <v>270</v>
      </c>
      <c r="E8343" s="55" t="s">
        <v>4136</v>
      </c>
      <c r="F8343" s="55">
        <v>3</v>
      </c>
      <c r="G8343" s="55">
        <v>0</v>
      </c>
    </row>
    <row r="8344" spans="2:7">
      <c r="B8344" s="55" t="s">
        <v>266</v>
      </c>
      <c r="C8344" s="55" t="s">
        <v>152</v>
      </c>
      <c r="D8344" s="55" t="s">
        <v>267</v>
      </c>
      <c r="E8344" s="55" t="s">
        <v>4137</v>
      </c>
      <c r="F8344" s="55">
        <v>6</v>
      </c>
      <c r="G8344" s="55">
        <v>2</v>
      </c>
    </row>
    <row r="8345" spans="2:7">
      <c r="B8345" s="55" t="s">
        <v>266</v>
      </c>
      <c r="C8345" s="55" t="s">
        <v>152</v>
      </c>
      <c r="D8345" s="55" t="s">
        <v>269</v>
      </c>
      <c r="E8345" s="55" t="s">
        <v>4137</v>
      </c>
      <c r="F8345" s="55">
        <v>0</v>
      </c>
      <c r="G8345" s="55">
        <v>0</v>
      </c>
    </row>
    <row r="8346" spans="2:7">
      <c r="B8346" s="55" t="s">
        <v>266</v>
      </c>
      <c r="C8346" s="55" t="s">
        <v>152</v>
      </c>
      <c r="D8346" s="55" t="s">
        <v>267</v>
      </c>
      <c r="E8346" s="55" t="s">
        <v>4138</v>
      </c>
      <c r="F8346" s="55">
        <v>0</v>
      </c>
      <c r="G8346" s="55">
        <v>2</v>
      </c>
    </row>
    <row r="8347" spans="2:7">
      <c r="B8347" s="55" t="s">
        <v>266</v>
      </c>
      <c r="C8347" s="55" t="s">
        <v>152</v>
      </c>
      <c r="D8347" s="55" t="s">
        <v>267</v>
      </c>
      <c r="E8347" s="55" t="s">
        <v>4139</v>
      </c>
      <c r="F8347" s="55">
        <v>112</v>
      </c>
      <c r="G8347" s="55">
        <v>31</v>
      </c>
    </row>
    <row r="8348" spans="2:7">
      <c r="B8348" s="55" t="s">
        <v>266</v>
      </c>
      <c r="C8348" s="55" t="s">
        <v>152</v>
      </c>
      <c r="D8348" s="55" t="s">
        <v>269</v>
      </c>
      <c r="E8348" s="55" t="s">
        <v>4139</v>
      </c>
      <c r="F8348" s="55">
        <v>9</v>
      </c>
      <c r="G8348" s="55">
        <v>33</v>
      </c>
    </row>
    <row r="8349" spans="2:7">
      <c r="B8349" s="55" t="s">
        <v>266</v>
      </c>
      <c r="C8349" s="55" t="s">
        <v>152</v>
      </c>
      <c r="D8349" s="55" t="s">
        <v>270</v>
      </c>
      <c r="E8349" s="55" t="s">
        <v>4139</v>
      </c>
      <c r="F8349" s="55">
        <v>3</v>
      </c>
      <c r="G8349" s="55">
        <v>3</v>
      </c>
    </row>
    <row r="8350" spans="2:7">
      <c r="B8350" s="55" t="s">
        <v>266</v>
      </c>
      <c r="C8350" s="55" t="s">
        <v>152</v>
      </c>
      <c r="D8350" s="55" t="s">
        <v>267</v>
      </c>
      <c r="E8350" s="55" t="s">
        <v>4140</v>
      </c>
      <c r="F8350" s="55">
        <v>1</v>
      </c>
      <c r="G8350" s="55">
        <v>3</v>
      </c>
    </row>
    <row r="8351" spans="2:7">
      <c r="B8351" s="55" t="s">
        <v>266</v>
      </c>
      <c r="C8351" s="55" t="s">
        <v>152</v>
      </c>
      <c r="D8351" s="55" t="s">
        <v>269</v>
      </c>
      <c r="E8351" s="55" t="s">
        <v>4140</v>
      </c>
      <c r="F8351" s="55">
        <v>0</v>
      </c>
      <c r="G8351" s="55">
        <v>0</v>
      </c>
    </row>
    <row r="8352" spans="2:7">
      <c r="B8352" s="55" t="s">
        <v>266</v>
      </c>
      <c r="C8352" s="55" t="s">
        <v>152</v>
      </c>
      <c r="D8352" s="55" t="s">
        <v>267</v>
      </c>
      <c r="E8352" s="55" t="s">
        <v>4141</v>
      </c>
      <c r="F8352" s="55">
        <v>121</v>
      </c>
      <c r="G8352" s="55">
        <v>106</v>
      </c>
    </row>
    <row r="8353" spans="2:7">
      <c r="B8353" s="55" t="s">
        <v>266</v>
      </c>
      <c r="C8353" s="55" t="s">
        <v>152</v>
      </c>
      <c r="D8353" s="55" t="s">
        <v>269</v>
      </c>
      <c r="E8353" s="55" t="s">
        <v>4141</v>
      </c>
      <c r="F8353" s="55">
        <v>8</v>
      </c>
      <c r="G8353" s="55">
        <v>18</v>
      </c>
    </row>
    <row r="8354" spans="2:7">
      <c r="B8354" s="55" t="s">
        <v>266</v>
      </c>
      <c r="C8354" s="55" t="s">
        <v>152</v>
      </c>
      <c r="D8354" s="55" t="s">
        <v>270</v>
      </c>
      <c r="E8354" s="55" t="s">
        <v>4141</v>
      </c>
      <c r="F8354" s="55">
        <v>2</v>
      </c>
      <c r="G8354" s="55">
        <v>0</v>
      </c>
    </row>
    <row r="8355" spans="2:7">
      <c r="B8355" s="55" t="s">
        <v>266</v>
      </c>
      <c r="C8355" s="55" t="s">
        <v>152</v>
      </c>
      <c r="D8355" s="55" t="s">
        <v>267</v>
      </c>
      <c r="E8355" s="55" t="s">
        <v>4142</v>
      </c>
      <c r="F8355" s="55">
        <v>3</v>
      </c>
      <c r="G8355" s="55">
        <v>2</v>
      </c>
    </row>
    <row r="8356" spans="2:7">
      <c r="B8356" s="55" t="s">
        <v>266</v>
      </c>
      <c r="C8356" s="55" t="s">
        <v>152</v>
      </c>
      <c r="D8356" s="55" t="s">
        <v>269</v>
      </c>
      <c r="E8356" s="55" t="s">
        <v>4142</v>
      </c>
      <c r="F8356" s="55">
        <v>0</v>
      </c>
      <c r="G8356" s="55">
        <v>0</v>
      </c>
    </row>
    <row r="8357" spans="2:7">
      <c r="B8357" s="55" t="s">
        <v>266</v>
      </c>
      <c r="C8357" s="55" t="s">
        <v>152</v>
      </c>
      <c r="D8357" s="55" t="s">
        <v>267</v>
      </c>
      <c r="E8357" s="55" t="s">
        <v>4143</v>
      </c>
      <c r="F8357" s="55">
        <v>3</v>
      </c>
      <c r="G8357" s="55">
        <v>0</v>
      </c>
    </row>
    <row r="8358" spans="2:7">
      <c r="B8358" s="55" t="s">
        <v>266</v>
      </c>
      <c r="C8358" s="55" t="s">
        <v>152</v>
      </c>
      <c r="D8358" s="55" t="s">
        <v>270</v>
      </c>
      <c r="E8358" s="55" t="s">
        <v>4143</v>
      </c>
      <c r="F8358" s="55">
        <v>0</v>
      </c>
      <c r="G8358" s="55">
        <v>0</v>
      </c>
    </row>
    <row r="8359" spans="2:7">
      <c r="B8359" s="55" t="s">
        <v>266</v>
      </c>
      <c r="C8359" s="55" t="s">
        <v>152</v>
      </c>
      <c r="D8359" s="55" t="s">
        <v>267</v>
      </c>
      <c r="E8359" s="55" t="s">
        <v>4144</v>
      </c>
      <c r="F8359" s="55">
        <v>271</v>
      </c>
      <c r="G8359" s="55">
        <v>300</v>
      </c>
    </row>
    <row r="8360" spans="2:7">
      <c r="B8360" s="55" t="s">
        <v>266</v>
      </c>
      <c r="C8360" s="55" t="s">
        <v>152</v>
      </c>
      <c r="D8360" s="55" t="s">
        <v>269</v>
      </c>
      <c r="E8360" s="55" t="s">
        <v>4144</v>
      </c>
      <c r="F8360" s="55">
        <v>191</v>
      </c>
      <c r="G8360" s="55">
        <v>153</v>
      </c>
    </row>
    <row r="8361" spans="2:7">
      <c r="B8361" s="55" t="s">
        <v>266</v>
      </c>
      <c r="C8361" s="55" t="s">
        <v>152</v>
      </c>
      <c r="D8361" s="55" t="s">
        <v>270</v>
      </c>
      <c r="E8361" s="55" t="s">
        <v>4144</v>
      </c>
      <c r="F8361" s="55">
        <v>33</v>
      </c>
      <c r="G8361" s="55">
        <v>17</v>
      </c>
    </row>
    <row r="8362" spans="2:7">
      <c r="B8362" s="55" t="s">
        <v>266</v>
      </c>
      <c r="C8362" s="55" t="s">
        <v>152</v>
      </c>
      <c r="D8362" s="55" t="s">
        <v>267</v>
      </c>
      <c r="E8362" s="55" t="s">
        <v>4145</v>
      </c>
      <c r="F8362" s="55">
        <v>167</v>
      </c>
      <c r="G8362" s="55">
        <v>236</v>
      </c>
    </row>
    <row r="8363" spans="2:7">
      <c r="B8363" s="55" t="s">
        <v>266</v>
      </c>
      <c r="C8363" s="55" t="s">
        <v>152</v>
      </c>
      <c r="D8363" s="55" t="s">
        <v>269</v>
      </c>
      <c r="E8363" s="55" t="s">
        <v>4145</v>
      </c>
      <c r="F8363" s="55">
        <v>29</v>
      </c>
      <c r="G8363" s="55">
        <v>47</v>
      </c>
    </row>
    <row r="8364" spans="2:7">
      <c r="B8364" s="55" t="s">
        <v>266</v>
      </c>
      <c r="C8364" s="55" t="s">
        <v>152</v>
      </c>
      <c r="D8364" s="55" t="s">
        <v>270</v>
      </c>
      <c r="E8364" s="55" t="s">
        <v>4145</v>
      </c>
      <c r="F8364" s="55">
        <v>6</v>
      </c>
      <c r="G8364" s="55">
        <v>4</v>
      </c>
    </row>
    <row r="8365" spans="2:7">
      <c r="B8365" s="55" t="s">
        <v>266</v>
      </c>
      <c r="C8365" s="55" t="s">
        <v>152</v>
      </c>
      <c r="D8365" s="55" t="s">
        <v>267</v>
      </c>
      <c r="E8365" s="55" t="s">
        <v>4146</v>
      </c>
      <c r="F8365" s="55">
        <v>0</v>
      </c>
      <c r="G8365" s="55">
        <v>2</v>
      </c>
    </row>
    <row r="8366" spans="2:7">
      <c r="B8366" s="55" t="s">
        <v>266</v>
      </c>
      <c r="C8366" s="55" t="s">
        <v>152</v>
      </c>
      <c r="D8366" s="55" t="s">
        <v>269</v>
      </c>
      <c r="E8366" s="55" t="s">
        <v>4146</v>
      </c>
      <c r="F8366" s="55">
        <v>3</v>
      </c>
      <c r="G8366" s="55">
        <v>0</v>
      </c>
    </row>
    <row r="8367" spans="2:7">
      <c r="B8367" s="55" t="s">
        <v>266</v>
      </c>
      <c r="C8367" s="55" t="s">
        <v>152</v>
      </c>
      <c r="D8367" s="55" t="s">
        <v>270</v>
      </c>
      <c r="E8367" s="55" t="s">
        <v>4146</v>
      </c>
      <c r="F8367" s="55">
        <v>0</v>
      </c>
      <c r="G8367" s="55">
        <v>0</v>
      </c>
    </row>
    <row r="8368" spans="2:7">
      <c r="B8368" s="55" t="s">
        <v>266</v>
      </c>
      <c r="C8368" s="55" t="s">
        <v>152</v>
      </c>
      <c r="D8368" s="55" t="s">
        <v>267</v>
      </c>
      <c r="E8368" s="55" t="s">
        <v>4147</v>
      </c>
      <c r="F8368" s="55">
        <v>0</v>
      </c>
      <c r="G8368" s="55">
        <v>2</v>
      </c>
    </row>
    <row r="8369" spans="2:7">
      <c r="B8369" s="55" t="s">
        <v>266</v>
      </c>
      <c r="C8369" s="55" t="s">
        <v>152</v>
      </c>
      <c r="D8369" s="55" t="s">
        <v>267</v>
      </c>
      <c r="E8369" s="55" t="s">
        <v>4148</v>
      </c>
      <c r="F8369" s="55">
        <v>89</v>
      </c>
      <c r="G8369" s="55">
        <v>73</v>
      </c>
    </row>
    <row r="8370" spans="2:7">
      <c r="B8370" s="55" t="s">
        <v>266</v>
      </c>
      <c r="C8370" s="55" t="s">
        <v>152</v>
      </c>
      <c r="D8370" s="55" t="s">
        <v>269</v>
      </c>
      <c r="E8370" s="55" t="s">
        <v>4148</v>
      </c>
      <c r="F8370" s="55">
        <v>18</v>
      </c>
      <c r="G8370" s="55">
        <v>21</v>
      </c>
    </row>
    <row r="8371" spans="2:7">
      <c r="B8371" s="55" t="s">
        <v>266</v>
      </c>
      <c r="C8371" s="55" t="s">
        <v>152</v>
      </c>
      <c r="D8371" s="55" t="s">
        <v>270</v>
      </c>
      <c r="E8371" s="55" t="s">
        <v>4148</v>
      </c>
      <c r="F8371" s="55">
        <v>0</v>
      </c>
      <c r="G8371" s="55">
        <v>4</v>
      </c>
    </row>
    <row r="8372" spans="2:7">
      <c r="B8372" s="55" t="s">
        <v>266</v>
      </c>
      <c r="C8372" s="55" t="s">
        <v>152</v>
      </c>
      <c r="D8372" s="55" t="s">
        <v>267</v>
      </c>
      <c r="E8372" s="55" t="s">
        <v>4149</v>
      </c>
      <c r="F8372" s="55">
        <v>17</v>
      </c>
      <c r="G8372" s="55">
        <v>4</v>
      </c>
    </row>
    <row r="8373" spans="2:7">
      <c r="B8373" s="55" t="s">
        <v>266</v>
      </c>
      <c r="C8373" s="55" t="s">
        <v>152</v>
      </c>
      <c r="D8373" s="55" t="s">
        <v>269</v>
      </c>
      <c r="E8373" s="55" t="s">
        <v>4149</v>
      </c>
      <c r="F8373" s="55">
        <v>0</v>
      </c>
      <c r="G8373" s="55">
        <v>0</v>
      </c>
    </row>
    <row r="8374" spans="2:7">
      <c r="B8374" s="55" t="s">
        <v>266</v>
      </c>
      <c r="C8374" s="55" t="s">
        <v>152</v>
      </c>
      <c r="D8374" s="55" t="s">
        <v>267</v>
      </c>
      <c r="E8374" s="55" t="s">
        <v>4150</v>
      </c>
      <c r="F8374" s="55">
        <v>10</v>
      </c>
      <c r="G8374" s="55">
        <v>3</v>
      </c>
    </row>
    <row r="8375" spans="2:7">
      <c r="B8375" s="55" t="s">
        <v>266</v>
      </c>
      <c r="C8375" s="55" t="s">
        <v>152</v>
      </c>
      <c r="D8375" s="55" t="s">
        <v>269</v>
      </c>
      <c r="E8375" s="55" t="s">
        <v>4150</v>
      </c>
      <c r="F8375" s="55">
        <v>0</v>
      </c>
      <c r="G8375" s="55">
        <v>2</v>
      </c>
    </row>
    <row r="8376" spans="2:7">
      <c r="B8376" s="55" t="s">
        <v>266</v>
      </c>
      <c r="C8376" s="55" t="s">
        <v>152</v>
      </c>
      <c r="D8376" s="55" t="s">
        <v>267</v>
      </c>
      <c r="E8376" s="55" t="s">
        <v>4151</v>
      </c>
      <c r="F8376" s="55">
        <v>21</v>
      </c>
      <c r="G8376" s="55">
        <v>14</v>
      </c>
    </row>
    <row r="8377" spans="2:7">
      <c r="B8377" s="55" t="s">
        <v>266</v>
      </c>
      <c r="C8377" s="55" t="s">
        <v>152</v>
      </c>
      <c r="D8377" s="55" t="s">
        <v>270</v>
      </c>
      <c r="E8377" s="55" t="s">
        <v>4151</v>
      </c>
      <c r="F8377" s="55">
        <v>0</v>
      </c>
      <c r="G8377" s="55">
        <v>1</v>
      </c>
    </row>
    <row r="8378" spans="2:7">
      <c r="B8378" s="55" t="s">
        <v>266</v>
      </c>
      <c r="C8378" s="55" t="s">
        <v>152</v>
      </c>
      <c r="D8378" s="55" t="s">
        <v>267</v>
      </c>
      <c r="E8378" s="55" t="s">
        <v>4152</v>
      </c>
      <c r="F8378" s="55">
        <v>24</v>
      </c>
      <c r="G8378" s="55">
        <v>83</v>
      </c>
    </row>
    <row r="8379" spans="2:7">
      <c r="B8379" s="55" t="s">
        <v>266</v>
      </c>
      <c r="C8379" s="55" t="s">
        <v>152</v>
      </c>
      <c r="D8379" s="55" t="s">
        <v>269</v>
      </c>
      <c r="E8379" s="55" t="s">
        <v>4152</v>
      </c>
      <c r="F8379" s="55">
        <v>4</v>
      </c>
      <c r="G8379" s="55">
        <v>1</v>
      </c>
    </row>
    <row r="8380" spans="2:7">
      <c r="B8380" s="55" t="s">
        <v>266</v>
      </c>
      <c r="C8380" s="55" t="s">
        <v>152</v>
      </c>
      <c r="D8380" s="55" t="s">
        <v>270</v>
      </c>
      <c r="E8380" s="55" t="s">
        <v>4152</v>
      </c>
      <c r="F8380" s="55">
        <v>2</v>
      </c>
      <c r="G8380" s="55">
        <v>4</v>
      </c>
    </row>
    <row r="8381" spans="2:7">
      <c r="B8381" s="55" t="s">
        <v>266</v>
      </c>
      <c r="C8381" s="55" t="s">
        <v>152</v>
      </c>
      <c r="D8381" s="55" t="s">
        <v>267</v>
      </c>
      <c r="E8381" s="55" t="s">
        <v>4153</v>
      </c>
      <c r="F8381" s="55">
        <v>7</v>
      </c>
      <c r="G8381" s="55">
        <v>28</v>
      </c>
    </row>
    <row r="8382" spans="2:7">
      <c r="B8382" s="55" t="s">
        <v>266</v>
      </c>
      <c r="C8382" s="55" t="s">
        <v>152</v>
      </c>
      <c r="D8382" s="55" t="s">
        <v>269</v>
      </c>
      <c r="E8382" s="55" t="s">
        <v>4153</v>
      </c>
      <c r="F8382" s="55">
        <v>0</v>
      </c>
      <c r="G8382" s="55">
        <v>73</v>
      </c>
    </row>
    <row r="8383" spans="2:7">
      <c r="B8383" s="55" t="s">
        <v>266</v>
      </c>
      <c r="C8383" s="55" t="s">
        <v>152</v>
      </c>
      <c r="D8383" s="55" t="s">
        <v>267</v>
      </c>
      <c r="E8383" s="55" t="s">
        <v>4154</v>
      </c>
      <c r="F8383" s="55">
        <v>95</v>
      </c>
      <c r="G8383" s="55">
        <v>106</v>
      </c>
    </row>
    <row r="8384" spans="2:7">
      <c r="B8384" s="55" t="s">
        <v>266</v>
      </c>
      <c r="C8384" s="55" t="s">
        <v>152</v>
      </c>
      <c r="D8384" s="55" t="s">
        <v>269</v>
      </c>
      <c r="E8384" s="55" t="s">
        <v>4154</v>
      </c>
      <c r="F8384" s="55">
        <v>33</v>
      </c>
      <c r="G8384" s="55">
        <v>50</v>
      </c>
    </row>
    <row r="8385" spans="2:7">
      <c r="B8385" s="55" t="s">
        <v>266</v>
      </c>
      <c r="C8385" s="55" t="s">
        <v>152</v>
      </c>
      <c r="D8385" s="55" t="s">
        <v>270</v>
      </c>
      <c r="E8385" s="55" t="s">
        <v>4154</v>
      </c>
      <c r="F8385" s="55">
        <v>30</v>
      </c>
      <c r="G8385" s="55">
        <v>16</v>
      </c>
    </row>
    <row r="8386" spans="2:7">
      <c r="B8386" s="55" t="s">
        <v>266</v>
      </c>
      <c r="C8386" s="55" t="s">
        <v>152</v>
      </c>
      <c r="D8386" s="55" t="s">
        <v>267</v>
      </c>
      <c r="E8386" s="55" t="s">
        <v>4155</v>
      </c>
      <c r="F8386" s="55">
        <v>5</v>
      </c>
      <c r="G8386" s="55">
        <v>2</v>
      </c>
    </row>
    <row r="8387" spans="2:7">
      <c r="B8387" s="55" t="s">
        <v>266</v>
      </c>
      <c r="C8387" s="55" t="s">
        <v>152</v>
      </c>
      <c r="D8387" s="55" t="s">
        <v>269</v>
      </c>
      <c r="E8387" s="55" t="s">
        <v>4155</v>
      </c>
      <c r="F8387" s="55">
        <v>0</v>
      </c>
      <c r="G8387" s="55">
        <v>0</v>
      </c>
    </row>
    <row r="8388" spans="2:7">
      <c r="B8388" s="55" t="s">
        <v>266</v>
      </c>
      <c r="C8388" s="55" t="s">
        <v>152</v>
      </c>
      <c r="D8388" s="55" t="s">
        <v>267</v>
      </c>
      <c r="E8388" s="55" t="s">
        <v>4156</v>
      </c>
      <c r="F8388" s="55">
        <v>53</v>
      </c>
      <c r="G8388" s="55">
        <v>153</v>
      </c>
    </row>
    <row r="8389" spans="2:7">
      <c r="B8389" s="55" t="s">
        <v>266</v>
      </c>
      <c r="C8389" s="55" t="s">
        <v>152</v>
      </c>
      <c r="D8389" s="55" t="s">
        <v>269</v>
      </c>
      <c r="E8389" s="55" t="s">
        <v>4156</v>
      </c>
      <c r="F8389" s="55">
        <v>0</v>
      </c>
      <c r="G8389" s="55">
        <v>263</v>
      </c>
    </row>
    <row r="8390" spans="2:7">
      <c r="B8390" s="55" t="s">
        <v>266</v>
      </c>
      <c r="C8390" s="55" t="s">
        <v>152</v>
      </c>
      <c r="D8390" s="55" t="s">
        <v>270</v>
      </c>
      <c r="E8390" s="55" t="s">
        <v>4156</v>
      </c>
      <c r="F8390" s="55">
        <v>1</v>
      </c>
      <c r="G8390" s="55">
        <v>0</v>
      </c>
    </row>
    <row r="8391" spans="2:7">
      <c r="B8391" s="55" t="s">
        <v>266</v>
      </c>
      <c r="C8391" s="55" t="s">
        <v>152</v>
      </c>
      <c r="D8391" s="55" t="s">
        <v>267</v>
      </c>
      <c r="E8391" s="55" t="s">
        <v>4157</v>
      </c>
      <c r="F8391" s="55">
        <v>91</v>
      </c>
      <c r="G8391" s="55">
        <v>58</v>
      </c>
    </row>
    <row r="8392" spans="2:7">
      <c r="B8392" s="55" t="s">
        <v>266</v>
      </c>
      <c r="C8392" s="55" t="s">
        <v>152</v>
      </c>
      <c r="D8392" s="55" t="s">
        <v>269</v>
      </c>
      <c r="E8392" s="55" t="s">
        <v>4157</v>
      </c>
      <c r="F8392" s="55">
        <v>0</v>
      </c>
      <c r="G8392" s="55">
        <v>0</v>
      </c>
    </row>
    <row r="8393" spans="2:7">
      <c r="B8393" s="55" t="s">
        <v>266</v>
      </c>
      <c r="C8393" s="55" t="s">
        <v>152</v>
      </c>
      <c r="D8393" s="55" t="s">
        <v>267</v>
      </c>
      <c r="E8393" s="55" t="s">
        <v>2788</v>
      </c>
      <c r="F8393" s="55">
        <v>14</v>
      </c>
      <c r="G8393" s="55">
        <v>36</v>
      </c>
    </row>
    <row r="8394" spans="2:7">
      <c r="B8394" s="55" t="s">
        <v>266</v>
      </c>
      <c r="C8394" s="55" t="s">
        <v>152</v>
      </c>
      <c r="D8394" s="55" t="s">
        <v>269</v>
      </c>
      <c r="E8394" s="55" t="s">
        <v>2788</v>
      </c>
      <c r="F8394" s="55">
        <v>0</v>
      </c>
      <c r="G8394" s="55">
        <v>72</v>
      </c>
    </row>
    <row r="8395" spans="2:7">
      <c r="B8395" s="55" t="s">
        <v>266</v>
      </c>
      <c r="C8395" s="55" t="s">
        <v>152</v>
      </c>
      <c r="D8395" s="55" t="s">
        <v>270</v>
      </c>
      <c r="E8395" s="55" t="s">
        <v>2788</v>
      </c>
      <c r="F8395" s="55">
        <v>1</v>
      </c>
      <c r="G8395" s="55">
        <v>0</v>
      </c>
    </row>
    <row r="8396" spans="2:7">
      <c r="B8396" s="55" t="s">
        <v>266</v>
      </c>
      <c r="C8396" s="55" t="s">
        <v>152</v>
      </c>
      <c r="D8396" s="55" t="s">
        <v>267</v>
      </c>
      <c r="E8396" s="55" t="s">
        <v>4158</v>
      </c>
      <c r="F8396" s="55">
        <v>33</v>
      </c>
      <c r="G8396" s="55">
        <v>22</v>
      </c>
    </row>
    <row r="8397" spans="2:7">
      <c r="B8397" s="55" t="s">
        <v>266</v>
      </c>
      <c r="C8397" s="55" t="s">
        <v>152</v>
      </c>
      <c r="D8397" s="55" t="s">
        <v>267</v>
      </c>
      <c r="E8397" s="55" t="s">
        <v>4159</v>
      </c>
      <c r="F8397" s="55">
        <v>0</v>
      </c>
      <c r="G8397" s="55">
        <v>0</v>
      </c>
    </row>
    <row r="8398" spans="2:7">
      <c r="B8398" s="55" t="s">
        <v>266</v>
      </c>
      <c r="C8398" s="55" t="s">
        <v>152</v>
      </c>
      <c r="D8398" s="55" t="s">
        <v>267</v>
      </c>
      <c r="E8398" s="55" t="s">
        <v>4160</v>
      </c>
      <c r="F8398" s="55">
        <v>0</v>
      </c>
      <c r="G8398" s="55">
        <v>2</v>
      </c>
    </row>
    <row r="8399" spans="2:7">
      <c r="B8399" s="55" t="s">
        <v>266</v>
      </c>
      <c r="C8399" s="55" t="s">
        <v>152</v>
      </c>
      <c r="D8399" s="55" t="s">
        <v>267</v>
      </c>
      <c r="E8399" s="55" t="s">
        <v>4161</v>
      </c>
      <c r="F8399" s="55">
        <v>3</v>
      </c>
      <c r="G8399" s="55">
        <v>6</v>
      </c>
    </row>
    <row r="8400" spans="2:7">
      <c r="B8400" s="55" t="s">
        <v>266</v>
      </c>
      <c r="C8400" s="55" t="s">
        <v>152</v>
      </c>
      <c r="D8400" s="55" t="s">
        <v>267</v>
      </c>
      <c r="E8400" s="55" t="s">
        <v>4162</v>
      </c>
      <c r="F8400" s="55">
        <v>467</v>
      </c>
      <c r="G8400" s="55">
        <v>371</v>
      </c>
    </row>
    <row r="8401" spans="2:7">
      <c r="B8401" s="55" t="s">
        <v>266</v>
      </c>
      <c r="C8401" s="55" t="s">
        <v>152</v>
      </c>
      <c r="D8401" s="55" t="s">
        <v>269</v>
      </c>
      <c r="E8401" s="55" t="s">
        <v>4162</v>
      </c>
      <c r="F8401" s="55">
        <v>169</v>
      </c>
      <c r="G8401" s="55">
        <v>131</v>
      </c>
    </row>
    <row r="8402" spans="2:7">
      <c r="B8402" s="55" t="s">
        <v>266</v>
      </c>
      <c r="C8402" s="55" t="s">
        <v>152</v>
      </c>
      <c r="D8402" s="55" t="s">
        <v>270</v>
      </c>
      <c r="E8402" s="55" t="s">
        <v>4162</v>
      </c>
      <c r="F8402" s="55">
        <v>103</v>
      </c>
      <c r="G8402" s="55">
        <v>103</v>
      </c>
    </row>
    <row r="8403" spans="2:7">
      <c r="B8403" s="55" t="s">
        <v>266</v>
      </c>
      <c r="C8403" s="55" t="s">
        <v>152</v>
      </c>
      <c r="D8403" s="55" t="s">
        <v>267</v>
      </c>
      <c r="E8403" s="55" t="s">
        <v>4163</v>
      </c>
      <c r="F8403" s="55">
        <v>62</v>
      </c>
      <c r="G8403" s="55">
        <v>57</v>
      </c>
    </row>
    <row r="8404" spans="2:7">
      <c r="B8404" s="55" t="s">
        <v>266</v>
      </c>
      <c r="C8404" s="55" t="s">
        <v>152</v>
      </c>
      <c r="D8404" s="55" t="s">
        <v>269</v>
      </c>
      <c r="E8404" s="55" t="s">
        <v>4163</v>
      </c>
      <c r="F8404" s="55">
        <v>68</v>
      </c>
      <c r="G8404" s="55">
        <v>22</v>
      </c>
    </row>
    <row r="8405" spans="2:7">
      <c r="B8405" s="55" t="s">
        <v>266</v>
      </c>
      <c r="C8405" s="55" t="s">
        <v>152</v>
      </c>
      <c r="D8405" s="55" t="s">
        <v>270</v>
      </c>
      <c r="E8405" s="55" t="s">
        <v>4163</v>
      </c>
      <c r="F8405" s="55">
        <v>7</v>
      </c>
      <c r="G8405" s="55">
        <v>4</v>
      </c>
    </row>
    <row r="8406" spans="2:7">
      <c r="B8406" s="55" t="s">
        <v>266</v>
      </c>
      <c r="C8406" s="55" t="s">
        <v>152</v>
      </c>
      <c r="D8406" s="55" t="s">
        <v>267</v>
      </c>
      <c r="E8406" s="55" t="s">
        <v>4164</v>
      </c>
      <c r="F8406" s="55">
        <v>120</v>
      </c>
      <c r="G8406" s="55">
        <v>59</v>
      </c>
    </row>
    <row r="8407" spans="2:7">
      <c r="B8407" s="55" t="s">
        <v>266</v>
      </c>
      <c r="C8407" s="55" t="s">
        <v>152</v>
      </c>
      <c r="D8407" s="55" t="s">
        <v>269</v>
      </c>
      <c r="E8407" s="55" t="s">
        <v>4164</v>
      </c>
      <c r="F8407" s="55">
        <v>253</v>
      </c>
      <c r="G8407" s="55">
        <v>124</v>
      </c>
    </row>
    <row r="8408" spans="2:7">
      <c r="B8408" s="55" t="s">
        <v>266</v>
      </c>
      <c r="C8408" s="55" t="s">
        <v>152</v>
      </c>
      <c r="D8408" s="55" t="s">
        <v>270</v>
      </c>
      <c r="E8408" s="55" t="s">
        <v>4164</v>
      </c>
      <c r="F8408" s="55">
        <v>12</v>
      </c>
      <c r="G8408" s="55">
        <v>11</v>
      </c>
    </row>
    <row r="8409" spans="2:7">
      <c r="B8409" s="55" t="s">
        <v>266</v>
      </c>
      <c r="C8409" s="55" t="s">
        <v>152</v>
      </c>
      <c r="D8409" s="55" t="s">
        <v>267</v>
      </c>
      <c r="E8409" s="55" t="s">
        <v>4165</v>
      </c>
      <c r="F8409" s="55">
        <v>9</v>
      </c>
      <c r="G8409" s="55">
        <v>8</v>
      </c>
    </row>
    <row r="8410" spans="2:7">
      <c r="B8410" s="55" t="s">
        <v>266</v>
      </c>
      <c r="C8410" s="55" t="s">
        <v>152</v>
      </c>
      <c r="D8410" s="55" t="s">
        <v>269</v>
      </c>
      <c r="E8410" s="55" t="s">
        <v>4165</v>
      </c>
      <c r="F8410" s="55">
        <v>0</v>
      </c>
      <c r="G8410" s="55">
        <v>0</v>
      </c>
    </row>
    <row r="8411" spans="2:7">
      <c r="B8411" s="55" t="s">
        <v>266</v>
      </c>
      <c r="C8411" s="55" t="s">
        <v>152</v>
      </c>
      <c r="D8411" s="55" t="s">
        <v>270</v>
      </c>
      <c r="E8411" s="55" t="s">
        <v>4165</v>
      </c>
      <c r="F8411" s="55">
        <v>3</v>
      </c>
      <c r="G8411" s="55">
        <v>0</v>
      </c>
    </row>
    <row r="8412" spans="2:7">
      <c r="B8412" s="55" t="s">
        <v>266</v>
      </c>
      <c r="C8412" s="55" t="s">
        <v>152</v>
      </c>
      <c r="D8412" s="55" t="s">
        <v>267</v>
      </c>
      <c r="E8412" s="55" t="s">
        <v>4166</v>
      </c>
      <c r="F8412" s="55">
        <v>3</v>
      </c>
      <c r="G8412" s="55">
        <v>3</v>
      </c>
    </row>
    <row r="8413" spans="2:7">
      <c r="B8413" s="55" t="s">
        <v>266</v>
      </c>
      <c r="C8413" s="55" t="s">
        <v>152</v>
      </c>
      <c r="D8413" s="55" t="s">
        <v>267</v>
      </c>
      <c r="E8413" s="55" t="s">
        <v>4167</v>
      </c>
      <c r="F8413" s="55">
        <v>6</v>
      </c>
      <c r="G8413" s="55">
        <v>11</v>
      </c>
    </row>
    <row r="8414" spans="2:7">
      <c r="B8414" s="55" t="s">
        <v>266</v>
      </c>
      <c r="C8414" s="55" t="s">
        <v>152</v>
      </c>
      <c r="D8414" s="55" t="s">
        <v>269</v>
      </c>
      <c r="E8414" s="55" t="s">
        <v>4167</v>
      </c>
      <c r="F8414" s="55">
        <v>21</v>
      </c>
      <c r="G8414" s="55">
        <v>8</v>
      </c>
    </row>
    <row r="8415" spans="2:7">
      <c r="B8415" s="55" t="s">
        <v>266</v>
      </c>
      <c r="C8415" s="55" t="s">
        <v>152</v>
      </c>
      <c r="D8415" s="55" t="s">
        <v>270</v>
      </c>
      <c r="E8415" s="55" t="s">
        <v>4167</v>
      </c>
      <c r="F8415" s="55">
        <v>1</v>
      </c>
      <c r="G8415" s="55">
        <v>0</v>
      </c>
    </row>
    <row r="8416" spans="2:7">
      <c r="B8416" s="55" t="s">
        <v>266</v>
      </c>
      <c r="C8416" s="55" t="s">
        <v>152</v>
      </c>
      <c r="D8416" s="55" t="s">
        <v>267</v>
      </c>
      <c r="E8416" s="55" t="s">
        <v>4168</v>
      </c>
      <c r="F8416" s="55">
        <v>74</v>
      </c>
      <c r="G8416" s="55">
        <v>66</v>
      </c>
    </row>
    <row r="8417" spans="2:7">
      <c r="B8417" s="55" t="s">
        <v>266</v>
      </c>
      <c r="C8417" s="55" t="s">
        <v>152</v>
      </c>
      <c r="D8417" s="55" t="s">
        <v>269</v>
      </c>
      <c r="E8417" s="55" t="s">
        <v>4168</v>
      </c>
      <c r="F8417" s="55">
        <v>8</v>
      </c>
      <c r="G8417" s="55">
        <v>0</v>
      </c>
    </row>
    <row r="8418" spans="2:7">
      <c r="B8418" s="55" t="s">
        <v>266</v>
      </c>
      <c r="C8418" s="55" t="s">
        <v>152</v>
      </c>
      <c r="D8418" s="55" t="s">
        <v>270</v>
      </c>
      <c r="E8418" s="55" t="s">
        <v>4168</v>
      </c>
      <c r="F8418" s="55">
        <v>0</v>
      </c>
      <c r="G8418" s="55">
        <v>0</v>
      </c>
    </row>
    <row r="8419" spans="2:7">
      <c r="B8419" s="55" t="s">
        <v>266</v>
      </c>
      <c r="C8419" s="55" t="s">
        <v>152</v>
      </c>
      <c r="D8419" s="55" t="s">
        <v>267</v>
      </c>
      <c r="E8419" s="55" t="s">
        <v>4169</v>
      </c>
      <c r="F8419" s="55">
        <v>446</v>
      </c>
      <c r="G8419" s="55">
        <v>670</v>
      </c>
    </row>
    <row r="8420" spans="2:7">
      <c r="B8420" s="55" t="s">
        <v>266</v>
      </c>
      <c r="C8420" s="55" t="s">
        <v>152</v>
      </c>
      <c r="D8420" s="55" t="s">
        <v>269</v>
      </c>
      <c r="E8420" s="55" t="s">
        <v>4169</v>
      </c>
      <c r="F8420" s="55">
        <v>328</v>
      </c>
      <c r="G8420" s="55">
        <v>290</v>
      </c>
    </row>
    <row r="8421" spans="2:7">
      <c r="B8421" s="55" t="s">
        <v>266</v>
      </c>
      <c r="C8421" s="55" t="s">
        <v>152</v>
      </c>
      <c r="D8421" s="55" t="s">
        <v>270</v>
      </c>
      <c r="E8421" s="55" t="s">
        <v>4169</v>
      </c>
      <c r="F8421" s="55">
        <v>149</v>
      </c>
      <c r="G8421" s="55">
        <v>122</v>
      </c>
    </row>
    <row r="8422" spans="2:7">
      <c r="B8422" s="55" t="s">
        <v>266</v>
      </c>
      <c r="C8422" s="55" t="s">
        <v>152</v>
      </c>
      <c r="D8422" s="55" t="s">
        <v>267</v>
      </c>
      <c r="E8422" s="55" t="s">
        <v>4170</v>
      </c>
      <c r="F8422" s="55">
        <v>39</v>
      </c>
      <c r="G8422" s="55">
        <v>60</v>
      </c>
    </row>
    <row r="8423" spans="2:7">
      <c r="B8423" s="55" t="s">
        <v>266</v>
      </c>
      <c r="C8423" s="55" t="s">
        <v>152</v>
      </c>
      <c r="D8423" s="55" t="s">
        <v>269</v>
      </c>
      <c r="E8423" s="55" t="s">
        <v>4170</v>
      </c>
      <c r="F8423" s="55">
        <v>0</v>
      </c>
      <c r="G8423" s="55">
        <v>0</v>
      </c>
    </row>
    <row r="8424" spans="2:7">
      <c r="B8424" s="55" t="s">
        <v>266</v>
      </c>
      <c r="C8424" s="55" t="s">
        <v>152</v>
      </c>
      <c r="D8424" s="55" t="s">
        <v>270</v>
      </c>
      <c r="E8424" s="55" t="s">
        <v>4170</v>
      </c>
      <c r="F8424" s="55">
        <v>2</v>
      </c>
      <c r="G8424" s="55">
        <v>1</v>
      </c>
    </row>
    <row r="8425" spans="2:7">
      <c r="B8425" s="55" t="s">
        <v>266</v>
      </c>
      <c r="C8425" s="55" t="s">
        <v>152</v>
      </c>
      <c r="D8425" s="55" t="s">
        <v>267</v>
      </c>
      <c r="E8425" s="55" t="s">
        <v>4171</v>
      </c>
      <c r="F8425" s="55">
        <v>39</v>
      </c>
      <c r="G8425" s="55">
        <v>38</v>
      </c>
    </row>
    <row r="8426" spans="2:7">
      <c r="B8426" s="55" t="s">
        <v>266</v>
      </c>
      <c r="C8426" s="55" t="s">
        <v>152</v>
      </c>
      <c r="D8426" s="55" t="s">
        <v>269</v>
      </c>
      <c r="E8426" s="55" t="s">
        <v>4171</v>
      </c>
      <c r="F8426" s="55">
        <v>24</v>
      </c>
      <c r="G8426" s="55">
        <v>184</v>
      </c>
    </row>
    <row r="8427" spans="2:7">
      <c r="B8427" s="55" t="s">
        <v>266</v>
      </c>
      <c r="C8427" s="55" t="s">
        <v>152</v>
      </c>
      <c r="D8427" s="55" t="s">
        <v>270</v>
      </c>
      <c r="E8427" s="55" t="s">
        <v>4171</v>
      </c>
      <c r="F8427" s="55">
        <v>1</v>
      </c>
      <c r="G8427" s="55">
        <v>0</v>
      </c>
    </row>
    <row r="8428" spans="2:7">
      <c r="B8428" s="55" t="s">
        <v>266</v>
      </c>
      <c r="C8428" s="55" t="s">
        <v>152</v>
      </c>
      <c r="D8428" s="55" t="s">
        <v>267</v>
      </c>
      <c r="E8428" s="55" t="s">
        <v>4172</v>
      </c>
      <c r="F8428" s="55">
        <v>4</v>
      </c>
      <c r="G8428" s="55">
        <v>10</v>
      </c>
    </row>
    <row r="8429" spans="2:7">
      <c r="B8429" s="55" t="s">
        <v>266</v>
      </c>
      <c r="C8429" s="55" t="s">
        <v>152</v>
      </c>
      <c r="D8429" s="55" t="s">
        <v>267</v>
      </c>
      <c r="E8429" s="55" t="s">
        <v>4173</v>
      </c>
      <c r="F8429" s="55">
        <v>14</v>
      </c>
      <c r="G8429" s="55">
        <v>13</v>
      </c>
    </row>
    <row r="8430" spans="2:7">
      <c r="B8430" s="55" t="s">
        <v>266</v>
      </c>
      <c r="C8430" s="55" t="s">
        <v>152</v>
      </c>
      <c r="D8430" s="55" t="s">
        <v>269</v>
      </c>
      <c r="E8430" s="55" t="s">
        <v>4173</v>
      </c>
      <c r="F8430" s="55">
        <v>0</v>
      </c>
      <c r="G8430" s="55">
        <v>0</v>
      </c>
    </row>
    <row r="8431" spans="2:7">
      <c r="B8431" s="55" t="s">
        <v>266</v>
      </c>
      <c r="C8431" s="55" t="s">
        <v>152</v>
      </c>
      <c r="D8431" s="55" t="s">
        <v>267</v>
      </c>
      <c r="E8431" s="55" t="s">
        <v>4174</v>
      </c>
      <c r="F8431" s="55">
        <v>0</v>
      </c>
      <c r="G8431" s="55">
        <v>0</v>
      </c>
    </row>
    <row r="8432" spans="2:7">
      <c r="B8432" s="55" t="s">
        <v>266</v>
      </c>
      <c r="C8432" s="55" t="s">
        <v>152</v>
      </c>
      <c r="D8432" s="55" t="s">
        <v>267</v>
      </c>
      <c r="E8432" s="55" t="s">
        <v>4175</v>
      </c>
      <c r="F8432" s="55">
        <v>11</v>
      </c>
      <c r="G8432" s="55">
        <v>8</v>
      </c>
    </row>
    <row r="8433" spans="2:7">
      <c r="B8433" s="55" t="s">
        <v>266</v>
      </c>
      <c r="C8433" s="55" t="s">
        <v>152</v>
      </c>
      <c r="D8433" s="55" t="s">
        <v>267</v>
      </c>
      <c r="E8433" s="55" t="s">
        <v>537</v>
      </c>
      <c r="F8433" s="55">
        <v>1</v>
      </c>
      <c r="G8433" s="55">
        <v>0</v>
      </c>
    </row>
    <row r="8434" spans="2:7">
      <c r="B8434" s="55" t="s">
        <v>266</v>
      </c>
      <c r="C8434" s="55" t="s">
        <v>152</v>
      </c>
      <c r="D8434" s="55" t="s">
        <v>269</v>
      </c>
      <c r="E8434" s="55" t="s">
        <v>537</v>
      </c>
      <c r="F8434" s="55">
        <v>0</v>
      </c>
      <c r="G8434" s="55">
        <v>0</v>
      </c>
    </row>
    <row r="8435" spans="2:7">
      <c r="B8435" s="55" t="s">
        <v>266</v>
      </c>
      <c r="C8435" s="55" t="s">
        <v>152</v>
      </c>
      <c r="D8435" s="55" t="s">
        <v>267</v>
      </c>
      <c r="E8435" s="55" t="s">
        <v>4176</v>
      </c>
      <c r="F8435" s="55">
        <v>0</v>
      </c>
      <c r="G8435" s="55">
        <v>6</v>
      </c>
    </row>
    <row r="8436" spans="2:7">
      <c r="B8436" s="55" t="s">
        <v>266</v>
      </c>
      <c r="C8436" s="55" t="s">
        <v>152</v>
      </c>
      <c r="D8436" s="55" t="s">
        <v>269</v>
      </c>
      <c r="E8436" s="55" t="s">
        <v>4176</v>
      </c>
      <c r="F8436" s="55">
        <v>0</v>
      </c>
      <c r="G8436" s="55">
        <v>0</v>
      </c>
    </row>
    <row r="8437" spans="2:7">
      <c r="B8437" s="55" t="s">
        <v>266</v>
      </c>
      <c r="C8437" s="55" t="s">
        <v>152</v>
      </c>
      <c r="D8437" s="55" t="s">
        <v>267</v>
      </c>
      <c r="E8437" s="55" t="s">
        <v>4177</v>
      </c>
      <c r="F8437" s="55">
        <v>4</v>
      </c>
      <c r="G8437" s="55">
        <v>24</v>
      </c>
    </row>
    <row r="8438" spans="2:7">
      <c r="B8438" s="55" t="s">
        <v>266</v>
      </c>
      <c r="C8438" s="55" t="s">
        <v>152</v>
      </c>
      <c r="D8438" s="55" t="s">
        <v>267</v>
      </c>
      <c r="E8438" s="55" t="s">
        <v>4178</v>
      </c>
      <c r="F8438" s="55">
        <v>12</v>
      </c>
      <c r="G8438" s="55">
        <v>12</v>
      </c>
    </row>
    <row r="8439" spans="2:7">
      <c r="B8439" s="55" t="s">
        <v>266</v>
      </c>
      <c r="C8439" s="55" t="s">
        <v>152</v>
      </c>
      <c r="D8439" s="55" t="s">
        <v>269</v>
      </c>
      <c r="E8439" s="55" t="s">
        <v>4178</v>
      </c>
      <c r="F8439" s="55">
        <v>2</v>
      </c>
      <c r="G8439" s="55">
        <v>1</v>
      </c>
    </row>
    <row r="8440" spans="2:7">
      <c r="B8440" s="55" t="s">
        <v>266</v>
      </c>
      <c r="C8440" s="55" t="s">
        <v>152</v>
      </c>
      <c r="D8440" s="55" t="s">
        <v>270</v>
      </c>
      <c r="E8440" s="55" t="s">
        <v>4178</v>
      </c>
      <c r="F8440" s="55">
        <v>6</v>
      </c>
      <c r="G8440" s="55">
        <v>0</v>
      </c>
    </row>
    <row r="8441" spans="2:7">
      <c r="B8441" s="55" t="s">
        <v>266</v>
      </c>
      <c r="C8441" s="55" t="s">
        <v>152</v>
      </c>
      <c r="D8441" s="55" t="s">
        <v>267</v>
      </c>
      <c r="E8441" s="55" t="s">
        <v>4179</v>
      </c>
      <c r="F8441" s="55">
        <v>454</v>
      </c>
      <c r="G8441" s="55">
        <v>355</v>
      </c>
    </row>
    <row r="8442" spans="2:7">
      <c r="B8442" s="55" t="s">
        <v>266</v>
      </c>
      <c r="C8442" s="55" t="s">
        <v>152</v>
      </c>
      <c r="D8442" s="55" t="s">
        <v>269</v>
      </c>
      <c r="E8442" s="55" t="s">
        <v>4179</v>
      </c>
      <c r="F8442" s="55">
        <v>1704</v>
      </c>
      <c r="G8442" s="55">
        <v>1508</v>
      </c>
    </row>
    <row r="8443" spans="2:7">
      <c r="B8443" s="55" t="s">
        <v>266</v>
      </c>
      <c r="C8443" s="55" t="s">
        <v>152</v>
      </c>
      <c r="D8443" s="55" t="s">
        <v>270</v>
      </c>
      <c r="E8443" s="55" t="s">
        <v>4179</v>
      </c>
      <c r="F8443" s="55">
        <v>883</v>
      </c>
      <c r="G8443" s="55">
        <v>762</v>
      </c>
    </row>
    <row r="8444" spans="2:7">
      <c r="B8444" s="55" t="s">
        <v>266</v>
      </c>
      <c r="C8444" s="55" t="s">
        <v>152</v>
      </c>
      <c r="D8444" s="55" t="s">
        <v>267</v>
      </c>
      <c r="E8444" s="55" t="s">
        <v>4180</v>
      </c>
      <c r="F8444" s="55">
        <v>34</v>
      </c>
      <c r="G8444" s="55">
        <v>19</v>
      </c>
    </row>
    <row r="8445" spans="2:7">
      <c r="B8445" s="55" t="s">
        <v>266</v>
      </c>
      <c r="C8445" s="55" t="s">
        <v>152</v>
      </c>
      <c r="D8445" s="55" t="s">
        <v>269</v>
      </c>
      <c r="E8445" s="55" t="s">
        <v>4180</v>
      </c>
      <c r="F8445" s="55">
        <v>41</v>
      </c>
      <c r="G8445" s="55">
        <v>29</v>
      </c>
    </row>
    <row r="8446" spans="2:7">
      <c r="B8446" s="55" t="s">
        <v>266</v>
      </c>
      <c r="C8446" s="55" t="s">
        <v>152</v>
      </c>
      <c r="D8446" s="55" t="s">
        <v>270</v>
      </c>
      <c r="E8446" s="55" t="s">
        <v>4180</v>
      </c>
      <c r="F8446" s="55">
        <v>0</v>
      </c>
      <c r="G8446" s="55">
        <v>0</v>
      </c>
    </row>
    <row r="8447" spans="2:7">
      <c r="B8447" s="55" t="s">
        <v>266</v>
      </c>
      <c r="C8447" s="55" t="s">
        <v>152</v>
      </c>
      <c r="D8447" s="55" t="s">
        <v>267</v>
      </c>
      <c r="E8447" s="55" t="s">
        <v>4181</v>
      </c>
      <c r="F8447" s="55">
        <v>15</v>
      </c>
      <c r="G8447" s="55">
        <v>9</v>
      </c>
    </row>
    <row r="8448" spans="2:7">
      <c r="B8448" s="55" t="s">
        <v>266</v>
      </c>
      <c r="C8448" s="55" t="s">
        <v>152</v>
      </c>
      <c r="D8448" s="55" t="s">
        <v>269</v>
      </c>
      <c r="E8448" s="55" t="s">
        <v>4181</v>
      </c>
      <c r="F8448" s="55">
        <v>17</v>
      </c>
      <c r="G8448" s="55">
        <v>22</v>
      </c>
    </row>
    <row r="8449" spans="2:7">
      <c r="B8449" s="55" t="s">
        <v>266</v>
      </c>
      <c r="C8449" s="55" t="s">
        <v>152</v>
      </c>
      <c r="D8449" s="55" t="s">
        <v>270</v>
      </c>
      <c r="E8449" s="55" t="s">
        <v>4181</v>
      </c>
      <c r="F8449" s="55">
        <v>0</v>
      </c>
      <c r="G8449" s="55">
        <v>1</v>
      </c>
    </row>
    <row r="8450" spans="2:7">
      <c r="B8450" s="55" t="s">
        <v>266</v>
      </c>
      <c r="C8450" s="55" t="s">
        <v>152</v>
      </c>
      <c r="D8450" s="55" t="s">
        <v>267</v>
      </c>
      <c r="E8450" s="55" t="s">
        <v>4182</v>
      </c>
      <c r="F8450" s="55">
        <v>6</v>
      </c>
      <c r="G8450" s="55">
        <v>1</v>
      </c>
    </row>
    <row r="8451" spans="2:7">
      <c r="B8451" s="55" t="s">
        <v>266</v>
      </c>
      <c r="C8451" s="55" t="s">
        <v>152</v>
      </c>
      <c r="D8451" s="55" t="s">
        <v>269</v>
      </c>
      <c r="E8451" s="55" t="s">
        <v>4182</v>
      </c>
      <c r="F8451" s="55">
        <v>1</v>
      </c>
      <c r="G8451" s="55">
        <v>0</v>
      </c>
    </row>
    <row r="8452" spans="2:7">
      <c r="B8452" s="55" t="s">
        <v>266</v>
      </c>
      <c r="C8452" s="55" t="s">
        <v>152</v>
      </c>
      <c r="D8452" s="55" t="s">
        <v>267</v>
      </c>
      <c r="E8452" s="55" t="s">
        <v>4183</v>
      </c>
      <c r="F8452" s="55">
        <v>35</v>
      </c>
      <c r="G8452" s="55">
        <v>23</v>
      </c>
    </row>
    <row r="8453" spans="2:7">
      <c r="B8453" s="55" t="s">
        <v>266</v>
      </c>
      <c r="C8453" s="55" t="s">
        <v>152</v>
      </c>
      <c r="D8453" s="55" t="s">
        <v>269</v>
      </c>
      <c r="E8453" s="55" t="s">
        <v>4183</v>
      </c>
      <c r="F8453" s="55">
        <v>29</v>
      </c>
      <c r="G8453" s="55">
        <v>9</v>
      </c>
    </row>
    <row r="8454" spans="2:7">
      <c r="B8454" s="55" t="s">
        <v>266</v>
      </c>
      <c r="C8454" s="55" t="s">
        <v>152</v>
      </c>
      <c r="D8454" s="55" t="s">
        <v>270</v>
      </c>
      <c r="E8454" s="55" t="s">
        <v>4183</v>
      </c>
      <c r="F8454" s="55">
        <v>16</v>
      </c>
      <c r="G8454" s="55">
        <v>10</v>
      </c>
    </row>
    <row r="8455" spans="2:7">
      <c r="B8455" s="55" t="s">
        <v>266</v>
      </c>
      <c r="C8455" s="55" t="s">
        <v>152</v>
      </c>
      <c r="D8455" s="55" t="s">
        <v>267</v>
      </c>
      <c r="E8455" s="55" t="s">
        <v>4184</v>
      </c>
      <c r="F8455" s="55">
        <v>26</v>
      </c>
      <c r="G8455" s="55">
        <v>31</v>
      </c>
    </row>
    <row r="8456" spans="2:7">
      <c r="B8456" s="55" t="s">
        <v>266</v>
      </c>
      <c r="C8456" s="55" t="s">
        <v>152</v>
      </c>
      <c r="D8456" s="55" t="s">
        <v>269</v>
      </c>
      <c r="E8456" s="55" t="s">
        <v>4184</v>
      </c>
      <c r="F8456" s="55">
        <v>4</v>
      </c>
      <c r="G8456" s="55">
        <v>8</v>
      </c>
    </row>
    <row r="8457" spans="2:7">
      <c r="B8457" s="55" t="s">
        <v>266</v>
      </c>
      <c r="C8457" s="55" t="s">
        <v>152</v>
      </c>
      <c r="D8457" s="55" t="s">
        <v>270</v>
      </c>
      <c r="E8457" s="55" t="s">
        <v>4184</v>
      </c>
      <c r="F8457" s="55">
        <v>3</v>
      </c>
      <c r="G8457" s="55">
        <v>2</v>
      </c>
    </row>
    <row r="8458" spans="2:7">
      <c r="B8458" s="55" t="s">
        <v>266</v>
      </c>
      <c r="C8458" s="55" t="s">
        <v>152</v>
      </c>
      <c r="D8458" s="55" t="s">
        <v>267</v>
      </c>
      <c r="E8458" s="55" t="s">
        <v>4185</v>
      </c>
      <c r="F8458" s="55">
        <v>62</v>
      </c>
      <c r="G8458" s="55">
        <v>64</v>
      </c>
    </row>
    <row r="8459" spans="2:7">
      <c r="B8459" s="55" t="s">
        <v>266</v>
      </c>
      <c r="C8459" s="55" t="s">
        <v>152</v>
      </c>
      <c r="D8459" s="55" t="s">
        <v>269</v>
      </c>
      <c r="E8459" s="55" t="s">
        <v>4185</v>
      </c>
      <c r="F8459" s="55">
        <v>22</v>
      </c>
      <c r="G8459" s="55">
        <v>22</v>
      </c>
    </row>
    <row r="8460" spans="2:7">
      <c r="B8460" s="55" t="s">
        <v>266</v>
      </c>
      <c r="C8460" s="55" t="s">
        <v>152</v>
      </c>
      <c r="D8460" s="55" t="s">
        <v>270</v>
      </c>
      <c r="E8460" s="55" t="s">
        <v>4185</v>
      </c>
      <c r="F8460" s="55">
        <v>8</v>
      </c>
      <c r="G8460" s="55">
        <v>10</v>
      </c>
    </row>
    <row r="8461" spans="2:7">
      <c r="B8461" s="55" t="s">
        <v>266</v>
      </c>
      <c r="C8461" s="55" t="s">
        <v>152</v>
      </c>
      <c r="D8461" s="55" t="s">
        <v>267</v>
      </c>
      <c r="E8461" s="55" t="s">
        <v>4186</v>
      </c>
      <c r="F8461" s="55">
        <v>0</v>
      </c>
      <c r="G8461" s="55">
        <v>0</v>
      </c>
    </row>
    <row r="8462" spans="2:7">
      <c r="B8462" s="55" t="s">
        <v>266</v>
      </c>
      <c r="C8462" s="55" t="s">
        <v>152</v>
      </c>
      <c r="D8462" s="55" t="s">
        <v>269</v>
      </c>
      <c r="E8462" s="55" t="s">
        <v>4186</v>
      </c>
      <c r="F8462" s="55">
        <v>36</v>
      </c>
      <c r="G8462" s="55">
        <v>0</v>
      </c>
    </row>
    <row r="8463" spans="2:7">
      <c r="B8463" s="55" t="s">
        <v>266</v>
      </c>
      <c r="C8463" s="55" t="s">
        <v>152</v>
      </c>
      <c r="D8463" s="55" t="s">
        <v>267</v>
      </c>
      <c r="E8463" s="55" t="s">
        <v>4187</v>
      </c>
      <c r="F8463" s="55">
        <v>17</v>
      </c>
      <c r="G8463" s="55">
        <v>22</v>
      </c>
    </row>
    <row r="8464" spans="2:7">
      <c r="B8464" s="55" t="s">
        <v>266</v>
      </c>
      <c r="C8464" s="55" t="s">
        <v>152</v>
      </c>
      <c r="D8464" s="55" t="s">
        <v>270</v>
      </c>
      <c r="E8464" s="55" t="s">
        <v>4187</v>
      </c>
      <c r="F8464" s="55">
        <v>0</v>
      </c>
      <c r="G8464" s="55">
        <v>0</v>
      </c>
    </row>
    <row r="8465" spans="2:7">
      <c r="B8465" s="55" t="s">
        <v>266</v>
      </c>
      <c r="C8465" s="55" t="s">
        <v>152</v>
      </c>
      <c r="D8465" s="55" t="s">
        <v>267</v>
      </c>
      <c r="E8465" s="55" t="s">
        <v>4188</v>
      </c>
      <c r="F8465" s="55">
        <v>67</v>
      </c>
      <c r="G8465" s="55">
        <v>52</v>
      </c>
    </row>
    <row r="8466" spans="2:7">
      <c r="B8466" s="55" t="s">
        <v>266</v>
      </c>
      <c r="C8466" s="55" t="s">
        <v>152</v>
      </c>
      <c r="D8466" s="55" t="s">
        <v>269</v>
      </c>
      <c r="E8466" s="55" t="s">
        <v>4188</v>
      </c>
      <c r="F8466" s="55">
        <v>0</v>
      </c>
      <c r="G8466" s="55">
        <v>0</v>
      </c>
    </row>
    <row r="8467" spans="2:7">
      <c r="B8467" s="55" t="s">
        <v>266</v>
      </c>
      <c r="C8467" s="55" t="s">
        <v>152</v>
      </c>
      <c r="D8467" s="55" t="s">
        <v>270</v>
      </c>
      <c r="E8467" s="55" t="s">
        <v>4188</v>
      </c>
      <c r="F8467" s="55">
        <v>0</v>
      </c>
      <c r="G8467" s="55">
        <v>0</v>
      </c>
    </row>
    <row r="8468" spans="2:7">
      <c r="B8468" s="55" t="s">
        <v>266</v>
      </c>
      <c r="C8468" s="55" t="s">
        <v>152</v>
      </c>
      <c r="D8468" s="55" t="s">
        <v>267</v>
      </c>
      <c r="E8468" s="55" t="s">
        <v>4189</v>
      </c>
      <c r="F8468" s="55">
        <v>15</v>
      </c>
      <c r="G8468" s="55">
        <v>59</v>
      </c>
    </row>
    <row r="8469" spans="2:7">
      <c r="B8469" s="55" t="s">
        <v>266</v>
      </c>
      <c r="C8469" s="55" t="s">
        <v>152</v>
      </c>
      <c r="D8469" s="55" t="s">
        <v>269</v>
      </c>
      <c r="E8469" s="55" t="s">
        <v>4189</v>
      </c>
      <c r="F8469" s="55">
        <v>0</v>
      </c>
      <c r="G8469" s="55">
        <v>6</v>
      </c>
    </row>
    <row r="8470" spans="2:7">
      <c r="B8470" s="55" t="s">
        <v>266</v>
      </c>
      <c r="C8470" s="55" t="s">
        <v>152</v>
      </c>
      <c r="D8470" s="55" t="s">
        <v>267</v>
      </c>
      <c r="E8470" s="55" t="s">
        <v>1958</v>
      </c>
      <c r="F8470" s="55">
        <v>24</v>
      </c>
      <c r="G8470" s="55">
        <v>20</v>
      </c>
    </row>
    <row r="8471" spans="2:7">
      <c r="B8471" s="55" t="s">
        <v>266</v>
      </c>
      <c r="C8471" s="55" t="s">
        <v>152</v>
      </c>
      <c r="D8471" s="55" t="s">
        <v>267</v>
      </c>
      <c r="E8471" s="55" t="s">
        <v>4190</v>
      </c>
      <c r="F8471" s="55">
        <v>170</v>
      </c>
      <c r="G8471" s="55">
        <v>153</v>
      </c>
    </row>
    <row r="8472" spans="2:7">
      <c r="B8472" s="55" t="s">
        <v>266</v>
      </c>
      <c r="C8472" s="55" t="s">
        <v>152</v>
      </c>
      <c r="D8472" s="55" t="s">
        <v>269</v>
      </c>
      <c r="E8472" s="55" t="s">
        <v>4190</v>
      </c>
      <c r="F8472" s="55">
        <v>87</v>
      </c>
      <c r="G8472" s="55">
        <v>75</v>
      </c>
    </row>
    <row r="8473" spans="2:7">
      <c r="B8473" s="55" t="s">
        <v>266</v>
      </c>
      <c r="C8473" s="55" t="s">
        <v>152</v>
      </c>
      <c r="D8473" s="55" t="s">
        <v>270</v>
      </c>
      <c r="E8473" s="55" t="s">
        <v>4190</v>
      </c>
      <c r="F8473" s="55">
        <v>6</v>
      </c>
      <c r="G8473" s="55">
        <v>6</v>
      </c>
    </row>
    <row r="8474" spans="2:7">
      <c r="B8474" s="55" t="s">
        <v>266</v>
      </c>
      <c r="C8474" s="55" t="s">
        <v>152</v>
      </c>
      <c r="D8474" s="55" t="s">
        <v>267</v>
      </c>
      <c r="E8474" s="55" t="s">
        <v>4191</v>
      </c>
      <c r="F8474" s="55">
        <v>4</v>
      </c>
      <c r="G8474" s="55">
        <v>10</v>
      </c>
    </row>
    <row r="8475" spans="2:7">
      <c r="B8475" s="55" t="s">
        <v>266</v>
      </c>
      <c r="C8475" s="55" t="s">
        <v>152</v>
      </c>
      <c r="D8475" s="55" t="s">
        <v>267</v>
      </c>
      <c r="E8475" s="55" t="s">
        <v>4192</v>
      </c>
      <c r="F8475" s="55">
        <v>4</v>
      </c>
      <c r="G8475" s="55">
        <v>2</v>
      </c>
    </row>
    <row r="8476" spans="2:7">
      <c r="B8476" s="55" t="s">
        <v>266</v>
      </c>
      <c r="C8476" s="55" t="s">
        <v>152</v>
      </c>
      <c r="D8476" s="55" t="s">
        <v>267</v>
      </c>
      <c r="E8476" s="55" t="s">
        <v>4193</v>
      </c>
      <c r="F8476" s="55">
        <v>169</v>
      </c>
      <c r="G8476" s="55">
        <v>0</v>
      </c>
    </row>
    <row r="8477" spans="2:7">
      <c r="B8477" s="55" t="s">
        <v>266</v>
      </c>
      <c r="C8477" s="55" t="s">
        <v>152</v>
      </c>
      <c r="D8477" s="55" t="s">
        <v>269</v>
      </c>
      <c r="E8477" s="55" t="s">
        <v>4193</v>
      </c>
      <c r="F8477" s="55">
        <v>104</v>
      </c>
      <c r="G8477" s="55">
        <v>0</v>
      </c>
    </row>
    <row r="8478" spans="2:7">
      <c r="B8478" s="55" t="s">
        <v>266</v>
      </c>
      <c r="C8478" s="55" t="s">
        <v>152</v>
      </c>
      <c r="D8478" s="55" t="s">
        <v>270</v>
      </c>
      <c r="E8478" s="55" t="s">
        <v>4193</v>
      </c>
      <c r="F8478" s="55">
        <v>2</v>
      </c>
      <c r="G8478" s="55">
        <v>1</v>
      </c>
    </row>
    <row r="8479" spans="2:7">
      <c r="B8479" s="55" t="s">
        <v>266</v>
      </c>
      <c r="C8479" s="55" t="s">
        <v>152</v>
      </c>
      <c r="D8479" s="55" t="s">
        <v>267</v>
      </c>
      <c r="E8479" s="55" t="s">
        <v>4194</v>
      </c>
      <c r="F8479" s="55">
        <v>0</v>
      </c>
      <c r="G8479" s="55">
        <v>2</v>
      </c>
    </row>
    <row r="8480" spans="2:7">
      <c r="B8480" s="55" t="s">
        <v>266</v>
      </c>
      <c r="C8480" s="55" t="s">
        <v>152</v>
      </c>
      <c r="D8480" s="55" t="s">
        <v>267</v>
      </c>
      <c r="E8480" s="55" t="s">
        <v>4195</v>
      </c>
      <c r="F8480" s="55">
        <v>0</v>
      </c>
      <c r="G8480" s="55">
        <v>1</v>
      </c>
    </row>
    <row r="8481" spans="2:7">
      <c r="B8481" s="55" t="s">
        <v>266</v>
      </c>
      <c r="C8481" s="55" t="s">
        <v>152</v>
      </c>
      <c r="D8481" s="55" t="s">
        <v>269</v>
      </c>
      <c r="E8481" s="55" t="s">
        <v>4195</v>
      </c>
      <c r="F8481" s="55">
        <v>0</v>
      </c>
      <c r="G8481" s="55">
        <v>0</v>
      </c>
    </row>
    <row r="8482" spans="2:7">
      <c r="B8482" s="55" t="s">
        <v>266</v>
      </c>
      <c r="C8482" s="55" t="s">
        <v>152</v>
      </c>
      <c r="D8482" s="55" t="s">
        <v>267</v>
      </c>
      <c r="E8482" s="55" t="s">
        <v>4196</v>
      </c>
      <c r="F8482" s="55">
        <v>38</v>
      </c>
      <c r="G8482" s="55">
        <v>23</v>
      </c>
    </row>
    <row r="8483" spans="2:7">
      <c r="B8483" s="55" t="s">
        <v>266</v>
      </c>
      <c r="C8483" s="55" t="s">
        <v>152</v>
      </c>
      <c r="D8483" s="55" t="s">
        <v>269</v>
      </c>
      <c r="E8483" s="55" t="s">
        <v>4196</v>
      </c>
      <c r="F8483" s="55">
        <v>32</v>
      </c>
      <c r="G8483" s="55">
        <v>26</v>
      </c>
    </row>
    <row r="8484" spans="2:7">
      <c r="B8484" s="55" t="s">
        <v>266</v>
      </c>
      <c r="C8484" s="55" t="s">
        <v>152</v>
      </c>
      <c r="D8484" s="55" t="s">
        <v>270</v>
      </c>
      <c r="E8484" s="55" t="s">
        <v>4196</v>
      </c>
      <c r="F8484" s="55">
        <v>1</v>
      </c>
      <c r="G8484" s="55">
        <v>0</v>
      </c>
    </row>
    <row r="8485" spans="2:7">
      <c r="B8485" s="55" t="s">
        <v>266</v>
      </c>
      <c r="C8485" s="55" t="s">
        <v>152</v>
      </c>
      <c r="D8485" s="55" t="s">
        <v>267</v>
      </c>
      <c r="E8485" s="55" t="s">
        <v>4197</v>
      </c>
      <c r="F8485" s="55">
        <v>72</v>
      </c>
      <c r="G8485" s="55">
        <v>83</v>
      </c>
    </row>
    <row r="8486" spans="2:7">
      <c r="B8486" s="55" t="s">
        <v>266</v>
      </c>
      <c r="C8486" s="55" t="s">
        <v>152</v>
      </c>
      <c r="D8486" s="55" t="s">
        <v>269</v>
      </c>
      <c r="E8486" s="55" t="s">
        <v>4197</v>
      </c>
      <c r="F8486" s="55">
        <v>43</v>
      </c>
      <c r="G8486" s="55">
        <v>17</v>
      </c>
    </row>
    <row r="8487" spans="2:7">
      <c r="B8487" s="55" t="s">
        <v>266</v>
      </c>
      <c r="C8487" s="55" t="s">
        <v>152</v>
      </c>
      <c r="D8487" s="55" t="s">
        <v>270</v>
      </c>
      <c r="E8487" s="55" t="s">
        <v>4197</v>
      </c>
      <c r="F8487" s="55">
        <v>9</v>
      </c>
      <c r="G8487" s="55">
        <v>13</v>
      </c>
    </row>
    <row r="8488" spans="2:7">
      <c r="B8488" s="55" t="s">
        <v>266</v>
      </c>
      <c r="C8488" s="55" t="s">
        <v>152</v>
      </c>
      <c r="D8488" s="55" t="s">
        <v>267</v>
      </c>
      <c r="E8488" s="55" t="s">
        <v>4198</v>
      </c>
      <c r="F8488" s="55">
        <v>6</v>
      </c>
      <c r="G8488" s="55">
        <v>16</v>
      </c>
    </row>
    <row r="8489" spans="2:7">
      <c r="B8489" s="55" t="s">
        <v>266</v>
      </c>
      <c r="C8489" s="55" t="s">
        <v>152</v>
      </c>
      <c r="D8489" s="55" t="s">
        <v>270</v>
      </c>
      <c r="E8489" s="55" t="s">
        <v>4198</v>
      </c>
      <c r="F8489" s="55">
        <v>0</v>
      </c>
      <c r="G8489" s="55">
        <v>0</v>
      </c>
    </row>
    <row r="8490" spans="2:7">
      <c r="B8490" s="55" t="s">
        <v>266</v>
      </c>
      <c r="C8490" s="55" t="s">
        <v>152</v>
      </c>
      <c r="D8490" s="55" t="s">
        <v>267</v>
      </c>
      <c r="E8490" s="55" t="s">
        <v>4199</v>
      </c>
      <c r="F8490" s="55">
        <v>5</v>
      </c>
      <c r="G8490" s="55">
        <v>5</v>
      </c>
    </row>
    <row r="8491" spans="2:7">
      <c r="B8491" s="55" t="s">
        <v>266</v>
      </c>
      <c r="C8491" s="55" t="s">
        <v>152</v>
      </c>
      <c r="D8491" s="55" t="s">
        <v>269</v>
      </c>
      <c r="E8491" s="55" t="s">
        <v>4199</v>
      </c>
      <c r="F8491" s="55">
        <v>0</v>
      </c>
      <c r="G8491" s="55">
        <v>3</v>
      </c>
    </row>
    <row r="8492" spans="2:7">
      <c r="B8492" s="55" t="s">
        <v>266</v>
      </c>
      <c r="C8492" s="55" t="s">
        <v>152</v>
      </c>
      <c r="D8492" s="55" t="s">
        <v>270</v>
      </c>
      <c r="E8492" s="55" t="s">
        <v>4199</v>
      </c>
      <c r="F8492" s="55">
        <v>1</v>
      </c>
      <c r="G8492" s="55">
        <v>2</v>
      </c>
    </row>
    <row r="8493" spans="2:7">
      <c r="B8493" s="55" t="s">
        <v>266</v>
      </c>
      <c r="C8493" s="55" t="s">
        <v>152</v>
      </c>
      <c r="D8493" s="55" t="s">
        <v>267</v>
      </c>
      <c r="E8493" s="55" t="s">
        <v>4200</v>
      </c>
      <c r="F8493" s="55">
        <v>141</v>
      </c>
      <c r="G8493" s="55">
        <v>53</v>
      </c>
    </row>
    <row r="8494" spans="2:7">
      <c r="B8494" s="55" t="s">
        <v>266</v>
      </c>
      <c r="C8494" s="55" t="s">
        <v>152</v>
      </c>
      <c r="D8494" s="55" t="s">
        <v>269</v>
      </c>
      <c r="E8494" s="55" t="s">
        <v>4200</v>
      </c>
      <c r="F8494" s="55">
        <v>12</v>
      </c>
      <c r="G8494" s="55">
        <v>8</v>
      </c>
    </row>
    <row r="8495" spans="2:7">
      <c r="B8495" s="55" t="s">
        <v>266</v>
      </c>
      <c r="C8495" s="55" t="s">
        <v>152</v>
      </c>
      <c r="D8495" s="55" t="s">
        <v>270</v>
      </c>
      <c r="E8495" s="55" t="s">
        <v>4200</v>
      </c>
      <c r="F8495" s="55">
        <v>7</v>
      </c>
      <c r="G8495" s="55">
        <v>8</v>
      </c>
    </row>
    <row r="8496" spans="2:7">
      <c r="B8496" s="55" t="s">
        <v>266</v>
      </c>
      <c r="C8496" s="55" t="s">
        <v>152</v>
      </c>
      <c r="D8496" s="55" t="s">
        <v>267</v>
      </c>
      <c r="E8496" s="55" t="s">
        <v>4201</v>
      </c>
      <c r="F8496" s="55">
        <v>10</v>
      </c>
      <c r="G8496" s="55">
        <v>8</v>
      </c>
    </row>
    <row r="8497" spans="2:7">
      <c r="B8497" s="55" t="s">
        <v>266</v>
      </c>
      <c r="C8497" s="55" t="s">
        <v>152</v>
      </c>
      <c r="D8497" s="55" t="s">
        <v>269</v>
      </c>
      <c r="E8497" s="55" t="s">
        <v>4201</v>
      </c>
      <c r="F8497" s="55">
        <v>28</v>
      </c>
      <c r="G8497" s="55">
        <v>27</v>
      </c>
    </row>
    <row r="8498" spans="2:7">
      <c r="B8498" s="55" t="s">
        <v>266</v>
      </c>
      <c r="C8498" s="55" t="s">
        <v>152</v>
      </c>
      <c r="D8498" s="55" t="s">
        <v>267</v>
      </c>
      <c r="E8498" s="55" t="s">
        <v>4202</v>
      </c>
      <c r="F8498" s="55">
        <v>75</v>
      </c>
      <c r="G8498" s="55">
        <v>279</v>
      </c>
    </row>
    <row r="8499" spans="2:7">
      <c r="B8499" s="55" t="s">
        <v>266</v>
      </c>
      <c r="C8499" s="55" t="s">
        <v>152</v>
      </c>
      <c r="D8499" s="55" t="s">
        <v>269</v>
      </c>
      <c r="E8499" s="55" t="s">
        <v>4202</v>
      </c>
      <c r="F8499" s="55">
        <v>27</v>
      </c>
      <c r="G8499" s="55">
        <v>53</v>
      </c>
    </row>
    <row r="8500" spans="2:7">
      <c r="B8500" s="55" t="s">
        <v>266</v>
      </c>
      <c r="C8500" s="55" t="s">
        <v>152</v>
      </c>
      <c r="D8500" s="55" t="s">
        <v>270</v>
      </c>
      <c r="E8500" s="55" t="s">
        <v>4202</v>
      </c>
      <c r="F8500" s="55">
        <v>1</v>
      </c>
      <c r="G8500" s="55">
        <v>2</v>
      </c>
    </row>
    <row r="8501" spans="2:7">
      <c r="B8501" s="55" t="s">
        <v>266</v>
      </c>
      <c r="C8501" s="55" t="s">
        <v>152</v>
      </c>
      <c r="D8501" s="55" t="s">
        <v>267</v>
      </c>
      <c r="E8501" s="55" t="s">
        <v>585</v>
      </c>
      <c r="F8501" s="55">
        <v>6</v>
      </c>
      <c r="G8501" s="55">
        <v>3</v>
      </c>
    </row>
    <row r="8502" spans="2:7">
      <c r="B8502" s="55" t="s">
        <v>266</v>
      </c>
      <c r="C8502" s="55" t="s">
        <v>152</v>
      </c>
      <c r="D8502" s="55" t="s">
        <v>267</v>
      </c>
      <c r="E8502" s="55" t="s">
        <v>4203</v>
      </c>
      <c r="F8502" s="55">
        <v>2</v>
      </c>
      <c r="G8502" s="55">
        <v>3</v>
      </c>
    </row>
    <row r="8503" spans="2:7">
      <c r="B8503" s="55" t="s">
        <v>266</v>
      </c>
      <c r="C8503" s="55" t="s">
        <v>152</v>
      </c>
      <c r="D8503" s="55" t="s">
        <v>270</v>
      </c>
      <c r="E8503" s="55" t="s">
        <v>4203</v>
      </c>
      <c r="F8503" s="55">
        <v>0</v>
      </c>
      <c r="G8503" s="55">
        <v>0</v>
      </c>
    </row>
    <row r="8504" spans="2:7">
      <c r="B8504" s="55" t="s">
        <v>266</v>
      </c>
      <c r="C8504" s="55" t="s">
        <v>152</v>
      </c>
      <c r="D8504" s="55" t="s">
        <v>267</v>
      </c>
      <c r="E8504" s="55" t="s">
        <v>4204</v>
      </c>
      <c r="F8504" s="55">
        <v>0</v>
      </c>
      <c r="G8504" s="55">
        <v>1</v>
      </c>
    </row>
    <row r="8505" spans="2:7">
      <c r="B8505" s="55" t="s">
        <v>266</v>
      </c>
      <c r="C8505" s="55" t="s">
        <v>152</v>
      </c>
      <c r="D8505" s="55" t="s">
        <v>267</v>
      </c>
      <c r="E8505" s="55" t="s">
        <v>4205</v>
      </c>
      <c r="F8505" s="55">
        <v>0</v>
      </c>
      <c r="G8505" s="55">
        <v>2</v>
      </c>
    </row>
    <row r="8506" spans="2:7">
      <c r="B8506" s="55" t="s">
        <v>266</v>
      </c>
      <c r="C8506" s="55" t="s">
        <v>152</v>
      </c>
      <c r="D8506" s="55" t="s">
        <v>269</v>
      </c>
      <c r="E8506" s="55" t="s">
        <v>4205</v>
      </c>
      <c r="F8506" s="55">
        <v>0</v>
      </c>
      <c r="G8506" s="55">
        <v>0</v>
      </c>
    </row>
    <row r="8507" spans="2:7">
      <c r="B8507" s="55" t="s">
        <v>266</v>
      </c>
      <c r="C8507" s="55" t="s">
        <v>152</v>
      </c>
      <c r="D8507" s="55" t="s">
        <v>267</v>
      </c>
      <c r="E8507" s="55" t="s">
        <v>4206</v>
      </c>
      <c r="F8507" s="55">
        <v>0</v>
      </c>
      <c r="G8507" s="55">
        <v>2</v>
      </c>
    </row>
    <row r="8508" spans="2:7">
      <c r="B8508" s="55" t="s">
        <v>266</v>
      </c>
      <c r="C8508" s="55" t="s">
        <v>152</v>
      </c>
      <c r="D8508" s="55" t="s">
        <v>269</v>
      </c>
      <c r="E8508" s="55" t="s">
        <v>4206</v>
      </c>
      <c r="F8508" s="55">
        <v>0</v>
      </c>
      <c r="G8508" s="55">
        <v>0</v>
      </c>
    </row>
    <row r="8509" spans="2:7">
      <c r="B8509" s="55" t="s">
        <v>266</v>
      </c>
      <c r="C8509" s="55" t="s">
        <v>152</v>
      </c>
      <c r="D8509" s="55" t="s">
        <v>267</v>
      </c>
      <c r="E8509" s="55" t="s">
        <v>4207</v>
      </c>
      <c r="F8509" s="55">
        <v>46</v>
      </c>
      <c r="G8509" s="55">
        <v>69</v>
      </c>
    </row>
    <row r="8510" spans="2:7">
      <c r="B8510" s="55" t="s">
        <v>266</v>
      </c>
      <c r="C8510" s="55" t="s">
        <v>152</v>
      </c>
      <c r="D8510" s="55" t="s">
        <v>267</v>
      </c>
      <c r="E8510" s="55" t="s">
        <v>2866</v>
      </c>
      <c r="F8510" s="55">
        <v>0</v>
      </c>
      <c r="G8510" s="55">
        <v>3</v>
      </c>
    </row>
    <row r="8511" spans="2:7">
      <c r="B8511" s="55" t="s">
        <v>266</v>
      </c>
      <c r="C8511" s="55" t="s">
        <v>152</v>
      </c>
      <c r="D8511" s="55" t="s">
        <v>267</v>
      </c>
      <c r="E8511" s="55" t="s">
        <v>4208</v>
      </c>
      <c r="F8511" s="55">
        <v>0</v>
      </c>
      <c r="G8511" s="55">
        <v>10</v>
      </c>
    </row>
    <row r="8512" spans="2:7">
      <c r="B8512" s="55" t="s">
        <v>266</v>
      </c>
      <c r="C8512" s="55" t="s">
        <v>152</v>
      </c>
      <c r="D8512" s="55" t="s">
        <v>269</v>
      </c>
      <c r="E8512" s="55" t="s">
        <v>4208</v>
      </c>
      <c r="F8512" s="55">
        <v>0</v>
      </c>
      <c r="G8512" s="55">
        <v>0</v>
      </c>
    </row>
    <row r="8513" spans="2:7">
      <c r="B8513" s="55" t="s">
        <v>266</v>
      </c>
      <c r="C8513" s="55" t="s">
        <v>152</v>
      </c>
      <c r="D8513" s="55" t="s">
        <v>270</v>
      </c>
      <c r="E8513" s="55" t="s">
        <v>4208</v>
      </c>
      <c r="F8513" s="55">
        <v>10</v>
      </c>
      <c r="G8513" s="55">
        <v>3</v>
      </c>
    </row>
    <row r="8514" spans="2:7">
      <c r="B8514" s="55" t="s">
        <v>266</v>
      </c>
      <c r="C8514" s="55" t="s">
        <v>152</v>
      </c>
      <c r="D8514" s="55" t="s">
        <v>267</v>
      </c>
      <c r="E8514" s="55" t="s">
        <v>4209</v>
      </c>
      <c r="F8514" s="55">
        <v>1</v>
      </c>
      <c r="G8514" s="55">
        <v>2</v>
      </c>
    </row>
    <row r="8515" spans="2:7">
      <c r="B8515" s="55" t="s">
        <v>266</v>
      </c>
      <c r="C8515" s="55" t="s">
        <v>152</v>
      </c>
      <c r="D8515" s="55" t="s">
        <v>267</v>
      </c>
      <c r="E8515" s="55" t="s">
        <v>4210</v>
      </c>
      <c r="F8515" s="55">
        <v>31</v>
      </c>
      <c r="G8515" s="55">
        <v>18</v>
      </c>
    </row>
    <row r="8516" spans="2:7">
      <c r="B8516" s="55" t="s">
        <v>266</v>
      </c>
      <c r="C8516" s="55" t="s">
        <v>152</v>
      </c>
      <c r="D8516" s="55" t="s">
        <v>269</v>
      </c>
      <c r="E8516" s="55" t="s">
        <v>4210</v>
      </c>
      <c r="F8516" s="55">
        <v>41</v>
      </c>
      <c r="G8516" s="55">
        <v>34</v>
      </c>
    </row>
    <row r="8517" spans="2:7">
      <c r="B8517" s="55" t="s">
        <v>266</v>
      </c>
      <c r="C8517" s="55" t="s">
        <v>152</v>
      </c>
      <c r="D8517" s="55" t="s">
        <v>270</v>
      </c>
      <c r="E8517" s="55" t="s">
        <v>4210</v>
      </c>
      <c r="F8517" s="55">
        <v>0</v>
      </c>
      <c r="G8517" s="55">
        <v>1</v>
      </c>
    </row>
    <row r="8518" spans="2:7">
      <c r="B8518" s="55" t="s">
        <v>266</v>
      </c>
      <c r="C8518" s="55" t="s">
        <v>152</v>
      </c>
      <c r="D8518" s="55" t="s">
        <v>267</v>
      </c>
      <c r="E8518" s="55" t="s">
        <v>4211</v>
      </c>
      <c r="F8518" s="55">
        <v>338</v>
      </c>
      <c r="G8518" s="55">
        <v>318</v>
      </c>
    </row>
    <row r="8519" spans="2:7">
      <c r="B8519" s="55" t="s">
        <v>266</v>
      </c>
      <c r="C8519" s="55" t="s">
        <v>152</v>
      </c>
      <c r="D8519" s="55" t="s">
        <v>269</v>
      </c>
      <c r="E8519" s="55" t="s">
        <v>4211</v>
      </c>
      <c r="F8519" s="55">
        <v>484</v>
      </c>
      <c r="G8519" s="55">
        <v>433</v>
      </c>
    </row>
    <row r="8520" spans="2:7">
      <c r="B8520" s="55" t="s">
        <v>266</v>
      </c>
      <c r="C8520" s="55" t="s">
        <v>152</v>
      </c>
      <c r="D8520" s="55" t="s">
        <v>270</v>
      </c>
      <c r="E8520" s="55" t="s">
        <v>4211</v>
      </c>
      <c r="F8520" s="55">
        <v>53</v>
      </c>
      <c r="G8520" s="55">
        <v>62</v>
      </c>
    </row>
    <row r="8521" spans="2:7">
      <c r="B8521" s="55" t="s">
        <v>266</v>
      </c>
      <c r="C8521" s="55" t="s">
        <v>152</v>
      </c>
      <c r="D8521" s="55" t="s">
        <v>267</v>
      </c>
      <c r="E8521" s="55" t="s">
        <v>4212</v>
      </c>
      <c r="F8521" s="55">
        <v>152</v>
      </c>
      <c r="G8521" s="55">
        <v>100</v>
      </c>
    </row>
    <row r="8522" spans="2:7">
      <c r="B8522" s="55" t="s">
        <v>266</v>
      </c>
      <c r="C8522" s="55" t="s">
        <v>152</v>
      </c>
      <c r="D8522" s="55" t="s">
        <v>269</v>
      </c>
      <c r="E8522" s="55" t="s">
        <v>4212</v>
      </c>
      <c r="F8522" s="55">
        <v>50</v>
      </c>
      <c r="G8522" s="55">
        <v>27</v>
      </c>
    </row>
    <row r="8523" spans="2:7">
      <c r="B8523" s="55" t="s">
        <v>266</v>
      </c>
      <c r="C8523" s="55" t="s">
        <v>152</v>
      </c>
      <c r="D8523" s="55" t="s">
        <v>270</v>
      </c>
      <c r="E8523" s="55" t="s">
        <v>4212</v>
      </c>
      <c r="F8523" s="55">
        <v>13</v>
      </c>
      <c r="G8523" s="55">
        <v>6</v>
      </c>
    </row>
    <row r="8524" spans="2:7">
      <c r="B8524" s="55" t="s">
        <v>266</v>
      </c>
      <c r="C8524" s="55" t="s">
        <v>152</v>
      </c>
      <c r="D8524" s="55" t="s">
        <v>267</v>
      </c>
      <c r="E8524" s="55" t="s">
        <v>4213</v>
      </c>
      <c r="F8524" s="55">
        <v>15</v>
      </c>
      <c r="G8524" s="55">
        <v>6</v>
      </c>
    </row>
    <row r="8525" spans="2:7">
      <c r="B8525" s="55" t="s">
        <v>266</v>
      </c>
      <c r="C8525" s="55" t="s">
        <v>152</v>
      </c>
      <c r="D8525" s="55" t="s">
        <v>269</v>
      </c>
      <c r="E8525" s="55" t="s">
        <v>4213</v>
      </c>
      <c r="F8525" s="55">
        <v>0</v>
      </c>
      <c r="G8525" s="55">
        <v>0</v>
      </c>
    </row>
    <row r="8526" spans="2:7">
      <c r="B8526" s="55" t="s">
        <v>266</v>
      </c>
      <c r="C8526" s="55" t="s">
        <v>152</v>
      </c>
      <c r="D8526" s="55" t="s">
        <v>267</v>
      </c>
      <c r="E8526" s="55" t="s">
        <v>4214</v>
      </c>
      <c r="F8526" s="55">
        <v>131</v>
      </c>
      <c r="G8526" s="55">
        <v>55</v>
      </c>
    </row>
    <row r="8527" spans="2:7">
      <c r="B8527" s="55" t="s">
        <v>266</v>
      </c>
      <c r="C8527" s="55" t="s">
        <v>152</v>
      </c>
      <c r="D8527" s="55" t="s">
        <v>269</v>
      </c>
      <c r="E8527" s="55" t="s">
        <v>4214</v>
      </c>
      <c r="F8527" s="55">
        <v>12</v>
      </c>
      <c r="G8527" s="55">
        <v>1</v>
      </c>
    </row>
    <row r="8528" spans="2:7">
      <c r="B8528" s="55" t="s">
        <v>266</v>
      </c>
      <c r="C8528" s="55" t="s">
        <v>152</v>
      </c>
      <c r="D8528" s="55" t="s">
        <v>267</v>
      </c>
      <c r="E8528" s="55" t="s">
        <v>4215</v>
      </c>
      <c r="F8528" s="55">
        <v>39</v>
      </c>
      <c r="G8528" s="55">
        <v>67</v>
      </c>
    </row>
    <row r="8529" spans="2:7">
      <c r="B8529" s="55" t="s">
        <v>266</v>
      </c>
      <c r="C8529" s="55" t="s">
        <v>152</v>
      </c>
      <c r="D8529" s="55" t="s">
        <v>269</v>
      </c>
      <c r="E8529" s="55" t="s">
        <v>4215</v>
      </c>
      <c r="F8529" s="55">
        <v>35</v>
      </c>
      <c r="G8529" s="55">
        <v>14</v>
      </c>
    </row>
    <row r="8530" spans="2:7">
      <c r="B8530" s="55" t="s">
        <v>266</v>
      </c>
      <c r="C8530" s="55" t="s">
        <v>152</v>
      </c>
      <c r="D8530" s="55" t="s">
        <v>270</v>
      </c>
      <c r="E8530" s="55" t="s">
        <v>4215</v>
      </c>
      <c r="F8530" s="55">
        <v>0</v>
      </c>
      <c r="G8530" s="55">
        <v>0</v>
      </c>
    </row>
    <row r="8531" spans="2:7">
      <c r="B8531" s="55" t="s">
        <v>266</v>
      </c>
      <c r="C8531" s="55" t="s">
        <v>152</v>
      </c>
      <c r="D8531" s="55" t="s">
        <v>267</v>
      </c>
      <c r="E8531" s="55" t="s">
        <v>4216</v>
      </c>
      <c r="F8531" s="55">
        <v>10</v>
      </c>
      <c r="G8531" s="55">
        <v>1</v>
      </c>
    </row>
    <row r="8532" spans="2:7">
      <c r="B8532" s="55" t="s">
        <v>266</v>
      </c>
      <c r="C8532" s="55" t="s">
        <v>152</v>
      </c>
      <c r="D8532" s="55" t="s">
        <v>270</v>
      </c>
      <c r="E8532" s="55" t="s">
        <v>4216</v>
      </c>
      <c r="F8532" s="55">
        <v>0</v>
      </c>
      <c r="G8532" s="55">
        <v>0</v>
      </c>
    </row>
    <row r="8533" spans="2:7">
      <c r="B8533" s="55" t="s">
        <v>266</v>
      </c>
      <c r="C8533" s="55" t="s">
        <v>152</v>
      </c>
      <c r="D8533" s="55" t="s">
        <v>267</v>
      </c>
      <c r="E8533" s="55" t="s">
        <v>4217</v>
      </c>
      <c r="F8533" s="55">
        <v>43</v>
      </c>
      <c r="G8533" s="55">
        <v>57</v>
      </c>
    </row>
    <row r="8534" spans="2:7">
      <c r="B8534" s="55" t="s">
        <v>266</v>
      </c>
      <c r="C8534" s="55" t="s">
        <v>152</v>
      </c>
      <c r="D8534" s="55" t="s">
        <v>269</v>
      </c>
      <c r="E8534" s="55" t="s">
        <v>4217</v>
      </c>
      <c r="F8534" s="55">
        <v>2</v>
      </c>
      <c r="G8534" s="55">
        <v>0</v>
      </c>
    </row>
    <row r="8535" spans="2:7">
      <c r="B8535" s="55" t="s">
        <v>266</v>
      </c>
      <c r="C8535" s="55" t="s">
        <v>152</v>
      </c>
      <c r="D8535" s="55" t="s">
        <v>270</v>
      </c>
      <c r="E8535" s="55" t="s">
        <v>4217</v>
      </c>
      <c r="F8535" s="55">
        <v>0</v>
      </c>
      <c r="G8535" s="55">
        <v>0</v>
      </c>
    </row>
    <row r="8536" spans="2:7">
      <c r="B8536" s="55" t="s">
        <v>266</v>
      </c>
      <c r="C8536" s="55" t="s">
        <v>152</v>
      </c>
      <c r="D8536" s="55" t="s">
        <v>267</v>
      </c>
      <c r="E8536" s="55" t="s">
        <v>4218</v>
      </c>
      <c r="F8536" s="55">
        <v>98</v>
      </c>
      <c r="G8536" s="55">
        <v>53</v>
      </c>
    </row>
    <row r="8537" spans="2:7">
      <c r="B8537" s="55" t="s">
        <v>266</v>
      </c>
      <c r="C8537" s="55" t="s">
        <v>152</v>
      </c>
      <c r="D8537" s="55" t="s">
        <v>269</v>
      </c>
      <c r="E8537" s="55" t="s">
        <v>4218</v>
      </c>
      <c r="F8537" s="55">
        <v>0</v>
      </c>
      <c r="G8537" s="55">
        <v>0</v>
      </c>
    </row>
    <row r="8538" spans="2:7">
      <c r="B8538" s="55" t="s">
        <v>266</v>
      </c>
      <c r="C8538" s="55" t="s">
        <v>152</v>
      </c>
      <c r="D8538" s="55" t="s">
        <v>270</v>
      </c>
      <c r="E8538" s="55" t="s">
        <v>4218</v>
      </c>
      <c r="F8538" s="55">
        <v>0</v>
      </c>
      <c r="G8538" s="55">
        <v>0</v>
      </c>
    </row>
    <row r="8539" spans="2:7">
      <c r="B8539" s="55" t="s">
        <v>266</v>
      </c>
      <c r="C8539" s="55" t="s">
        <v>152</v>
      </c>
      <c r="D8539" s="55" t="s">
        <v>267</v>
      </c>
      <c r="E8539" s="55" t="s">
        <v>4219</v>
      </c>
      <c r="F8539" s="55">
        <v>462</v>
      </c>
      <c r="G8539" s="55">
        <v>602</v>
      </c>
    </row>
    <row r="8540" spans="2:7">
      <c r="B8540" s="55" t="s">
        <v>266</v>
      </c>
      <c r="C8540" s="55" t="s">
        <v>152</v>
      </c>
      <c r="D8540" s="55" t="s">
        <v>269</v>
      </c>
      <c r="E8540" s="55" t="s">
        <v>4219</v>
      </c>
      <c r="F8540" s="55">
        <v>420</v>
      </c>
      <c r="G8540" s="55">
        <v>405</v>
      </c>
    </row>
    <row r="8541" spans="2:7">
      <c r="B8541" s="55" t="s">
        <v>266</v>
      </c>
      <c r="C8541" s="55" t="s">
        <v>152</v>
      </c>
      <c r="D8541" s="55" t="s">
        <v>270</v>
      </c>
      <c r="E8541" s="55" t="s">
        <v>4219</v>
      </c>
      <c r="F8541" s="55">
        <v>68</v>
      </c>
      <c r="G8541" s="55">
        <v>38</v>
      </c>
    </row>
    <row r="8542" spans="2:7">
      <c r="B8542" s="55" t="s">
        <v>266</v>
      </c>
      <c r="C8542" s="55" t="s">
        <v>152</v>
      </c>
      <c r="D8542" s="55" t="s">
        <v>267</v>
      </c>
      <c r="E8542" s="55" t="s">
        <v>4220</v>
      </c>
      <c r="F8542" s="55">
        <v>0</v>
      </c>
      <c r="G8542" s="55">
        <v>0</v>
      </c>
    </row>
    <row r="8543" spans="2:7">
      <c r="B8543" s="55" t="s">
        <v>266</v>
      </c>
      <c r="C8543" s="55" t="s">
        <v>152</v>
      </c>
      <c r="D8543" s="55" t="s">
        <v>267</v>
      </c>
      <c r="E8543" s="55" t="s">
        <v>4221</v>
      </c>
      <c r="F8543" s="55">
        <v>71</v>
      </c>
      <c r="G8543" s="55">
        <v>46</v>
      </c>
    </row>
    <row r="8544" spans="2:7">
      <c r="B8544" s="55" t="s">
        <v>266</v>
      </c>
      <c r="C8544" s="55" t="s">
        <v>152</v>
      </c>
      <c r="D8544" s="55" t="s">
        <v>269</v>
      </c>
      <c r="E8544" s="55" t="s">
        <v>4221</v>
      </c>
      <c r="F8544" s="55">
        <v>50</v>
      </c>
      <c r="G8544" s="55">
        <v>58</v>
      </c>
    </row>
    <row r="8545" spans="2:7">
      <c r="B8545" s="55" t="s">
        <v>266</v>
      </c>
      <c r="C8545" s="55" t="s">
        <v>152</v>
      </c>
      <c r="D8545" s="55" t="s">
        <v>270</v>
      </c>
      <c r="E8545" s="55" t="s">
        <v>4221</v>
      </c>
      <c r="F8545" s="55">
        <v>19</v>
      </c>
      <c r="G8545" s="55">
        <v>19</v>
      </c>
    </row>
    <row r="8546" spans="2:7">
      <c r="B8546" s="55" t="s">
        <v>266</v>
      </c>
      <c r="C8546" s="55" t="s">
        <v>152</v>
      </c>
      <c r="D8546" s="55" t="s">
        <v>267</v>
      </c>
      <c r="E8546" s="55" t="s">
        <v>4222</v>
      </c>
      <c r="F8546" s="55">
        <v>1672</v>
      </c>
      <c r="G8546" s="55">
        <v>1666</v>
      </c>
    </row>
    <row r="8547" spans="2:7">
      <c r="B8547" s="55" t="s">
        <v>266</v>
      </c>
      <c r="C8547" s="55" t="s">
        <v>152</v>
      </c>
      <c r="D8547" s="55" t="s">
        <v>269</v>
      </c>
      <c r="E8547" s="55" t="s">
        <v>4222</v>
      </c>
      <c r="F8547" s="55">
        <v>846</v>
      </c>
      <c r="G8547" s="55">
        <v>877</v>
      </c>
    </row>
    <row r="8548" spans="2:7">
      <c r="B8548" s="55" t="s">
        <v>266</v>
      </c>
      <c r="C8548" s="55" t="s">
        <v>152</v>
      </c>
      <c r="D8548" s="55" t="s">
        <v>270</v>
      </c>
      <c r="E8548" s="55" t="s">
        <v>4222</v>
      </c>
      <c r="F8548" s="55">
        <v>355</v>
      </c>
      <c r="G8548" s="55">
        <v>332</v>
      </c>
    </row>
    <row r="8549" spans="2:7">
      <c r="B8549" s="55" t="s">
        <v>266</v>
      </c>
      <c r="C8549" s="55" t="s">
        <v>152</v>
      </c>
      <c r="D8549" s="55" t="s">
        <v>267</v>
      </c>
      <c r="E8549" s="55" t="s">
        <v>4223</v>
      </c>
      <c r="F8549" s="55">
        <v>10</v>
      </c>
      <c r="G8549" s="55">
        <v>2</v>
      </c>
    </row>
    <row r="8550" spans="2:7">
      <c r="B8550" s="55" t="s">
        <v>266</v>
      </c>
      <c r="C8550" s="55" t="s">
        <v>152</v>
      </c>
      <c r="D8550" s="55" t="s">
        <v>267</v>
      </c>
      <c r="E8550" s="55" t="s">
        <v>4224</v>
      </c>
      <c r="F8550" s="55">
        <v>2</v>
      </c>
      <c r="G8550" s="55">
        <v>0</v>
      </c>
    </row>
    <row r="8551" spans="2:7">
      <c r="B8551" s="55" t="s">
        <v>266</v>
      </c>
      <c r="C8551" s="55" t="s">
        <v>152</v>
      </c>
      <c r="D8551" s="55" t="s">
        <v>267</v>
      </c>
      <c r="E8551" s="55" t="s">
        <v>4225</v>
      </c>
      <c r="F8551" s="55">
        <v>0</v>
      </c>
      <c r="G8551" s="55">
        <v>0</v>
      </c>
    </row>
    <row r="8552" spans="2:7">
      <c r="B8552" s="55" t="s">
        <v>266</v>
      </c>
      <c r="C8552" s="55" t="s">
        <v>152</v>
      </c>
      <c r="D8552" s="55" t="s">
        <v>267</v>
      </c>
      <c r="E8552" s="55" t="s">
        <v>4226</v>
      </c>
      <c r="F8552" s="55">
        <v>120</v>
      </c>
      <c r="G8552" s="55">
        <v>130</v>
      </c>
    </row>
    <row r="8553" spans="2:7">
      <c r="B8553" s="55" t="s">
        <v>266</v>
      </c>
      <c r="C8553" s="55" t="s">
        <v>152</v>
      </c>
      <c r="D8553" s="55" t="s">
        <v>269</v>
      </c>
      <c r="E8553" s="55" t="s">
        <v>4226</v>
      </c>
      <c r="F8553" s="55">
        <v>215</v>
      </c>
      <c r="G8553" s="55">
        <v>203</v>
      </c>
    </row>
    <row r="8554" spans="2:7">
      <c r="B8554" s="55" t="s">
        <v>266</v>
      </c>
      <c r="C8554" s="55" t="s">
        <v>152</v>
      </c>
      <c r="D8554" s="55" t="s">
        <v>270</v>
      </c>
      <c r="E8554" s="55" t="s">
        <v>4226</v>
      </c>
      <c r="F8554" s="55">
        <v>57</v>
      </c>
      <c r="G8554" s="55">
        <v>49</v>
      </c>
    </row>
    <row r="8555" spans="2:7">
      <c r="B8555" s="55" t="s">
        <v>266</v>
      </c>
      <c r="C8555" s="55" t="s">
        <v>152</v>
      </c>
      <c r="D8555" s="55" t="s">
        <v>267</v>
      </c>
      <c r="E8555" s="55" t="s">
        <v>4227</v>
      </c>
      <c r="F8555" s="55">
        <v>195</v>
      </c>
      <c r="G8555" s="55">
        <v>163</v>
      </c>
    </row>
    <row r="8556" spans="2:7">
      <c r="B8556" s="55" t="s">
        <v>266</v>
      </c>
      <c r="C8556" s="55" t="s">
        <v>152</v>
      </c>
      <c r="D8556" s="55" t="s">
        <v>269</v>
      </c>
      <c r="E8556" s="55" t="s">
        <v>4227</v>
      </c>
      <c r="F8556" s="55">
        <v>28</v>
      </c>
      <c r="G8556" s="55">
        <v>50</v>
      </c>
    </row>
    <row r="8557" spans="2:7">
      <c r="B8557" s="55" t="s">
        <v>266</v>
      </c>
      <c r="C8557" s="55" t="s">
        <v>152</v>
      </c>
      <c r="D8557" s="55" t="s">
        <v>270</v>
      </c>
      <c r="E8557" s="55" t="s">
        <v>4227</v>
      </c>
      <c r="F8557" s="55">
        <v>5</v>
      </c>
      <c r="G8557" s="55">
        <v>6</v>
      </c>
    </row>
    <row r="8558" spans="2:7">
      <c r="B8558" s="55" t="s">
        <v>266</v>
      </c>
      <c r="C8558" s="55" t="s">
        <v>152</v>
      </c>
      <c r="D8558" s="55" t="s">
        <v>267</v>
      </c>
      <c r="E8558" s="55" t="s">
        <v>4228</v>
      </c>
      <c r="F8558" s="55">
        <v>5</v>
      </c>
      <c r="G8558" s="55">
        <v>6</v>
      </c>
    </row>
    <row r="8559" spans="2:7">
      <c r="B8559" s="55" t="s">
        <v>266</v>
      </c>
      <c r="C8559" s="55" t="s">
        <v>152</v>
      </c>
      <c r="D8559" s="55" t="s">
        <v>269</v>
      </c>
      <c r="E8559" s="55" t="s">
        <v>4228</v>
      </c>
      <c r="F8559" s="55">
        <v>0</v>
      </c>
      <c r="G8559" s="55">
        <v>0</v>
      </c>
    </row>
    <row r="8560" spans="2:7">
      <c r="B8560" s="55" t="s">
        <v>266</v>
      </c>
      <c r="C8560" s="55" t="s">
        <v>152</v>
      </c>
      <c r="D8560" s="55" t="s">
        <v>267</v>
      </c>
      <c r="E8560" s="55" t="s">
        <v>4229</v>
      </c>
      <c r="F8560" s="55">
        <v>38</v>
      </c>
      <c r="G8560" s="55">
        <v>32</v>
      </c>
    </row>
    <row r="8561" spans="2:7">
      <c r="B8561" s="55" t="s">
        <v>266</v>
      </c>
      <c r="C8561" s="55" t="s">
        <v>152</v>
      </c>
      <c r="D8561" s="55" t="s">
        <v>269</v>
      </c>
      <c r="E8561" s="55" t="s">
        <v>4229</v>
      </c>
      <c r="F8561" s="55">
        <v>0</v>
      </c>
      <c r="G8561" s="55">
        <v>0</v>
      </c>
    </row>
    <row r="8562" spans="2:7">
      <c r="B8562" s="55" t="s">
        <v>266</v>
      </c>
      <c r="C8562" s="55" t="s">
        <v>152</v>
      </c>
      <c r="D8562" s="55" t="s">
        <v>270</v>
      </c>
      <c r="E8562" s="55" t="s">
        <v>4229</v>
      </c>
      <c r="F8562" s="55">
        <v>3</v>
      </c>
      <c r="G8562" s="55">
        <v>1</v>
      </c>
    </row>
    <row r="8563" spans="2:7">
      <c r="B8563" s="55" t="s">
        <v>266</v>
      </c>
      <c r="C8563" s="55" t="s">
        <v>152</v>
      </c>
      <c r="D8563" s="55" t="s">
        <v>267</v>
      </c>
      <c r="E8563" s="55" t="s">
        <v>4230</v>
      </c>
      <c r="F8563" s="55">
        <v>3</v>
      </c>
      <c r="G8563" s="55">
        <v>0</v>
      </c>
    </row>
    <row r="8564" spans="2:7">
      <c r="B8564" s="55" t="s">
        <v>266</v>
      </c>
      <c r="C8564" s="55" t="s">
        <v>152</v>
      </c>
      <c r="D8564" s="55" t="s">
        <v>269</v>
      </c>
      <c r="E8564" s="55" t="s">
        <v>4230</v>
      </c>
      <c r="F8564" s="55">
        <v>3</v>
      </c>
      <c r="G8564" s="55">
        <v>0</v>
      </c>
    </row>
    <row r="8565" spans="2:7">
      <c r="B8565" s="55" t="s">
        <v>266</v>
      </c>
      <c r="C8565" s="55" t="s">
        <v>152</v>
      </c>
      <c r="D8565" s="55" t="s">
        <v>267</v>
      </c>
      <c r="E8565" s="55" t="s">
        <v>4231</v>
      </c>
      <c r="F8565" s="55">
        <v>1</v>
      </c>
      <c r="G8565" s="55">
        <v>0</v>
      </c>
    </row>
    <row r="8566" spans="2:7">
      <c r="B8566" s="55" t="s">
        <v>266</v>
      </c>
      <c r="C8566" s="55" t="s">
        <v>152</v>
      </c>
      <c r="D8566" s="55" t="s">
        <v>269</v>
      </c>
      <c r="E8566" s="55" t="s">
        <v>4231</v>
      </c>
      <c r="F8566" s="55">
        <v>0</v>
      </c>
      <c r="G8566" s="55">
        <v>0</v>
      </c>
    </row>
    <row r="8567" spans="2:7">
      <c r="B8567" s="55" t="s">
        <v>266</v>
      </c>
      <c r="C8567" s="55" t="s">
        <v>152</v>
      </c>
      <c r="D8567" s="55" t="s">
        <v>270</v>
      </c>
      <c r="E8567" s="55" t="s">
        <v>4231</v>
      </c>
      <c r="F8567" s="55">
        <v>0</v>
      </c>
      <c r="G8567" s="55">
        <v>0</v>
      </c>
    </row>
    <row r="8568" spans="2:7">
      <c r="B8568" s="55" t="s">
        <v>266</v>
      </c>
      <c r="C8568" s="55" t="s">
        <v>152</v>
      </c>
      <c r="D8568" s="55" t="s">
        <v>267</v>
      </c>
      <c r="E8568" s="55" t="s">
        <v>4232</v>
      </c>
      <c r="F8568" s="55">
        <v>3</v>
      </c>
      <c r="G8568" s="55">
        <v>7</v>
      </c>
    </row>
    <row r="8569" spans="2:7">
      <c r="B8569" s="55" t="s">
        <v>266</v>
      </c>
      <c r="C8569" s="55" t="s">
        <v>152</v>
      </c>
      <c r="D8569" s="55" t="s">
        <v>269</v>
      </c>
      <c r="E8569" s="55" t="s">
        <v>4232</v>
      </c>
      <c r="F8569" s="55">
        <v>0</v>
      </c>
      <c r="G8569" s="55">
        <v>1</v>
      </c>
    </row>
    <row r="8570" spans="2:7">
      <c r="B8570" s="55" t="s">
        <v>266</v>
      </c>
      <c r="C8570" s="55" t="s">
        <v>152</v>
      </c>
      <c r="D8570" s="55" t="s">
        <v>270</v>
      </c>
      <c r="E8570" s="55" t="s">
        <v>4232</v>
      </c>
      <c r="F8570" s="55">
        <v>0</v>
      </c>
      <c r="G8570" s="55">
        <v>0</v>
      </c>
    </row>
    <row r="8571" spans="2:7">
      <c r="B8571" s="55" t="s">
        <v>266</v>
      </c>
      <c r="C8571" s="55" t="s">
        <v>152</v>
      </c>
      <c r="D8571" s="55" t="s">
        <v>267</v>
      </c>
      <c r="E8571" s="55" t="s">
        <v>4233</v>
      </c>
      <c r="F8571" s="55">
        <v>12</v>
      </c>
      <c r="G8571" s="55">
        <v>11</v>
      </c>
    </row>
    <row r="8572" spans="2:7">
      <c r="B8572" s="55" t="s">
        <v>266</v>
      </c>
      <c r="C8572" s="55" t="s">
        <v>152</v>
      </c>
      <c r="D8572" s="55" t="s">
        <v>267</v>
      </c>
      <c r="E8572" s="55" t="s">
        <v>4234</v>
      </c>
      <c r="F8572" s="55">
        <v>2</v>
      </c>
      <c r="G8572" s="55">
        <v>0</v>
      </c>
    </row>
    <row r="8573" spans="2:7">
      <c r="B8573" s="55" t="s">
        <v>266</v>
      </c>
      <c r="C8573" s="55" t="s">
        <v>152</v>
      </c>
      <c r="D8573" s="55" t="s">
        <v>270</v>
      </c>
      <c r="E8573" s="55" t="s">
        <v>4234</v>
      </c>
      <c r="F8573" s="55">
        <v>0</v>
      </c>
      <c r="G8573" s="55">
        <v>0</v>
      </c>
    </row>
    <row r="8574" spans="2:7">
      <c r="B8574" s="55" t="s">
        <v>266</v>
      </c>
      <c r="C8574" s="55" t="s">
        <v>152</v>
      </c>
      <c r="D8574" s="55" t="s">
        <v>267</v>
      </c>
      <c r="E8574" s="55" t="s">
        <v>4235</v>
      </c>
      <c r="F8574" s="55">
        <v>2</v>
      </c>
      <c r="G8574" s="55">
        <v>3</v>
      </c>
    </row>
    <row r="8575" spans="2:7">
      <c r="B8575" s="55" t="s">
        <v>266</v>
      </c>
      <c r="C8575" s="55" t="s">
        <v>152</v>
      </c>
      <c r="D8575" s="55" t="s">
        <v>267</v>
      </c>
      <c r="E8575" s="55" t="s">
        <v>4236</v>
      </c>
      <c r="F8575" s="55">
        <v>0</v>
      </c>
      <c r="G8575" s="55">
        <v>0</v>
      </c>
    </row>
    <row r="8576" spans="2:7">
      <c r="B8576" s="55" t="s">
        <v>266</v>
      </c>
      <c r="C8576" s="55" t="s">
        <v>152</v>
      </c>
      <c r="D8576" s="55" t="s">
        <v>267</v>
      </c>
      <c r="E8576" s="55" t="s">
        <v>4237</v>
      </c>
      <c r="F8576" s="55">
        <v>120</v>
      </c>
      <c r="G8576" s="55">
        <v>103</v>
      </c>
    </row>
    <row r="8577" spans="2:7">
      <c r="B8577" s="55" t="s">
        <v>266</v>
      </c>
      <c r="C8577" s="55" t="s">
        <v>152</v>
      </c>
      <c r="D8577" s="55" t="s">
        <v>269</v>
      </c>
      <c r="E8577" s="55" t="s">
        <v>4237</v>
      </c>
      <c r="F8577" s="55">
        <v>96</v>
      </c>
      <c r="G8577" s="55">
        <v>92</v>
      </c>
    </row>
    <row r="8578" spans="2:7">
      <c r="B8578" s="55" t="s">
        <v>266</v>
      </c>
      <c r="C8578" s="55" t="s">
        <v>152</v>
      </c>
      <c r="D8578" s="55" t="s">
        <v>270</v>
      </c>
      <c r="E8578" s="55" t="s">
        <v>4237</v>
      </c>
      <c r="F8578" s="55">
        <v>66</v>
      </c>
      <c r="G8578" s="55">
        <v>17</v>
      </c>
    </row>
    <row r="8579" spans="2:7">
      <c r="B8579" s="55" t="s">
        <v>266</v>
      </c>
      <c r="C8579" s="55" t="s">
        <v>152</v>
      </c>
      <c r="D8579" s="55" t="s">
        <v>269</v>
      </c>
      <c r="E8579" s="55" t="s">
        <v>4238</v>
      </c>
      <c r="F8579" s="55">
        <v>0</v>
      </c>
      <c r="G8579" s="55">
        <v>0</v>
      </c>
    </row>
    <row r="8580" spans="2:7">
      <c r="B8580" s="55" t="s">
        <v>266</v>
      </c>
      <c r="C8580" s="55" t="s">
        <v>152</v>
      </c>
      <c r="D8580" s="55" t="s">
        <v>267</v>
      </c>
      <c r="E8580" s="55" t="s">
        <v>4239</v>
      </c>
      <c r="F8580" s="55">
        <v>12</v>
      </c>
      <c r="G8580" s="55">
        <v>14</v>
      </c>
    </row>
    <row r="8581" spans="2:7">
      <c r="B8581" s="55" t="s">
        <v>266</v>
      </c>
      <c r="C8581" s="55" t="s">
        <v>152</v>
      </c>
      <c r="D8581" s="55" t="s">
        <v>267</v>
      </c>
      <c r="E8581" s="55" t="s">
        <v>4240</v>
      </c>
      <c r="F8581" s="55">
        <v>18</v>
      </c>
      <c r="G8581" s="55">
        <v>13</v>
      </c>
    </row>
    <row r="8582" spans="2:7">
      <c r="B8582" s="55" t="s">
        <v>266</v>
      </c>
      <c r="C8582" s="55" t="s">
        <v>152</v>
      </c>
      <c r="D8582" s="55" t="s">
        <v>269</v>
      </c>
      <c r="E8582" s="55" t="s">
        <v>4240</v>
      </c>
      <c r="F8582" s="55">
        <v>0</v>
      </c>
      <c r="G8582" s="55">
        <v>0</v>
      </c>
    </row>
    <row r="8583" spans="2:7">
      <c r="B8583" s="55" t="s">
        <v>266</v>
      </c>
      <c r="C8583" s="55" t="s">
        <v>152</v>
      </c>
      <c r="D8583" s="55" t="s">
        <v>267</v>
      </c>
      <c r="E8583" s="55" t="s">
        <v>311</v>
      </c>
      <c r="F8583" s="55">
        <v>85</v>
      </c>
      <c r="G8583" s="55">
        <v>283</v>
      </c>
    </row>
    <row r="8584" spans="2:7">
      <c r="B8584" s="55" t="s">
        <v>266</v>
      </c>
      <c r="C8584" s="55" t="s">
        <v>152</v>
      </c>
      <c r="D8584" s="55" t="s">
        <v>269</v>
      </c>
      <c r="E8584" s="55" t="s">
        <v>311</v>
      </c>
      <c r="F8584" s="55">
        <v>5</v>
      </c>
      <c r="G8584" s="55">
        <v>6</v>
      </c>
    </row>
    <row r="8585" spans="2:7">
      <c r="B8585" s="55" t="s">
        <v>266</v>
      </c>
      <c r="C8585" s="55" t="s">
        <v>152</v>
      </c>
      <c r="D8585" s="55" t="s">
        <v>270</v>
      </c>
      <c r="E8585" s="55" t="s">
        <v>311</v>
      </c>
      <c r="F8585" s="55">
        <v>2</v>
      </c>
      <c r="G8585" s="55">
        <v>7</v>
      </c>
    </row>
    <row r="8586" spans="2:7">
      <c r="B8586" s="55" t="s">
        <v>266</v>
      </c>
      <c r="C8586" s="55" t="s">
        <v>152</v>
      </c>
      <c r="D8586" s="55" t="s">
        <v>269</v>
      </c>
      <c r="E8586" s="55" t="s">
        <v>4241</v>
      </c>
      <c r="F8586" s="55">
        <v>0</v>
      </c>
      <c r="G8586" s="55">
        <v>0</v>
      </c>
    </row>
    <row r="8587" spans="2:7">
      <c r="B8587" s="55" t="s">
        <v>266</v>
      </c>
      <c r="C8587" s="55" t="s">
        <v>152</v>
      </c>
      <c r="D8587" s="55" t="s">
        <v>267</v>
      </c>
      <c r="E8587" s="55" t="s">
        <v>2669</v>
      </c>
      <c r="F8587" s="55">
        <v>37</v>
      </c>
      <c r="G8587" s="55">
        <v>39</v>
      </c>
    </row>
    <row r="8588" spans="2:7">
      <c r="B8588" s="55" t="s">
        <v>266</v>
      </c>
      <c r="C8588" s="55" t="s">
        <v>152</v>
      </c>
      <c r="D8588" s="55" t="s">
        <v>269</v>
      </c>
      <c r="E8588" s="55" t="s">
        <v>2669</v>
      </c>
      <c r="F8588" s="55">
        <v>13</v>
      </c>
      <c r="G8588" s="55">
        <v>7</v>
      </c>
    </row>
    <row r="8589" spans="2:7">
      <c r="B8589" s="55" t="s">
        <v>266</v>
      </c>
      <c r="C8589" s="55" t="s">
        <v>152</v>
      </c>
      <c r="D8589" s="55" t="s">
        <v>270</v>
      </c>
      <c r="E8589" s="55" t="s">
        <v>2669</v>
      </c>
      <c r="F8589" s="55">
        <v>3</v>
      </c>
      <c r="G8589" s="55">
        <v>2</v>
      </c>
    </row>
    <row r="8590" spans="2:7">
      <c r="B8590" s="55" t="s">
        <v>266</v>
      </c>
      <c r="C8590" s="55" t="s">
        <v>152</v>
      </c>
      <c r="D8590" s="55" t="s">
        <v>267</v>
      </c>
      <c r="E8590" s="55" t="s">
        <v>4242</v>
      </c>
      <c r="F8590" s="55">
        <v>0</v>
      </c>
      <c r="G8590" s="55">
        <v>2</v>
      </c>
    </row>
    <row r="8591" spans="2:7">
      <c r="B8591" s="55" t="s">
        <v>266</v>
      </c>
      <c r="C8591" s="55" t="s">
        <v>152</v>
      </c>
      <c r="D8591" s="55" t="s">
        <v>269</v>
      </c>
      <c r="E8591" s="55" t="s">
        <v>4242</v>
      </c>
      <c r="F8591" s="55">
        <v>2</v>
      </c>
      <c r="G8591" s="55">
        <v>0</v>
      </c>
    </row>
    <row r="8592" spans="2:7">
      <c r="B8592" s="55" t="s">
        <v>266</v>
      </c>
      <c r="C8592" s="55" t="s">
        <v>152</v>
      </c>
      <c r="D8592" s="55" t="s">
        <v>270</v>
      </c>
      <c r="E8592" s="55" t="s">
        <v>4242</v>
      </c>
      <c r="F8592" s="55">
        <v>0</v>
      </c>
      <c r="G8592" s="55">
        <v>2</v>
      </c>
    </row>
    <row r="8593" spans="2:7">
      <c r="B8593" s="55" t="s">
        <v>266</v>
      </c>
      <c r="C8593" s="55" t="s">
        <v>152</v>
      </c>
      <c r="D8593" s="55" t="s">
        <v>267</v>
      </c>
      <c r="E8593" s="55" t="s">
        <v>4243</v>
      </c>
      <c r="F8593" s="55">
        <v>17</v>
      </c>
      <c r="G8593" s="55">
        <v>4</v>
      </c>
    </row>
    <row r="8594" spans="2:7">
      <c r="B8594" s="55" t="s">
        <v>266</v>
      </c>
      <c r="C8594" s="55" t="s">
        <v>152</v>
      </c>
      <c r="D8594" s="55" t="s">
        <v>267</v>
      </c>
      <c r="E8594" s="55" t="s">
        <v>4244</v>
      </c>
      <c r="F8594" s="55">
        <v>0</v>
      </c>
      <c r="G8594" s="55">
        <v>0</v>
      </c>
    </row>
    <row r="8595" spans="2:7">
      <c r="B8595" s="55" t="s">
        <v>266</v>
      </c>
      <c r="C8595" s="55" t="s">
        <v>152</v>
      </c>
      <c r="D8595" s="55" t="s">
        <v>270</v>
      </c>
      <c r="E8595" s="55" t="s">
        <v>4244</v>
      </c>
      <c r="F8595" s="55">
        <v>0</v>
      </c>
      <c r="G8595" s="55">
        <v>0</v>
      </c>
    </row>
    <row r="8596" spans="2:7">
      <c r="B8596" s="55" t="s">
        <v>266</v>
      </c>
      <c r="C8596" s="55" t="s">
        <v>152</v>
      </c>
      <c r="D8596" s="55" t="s">
        <v>267</v>
      </c>
      <c r="E8596" s="55" t="s">
        <v>4245</v>
      </c>
      <c r="F8596" s="55">
        <v>6</v>
      </c>
      <c r="G8596" s="55">
        <v>3</v>
      </c>
    </row>
    <row r="8597" spans="2:7">
      <c r="B8597" s="55" t="s">
        <v>266</v>
      </c>
      <c r="C8597" s="55" t="s">
        <v>152</v>
      </c>
      <c r="D8597" s="55" t="s">
        <v>269</v>
      </c>
      <c r="E8597" s="55" t="s">
        <v>4245</v>
      </c>
      <c r="F8597" s="55">
        <v>0</v>
      </c>
      <c r="G8597" s="55">
        <v>4</v>
      </c>
    </row>
    <row r="8598" spans="2:7">
      <c r="B8598" s="55" t="s">
        <v>266</v>
      </c>
      <c r="C8598" s="55" t="s">
        <v>152</v>
      </c>
      <c r="D8598" s="55" t="s">
        <v>267</v>
      </c>
      <c r="E8598" s="55" t="s">
        <v>4246</v>
      </c>
      <c r="F8598" s="55">
        <v>0</v>
      </c>
      <c r="G8598" s="55">
        <v>0</v>
      </c>
    </row>
    <row r="8599" spans="2:7">
      <c r="B8599" s="55" t="s">
        <v>266</v>
      </c>
      <c r="C8599" s="55" t="s">
        <v>152</v>
      </c>
      <c r="D8599" s="55" t="s">
        <v>269</v>
      </c>
      <c r="E8599" s="55" t="s">
        <v>4246</v>
      </c>
      <c r="F8599" s="55">
        <v>0</v>
      </c>
      <c r="G8599" s="55">
        <v>0</v>
      </c>
    </row>
    <row r="8600" spans="2:7">
      <c r="B8600" s="55" t="s">
        <v>266</v>
      </c>
      <c r="C8600" s="55" t="s">
        <v>152</v>
      </c>
      <c r="D8600" s="55" t="s">
        <v>270</v>
      </c>
      <c r="E8600" s="55" t="s">
        <v>4246</v>
      </c>
      <c r="F8600" s="55">
        <v>0</v>
      </c>
      <c r="G8600" s="55">
        <v>0</v>
      </c>
    </row>
    <row r="8601" spans="2:7">
      <c r="B8601" s="55" t="s">
        <v>266</v>
      </c>
      <c r="C8601" s="55" t="s">
        <v>152</v>
      </c>
      <c r="D8601" s="55" t="s">
        <v>267</v>
      </c>
      <c r="E8601" s="55" t="s">
        <v>4247</v>
      </c>
      <c r="F8601" s="55">
        <v>0</v>
      </c>
      <c r="G8601" s="55">
        <v>5</v>
      </c>
    </row>
    <row r="8602" spans="2:7">
      <c r="B8602" s="55" t="s">
        <v>266</v>
      </c>
      <c r="C8602" s="55" t="s">
        <v>152</v>
      </c>
      <c r="D8602" s="55" t="s">
        <v>269</v>
      </c>
      <c r="E8602" s="55" t="s">
        <v>4247</v>
      </c>
      <c r="F8602" s="55">
        <v>0</v>
      </c>
      <c r="G8602" s="55">
        <v>0</v>
      </c>
    </row>
    <row r="8603" spans="2:7">
      <c r="B8603" s="55" t="s">
        <v>266</v>
      </c>
      <c r="C8603" s="55" t="s">
        <v>152</v>
      </c>
      <c r="D8603" s="55" t="s">
        <v>267</v>
      </c>
      <c r="E8603" s="55" t="s">
        <v>4248</v>
      </c>
      <c r="F8603" s="55">
        <v>28</v>
      </c>
      <c r="G8603" s="55">
        <v>18</v>
      </c>
    </row>
    <row r="8604" spans="2:7">
      <c r="B8604" s="55" t="s">
        <v>266</v>
      </c>
      <c r="C8604" s="55" t="s">
        <v>152</v>
      </c>
      <c r="D8604" s="55" t="s">
        <v>269</v>
      </c>
      <c r="E8604" s="55" t="s">
        <v>4248</v>
      </c>
      <c r="F8604" s="55">
        <v>0</v>
      </c>
      <c r="G8604" s="55">
        <v>1</v>
      </c>
    </row>
    <row r="8605" spans="2:7">
      <c r="B8605" s="55" t="s">
        <v>266</v>
      </c>
      <c r="C8605" s="55" t="s">
        <v>152</v>
      </c>
      <c r="D8605" s="55" t="s">
        <v>270</v>
      </c>
      <c r="E8605" s="55" t="s">
        <v>4248</v>
      </c>
      <c r="F8605" s="55">
        <v>0</v>
      </c>
      <c r="G8605" s="55">
        <v>0</v>
      </c>
    </row>
    <row r="8606" spans="2:7">
      <c r="B8606" s="55" t="s">
        <v>266</v>
      </c>
      <c r="C8606" s="55" t="s">
        <v>152</v>
      </c>
      <c r="D8606" s="55" t="s">
        <v>267</v>
      </c>
      <c r="E8606" s="55" t="s">
        <v>4249</v>
      </c>
      <c r="F8606" s="55">
        <v>6</v>
      </c>
      <c r="G8606" s="55">
        <v>5</v>
      </c>
    </row>
    <row r="8607" spans="2:7">
      <c r="B8607" s="55" t="s">
        <v>266</v>
      </c>
      <c r="C8607" s="55" t="s">
        <v>152</v>
      </c>
      <c r="D8607" s="55" t="s">
        <v>270</v>
      </c>
      <c r="E8607" s="55" t="s">
        <v>4249</v>
      </c>
      <c r="F8607" s="55">
        <v>0</v>
      </c>
      <c r="G8607" s="55">
        <v>0</v>
      </c>
    </row>
    <row r="8608" spans="2:7">
      <c r="B8608" s="55" t="s">
        <v>266</v>
      </c>
      <c r="C8608" s="55" t="s">
        <v>152</v>
      </c>
      <c r="D8608" s="55" t="s">
        <v>267</v>
      </c>
      <c r="E8608" s="55" t="s">
        <v>4250</v>
      </c>
      <c r="F8608" s="55">
        <v>299</v>
      </c>
      <c r="G8608" s="55">
        <v>161</v>
      </c>
    </row>
    <row r="8609" spans="2:7">
      <c r="B8609" s="55" t="s">
        <v>266</v>
      </c>
      <c r="C8609" s="55" t="s">
        <v>152</v>
      </c>
      <c r="D8609" s="55" t="s">
        <v>269</v>
      </c>
      <c r="E8609" s="55" t="s">
        <v>4250</v>
      </c>
      <c r="F8609" s="55">
        <v>72</v>
      </c>
      <c r="G8609" s="55">
        <v>45</v>
      </c>
    </row>
    <row r="8610" spans="2:7">
      <c r="B8610" s="55" t="s">
        <v>266</v>
      </c>
      <c r="C8610" s="55" t="s">
        <v>152</v>
      </c>
      <c r="D8610" s="55" t="s">
        <v>270</v>
      </c>
      <c r="E8610" s="55" t="s">
        <v>4250</v>
      </c>
      <c r="F8610" s="55">
        <v>7</v>
      </c>
      <c r="G8610" s="55">
        <v>5</v>
      </c>
    </row>
    <row r="8611" spans="2:7">
      <c r="B8611" s="55" t="s">
        <v>266</v>
      </c>
      <c r="C8611" s="55" t="s">
        <v>152</v>
      </c>
      <c r="D8611" s="55" t="s">
        <v>267</v>
      </c>
      <c r="E8611" s="55" t="s">
        <v>4251</v>
      </c>
      <c r="F8611" s="55">
        <v>0</v>
      </c>
      <c r="G8611" s="55">
        <v>1</v>
      </c>
    </row>
    <row r="8612" spans="2:7">
      <c r="B8612" s="55" t="s">
        <v>266</v>
      </c>
      <c r="C8612" s="55" t="s">
        <v>152</v>
      </c>
      <c r="D8612" s="55" t="s">
        <v>270</v>
      </c>
      <c r="E8612" s="55" t="s">
        <v>4251</v>
      </c>
      <c r="F8612" s="55">
        <v>0</v>
      </c>
      <c r="G8612" s="55">
        <v>0</v>
      </c>
    </row>
    <row r="8613" spans="2:7">
      <c r="B8613" s="55" t="s">
        <v>266</v>
      </c>
      <c r="C8613" s="55" t="s">
        <v>152</v>
      </c>
      <c r="D8613" s="55" t="s">
        <v>267</v>
      </c>
      <c r="E8613" s="55" t="s">
        <v>4252</v>
      </c>
      <c r="F8613" s="55">
        <v>2</v>
      </c>
      <c r="G8613" s="55">
        <v>3</v>
      </c>
    </row>
    <row r="8614" spans="2:7">
      <c r="B8614" s="55" t="s">
        <v>266</v>
      </c>
      <c r="C8614" s="55" t="s">
        <v>152</v>
      </c>
      <c r="D8614" s="55" t="s">
        <v>267</v>
      </c>
      <c r="E8614" s="55" t="s">
        <v>4253</v>
      </c>
      <c r="F8614" s="55">
        <v>11</v>
      </c>
      <c r="G8614" s="55">
        <v>3</v>
      </c>
    </row>
    <row r="8615" spans="2:7">
      <c r="B8615" s="55" t="s">
        <v>266</v>
      </c>
      <c r="C8615" s="55" t="s">
        <v>152</v>
      </c>
      <c r="D8615" s="55" t="s">
        <v>269</v>
      </c>
      <c r="E8615" s="55" t="s">
        <v>4253</v>
      </c>
      <c r="F8615" s="55">
        <v>0</v>
      </c>
      <c r="G8615" s="55">
        <v>0</v>
      </c>
    </row>
    <row r="8616" spans="2:7">
      <c r="B8616" s="55" t="s">
        <v>266</v>
      </c>
      <c r="C8616" s="55" t="s">
        <v>152</v>
      </c>
      <c r="D8616" s="55" t="s">
        <v>267</v>
      </c>
      <c r="E8616" s="55" t="s">
        <v>1280</v>
      </c>
      <c r="F8616" s="55">
        <v>16</v>
      </c>
      <c r="G8616" s="55">
        <v>12</v>
      </c>
    </row>
    <row r="8617" spans="2:7">
      <c r="B8617" s="55" t="s">
        <v>266</v>
      </c>
      <c r="C8617" s="55" t="s">
        <v>152</v>
      </c>
      <c r="D8617" s="55" t="s">
        <v>269</v>
      </c>
      <c r="E8617" s="55" t="s">
        <v>1280</v>
      </c>
      <c r="F8617" s="55">
        <v>0</v>
      </c>
      <c r="G8617" s="55">
        <v>4</v>
      </c>
    </row>
    <row r="8618" spans="2:7">
      <c r="B8618" s="55" t="s">
        <v>266</v>
      </c>
      <c r="C8618" s="55" t="s">
        <v>152</v>
      </c>
      <c r="D8618" s="55" t="s">
        <v>270</v>
      </c>
      <c r="E8618" s="55" t="s">
        <v>1280</v>
      </c>
      <c r="F8618" s="55">
        <v>0</v>
      </c>
      <c r="G8618" s="55">
        <v>1</v>
      </c>
    </row>
    <row r="8619" spans="2:7">
      <c r="B8619" s="55" t="s">
        <v>266</v>
      </c>
      <c r="C8619" s="55" t="s">
        <v>152</v>
      </c>
      <c r="D8619" s="55" t="s">
        <v>267</v>
      </c>
      <c r="E8619" s="55" t="s">
        <v>703</v>
      </c>
      <c r="F8619" s="55">
        <v>0</v>
      </c>
      <c r="G8619" s="55">
        <v>0</v>
      </c>
    </row>
    <row r="8620" spans="2:7">
      <c r="B8620" s="55" t="s">
        <v>266</v>
      </c>
      <c r="C8620" s="55" t="s">
        <v>152</v>
      </c>
      <c r="D8620" s="55" t="s">
        <v>267</v>
      </c>
      <c r="E8620" s="55" t="s">
        <v>4254</v>
      </c>
      <c r="F8620" s="55">
        <v>64</v>
      </c>
      <c r="G8620" s="55">
        <v>59</v>
      </c>
    </row>
    <row r="8621" spans="2:7">
      <c r="B8621" s="55" t="s">
        <v>266</v>
      </c>
      <c r="C8621" s="55" t="s">
        <v>152</v>
      </c>
      <c r="D8621" s="55" t="s">
        <v>269</v>
      </c>
      <c r="E8621" s="55" t="s">
        <v>4254</v>
      </c>
      <c r="F8621" s="55">
        <v>3</v>
      </c>
      <c r="G8621" s="55">
        <v>3</v>
      </c>
    </row>
    <row r="8622" spans="2:7">
      <c r="B8622" s="55" t="s">
        <v>266</v>
      </c>
      <c r="C8622" s="55" t="s">
        <v>152</v>
      </c>
      <c r="D8622" s="55" t="s">
        <v>270</v>
      </c>
      <c r="E8622" s="55" t="s">
        <v>4254</v>
      </c>
      <c r="F8622" s="55">
        <v>9</v>
      </c>
      <c r="G8622" s="55">
        <v>7</v>
      </c>
    </row>
    <row r="8623" spans="2:7">
      <c r="B8623" s="55" t="s">
        <v>266</v>
      </c>
      <c r="C8623" s="55" t="s">
        <v>152</v>
      </c>
      <c r="D8623" s="55" t="s">
        <v>267</v>
      </c>
      <c r="E8623" s="55" t="s">
        <v>4255</v>
      </c>
      <c r="F8623" s="55">
        <v>16</v>
      </c>
      <c r="G8623" s="55">
        <v>0</v>
      </c>
    </row>
    <row r="8624" spans="2:7">
      <c r="B8624" s="55" t="s">
        <v>266</v>
      </c>
      <c r="C8624" s="55" t="s">
        <v>152</v>
      </c>
      <c r="D8624" s="55" t="s">
        <v>269</v>
      </c>
      <c r="E8624" s="55" t="s">
        <v>4255</v>
      </c>
      <c r="F8624" s="55">
        <v>14</v>
      </c>
      <c r="G8624" s="55">
        <v>30</v>
      </c>
    </row>
    <row r="8625" spans="2:7">
      <c r="B8625" s="55" t="s">
        <v>266</v>
      </c>
      <c r="C8625" s="55" t="s">
        <v>152</v>
      </c>
      <c r="D8625" s="55" t="s">
        <v>267</v>
      </c>
      <c r="E8625" s="55" t="s">
        <v>4256</v>
      </c>
      <c r="F8625" s="55">
        <v>1</v>
      </c>
      <c r="G8625" s="55">
        <v>1</v>
      </c>
    </row>
    <row r="8626" spans="2:7">
      <c r="B8626" s="55" t="s">
        <v>266</v>
      </c>
      <c r="C8626" s="55" t="s">
        <v>152</v>
      </c>
      <c r="D8626" s="55" t="s">
        <v>267</v>
      </c>
      <c r="E8626" s="55" t="s">
        <v>4257</v>
      </c>
      <c r="F8626" s="55">
        <v>0</v>
      </c>
      <c r="G8626" s="55">
        <v>3</v>
      </c>
    </row>
    <row r="8627" spans="2:7">
      <c r="B8627" s="55" t="s">
        <v>266</v>
      </c>
      <c r="C8627" s="55" t="s">
        <v>152</v>
      </c>
      <c r="D8627" s="55" t="s">
        <v>267</v>
      </c>
      <c r="E8627" s="55" t="s">
        <v>4258</v>
      </c>
      <c r="F8627" s="55">
        <v>83</v>
      </c>
      <c r="G8627" s="55">
        <v>101</v>
      </c>
    </row>
    <row r="8628" spans="2:7">
      <c r="B8628" s="55" t="s">
        <v>266</v>
      </c>
      <c r="C8628" s="55" t="s">
        <v>152</v>
      </c>
      <c r="D8628" s="55" t="s">
        <v>269</v>
      </c>
      <c r="E8628" s="55" t="s">
        <v>4258</v>
      </c>
      <c r="F8628" s="55">
        <v>147</v>
      </c>
      <c r="G8628" s="55">
        <v>168</v>
      </c>
    </row>
    <row r="8629" spans="2:7">
      <c r="B8629" s="55" t="s">
        <v>266</v>
      </c>
      <c r="C8629" s="55" t="s">
        <v>152</v>
      </c>
      <c r="D8629" s="55" t="s">
        <v>270</v>
      </c>
      <c r="E8629" s="55" t="s">
        <v>4258</v>
      </c>
      <c r="F8629" s="55">
        <v>36</v>
      </c>
      <c r="G8629" s="55">
        <v>33</v>
      </c>
    </row>
    <row r="8630" spans="2:7">
      <c r="B8630" s="55" t="s">
        <v>266</v>
      </c>
      <c r="C8630" s="55" t="s">
        <v>152</v>
      </c>
      <c r="D8630" s="55" t="s">
        <v>267</v>
      </c>
      <c r="E8630" s="55" t="s">
        <v>4259</v>
      </c>
      <c r="F8630" s="55">
        <v>43</v>
      </c>
      <c r="G8630" s="55">
        <v>12</v>
      </c>
    </row>
    <row r="8631" spans="2:7">
      <c r="B8631" s="55" t="s">
        <v>266</v>
      </c>
      <c r="C8631" s="55" t="s">
        <v>152</v>
      </c>
      <c r="D8631" s="55" t="s">
        <v>270</v>
      </c>
      <c r="E8631" s="55" t="s">
        <v>4259</v>
      </c>
      <c r="F8631" s="55">
        <v>0</v>
      </c>
      <c r="G8631" s="55">
        <v>0</v>
      </c>
    </row>
    <row r="8632" spans="2:7">
      <c r="B8632" s="55" t="s">
        <v>266</v>
      </c>
      <c r="C8632" s="55" t="s">
        <v>152</v>
      </c>
      <c r="D8632" s="55" t="s">
        <v>269</v>
      </c>
      <c r="E8632" s="55" t="s">
        <v>2955</v>
      </c>
      <c r="F8632" s="55">
        <v>0</v>
      </c>
      <c r="G8632" s="55">
        <v>0</v>
      </c>
    </row>
    <row r="8633" spans="2:7">
      <c r="B8633" s="55" t="s">
        <v>266</v>
      </c>
      <c r="C8633" s="55" t="s">
        <v>152</v>
      </c>
      <c r="D8633" s="55" t="s">
        <v>267</v>
      </c>
      <c r="E8633" s="55" t="s">
        <v>4260</v>
      </c>
      <c r="F8633" s="55">
        <v>17</v>
      </c>
      <c r="G8633" s="55">
        <v>8</v>
      </c>
    </row>
    <row r="8634" spans="2:7">
      <c r="B8634" s="55" t="s">
        <v>266</v>
      </c>
      <c r="C8634" s="55" t="s">
        <v>152</v>
      </c>
      <c r="D8634" s="55" t="s">
        <v>269</v>
      </c>
      <c r="E8634" s="55" t="s">
        <v>4260</v>
      </c>
      <c r="F8634" s="55">
        <v>0</v>
      </c>
      <c r="G8634" s="55">
        <v>2</v>
      </c>
    </row>
    <row r="8635" spans="2:7">
      <c r="B8635" s="55" t="s">
        <v>266</v>
      </c>
      <c r="C8635" s="55" t="s">
        <v>152</v>
      </c>
      <c r="D8635" s="55" t="s">
        <v>270</v>
      </c>
      <c r="E8635" s="55" t="s">
        <v>4260</v>
      </c>
      <c r="F8635" s="55">
        <v>0</v>
      </c>
      <c r="G8635" s="55">
        <v>0</v>
      </c>
    </row>
    <row r="8636" spans="2:7">
      <c r="B8636" s="55" t="s">
        <v>266</v>
      </c>
      <c r="C8636" s="55" t="s">
        <v>152</v>
      </c>
      <c r="D8636" s="55" t="s">
        <v>267</v>
      </c>
      <c r="E8636" s="55" t="s">
        <v>4261</v>
      </c>
      <c r="F8636" s="55">
        <v>11</v>
      </c>
      <c r="G8636" s="55">
        <v>20</v>
      </c>
    </row>
    <row r="8637" spans="2:7">
      <c r="B8637" s="55" t="s">
        <v>266</v>
      </c>
      <c r="C8637" s="55" t="s">
        <v>152</v>
      </c>
      <c r="D8637" s="55" t="s">
        <v>269</v>
      </c>
      <c r="E8637" s="55" t="s">
        <v>4261</v>
      </c>
      <c r="F8637" s="55">
        <v>0</v>
      </c>
      <c r="G8637" s="55">
        <v>0</v>
      </c>
    </row>
    <row r="8638" spans="2:7">
      <c r="B8638" s="55" t="s">
        <v>266</v>
      </c>
      <c r="C8638" s="55" t="s">
        <v>152</v>
      </c>
      <c r="D8638" s="55" t="s">
        <v>267</v>
      </c>
      <c r="E8638" s="55" t="s">
        <v>4262</v>
      </c>
      <c r="F8638" s="55">
        <v>0</v>
      </c>
      <c r="G8638" s="55">
        <v>4</v>
      </c>
    </row>
    <row r="8639" spans="2:7">
      <c r="B8639" s="55" t="s">
        <v>266</v>
      </c>
      <c r="C8639" s="55" t="s">
        <v>152</v>
      </c>
      <c r="D8639" s="55" t="s">
        <v>267</v>
      </c>
      <c r="E8639" s="55" t="s">
        <v>4263</v>
      </c>
      <c r="F8639" s="55">
        <v>4</v>
      </c>
      <c r="G8639" s="55">
        <v>2</v>
      </c>
    </row>
    <row r="8640" spans="2:7">
      <c r="B8640" s="55" t="s">
        <v>266</v>
      </c>
      <c r="C8640" s="55" t="s">
        <v>152</v>
      </c>
      <c r="D8640" s="55" t="s">
        <v>269</v>
      </c>
      <c r="E8640" s="55" t="s">
        <v>4263</v>
      </c>
      <c r="F8640" s="55">
        <v>0</v>
      </c>
      <c r="G8640" s="55">
        <v>0</v>
      </c>
    </row>
    <row r="8641" spans="2:7">
      <c r="B8641" s="55" t="s">
        <v>266</v>
      </c>
      <c r="C8641" s="55" t="s">
        <v>152</v>
      </c>
      <c r="D8641" s="55" t="s">
        <v>270</v>
      </c>
      <c r="E8641" s="55" t="s">
        <v>4263</v>
      </c>
      <c r="F8641" s="55">
        <v>0</v>
      </c>
      <c r="G8641" s="55">
        <v>0</v>
      </c>
    </row>
    <row r="8642" spans="2:7">
      <c r="B8642" s="55" t="s">
        <v>266</v>
      </c>
      <c r="C8642" s="55" t="s">
        <v>152</v>
      </c>
      <c r="D8642" s="55" t="s">
        <v>269</v>
      </c>
      <c r="E8642" s="55" t="s">
        <v>4264</v>
      </c>
      <c r="F8642" s="55">
        <v>0</v>
      </c>
      <c r="G8642" s="55">
        <v>0</v>
      </c>
    </row>
    <row r="8643" spans="2:7">
      <c r="B8643" s="55" t="s">
        <v>266</v>
      </c>
      <c r="C8643" s="55" t="s">
        <v>152</v>
      </c>
      <c r="D8643" s="55" t="s">
        <v>267</v>
      </c>
      <c r="E8643" s="55" t="s">
        <v>4265</v>
      </c>
      <c r="F8643" s="55">
        <v>2</v>
      </c>
      <c r="G8643" s="55">
        <v>0</v>
      </c>
    </row>
    <row r="8644" spans="2:7">
      <c r="B8644" s="55" t="s">
        <v>266</v>
      </c>
      <c r="C8644" s="55" t="s">
        <v>152</v>
      </c>
      <c r="D8644" s="55" t="s">
        <v>267</v>
      </c>
      <c r="E8644" s="55" t="s">
        <v>4266</v>
      </c>
      <c r="F8644" s="55">
        <v>3</v>
      </c>
      <c r="G8644" s="55">
        <v>0</v>
      </c>
    </row>
    <row r="8645" spans="2:7">
      <c r="B8645" s="55" t="s">
        <v>266</v>
      </c>
      <c r="C8645" s="55" t="s">
        <v>152</v>
      </c>
      <c r="D8645" s="55" t="s">
        <v>267</v>
      </c>
      <c r="E8645" s="55" t="s">
        <v>4267</v>
      </c>
      <c r="F8645" s="55">
        <v>182</v>
      </c>
      <c r="G8645" s="55">
        <v>101</v>
      </c>
    </row>
    <row r="8646" spans="2:7">
      <c r="B8646" s="55" t="s">
        <v>266</v>
      </c>
      <c r="C8646" s="55" t="s">
        <v>152</v>
      </c>
      <c r="D8646" s="55" t="s">
        <v>269</v>
      </c>
      <c r="E8646" s="55" t="s">
        <v>4267</v>
      </c>
      <c r="F8646" s="55">
        <v>43</v>
      </c>
      <c r="G8646" s="55">
        <v>23</v>
      </c>
    </row>
    <row r="8647" spans="2:7">
      <c r="B8647" s="55" t="s">
        <v>266</v>
      </c>
      <c r="C8647" s="55" t="s">
        <v>152</v>
      </c>
      <c r="D8647" s="55" t="s">
        <v>270</v>
      </c>
      <c r="E8647" s="55" t="s">
        <v>4267</v>
      </c>
      <c r="F8647" s="55">
        <v>5</v>
      </c>
      <c r="G8647" s="55">
        <v>5</v>
      </c>
    </row>
    <row r="8648" spans="2:7">
      <c r="B8648" s="55" t="s">
        <v>266</v>
      </c>
      <c r="C8648" s="55" t="s">
        <v>152</v>
      </c>
      <c r="D8648" s="55" t="s">
        <v>267</v>
      </c>
      <c r="E8648" s="55" t="s">
        <v>4268</v>
      </c>
      <c r="F8648" s="55">
        <v>4</v>
      </c>
      <c r="G8648" s="55">
        <v>1</v>
      </c>
    </row>
    <row r="8649" spans="2:7">
      <c r="B8649" s="55" t="s">
        <v>266</v>
      </c>
      <c r="C8649" s="55" t="s">
        <v>152</v>
      </c>
      <c r="D8649" s="55" t="s">
        <v>269</v>
      </c>
      <c r="E8649" s="55" t="s">
        <v>4268</v>
      </c>
      <c r="F8649" s="55">
        <v>2</v>
      </c>
      <c r="G8649" s="55">
        <v>3</v>
      </c>
    </row>
    <row r="8650" spans="2:7">
      <c r="B8650" s="55" t="s">
        <v>266</v>
      </c>
      <c r="C8650" s="55" t="s">
        <v>152</v>
      </c>
      <c r="D8650" s="55" t="s">
        <v>267</v>
      </c>
      <c r="E8650" s="55" t="s">
        <v>3214</v>
      </c>
      <c r="F8650" s="55">
        <v>33</v>
      </c>
      <c r="G8650" s="55">
        <v>21</v>
      </c>
    </row>
    <row r="8651" spans="2:7">
      <c r="B8651" s="55" t="s">
        <v>266</v>
      </c>
      <c r="C8651" s="55" t="s">
        <v>152</v>
      </c>
      <c r="D8651" s="55" t="s">
        <v>269</v>
      </c>
      <c r="E8651" s="55" t="s">
        <v>3214</v>
      </c>
      <c r="F8651" s="55">
        <v>4</v>
      </c>
      <c r="G8651" s="55">
        <v>0</v>
      </c>
    </row>
    <row r="8652" spans="2:7">
      <c r="B8652" s="55" t="s">
        <v>266</v>
      </c>
      <c r="C8652" s="55" t="s">
        <v>152</v>
      </c>
      <c r="D8652" s="55" t="s">
        <v>267</v>
      </c>
      <c r="E8652" s="55" t="s">
        <v>4269</v>
      </c>
      <c r="F8652" s="55">
        <v>17</v>
      </c>
      <c r="G8652" s="55">
        <v>7</v>
      </c>
    </row>
    <row r="8653" spans="2:7">
      <c r="B8653" s="55" t="s">
        <v>266</v>
      </c>
      <c r="C8653" s="55" t="s">
        <v>152</v>
      </c>
      <c r="D8653" s="55" t="s">
        <v>269</v>
      </c>
      <c r="E8653" s="55" t="s">
        <v>4269</v>
      </c>
      <c r="F8653" s="55">
        <v>0</v>
      </c>
      <c r="G8653" s="55">
        <v>0</v>
      </c>
    </row>
    <row r="8654" spans="2:7">
      <c r="B8654" s="55" t="s">
        <v>266</v>
      </c>
      <c r="C8654" s="55" t="s">
        <v>152</v>
      </c>
      <c r="D8654" s="55" t="s">
        <v>270</v>
      </c>
      <c r="E8654" s="55" t="s">
        <v>4269</v>
      </c>
      <c r="F8654" s="55">
        <v>0</v>
      </c>
      <c r="G8654" s="55">
        <v>0</v>
      </c>
    </row>
    <row r="8655" spans="2:7">
      <c r="B8655" s="55" t="s">
        <v>266</v>
      </c>
      <c r="C8655" s="55" t="s">
        <v>152</v>
      </c>
      <c r="D8655" s="55" t="s">
        <v>267</v>
      </c>
      <c r="E8655" s="55" t="s">
        <v>4270</v>
      </c>
      <c r="F8655" s="55">
        <v>24</v>
      </c>
      <c r="G8655" s="55">
        <v>6</v>
      </c>
    </row>
    <row r="8656" spans="2:7">
      <c r="B8656" s="55" t="s">
        <v>266</v>
      </c>
      <c r="C8656" s="55" t="s">
        <v>152</v>
      </c>
      <c r="D8656" s="55" t="s">
        <v>269</v>
      </c>
      <c r="E8656" s="55" t="s">
        <v>4270</v>
      </c>
      <c r="F8656" s="55">
        <v>0</v>
      </c>
      <c r="G8656" s="55">
        <v>0</v>
      </c>
    </row>
    <row r="8657" spans="2:7">
      <c r="B8657" s="55" t="s">
        <v>266</v>
      </c>
      <c r="C8657" s="55" t="s">
        <v>152</v>
      </c>
      <c r="D8657" s="55" t="s">
        <v>270</v>
      </c>
      <c r="E8657" s="55" t="s">
        <v>4270</v>
      </c>
      <c r="F8657" s="55">
        <v>1</v>
      </c>
      <c r="G8657" s="55">
        <v>1</v>
      </c>
    </row>
    <row r="8658" spans="2:7">
      <c r="B8658" s="55" t="s">
        <v>266</v>
      </c>
      <c r="C8658" s="55" t="s">
        <v>152</v>
      </c>
      <c r="D8658" s="55" t="s">
        <v>267</v>
      </c>
      <c r="E8658" s="55" t="s">
        <v>4271</v>
      </c>
      <c r="F8658" s="55">
        <v>3</v>
      </c>
      <c r="G8658" s="55">
        <v>0</v>
      </c>
    </row>
    <row r="8659" spans="2:7">
      <c r="B8659" s="55" t="s">
        <v>266</v>
      </c>
      <c r="C8659" s="55" t="s">
        <v>152</v>
      </c>
      <c r="D8659" s="55" t="s">
        <v>267</v>
      </c>
      <c r="E8659" s="55" t="s">
        <v>4272</v>
      </c>
      <c r="F8659" s="55">
        <v>163</v>
      </c>
      <c r="G8659" s="55">
        <v>94</v>
      </c>
    </row>
    <row r="8660" spans="2:7">
      <c r="B8660" s="55" t="s">
        <v>266</v>
      </c>
      <c r="C8660" s="55" t="s">
        <v>152</v>
      </c>
      <c r="D8660" s="55" t="s">
        <v>269</v>
      </c>
      <c r="E8660" s="55" t="s">
        <v>4272</v>
      </c>
      <c r="F8660" s="55">
        <v>54</v>
      </c>
      <c r="G8660" s="55">
        <v>110</v>
      </c>
    </row>
    <row r="8661" spans="2:7">
      <c r="B8661" s="55" t="s">
        <v>266</v>
      </c>
      <c r="C8661" s="55" t="s">
        <v>152</v>
      </c>
      <c r="D8661" s="55" t="s">
        <v>270</v>
      </c>
      <c r="E8661" s="55" t="s">
        <v>4272</v>
      </c>
      <c r="F8661" s="55">
        <v>4</v>
      </c>
      <c r="G8661" s="55">
        <v>6</v>
      </c>
    </row>
    <row r="8662" spans="2:7">
      <c r="B8662" s="55" t="s">
        <v>266</v>
      </c>
      <c r="C8662" s="55" t="s">
        <v>152</v>
      </c>
      <c r="D8662" s="55" t="s">
        <v>267</v>
      </c>
      <c r="E8662" s="55" t="s">
        <v>4273</v>
      </c>
      <c r="F8662" s="55">
        <v>0</v>
      </c>
      <c r="G8662" s="55">
        <v>3</v>
      </c>
    </row>
    <row r="8663" spans="2:7">
      <c r="B8663" s="55" t="s">
        <v>266</v>
      </c>
      <c r="C8663" s="55" t="s">
        <v>152</v>
      </c>
      <c r="D8663" s="55" t="s">
        <v>270</v>
      </c>
      <c r="E8663" s="55" t="s">
        <v>4273</v>
      </c>
      <c r="F8663" s="55">
        <v>0</v>
      </c>
      <c r="G8663" s="55">
        <v>2</v>
      </c>
    </row>
    <row r="8664" spans="2:7">
      <c r="B8664" s="55" t="s">
        <v>266</v>
      </c>
      <c r="C8664" s="55" t="s">
        <v>152</v>
      </c>
      <c r="D8664" s="55" t="s">
        <v>267</v>
      </c>
      <c r="E8664" s="55" t="s">
        <v>4274</v>
      </c>
      <c r="F8664" s="55">
        <v>10</v>
      </c>
      <c r="G8664" s="55">
        <v>8</v>
      </c>
    </row>
    <row r="8665" spans="2:7">
      <c r="B8665" s="55" t="s">
        <v>266</v>
      </c>
      <c r="C8665" s="55" t="s">
        <v>152</v>
      </c>
      <c r="D8665" s="55" t="s">
        <v>267</v>
      </c>
      <c r="E8665" s="55" t="s">
        <v>4275</v>
      </c>
      <c r="F8665" s="55">
        <v>33</v>
      </c>
      <c r="G8665" s="55">
        <v>21</v>
      </c>
    </row>
    <row r="8666" spans="2:7">
      <c r="B8666" s="55" t="s">
        <v>266</v>
      </c>
      <c r="C8666" s="55" t="s">
        <v>152</v>
      </c>
      <c r="D8666" s="55" t="s">
        <v>269</v>
      </c>
      <c r="E8666" s="55" t="s">
        <v>4275</v>
      </c>
      <c r="F8666" s="55">
        <v>10</v>
      </c>
      <c r="G8666" s="55">
        <v>28</v>
      </c>
    </row>
    <row r="8667" spans="2:7">
      <c r="B8667" s="55" t="s">
        <v>266</v>
      </c>
      <c r="C8667" s="55" t="s">
        <v>152</v>
      </c>
      <c r="D8667" s="55" t="s">
        <v>270</v>
      </c>
      <c r="E8667" s="55" t="s">
        <v>4275</v>
      </c>
      <c r="F8667" s="55">
        <v>0</v>
      </c>
      <c r="G8667" s="55">
        <v>0</v>
      </c>
    </row>
    <row r="8668" spans="2:7">
      <c r="B8668" s="55" t="s">
        <v>266</v>
      </c>
      <c r="C8668" s="55" t="s">
        <v>152</v>
      </c>
      <c r="D8668" s="55" t="s">
        <v>267</v>
      </c>
      <c r="E8668" s="55" t="s">
        <v>4276</v>
      </c>
      <c r="F8668" s="55">
        <v>59</v>
      </c>
      <c r="G8668" s="55">
        <v>109</v>
      </c>
    </row>
    <row r="8669" spans="2:7">
      <c r="B8669" s="55" t="s">
        <v>266</v>
      </c>
      <c r="C8669" s="55" t="s">
        <v>152</v>
      </c>
      <c r="D8669" s="55" t="s">
        <v>269</v>
      </c>
      <c r="E8669" s="55" t="s">
        <v>4276</v>
      </c>
      <c r="F8669" s="55">
        <v>66</v>
      </c>
      <c r="G8669" s="55">
        <v>50</v>
      </c>
    </row>
    <row r="8670" spans="2:7">
      <c r="B8670" s="55" t="s">
        <v>266</v>
      </c>
      <c r="C8670" s="55" t="s">
        <v>152</v>
      </c>
      <c r="D8670" s="55" t="s">
        <v>270</v>
      </c>
      <c r="E8670" s="55" t="s">
        <v>4276</v>
      </c>
      <c r="F8670" s="55">
        <v>22</v>
      </c>
      <c r="G8670" s="55">
        <v>12</v>
      </c>
    </row>
    <row r="8671" spans="2:7">
      <c r="B8671" s="55" t="s">
        <v>266</v>
      </c>
      <c r="C8671" s="55" t="s">
        <v>152</v>
      </c>
      <c r="D8671" s="55" t="s">
        <v>267</v>
      </c>
      <c r="E8671" s="55" t="s">
        <v>4277</v>
      </c>
      <c r="F8671" s="55">
        <v>5</v>
      </c>
      <c r="G8671" s="55">
        <v>15</v>
      </c>
    </row>
    <row r="8672" spans="2:7">
      <c r="B8672" s="55" t="s">
        <v>266</v>
      </c>
      <c r="C8672" s="55" t="s">
        <v>152</v>
      </c>
      <c r="D8672" s="55" t="s">
        <v>269</v>
      </c>
      <c r="E8672" s="55" t="s">
        <v>4277</v>
      </c>
      <c r="F8672" s="55">
        <v>6</v>
      </c>
      <c r="G8672" s="55">
        <v>14</v>
      </c>
    </row>
    <row r="8673" spans="2:7">
      <c r="B8673" s="55" t="s">
        <v>266</v>
      </c>
      <c r="C8673" s="55" t="s">
        <v>152</v>
      </c>
      <c r="D8673" s="55" t="s">
        <v>270</v>
      </c>
      <c r="E8673" s="55" t="s">
        <v>4277</v>
      </c>
      <c r="F8673" s="55">
        <v>0</v>
      </c>
      <c r="G8673" s="55">
        <v>0</v>
      </c>
    </row>
    <row r="8674" spans="2:7">
      <c r="B8674" s="55" t="s">
        <v>266</v>
      </c>
      <c r="C8674" s="55" t="s">
        <v>152</v>
      </c>
      <c r="D8674" s="55" t="s">
        <v>267</v>
      </c>
      <c r="E8674" s="55" t="s">
        <v>4278</v>
      </c>
      <c r="F8674" s="55">
        <v>22</v>
      </c>
      <c r="G8674" s="55">
        <v>16</v>
      </c>
    </row>
    <row r="8675" spans="2:7">
      <c r="B8675" s="55" t="s">
        <v>266</v>
      </c>
      <c r="C8675" s="55" t="s">
        <v>152</v>
      </c>
      <c r="D8675" s="55" t="s">
        <v>269</v>
      </c>
      <c r="E8675" s="55" t="s">
        <v>4278</v>
      </c>
      <c r="F8675" s="55">
        <v>0</v>
      </c>
      <c r="G8675" s="55">
        <v>0</v>
      </c>
    </row>
    <row r="8676" spans="2:7">
      <c r="B8676" s="55" t="s">
        <v>266</v>
      </c>
      <c r="C8676" s="55" t="s">
        <v>152</v>
      </c>
      <c r="D8676" s="55" t="s">
        <v>270</v>
      </c>
      <c r="E8676" s="55" t="s">
        <v>4278</v>
      </c>
      <c r="F8676" s="55">
        <v>0</v>
      </c>
      <c r="G8676" s="55">
        <v>0</v>
      </c>
    </row>
    <row r="8677" spans="2:7">
      <c r="B8677" s="55" t="s">
        <v>266</v>
      </c>
      <c r="C8677" s="55" t="s">
        <v>152</v>
      </c>
      <c r="D8677" s="55" t="s">
        <v>267</v>
      </c>
      <c r="E8677" s="55" t="s">
        <v>4279</v>
      </c>
      <c r="F8677" s="55">
        <v>19</v>
      </c>
      <c r="G8677" s="55">
        <v>19</v>
      </c>
    </row>
    <row r="8678" spans="2:7">
      <c r="B8678" s="55" t="s">
        <v>266</v>
      </c>
      <c r="C8678" s="55" t="s">
        <v>152</v>
      </c>
      <c r="D8678" s="55" t="s">
        <v>269</v>
      </c>
      <c r="E8678" s="55" t="s">
        <v>4279</v>
      </c>
      <c r="F8678" s="55">
        <v>50</v>
      </c>
      <c r="G8678" s="55">
        <v>24</v>
      </c>
    </row>
    <row r="8679" spans="2:7">
      <c r="B8679" s="55" t="s">
        <v>266</v>
      </c>
      <c r="C8679" s="55" t="s">
        <v>152</v>
      </c>
      <c r="D8679" s="55" t="s">
        <v>270</v>
      </c>
      <c r="E8679" s="55" t="s">
        <v>4279</v>
      </c>
      <c r="F8679" s="55">
        <v>0</v>
      </c>
      <c r="G8679" s="55">
        <v>1</v>
      </c>
    </row>
    <row r="8680" spans="2:7">
      <c r="B8680" s="55" t="s">
        <v>266</v>
      </c>
      <c r="C8680" s="55" t="s">
        <v>152</v>
      </c>
      <c r="D8680" s="55" t="s">
        <v>267</v>
      </c>
      <c r="E8680" s="55" t="s">
        <v>4280</v>
      </c>
      <c r="F8680" s="55">
        <v>8</v>
      </c>
      <c r="G8680" s="55">
        <v>0</v>
      </c>
    </row>
    <row r="8681" spans="2:7">
      <c r="B8681" s="55" t="s">
        <v>266</v>
      </c>
      <c r="C8681" s="55" t="s">
        <v>152</v>
      </c>
      <c r="D8681" s="55" t="s">
        <v>267</v>
      </c>
      <c r="E8681" s="55" t="s">
        <v>4281</v>
      </c>
      <c r="F8681" s="55">
        <v>1</v>
      </c>
      <c r="G8681" s="55">
        <v>0</v>
      </c>
    </row>
    <row r="8682" spans="2:7">
      <c r="B8682" s="55" t="s">
        <v>266</v>
      </c>
      <c r="C8682" s="55" t="s">
        <v>152</v>
      </c>
      <c r="D8682" s="55" t="s">
        <v>267</v>
      </c>
      <c r="E8682" s="55" t="s">
        <v>4282</v>
      </c>
      <c r="F8682" s="55">
        <v>11</v>
      </c>
      <c r="G8682" s="55">
        <v>22</v>
      </c>
    </row>
    <row r="8683" spans="2:7">
      <c r="B8683" s="55" t="s">
        <v>266</v>
      </c>
      <c r="C8683" s="55" t="s">
        <v>152</v>
      </c>
      <c r="D8683" s="55" t="s">
        <v>269</v>
      </c>
      <c r="E8683" s="55" t="s">
        <v>4282</v>
      </c>
      <c r="F8683" s="55">
        <v>2</v>
      </c>
      <c r="G8683" s="55">
        <v>0</v>
      </c>
    </row>
    <row r="8684" spans="2:7">
      <c r="B8684" s="55" t="s">
        <v>266</v>
      </c>
      <c r="C8684" s="55" t="s">
        <v>152</v>
      </c>
      <c r="D8684" s="55" t="s">
        <v>267</v>
      </c>
      <c r="E8684" s="55" t="s">
        <v>4283</v>
      </c>
      <c r="F8684" s="55">
        <v>0</v>
      </c>
      <c r="G8684" s="55">
        <v>0</v>
      </c>
    </row>
    <row r="8685" spans="2:7">
      <c r="B8685" s="55" t="s">
        <v>266</v>
      </c>
      <c r="C8685" s="55" t="s">
        <v>152</v>
      </c>
      <c r="D8685" s="55" t="s">
        <v>267</v>
      </c>
      <c r="E8685" s="55" t="s">
        <v>4284</v>
      </c>
      <c r="F8685" s="55">
        <v>5</v>
      </c>
      <c r="G8685" s="55">
        <v>3</v>
      </c>
    </row>
    <row r="8686" spans="2:7">
      <c r="B8686" s="55" t="s">
        <v>266</v>
      </c>
      <c r="C8686" s="55" t="s">
        <v>152</v>
      </c>
      <c r="D8686" s="55" t="s">
        <v>267</v>
      </c>
      <c r="E8686" s="55" t="s">
        <v>4285</v>
      </c>
      <c r="F8686" s="55">
        <v>8</v>
      </c>
      <c r="G8686" s="55">
        <v>19</v>
      </c>
    </row>
    <row r="8687" spans="2:7">
      <c r="B8687" s="55" t="s">
        <v>266</v>
      </c>
      <c r="C8687" s="55" t="s">
        <v>152</v>
      </c>
      <c r="D8687" s="55" t="s">
        <v>269</v>
      </c>
      <c r="E8687" s="55" t="s">
        <v>4285</v>
      </c>
      <c r="F8687" s="55">
        <v>4</v>
      </c>
      <c r="G8687" s="55">
        <v>0</v>
      </c>
    </row>
    <row r="8688" spans="2:7">
      <c r="B8688" s="55" t="s">
        <v>266</v>
      </c>
      <c r="C8688" s="55" t="s">
        <v>152</v>
      </c>
      <c r="D8688" s="55" t="s">
        <v>270</v>
      </c>
      <c r="E8688" s="55" t="s">
        <v>4285</v>
      </c>
      <c r="F8688" s="55">
        <v>0</v>
      </c>
      <c r="G8688" s="55">
        <v>0</v>
      </c>
    </row>
    <row r="8689" spans="2:7">
      <c r="B8689" s="55" t="s">
        <v>266</v>
      </c>
      <c r="C8689" s="55" t="s">
        <v>152</v>
      </c>
      <c r="D8689" s="55" t="s">
        <v>267</v>
      </c>
      <c r="E8689" s="55" t="s">
        <v>4286</v>
      </c>
      <c r="F8689" s="55">
        <v>0</v>
      </c>
      <c r="G8689" s="55">
        <v>0</v>
      </c>
    </row>
    <row r="8690" spans="2:7">
      <c r="B8690" s="55" t="s">
        <v>266</v>
      </c>
      <c r="C8690" s="55" t="s">
        <v>152</v>
      </c>
      <c r="D8690" s="55" t="s">
        <v>269</v>
      </c>
      <c r="E8690" s="55" t="s">
        <v>4286</v>
      </c>
      <c r="F8690" s="55">
        <v>0</v>
      </c>
      <c r="G8690" s="55">
        <v>0</v>
      </c>
    </row>
    <row r="8691" spans="2:7">
      <c r="B8691" s="55" t="s">
        <v>266</v>
      </c>
      <c r="C8691" s="55" t="s">
        <v>152</v>
      </c>
      <c r="D8691" s="55" t="s">
        <v>267</v>
      </c>
      <c r="E8691" s="55" t="s">
        <v>4287</v>
      </c>
      <c r="F8691" s="55">
        <v>111</v>
      </c>
      <c r="G8691" s="55">
        <v>123</v>
      </c>
    </row>
    <row r="8692" spans="2:7">
      <c r="B8692" s="55" t="s">
        <v>266</v>
      </c>
      <c r="C8692" s="55" t="s">
        <v>152</v>
      </c>
      <c r="D8692" s="55" t="s">
        <v>269</v>
      </c>
      <c r="E8692" s="55" t="s">
        <v>4287</v>
      </c>
      <c r="F8692" s="55">
        <v>150</v>
      </c>
      <c r="G8692" s="55">
        <v>92</v>
      </c>
    </row>
    <row r="8693" spans="2:7">
      <c r="B8693" s="55" t="s">
        <v>266</v>
      </c>
      <c r="C8693" s="55" t="s">
        <v>152</v>
      </c>
      <c r="D8693" s="55" t="s">
        <v>270</v>
      </c>
      <c r="E8693" s="55" t="s">
        <v>4287</v>
      </c>
      <c r="F8693" s="55">
        <v>15</v>
      </c>
      <c r="G8693" s="55">
        <v>14</v>
      </c>
    </row>
    <row r="8694" spans="2:7">
      <c r="B8694" s="55" t="s">
        <v>266</v>
      </c>
      <c r="C8694" s="55" t="s">
        <v>152</v>
      </c>
      <c r="D8694" s="55" t="s">
        <v>267</v>
      </c>
      <c r="E8694" s="55" t="s">
        <v>4288</v>
      </c>
      <c r="F8694" s="55">
        <v>22</v>
      </c>
      <c r="G8694" s="55">
        <v>16</v>
      </c>
    </row>
    <row r="8695" spans="2:7">
      <c r="B8695" s="55" t="s">
        <v>266</v>
      </c>
      <c r="C8695" s="55" t="s">
        <v>152</v>
      </c>
      <c r="D8695" s="55" t="s">
        <v>269</v>
      </c>
      <c r="E8695" s="55" t="s">
        <v>4288</v>
      </c>
      <c r="F8695" s="55">
        <v>24</v>
      </c>
      <c r="G8695" s="55">
        <v>19</v>
      </c>
    </row>
    <row r="8696" spans="2:7">
      <c r="B8696" s="55" t="s">
        <v>266</v>
      </c>
      <c r="C8696" s="55" t="s">
        <v>152</v>
      </c>
      <c r="D8696" s="55" t="s">
        <v>270</v>
      </c>
      <c r="E8696" s="55" t="s">
        <v>4288</v>
      </c>
      <c r="F8696" s="55">
        <v>0</v>
      </c>
      <c r="G8696" s="55">
        <v>1</v>
      </c>
    </row>
    <row r="8697" spans="2:7">
      <c r="B8697" s="55" t="s">
        <v>266</v>
      </c>
      <c r="C8697" s="55" t="s">
        <v>152</v>
      </c>
      <c r="D8697" s="55" t="s">
        <v>267</v>
      </c>
      <c r="E8697" s="55" t="s">
        <v>4289</v>
      </c>
      <c r="F8697" s="55">
        <v>19</v>
      </c>
      <c r="G8697" s="55">
        <v>4</v>
      </c>
    </row>
    <row r="8698" spans="2:7">
      <c r="B8698" s="55" t="s">
        <v>266</v>
      </c>
      <c r="C8698" s="55" t="s">
        <v>152</v>
      </c>
      <c r="D8698" s="55" t="s">
        <v>267</v>
      </c>
      <c r="E8698" s="55" t="s">
        <v>4290</v>
      </c>
      <c r="F8698" s="55">
        <v>42</v>
      </c>
      <c r="G8698" s="55">
        <v>43</v>
      </c>
    </row>
    <row r="8699" spans="2:7">
      <c r="B8699" s="55" t="s">
        <v>266</v>
      </c>
      <c r="C8699" s="55" t="s">
        <v>152</v>
      </c>
      <c r="D8699" s="55" t="s">
        <v>269</v>
      </c>
      <c r="E8699" s="55" t="s">
        <v>4290</v>
      </c>
      <c r="F8699" s="55">
        <v>47</v>
      </c>
      <c r="G8699" s="55">
        <v>46</v>
      </c>
    </row>
    <row r="8700" spans="2:7">
      <c r="B8700" s="55" t="s">
        <v>266</v>
      </c>
      <c r="C8700" s="55" t="s">
        <v>152</v>
      </c>
      <c r="D8700" s="55" t="s">
        <v>270</v>
      </c>
      <c r="E8700" s="55" t="s">
        <v>4290</v>
      </c>
      <c r="F8700" s="55">
        <v>0</v>
      </c>
      <c r="G8700" s="55">
        <v>3</v>
      </c>
    </row>
    <row r="8701" spans="2:7">
      <c r="B8701" s="55" t="s">
        <v>266</v>
      </c>
      <c r="C8701" s="55" t="s">
        <v>152</v>
      </c>
      <c r="D8701" s="55" t="s">
        <v>267</v>
      </c>
      <c r="E8701" s="55" t="s">
        <v>4291</v>
      </c>
      <c r="F8701" s="55">
        <v>0</v>
      </c>
      <c r="G8701" s="55">
        <v>0</v>
      </c>
    </row>
    <row r="8702" spans="2:7">
      <c r="B8702" s="55" t="s">
        <v>266</v>
      </c>
      <c r="C8702" s="55" t="s">
        <v>152</v>
      </c>
      <c r="D8702" s="55" t="s">
        <v>269</v>
      </c>
      <c r="E8702" s="55" t="s">
        <v>4291</v>
      </c>
      <c r="F8702" s="55">
        <v>0</v>
      </c>
      <c r="G8702" s="55">
        <v>0</v>
      </c>
    </row>
    <row r="8703" spans="2:7">
      <c r="B8703" s="55" t="s">
        <v>266</v>
      </c>
      <c r="C8703" s="55" t="s">
        <v>152</v>
      </c>
      <c r="D8703" s="55" t="s">
        <v>267</v>
      </c>
      <c r="E8703" s="55" t="s">
        <v>4292</v>
      </c>
      <c r="F8703" s="55">
        <v>5</v>
      </c>
      <c r="G8703" s="55">
        <v>5</v>
      </c>
    </row>
    <row r="8704" spans="2:7">
      <c r="B8704" s="55" t="s">
        <v>266</v>
      </c>
      <c r="C8704" s="55" t="s">
        <v>152</v>
      </c>
      <c r="D8704" s="55" t="s">
        <v>267</v>
      </c>
      <c r="E8704" s="55" t="s">
        <v>4293</v>
      </c>
      <c r="F8704" s="55">
        <v>24</v>
      </c>
      <c r="G8704" s="55">
        <v>61</v>
      </c>
    </row>
    <row r="8705" spans="2:7">
      <c r="B8705" s="55" t="s">
        <v>266</v>
      </c>
      <c r="C8705" s="55" t="s">
        <v>152</v>
      </c>
      <c r="D8705" s="55" t="s">
        <v>269</v>
      </c>
      <c r="E8705" s="55" t="s">
        <v>4293</v>
      </c>
      <c r="F8705" s="55">
        <v>0</v>
      </c>
      <c r="G8705" s="55">
        <v>12</v>
      </c>
    </row>
    <row r="8706" spans="2:7">
      <c r="B8706" s="55" t="s">
        <v>266</v>
      </c>
      <c r="C8706" s="55" t="s">
        <v>152</v>
      </c>
      <c r="D8706" s="55" t="s">
        <v>267</v>
      </c>
      <c r="E8706" s="55" t="s">
        <v>4294</v>
      </c>
      <c r="F8706" s="55">
        <v>0</v>
      </c>
      <c r="G8706" s="55">
        <v>0</v>
      </c>
    </row>
    <row r="8707" spans="2:7">
      <c r="B8707" s="55" t="s">
        <v>266</v>
      </c>
      <c r="C8707" s="55" t="s">
        <v>152</v>
      </c>
      <c r="D8707" s="55" t="s">
        <v>267</v>
      </c>
      <c r="E8707" s="55" t="s">
        <v>4295</v>
      </c>
      <c r="F8707" s="55">
        <v>0</v>
      </c>
      <c r="G8707" s="55">
        <v>0</v>
      </c>
    </row>
    <row r="8708" spans="2:7">
      <c r="B8708" s="55" t="s">
        <v>266</v>
      </c>
      <c r="C8708" s="55" t="s">
        <v>152</v>
      </c>
      <c r="D8708" s="55" t="s">
        <v>269</v>
      </c>
      <c r="E8708" s="55" t="s">
        <v>4295</v>
      </c>
      <c r="F8708" s="55">
        <v>0</v>
      </c>
      <c r="G8708" s="55">
        <v>0</v>
      </c>
    </row>
    <row r="8709" spans="2:7">
      <c r="B8709" s="55" t="s">
        <v>266</v>
      </c>
      <c r="C8709" s="55" t="s">
        <v>152</v>
      </c>
      <c r="D8709" s="55" t="s">
        <v>267</v>
      </c>
      <c r="E8709" s="55" t="s">
        <v>4296</v>
      </c>
      <c r="F8709" s="55">
        <v>2</v>
      </c>
      <c r="G8709" s="55">
        <v>0</v>
      </c>
    </row>
    <row r="8710" spans="2:7">
      <c r="B8710" s="55" t="s">
        <v>266</v>
      </c>
      <c r="C8710" s="55" t="s">
        <v>152</v>
      </c>
      <c r="D8710" s="55" t="s">
        <v>267</v>
      </c>
      <c r="E8710" s="55" t="s">
        <v>4297</v>
      </c>
      <c r="F8710" s="55">
        <v>5</v>
      </c>
      <c r="G8710" s="55">
        <v>0</v>
      </c>
    </row>
    <row r="8711" spans="2:7">
      <c r="B8711" s="55" t="s">
        <v>266</v>
      </c>
      <c r="C8711" s="55" t="s">
        <v>152</v>
      </c>
      <c r="D8711" s="55" t="s">
        <v>267</v>
      </c>
      <c r="E8711" s="55" t="s">
        <v>4298</v>
      </c>
      <c r="F8711" s="55">
        <v>40</v>
      </c>
      <c r="G8711" s="55">
        <v>14</v>
      </c>
    </row>
    <row r="8712" spans="2:7">
      <c r="B8712" s="55" t="s">
        <v>266</v>
      </c>
      <c r="C8712" s="55" t="s">
        <v>152</v>
      </c>
      <c r="D8712" s="55" t="s">
        <v>269</v>
      </c>
      <c r="E8712" s="55" t="s">
        <v>4298</v>
      </c>
      <c r="F8712" s="55">
        <v>0</v>
      </c>
      <c r="G8712" s="55">
        <v>0</v>
      </c>
    </row>
    <row r="8713" spans="2:7">
      <c r="B8713" s="55" t="s">
        <v>266</v>
      </c>
      <c r="C8713" s="55" t="s">
        <v>152</v>
      </c>
      <c r="D8713" s="55" t="s">
        <v>267</v>
      </c>
      <c r="E8713" s="55" t="s">
        <v>4299</v>
      </c>
      <c r="F8713" s="55">
        <v>16</v>
      </c>
      <c r="G8713" s="55">
        <v>24</v>
      </c>
    </row>
    <row r="8714" spans="2:7">
      <c r="B8714" s="55" t="s">
        <v>266</v>
      </c>
      <c r="C8714" s="55" t="s">
        <v>152</v>
      </c>
      <c r="D8714" s="55" t="s">
        <v>269</v>
      </c>
      <c r="E8714" s="55" t="s">
        <v>4299</v>
      </c>
      <c r="F8714" s="55">
        <v>0</v>
      </c>
      <c r="G8714" s="55">
        <v>2</v>
      </c>
    </row>
    <row r="8715" spans="2:7">
      <c r="B8715" s="55" t="s">
        <v>266</v>
      </c>
      <c r="C8715" s="55" t="s">
        <v>152</v>
      </c>
      <c r="D8715" s="55" t="s">
        <v>270</v>
      </c>
      <c r="E8715" s="55" t="s">
        <v>4299</v>
      </c>
      <c r="F8715" s="55">
        <v>0</v>
      </c>
      <c r="G8715" s="55">
        <v>0</v>
      </c>
    </row>
    <row r="8716" spans="2:7">
      <c r="B8716" s="55" t="s">
        <v>266</v>
      </c>
      <c r="C8716" s="55" t="s">
        <v>152</v>
      </c>
      <c r="D8716" s="55" t="s">
        <v>267</v>
      </c>
      <c r="E8716" s="55" t="s">
        <v>4300</v>
      </c>
      <c r="F8716" s="55">
        <v>0</v>
      </c>
      <c r="G8716" s="55">
        <v>4</v>
      </c>
    </row>
    <row r="8717" spans="2:7">
      <c r="B8717" s="55" t="s">
        <v>266</v>
      </c>
      <c r="C8717" s="55" t="s">
        <v>152</v>
      </c>
      <c r="D8717" s="55" t="s">
        <v>267</v>
      </c>
      <c r="E8717" s="55" t="s">
        <v>2698</v>
      </c>
      <c r="F8717" s="55">
        <v>0</v>
      </c>
      <c r="G8717" s="55">
        <v>2</v>
      </c>
    </row>
    <row r="8718" spans="2:7">
      <c r="B8718" s="55" t="s">
        <v>266</v>
      </c>
      <c r="C8718" s="55" t="s">
        <v>152</v>
      </c>
      <c r="D8718" s="55" t="s">
        <v>267</v>
      </c>
      <c r="E8718" s="55" t="s">
        <v>4301</v>
      </c>
      <c r="F8718" s="55">
        <v>4</v>
      </c>
      <c r="G8718" s="55">
        <v>7</v>
      </c>
    </row>
    <row r="8719" spans="2:7">
      <c r="B8719" s="55" t="s">
        <v>266</v>
      </c>
      <c r="C8719" s="55" t="s">
        <v>152</v>
      </c>
      <c r="D8719" s="55" t="s">
        <v>269</v>
      </c>
      <c r="E8719" s="55" t="s">
        <v>4301</v>
      </c>
      <c r="F8719" s="55">
        <v>0</v>
      </c>
      <c r="G8719" s="55">
        <v>0</v>
      </c>
    </row>
    <row r="8720" spans="2:7">
      <c r="B8720" s="55" t="s">
        <v>266</v>
      </c>
      <c r="C8720" s="55" t="s">
        <v>152</v>
      </c>
      <c r="D8720" s="55" t="s">
        <v>267</v>
      </c>
      <c r="E8720" s="55" t="s">
        <v>4302</v>
      </c>
      <c r="F8720" s="55">
        <v>14</v>
      </c>
      <c r="G8720" s="55">
        <v>5</v>
      </c>
    </row>
    <row r="8721" spans="2:7">
      <c r="B8721" s="55" t="s">
        <v>266</v>
      </c>
      <c r="C8721" s="55" t="s">
        <v>152</v>
      </c>
      <c r="D8721" s="55" t="s">
        <v>269</v>
      </c>
      <c r="E8721" s="55" t="s">
        <v>4302</v>
      </c>
      <c r="F8721" s="55">
        <v>0</v>
      </c>
      <c r="G8721" s="55">
        <v>0</v>
      </c>
    </row>
    <row r="8722" spans="2:7">
      <c r="B8722" s="55" t="s">
        <v>266</v>
      </c>
      <c r="C8722" s="55" t="s">
        <v>152</v>
      </c>
      <c r="D8722" s="55" t="s">
        <v>267</v>
      </c>
      <c r="E8722" s="55" t="s">
        <v>770</v>
      </c>
      <c r="F8722" s="55">
        <v>1</v>
      </c>
      <c r="G8722" s="55">
        <v>2</v>
      </c>
    </row>
    <row r="8723" spans="2:7">
      <c r="B8723" s="55" t="s">
        <v>266</v>
      </c>
      <c r="C8723" s="55" t="s">
        <v>152</v>
      </c>
      <c r="D8723" s="55" t="s">
        <v>269</v>
      </c>
      <c r="E8723" s="55" t="s">
        <v>770</v>
      </c>
      <c r="F8723" s="55">
        <v>0</v>
      </c>
      <c r="G8723" s="55">
        <v>0</v>
      </c>
    </row>
    <row r="8724" spans="2:7">
      <c r="B8724" s="55" t="s">
        <v>266</v>
      </c>
      <c r="C8724" s="55" t="s">
        <v>152</v>
      </c>
      <c r="D8724" s="55" t="s">
        <v>267</v>
      </c>
      <c r="E8724" s="55" t="s">
        <v>4303</v>
      </c>
      <c r="F8724" s="55">
        <v>4</v>
      </c>
      <c r="G8724" s="55">
        <v>2</v>
      </c>
    </row>
    <row r="8725" spans="2:7">
      <c r="B8725" s="55" t="s">
        <v>266</v>
      </c>
      <c r="C8725" s="55" t="s">
        <v>152</v>
      </c>
      <c r="D8725" s="55" t="s">
        <v>267</v>
      </c>
      <c r="E8725" s="55" t="s">
        <v>4304</v>
      </c>
      <c r="F8725" s="55">
        <v>17</v>
      </c>
      <c r="G8725" s="55">
        <v>16</v>
      </c>
    </row>
    <row r="8726" spans="2:7">
      <c r="B8726" s="55" t="s">
        <v>266</v>
      </c>
      <c r="C8726" s="55" t="s">
        <v>152</v>
      </c>
      <c r="D8726" s="55" t="s">
        <v>269</v>
      </c>
      <c r="E8726" s="55" t="s">
        <v>4304</v>
      </c>
      <c r="F8726" s="55">
        <v>8</v>
      </c>
      <c r="G8726" s="55">
        <v>5</v>
      </c>
    </row>
    <row r="8727" spans="2:7">
      <c r="B8727" s="55" t="s">
        <v>266</v>
      </c>
      <c r="C8727" s="55" t="s">
        <v>152</v>
      </c>
      <c r="D8727" s="55" t="s">
        <v>270</v>
      </c>
      <c r="E8727" s="55" t="s">
        <v>4304</v>
      </c>
      <c r="F8727" s="55">
        <v>2</v>
      </c>
      <c r="G8727" s="55">
        <v>0</v>
      </c>
    </row>
    <row r="8728" spans="2:7">
      <c r="B8728" s="55" t="s">
        <v>266</v>
      </c>
      <c r="C8728" s="55" t="s">
        <v>152</v>
      </c>
      <c r="D8728" s="55" t="s">
        <v>267</v>
      </c>
      <c r="E8728" s="55" t="s">
        <v>4305</v>
      </c>
      <c r="F8728" s="55">
        <v>1</v>
      </c>
      <c r="G8728" s="55">
        <v>6</v>
      </c>
    </row>
    <row r="8729" spans="2:7">
      <c r="B8729" s="55" t="s">
        <v>266</v>
      </c>
      <c r="C8729" s="55" t="s">
        <v>152</v>
      </c>
      <c r="D8729" s="55" t="s">
        <v>267</v>
      </c>
      <c r="E8729" s="55" t="s">
        <v>4306</v>
      </c>
      <c r="F8729" s="55">
        <v>250</v>
      </c>
      <c r="G8729" s="55">
        <v>250</v>
      </c>
    </row>
    <row r="8730" spans="2:7">
      <c r="B8730" s="55" t="s">
        <v>266</v>
      </c>
      <c r="C8730" s="55" t="s">
        <v>152</v>
      </c>
      <c r="D8730" s="55" t="s">
        <v>269</v>
      </c>
      <c r="E8730" s="55" t="s">
        <v>4306</v>
      </c>
      <c r="F8730" s="55">
        <v>138</v>
      </c>
      <c r="G8730" s="55">
        <v>125</v>
      </c>
    </row>
    <row r="8731" spans="2:7">
      <c r="B8731" s="55" t="s">
        <v>266</v>
      </c>
      <c r="C8731" s="55" t="s">
        <v>152</v>
      </c>
      <c r="D8731" s="55" t="s">
        <v>270</v>
      </c>
      <c r="E8731" s="55" t="s">
        <v>4306</v>
      </c>
      <c r="F8731" s="55">
        <v>43</v>
      </c>
      <c r="G8731" s="55">
        <v>31</v>
      </c>
    </row>
    <row r="8732" spans="2:7">
      <c r="B8732" s="55" t="s">
        <v>266</v>
      </c>
      <c r="C8732" s="55" t="s">
        <v>152</v>
      </c>
      <c r="D8732" s="55" t="s">
        <v>267</v>
      </c>
      <c r="E8732" s="55" t="s">
        <v>4307</v>
      </c>
      <c r="F8732" s="55">
        <v>39</v>
      </c>
      <c r="G8732" s="55">
        <v>30</v>
      </c>
    </row>
    <row r="8733" spans="2:7">
      <c r="B8733" s="55" t="s">
        <v>266</v>
      </c>
      <c r="C8733" s="55" t="s">
        <v>152</v>
      </c>
      <c r="D8733" s="55" t="s">
        <v>269</v>
      </c>
      <c r="E8733" s="55" t="s">
        <v>4307</v>
      </c>
      <c r="F8733" s="55">
        <v>62</v>
      </c>
      <c r="G8733" s="55">
        <v>70</v>
      </c>
    </row>
    <row r="8734" spans="2:7">
      <c r="B8734" s="55" t="s">
        <v>266</v>
      </c>
      <c r="C8734" s="55" t="s">
        <v>152</v>
      </c>
      <c r="D8734" s="55" t="s">
        <v>270</v>
      </c>
      <c r="E8734" s="55" t="s">
        <v>4307</v>
      </c>
      <c r="F8734" s="55">
        <v>2</v>
      </c>
      <c r="G8734" s="55">
        <v>1</v>
      </c>
    </row>
    <row r="8735" spans="2:7">
      <c r="B8735" s="55" t="s">
        <v>266</v>
      </c>
      <c r="C8735" s="55" t="s">
        <v>152</v>
      </c>
      <c r="D8735" s="55" t="s">
        <v>267</v>
      </c>
      <c r="E8735" s="55" t="s">
        <v>4308</v>
      </c>
      <c r="F8735" s="55">
        <v>6</v>
      </c>
      <c r="G8735" s="55">
        <v>5</v>
      </c>
    </row>
    <row r="8736" spans="2:7">
      <c r="B8736" s="55" t="s">
        <v>266</v>
      </c>
      <c r="C8736" s="55" t="s">
        <v>152</v>
      </c>
      <c r="D8736" s="55" t="s">
        <v>267</v>
      </c>
      <c r="E8736" s="55" t="s">
        <v>4309</v>
      </c>
      <c r="F8736" s="55">
        <v>55</v>
      </c>
      <c r="G8736" s="55">
        <v>32</v>
      </c>
    </row>
    <row r="8737" spans="2:7">
      <c r="B8737" s="55" t="s">
        <v>266</v>
      </c>
      <c r="C8737" s="55" t="s">
        <v>152</v>
      </c>
      <c r="D8737" s="55" t="s">
        <v>269</v>
      </c>
      <c r="E8737" s="55" t="s">
        <v>4309</v>
      </c>
      <c r="F8737" s="55">
        <v>23</v>
      </c>
      <c r="G8737" s="55">
        <v>32</v>
      </c>
    </row>
    <row r="8738" spans="2:7">
      <c r="B8738" s="55" t="s">
        <v>266</v>
      </c>
      <c r="C8738" s="55" t="s">
        <v>152</v>
      </c>
      <c r="D8738" s="55" t="s">
        <v>270</v>
      </c>
      <c r="E8738" s="55" t="s">
        <v>4309</v>
      </c>
      <c r="F8738" s="55">
        <v>4</v>
      </c>
      <c r="G8738" s="55">
        <v>0</v>
      </c>
    </row>
    <row r="8739" spans="2:7">
      <c r="B8739" s="55" t="s">
        <v>266</v>
      </c>
      <c r="C8739" s="55" t="s">
        <v>152</v>
      </c>
      <c r="D8739" s="55" t="s">
        <v>267</v>
      </c>
      <c r="E8739" s="55" t="s">
        <v>777</v>
      </c>
      <c r="F8739" s="55">
        <v>16</v>
      </c>
      <c r="G8739" s="55">
        <v>9</v>
      </c>
    </row>
    <row r="8740" spans="2:7">
      <c r="B8740" s="55" t="s">
        <v>266</v>
      </c>
      <c r="C8740" s="55" t="s">
        <v>152</v>
      </c>
      <c r="D8740" s="55" t="s">
        <v>269</v>
      </c>
      <c r="E8740" s="55" t="s">
        <v>777</v>
      </c>
      <c r="F8740" s="55">
        <v>2</v>
      </c>
      <c r="G8740" s="55">
        <v>0</v>
      </c>
    </row>
    <row r="8741" spans="2:7">
      <c r="B8741" s="55" t="s">
        <v>266</v>
      </c>
      <c r="C8741" s="55" t="s">
        <v>152</v>
      </c>
      <c r="D8741" s="55" t="s">
        <v>267</v>
      </c>
      <c r="E8741" s="55" t="s">
        <v>4310</v>
      </c>
      <c r="F8741" s="55">
        <v>247</v>
      </c>
      <c r="G8741" s="55">
        <v>169</v>
      </c>
    </row>
    <row r="8742" spans="2:7">
      <c r="B8742" s="55" t="s">
        <v>266</v>
      </c>
      <c r="C8742" s="55" t="s">
        <v>152</v>
      </c>
      <c r="D8742" s="55" t="s">
        <v>269</v>
      </c>
      <c r="E8742" s="55" t="s">
        <v>4310</v>
      </c>
      <c r="F8742" s="55">
        <v>52</v>
      </c>
      <c r="G8742" s="55">
        <v>12</v>
      </c>
    </row>
    <row r="8743" spans="2:7">
      <c r="B8743" s="55" t="s">
        <v>266</v>
      </c>
      <c r="C8743" s="55" t="s">
        <v>152</v>
      </c>
      <c r="D8743" s="55" t="s">
        <v>270</v>
      </c>
      <c r="E8743" s="55" t="s">
        <v>4310</v>
      </c>
      <c r="F8743" s="55">
        <v>13</v>
      </c>
      <c r="G8743" s="55">
        <v>10</v>
      </c>
    </row>
    <row r="8744" spans="2:7">
      <c r="B8744" s="55" t="s">
        <v>266</v>
      </c>
      <c r="C8744" s="55" t="s">
        <v>152</v>
      </c>
      <c r="D8744" s="55" t="s">
        <v>267</v>
      </c>
      <c r="E8744" s="55" t="s">
        <v>4311</v>
      </c>
      <c r="F8744" s="55">
        <v>20</v>
      </c>
      <c r="G8744" s="55">
        <v>12</v>
      </c>
    </row>
    <row r="8745" spans="2:7">
      <c r="B8745" s="55" t="s">
        <v>266</v>
      </c>
      <c r="C8745" s="55" t="s">
        <v>152</v>
      </c>
      <c r="D8745" s="55" t="s">
        <v>269</v>
      </c>
      <c r="E8745" s="55" t="s">
        <v>4311</v>
      </c>
      <c r="F8745" s="55">
        <v>50</v>
      </c>
      <c r="G8745" s="55">
        <v>50</v>
      </c>
    </row>
    <row r="8746" spans="2:7">
      <c r="B8746" s="55" t="s">
        <v>266</v>
      </c>
      <c r="C8746" s="55" t="s">
        <v>152</v>
      </c>
      <c r="D8746" s="55" t="s">
        <v>270</v>
      </c>
      <c r="E8746" s="55" t="s">
        <v>4311</v>
      </c>
      <c r="F8746" s="55">
        <v>2</v>
      </c>
      <c r="G8746" s="55">
        <v>2</v>
      </c>
    </row>
    <row r="8747" spans="2:7">
      <c r="B8747" s="55" t="s">
        <v>266</v>
      </c>
      <c r="C8747" s="55" t="s">
        <v>152</v>
      </c>
      <c r="D8747" s="55" t="s">
        <v>267</v>
      </c>
      <c r="E8747" s="55" t="s">
        <v>4312</v>
      </c>
      <c r="F8747" s="55">
        <v>2</v>
      </c>
      <c r="G8747" s="55">
        <v>1</v>
      </c>
    </row>
    <row r="8748" spans="2:7">
      <c r="B8748" s="55" t="s">
        <v>266</v>
      </c>
      <c r="C8748" s="55" t="s">
        <v>152</v>
      </c>
      <c r="D8748" s="55" t="s">
        <v>267</v>
      </c>
      <c r="E8748" s="55" t="s">
        <v>4313</v>
      </c>
      <c r="F8748" s="55">
        <v>0</v>
      </c>
      <c r="G8748" s="55">
        <v>1</v>
      </c>
    </row>
    <row r="8749" spans="2:7">
      <c r="B8749" s="55" t="s">
        <v>266</v>
      </c>
      <c r="C8749" s="55" t="s">
        <v>152</v>
      </c>
      <c r="D8749" s="55" t="s">
        <v>267</v>
      </c>
      <c r="E8749" s="55" t="s">
        <v>4314</v>
      </c>
      <c r="F8749" s="55">
        <v>0</v>
      </c>
      <c r="G8749" s="55">
        <v>6</v>
      </c>
    </row>
    <row r="8750" spans="2:7">
      <c r="B8750" s="55" t="s">
        <v>266</v>
      </c>
      <c r="C8750" s="55" t="s">
        <v>152</v>
      </c>
      <c r="D8750" s="55" t="s">
        <v>269</v>
      </c>
      <c r="E8750" s="55" t="s">
        <v>4314</v>
      </c>
      <c r="F8750" s="55">
        <v>0</v>
      </c>
      <c r="G8750" s="55">
        <v>0</v>
      </c>
    </row>
    <row r="8751" spans="2:7">
      <c r="B8751" s="55" t="s">
        <v>266</v>
      </c>
      <c r="C8751" s="55" t="s">
        <v>152</v>
      </c>
      <c r="D8751" s="55" t="s">
        <v>267</v>
      </c>
      <c r="E8751" s="55" t="s">
        <v>4315</v>
      </c>
      <c r="F8751" s="55">
        <v>38</v>
      </c>
      <c r="G8751" s="55">
        <v>24</v>
      </c>
    </row>
    <row r="8752" spans="2:7">
      <c r="B8752" s="55" t="s">
        <v>266</v>
      </c>
      <c r="C8752" s="55" t="s">
        <v>152</v>
      </c>
      <c r="D8752" s="55" t="s">
        <v>269</v>
      </c>
      <c r="E8752" s="55" t="s">
        <v>4315</v>
      </c>
      <c r="F8752" s="55">
        <v>18</v>
      </c>
      <c r="G8752" s="55">
        <v>16</v>
      </c>
    </row>
    <row r="8753" spans="2:7">
      <c r="B8753" s="55" t="s">
        <v>266</v>
      </c>
      <c r="C8753" s="55" t="s">
        <v>152</v>
      </c>
      <c r="D8753" s="55" t="s">
        <v>270</v>
      </c>
      <c r="E8753" s="55" t="s">
        <v>4315</v>
      </c>
      <c r="F8753" s="55">
        <v>0</v>
      </c>
      <c r="G8753" s="55">
        <v>0</v>
      </c>
    </row>
    <row r="8754" spans="2:7">
      <c r="B8754" s="55" t="s">
        <v>266</v>
      </c>
      <c r="C8754" s="55" t="s">
        <v>152</v>
      </c>
      <c r="D8754" s="55" t="s">
        <v>267</v>
      </c>
      <c r="E8754" s="55" t="s">
        <v>4316</v>
      </c>
      <c r="F8754" s="55">
        <v>149</v>
      </c>
      <c r="G8754" s="55">
        <v>162</v>
      </c>
    </row>
    <row r="8755" spans="2:7">
      <c r="B8755" s="55" t="s">
        <v>266</v>
      </c>
      <c r="C8755" s="55" t="s">
        <v>152</v>
      </c>
      <c r="D8755" s="55" t="s">
        <v>269</v>
      </c>
      <c r="E8755" s="55" t="s">
        <v>4316</v>
      </c>
      <c r="F8755" s="55">
        <v>249</v>
      </c>
      <c r="G8755" s="55">
        <v>197</v>
      </c>
    </row>
    <row r="8756" spans="2:7">
      <c r="B8756" s="55" t="s">
        <v>266</v>
      </c>
      <c r="C8756" s="55" t="s">
        <v>152</v>
      </c>
      <c r="D8756" s="55" t="s">
        <v>270</v>
      </c>
      <c r="E8756" s="55" t="s">
        <v>4316</v>
      </c>
      <c r="F8756" s="55">
        <v>97</v>
      </c>
      <c r="G8756" s="55">
        <v>83</v>
      </c>
    </row>
    <row r="8757" spans="2:7">
      <c r="B8757" s="55" t="s">
        <v>266</v>
      </c>
      <c r="C8757" s="55" t="s">
        <v>152</v>
      </c>
      <c r="D8757" s="55" t="s">
        <v>267</v>
      </c>
      <c r="E8757" s="55" t="s">
        <v>4317</v>
      </c>
      <c r="F8757" s="55">
        <v>39</v>
      </c>
      <c r="G8757" s="55">
        <v>65</v>
      </c>
    </row>
    <row r="8758" spans="2:7">
      <c r="B8758" s="55" t="s">
        <v>266</v>
      </c>
      <c r="C8758" s="55" t="s">
        <v>152</v>
      </c>
      <c r="D8758" s="55" t="s">
        <v>269</v>
      </c>
      <c r="E8758" s="55" t="s">
        <v>4317</v>
      </c>
      <c r="F8758" s="55">
        <v>0</v>
      </c>
      <c r="G8758" s="55">
        <v>0</v>
      </c>
    </row>
    <row r="8759" spans="2:7">
      <c r="B8759" s="55" t="s">
        <v>266</v>
      </c>
      <c r="C8759" s="55" t="s">
        <v>152</v>
      </c>
      <c r="D8759" s="55" t="s">
        <v>267</v>
      </c>
      <c r="E8759" s="55" t="s">
        <v>4318</v>
      </c>
      <c r="F8759" s="55">
        <v>1</v>
      </c>
      <c r="G8759" s="55">
        <v>0</v>
      </c>
    </row>
    <row r="8760" spans="2:7">
      <c r="B8760" s="55" t="s">
        <v>266</v>
      </c>
      <c r="C8760" s="55" t="s">
        <v>152</v>
      </c>
      <c r="D8760" s="55" t="s">
        <v>269</v>
      </c>
      <c r="E8760" s="55" t="s">
        <v>4318</v>
      </c>
      <c r="F8760" s="55">
        <v>2</v>
      </c>
      <c r="G8760" s="55">
        <v>2</v>
      </c>
    </row>
    <row r="8761" spans="2:7">
      <c r="B8761" s="55" t="s">
        <v>266</v>
      </c>
      <c r="C8761" s="55" t="s">
        <v>152</v>
      </c>
      <c r="D8761" s="55" t="s">
        <v>267</v>
      </c>
      <c r="E8761" s="55" t="s">
        <v>4319</v>
      </c>
      <c r="F8761" s="55">
        <v>43</v>
      </c>
      <c r="G8761" s="55">
        <v>12</v>
      </c>
    </row>
    <row r="8762" spans="2:7">
      <c r="B8762" s="55" t="s">
        <v>266</v>
      </c>
      <c r="C8762" s="55" t="s">
        <v>152</v>
      </c>
      <c r="D8762" s="55" t="s">
        <v>269</v>
      </c>
      <c r="E8762" s="55" t="s">
        <v>4319</v>
      </c>
      <c r="F8762" s="55">
        <v>8</v>
      </c>
      <c r="G8762" s="55">
        <v>2</v>
      </c>
    </row>
    <row r="8763" spans="2:7">
      <c r="B8763" s="55" t="s">
        <v>266</v>
      </c>
      <c r="C8763" s="55" t="s">
        <v>152</v>
      </c>
      <c r="D8763" s="55" t="s">
        <v>270</v>
      </c>
      <c r="E8763" s="55" t="s">
        <v>4319</v>
      </c>
      <c r="F8763" s="55">
        <v>0</v>
      </c>
      <c r="G8763" s="55">
        <v>3</v>
      </c>
    </row>
    <row r="8764" spans="2:7">
      <c r="B8764" s="55" t="s">
        <v>266</v>
      </c>
      <c r="C8764" s="55" t="s">
        <v>152</v>
      </c>
      <c r="D8764" s="55" t="s">
        <v>267</v>
      </c>
      <c r="E8764" s="55" t="s">
        <v>4320</v>
      </c>
      <c r="F8764" s="55">
        <v>79</v>
      </c>
      <c r="G8764" s="55">
        <v>60</v>
      </c>
    </row>
    <row r="8765" spans="2:7">
      <c r="B8765" s="55" t="s">
        <v>266</v>
      </c>
      <c r="C8765" s="55" t="s">
        <v>152</v>
      </c>
      <c r="D8765" s="55" t="s">
        <v>269</v>
      </c>
      <c r="E8765" s="55" t="s">
        <v>4320</v>
      </c>
      <c r="F8765" s="55">
        <v>0</v>
      </c>
      <c r="G8765" s="55">
        <v>0</v>
      </c>
    </row>
    <row r="8766" spans="2:7">
      <c r="B8766" s="55" t="s">
        <v>266</v>
      </c>
      <c r="C8766" s="55" t="s">
        <v>152</v>
      </c>
      <c r="D8766" s="55" t="s">
        <v>270</v>
      </c>
      <c r="E8766" s="55" t="s">
        <v>4320</v>
      </c>
      <c r="F8766" s="55">
        <v>0</v>
      </c>
      <c r="G8766" s="55">
        <v>0</v>
      </c>
    </row>
    <row r="8767" spans="2:7">
      <c r="B8767" s="55" t="s">
        <v>266</v>
      </c>
      <c r="C8767" s="55" t="s">
        <v>152</v>
      </c>
      <c r="D8767" s="55" t="s">
        <v>267</v>
      </c>
      <c r="E8767" s="55" t="s">
        <v>3986</v>
      </c>
      <c r="F8767" s="55">
        <v>9</v>
      </c>
      <c r="G8767" s="55">
        <v>6</v>
      </c>
    </row>
    <row r="8768" spans="2:7">
      <c r="B8768" s="55" t="s">
        <v>266</v>
      </c>
      <c r="C8768" s="55" t="s">
        <v>152</v>
      </c>
      <c r="D8768" s="55" t="s">
        <v>267</v>
      </c>
      <c r="E8768" s="55" t="s">
        <v>4321</v>
      </c>
      <c r="F8768" s="55">
        <v>0</v>
      </c>
      <c r="G8768" s="55">
        <v>0</v>
      </c>
    </row>
    <row r="8769" spans="2:7">
      <c r="B8769" s="55" t="s">
        <v>266</v>
      </c>
      <c r="C8769" s="55" t="s">
        <v>152</v>
      </c>
      <c r="D8769" s="55" t="s">
        <v>267</v>
      </c>
      <c r="E8769" s="55" t="s">
        <v>4322</v>
      </c>
      <c r="F8769" s="55">
        <v>42</v>
      </c>
      <c r="G8769" s="55">
        <v>40</v>
      </c>
    </row>
    <row r="8770" spans="2:7">
      <c r="B8770" s="55" t="s">
        <v>266</v>
      </c>
      <c r="C8770" s="55" t="s">
        <v>152</v>
      </c>
      <c r="D8770" s="55" t="s">
        <v>269</v>
      </c>
      <c r="E8770" s="55" t="s">
        <v>4322</v>
      </c>
      <c r="F8770" s="55">
        <v>19</v>
      </c>
      <c r="G8770" s="55">
        <v>17</v>
      </c>
    </row>
    <row r="8771" spans="2:7">
      <c r="B8771" s="55" t="s">
        <v>266</v>
      </c>
      <c r="C8771" s="55" t="s">
        <v>152</v>
      </c>
      <c r="D8771" s="55" t="s">
        <v>270</v>
      </c>
      <c r="E8771" s="55" t="s">
        <v>4322</v>
      </c>
      <c r="F8771" s="55">
        <v>4</v>
      </c>
      <c r="G8771" s="55">
        <v>1</v>
      </c>
    </row>
    <row r="8772" spans="2:7">
      <c r="B8772" s="55" t="s">
        <v>266</v>
      </c>
      <c r="C8772" s="55" t="s">
        <v>152</v>
      </c>
      <c r="D8772" s="55" t="s">
        <v>267</v>
      </c>
      <c r="E8772" s="55" t="s">
        <v>4323</v>
      </c>
      <c r="F8772" s="55">
        <v>1</v>
      </c>
      <c r="G8772" s="55">
        <v>0</v>
      </c>
    </row>
    <row r="8773" spans="2:7">
      <c r="B8773" s="55" t="s">
        <v>266</v>
      </c>
      <c r="C8773" s="55" t="s">
        <v>152</v>
      </c>
      <c r="D8773" s="55" t="s">
        <v>269</v>
      </c>
      <c r="E8773" s="55" t="s">
        <v>4323</v>
      </c>
      <c r="F8773" s="55">
        <v>0</v>
      </c>
      <c r="G8773" s="55">
        <v>0</v>
      </c>
    </row>
    <row r="8774" spans="2:7">
      <c r="B8774" s="55" t="s">
        <v>266</v>
      </c>
      <c r="C8774" s="55" t="s">
        <v>152</v>
      </c>
      <c r="D8774" s="55" t="s">
        <v>267</v>
      </c>
      <c r="E8774" s="55" t="s">
        <v>4324</v>
      </c>
      <c r="F8774" s="55">
        <v>0</v>
      </c>
      <c r="G8774" s="55">
        <v>0</v>
      </c>
    </row>
    <row r="8775" spans="2:7">
      <c r="B8775" s="55" t="s">
        <v>266</v>
      </c>
      <c r="C8775" s="55" t="s">
        <v>152</v>
      </c>
      <c r="D8775" s="55" t="s">
        <v>269</v>
      </c>
      <c r="E8775" s="55" t="s">
        <v>4324</v>
      </c>
      <c r="F8775" s="55">
        <v>0</v>
      </c>
      <c r="G8775" s="55">
        <v>0</v>
      </c>
    </row>
    <row r="8776" spans="2:7">
      <c r="B8776" s="55" t="s">
        <v>266</v>
      </c>
      <c r="C8776" s="55" t="s">
        <v>152</v>
      </c>
      <c r="D8776" s="55" t="s">
        <v>267</v>
      </c>
      <c r="E8776" s="55" t="s">
        <v>4325</v>
      </c>
      <c r="F8776" s="55">
        <v>24</v>
      </c>
      <c r="G8776" s="55">
        <v>18</v>
      </c>
    </row>
    <row r="8777" spans="2:7">
      <c r="B8777" s="55" t="s">
        <v>266</v>
      </c>
      <c r="C8777" s="55" t="s">
        <v>152</v>
      </c>
      <c r="D8777" s="55" t="s">
        <v>269</v>
      </c>
      <c r="E8777" s="55" t="s">
        <v>4325</v>
      </c>
      <c r="F8777" s="55">
        <v>15</v>
      </c>
      <c r="G8777" s="55">
        <v>7</v>
      </c>
    </row>
    <row r="8778" spans="2:7">
      <c r="B8778" s="55" t="s">
        <v>266</v>
      </c>
      <c r="C8778" s="55" t="s">
        <v>152</v>
      </c>
      <c r="D8778" s="55" t="s">
        <v>270</v>
      </c>
      <c r="E8778" s="55" t="s">
        <v>4325</v>
      </c>
      <c r="F8778" s="55">
        <v>1</v>
      </c>
      <c r="G8778" s="55">
        <v>0</v>
      </c>
    </row>
    <row r="8779" spans="2:7">
      <c r="B8779" s="55" t="s">
        <v>266</v>
      </c>
      <c r="C8779" s="55" t="s">
        <v>152</v>
      </c>
      <c r="D8779" s="55" t="s">
        <v>267</v>
      </c>
      <c r="E8779" s="55" t="s">
        <v>4326</v>
      </c>
      <c r="F8779" s="55">
        <v>14</v>
      </c>
      <c r="G8779" s="55">
        <v>32</v>
      </c>
    </row>
    <row r="8780" spans="2:7">
      <c r="B8780" s="55" t="s">
        <v>266</v>
      </c>
      <c r="C8780" s="55" t="s">
        <v>152</v>
      </c>
      <c r="D8780" s="55" t="s">
        <v>269</v>
      </c>
      <c r="E8780" s="55" t="s">
        <v>4326</v>
      </c>
      <c r="F8780" s="55">
        <v>0</v>
      </c>
      <c r="G8780" s="55">
        <v>5</v>
      </c>
    </row>
    <row r="8781" spans="2:7">
      <c r="B8781" s="55" t="s">
        <v>266</v>
      </c>
      <c r="C8781" s="55" t="s">
        <v>152</v>
      </c>
      <c r="D8781" s="55" t="s">
        <v>270</v>
      </c>
      <c r="E8781" s="55" t="s">
        <v>4326</v>
      </c>
      <c r="F8781" s="55">
        <v>0</v>
      </c>
      <c r="G8781" s="55">
        <v>3</v>
      </c>
    </row>
    <row r="8782" spans="2:7">
      <c r="B8782" s="55" t="s">
        <v>266</v>
      </c>
      <c r="C8782" s="55" t="s">
        <v>152</v>
      </c>
      <c r="D8782" s="55" t="s">
        <v>267</v>
      </c>
      <c r="E8782" s="55" t="s">
        <v>4327</v>
      </c>
      <c r="F8782" s="55">
        <v>15</v>
      </c>
      <c r="G8782" s="55">
        <v>18</v>
      </c>
    </row>
    <row r="8783" spans="2:7">
      <c r="B8783" s="55" t="s">
        <v>266</v>
      </c>
      <c r="C8783" s="55" t="s">
        <v>152</v>
      </c>
      <c r="D8783" s="55" t="s">
        <v>269</v>
      </c>
      <c r="E8783" s="55" t="s">
        <v>4327</v>
      </c>
      <c r="F8783" s="55">
        <v>0</v>
      </c>
      <c r="G8783" s="55">
        <v>0</v>
      </c>
    </row>
    <row r="8784" spans="2:7">
      <c r="B8784" s="55" t="s">
        <v>266</v>
      </c>
      <c r="C8784" s="55" t="s">
        <v>152</v>
      </c>
      <c r="D8784" s="55" t="s">
        <v>267</v>
      </c>
      <c r="E8784" s="55" t="s">
        <v>4328</v>
      </c>
      <c r="F8784" s="55">
        <v>5</v>
      </c>
      <c r="G8784" s="55">
        <v>8</v>
      </c>
    </row>
    <row r="8785" spans="2:7">
      <c r="B8785" s="55" t="s">
        <v>266</v>
      </c>
      <c r="C8785" s="55" t="s">
        <v>152</v>
      </c>
      <c r="D8785" s="55" t="s">
        <v>269</v>
      </c>
      <c r="E8785" s="55" t="s">
        <v>4328</v>
      </c>
      <c r="F8785" s="55">
        <v>6</v>
      </c>
      <c r="G8785" s="55">
        <v>0</v>
      </c>
    </row>
    <row r="8786" spans="2:7">
      <c r="B8786" s="55" t="s">
        <v>266</v>
      </c>
      <c r="C8786" s="55" t="s">
        <v>152</v>
      </c>
      <c r="D8786" s="55" t="s">
        <v>270</v>
      </c>
      <c r="E8786" s="55" t="s">
        <v>4328</v>
      </c>
      <c r="F8786" s="55">
        <v>7</v>
      </c>
      <c r="G8786" s="55">
        <v>2</v>
      </c>
    </row>
    <row r="8787" spans="2:7">
      <c r="B8787" s="55" t="s">
        <v>266</v>
      </c>
      <c r="C8787" s="55" t="s">
        <v>152</v>
      </c>
      <c r="D8787" s="55" t="s">
        <v>267</v>
      </c>
      <c r="E8787" s="55" t="s">
        <v>4329</v>
      </c>
      <c r="F8787" s="55">
        <v>87</v>
      </c>
      <c r="G8787" s="55">
        <v>104</v>
      </c>
    </row>
    <row r="8788" spans="2:7">
      <c r="B8788" s="55" t="s">
        <v>266</v>
      </c>
      <c r="C8788" s="55" t="s">
        <v>152</v>
      </c>
      <c r="D8788" s="55" t="s">
        <v>269</v>
      </c>
      <c r="E8788" s="55" t="s">
        <v>4329</v>
      </c>
      <c r="F8788" s="55">
        <v>26</v>
      </c>
      <c r="G8788" s="55">
        <v>41</v>
      </c>
    </row>
    <row r="8789" spans="2:7">
      <c r="B8789" s="55" t="s">
        <v>266</v>
      </c>
      <c r="C8789" s="55" t="s">
        <v>152</v>
      </c>
      <c r="D8789" s="55" t="s">
        <v>270</v>
      </c>
      <c r="E8789" s="55" t="s">
        <v>4329</v>
      </c>
      <c r="F8789" s="55">
        <v>8</v>
      </c>
      <c r="G8789" s="55">
        <v>10</v>
      </c>
    </row>
    <row r="8790" spans="2:7">
      <c r="B8790" s="55" t="s">
        <v>266</v>
      </c>
      <c r="C8790" s="55" t="s">
        <v>152</v>
      </c>
      <c r="D8790" s="55" t="s">
        <v>267</v>
      </c>
      <c r="E8790" s="55" t="s">
        <v>4330</v>
      </c>
      <c r="F8790" s="55">
        <v>18</v>
      </c>
      <c r="G8790" s="55">
        <v>24</v>
      </c>
    </row>
    <row r="8791" spans="2:7">
      <c r="B8791" s="55" t="s">
        <v>266</v>
      </c>
      <c r="C8791" s="55" t="s">
        <v>152</v>
      </c>
      <c r="D8791" s="55" t="s">
        <v>269</v>
      </c>
      <c r="E8791" s="55" t="s">
        <v>4330</v>
      </c>
      <c r="F8791" s="55">
        <v>0</v>
      </c>
      <c r="G8791" s="55">
        <v>0</v>
      </c>
    </row>
    <row r="8792" spans="2:7">
      <c r="B8792" s="55" t="s">
        <v>266</v>
      </c>
      <c r="C8792" s="55" t="s">
        <v>152</v>
      </c>
      <c r="D8792" s="55" t="s">
        <v>270</v>
      </c>
      <c r="E8792" s="55" t="s">
        <v>4330</v>
      </c>
      <c r="F8792" s="55">
        <v>1</v>
      </c>
      <c r="G8792" s="55">
        <v>6</v>
      </c>
    </row>
    <row r="8793" spans="2:7">
      <c r="B8793" s="55" t="s">
        <v>266</v>
      </c>
      <c r="C8793" s="55" t="s">
        <v>152</v>
      </c>
      <c r="D8793" s="55" t="s">
        <v>267</v>
      </c>
      <c r="E8793" s="55" t="s">
        <v>3601</v>
      </c>
      <c r="F8793" s="55">
        <v>8</v>
      </c>
      <c r="G8793" s="55">
        <v>0</v>
      </c>
    </row>
    <row r="8794" spans="2:7">
      <c r="B8794" s="55" t="s">
        <v>266</v>
      </c>
      <c r="C8794" s="55" t="s">
        <v>152</v>
      </c>
      <c r="D8794" s="55" t="s">
        <v>269</v>
      </c>
      <c r="E8794" s="55" t="s">
        <v>3601</v>
      </c>
      <c r="F8794" s="55">
        <v>0</v>
      </c>
      <c r="G8794" s="55">
        <v>2</v>
      </c>
    </row>
    <row r="8795" spans="2:7">
      <c r="B8795" s="55" t="s">
        <v>266</v>
      </c>
      <c r="C8795" s="55" t="s">
        <v>152</v>
      </c>
      <c r="D8795" s="55" t="s">
        <v>270</v>
      </c>
      <c r="E8795" s="55" t="s">
        <v>3601</v>
      </c>
      <c r="F8795" s="55">
        <v>0</v>
      </c>
      <c r="G8795" s="55">
        <v>0</v>
      </c>
    </row>
    <row r="8796" spans="2:7">
      <c r="B8796" s="55" t="s">
        <v>266</v>
      </c>
      <c r="C8796" s="55" t="s">
        <v>152</v>
      </c>
      <c r="D8796" s="55" t="s">
        <v>267</v>
      </c>
      <c r="E8796" s="55" t="s">
        <v>4331</v>
      </c>
      <c r="F8796" s="55">
        <v>65</v>
      </c>
      <c r="G8796" s="55">
        <v>64</v>
      </c>
    </row>
    <row r="8797" spans="2:7">
      <c r="B8797" s="55" t="s">
        <v>266</v>
      </c>
      <c r="C8797" s="55" t="s">
        <v>152</v>
      </c>
      <c r="D8797" s="55" t="s">
        <v>269</v>
      </c>
      <c r="E8797" s="55" t="s">
        <v>4331</v>
      </c>
      <c r="F8797" s="55">
        <v>5</v>
      </c>
      <c r="G8797" s="55">
        <v>6</v>
      </c>
    </row>
    <row r="8798" spans="2:7">
      <c r="B8798" s="55" t="s">
        <v>266</v>
      </c>
      <c r="C8798" s="55" t="s">
        <v>152</v>
      </c>
      <c r="D8798" s="55" t="s">
        <v>270</v>
      </c>
      <c r="E8798" s="55" t="s">
        <v>4331</v>
      </c>
      <c r="F8798" s="55">
        <v>6</v>
      </c>
      <c r="G8798" s="55">
        <v>5</v>
      </c>
    </row>
    <row r="8799" spans="2:7">
      <c r="B8799" s="55" t="s">
        <v>266</v>
      </c>
      <c r="C8799" s="55" t="s">
        <v>152</v>
      </c>
      <c r="D8799" s="55" t="s">
        <v>267</v>
      </c>
      <c r="E8799" s="55" t="s">
        <v>4332</v>
      </c>
      <c r="F8799" s="55">
        <v>3</v>
      </c>
      <c r="G8799" s="55">
        <v>0</v>
      </c>
    </row>
    <row r="8800" spans="2:7">
      <c r="B8800" s="55" t="s">
        <v>266</v>
      </c>
      <c r="C8800" s="55" t="s">
        <v>152</v>
      </c>
      <c r="D8800" s="55" t="s">
        <v>269</v>
      </c>
      <c r="E8800" s="55" t="s">
        <v>4332</v>
      </c>
      <c r="F8800" s="55">
        <v>0</v>
      </c>
      <c r="G8800" s="55">
        <v>1</v>
      </c>
    </row>
    <row r="8801" spans="2:7">
      <c r="B8801" s="55" t="s">
        <v>266</v>
      </c>
      <c r="C8801" s="55" t="s">
        <v>152</v>
      </c>
      <c r="D8801" s="55" t="s">
        <v>270</v>
      </c>
      <c r="E8801" s="55" t="s">
        <v>4332</v>
      </c>
      <c r="F8801" s="55">
        <v>3</v>
      </c>
      <c r="G8801" s="55">
        <v>1</v>
      </c>
    </row>
    <row r="8802" spans="2:7">
      <c r="B8802" s="55" t="s">
        <v>266</v>
      </c>
      <c r="C8802" s="55" t="s">
        <v>152</v>
      </c>
      <c r="D8802" s="55" t="s">
        <v>267</v>
      </c>
      <c r="E8802" s="55" t="s">
        <v>4333</v>
      </c>
      <c r="F8802" s="55">
        <v>141</v>
      </c>
      <c r="G8802" s="55">
        <v>78</v>
      </c>
    </row>
    <row r="8803" spans="2:7">
      <c r="B8803" s="55" t="s">
        <v>266</v>
      </c>
      <c r="C8803" s="55" t="s">
        <v>152</v>
      </c>
      <c r="D8803" s="55" t="s">
        <v>269</v>
      </c>
      <c r="E8803" s="55" t="s">
        <v>4333</v>
      </c>
      <c r="F8803" s="55">
        <v>99</v>
      </c>
      <c r="G8803" s="55">
        <v>72</v>
      </c>
    </row>
    <row r="8804" spans="2:7">
      <c r="B8804" s="55" t="s">
        <v>266</v>
      </c>
      <c r="C8804" s="55" t="s">
        <v>152</v>
      </c>
      <c r="D8804" s="55" t="s">
        <v>270</v>
      </c>
      <c r="E8804" s="55" t="s">
        <v>4333</v>
      </c>
      <c r="F8804" s="55">
        <v>13</v>
      </c>
      <c r="G8804" s="55">
        <v>6</v>
      </c>
    </row>
    <row r="8805" spans="2:7">
      <c r="B8805" s="55" t="s">
        <v>266</v>
      </c>
      <c r="C8805" s="55" t="s">
        <v>152</v>
      </c>
      <c r="D8805" s="55" t="s">
        <v>267</v>
      </c>
      <c r="E8805" s="55" t="s">
        <v>4334</v>
      </c>
      <c r="F8805" s="55">
        <v>21</v>
      </c>
      <c r="G8805" s="55">
        <v>9</v>
      </c>
    </row>
    <row r="8806" spans="2:7">
      <c r="B8806" s="55" t="s">
        <v>266</v>
      </c>
      <c r="C8806" s="55" t="s">
        <v>152</v>
      </c>
      <c r="D8806" s="55" t="s">
        <v>267</v>
      </c>
      <c r="E8806" s="55" t="s">
        <v>4335</v>
      </c>
      <c r="F8806" s="55">
        <v>6</v>
      </c>
      <c r="G8806" s="55">
        <v>1</v>
      </c>
    </row>
    <row r="8807" spans="2:7">
      <c r="B8807" s="55" t="s">
        <v>266</v>
      </c>
      <c r="C8807" s="55" t="s">
        <v>152</v>
      </c>
      <c r="D8807" s="55" t="s">
        <v>269</v>
      </c>
      <c r="E8807" s="55" t="s">
        <v>4335</v>
      </c>
      <c r="F8807" s="55">
        <v>0</v>
      </c>
      <c r="G8807" s="55">
        <v>0</v>
      </c>
    </row>
    <row r="8808" spans="2:7">
      <c r="B8808" s="55" t="s">
        <v>266</v>
      </c>
      <c r="C8808" s="55" t="s">
        <v>152</v>
      </c>
      <c r="D8808" s="55" t="s">
        <v>270</v>
      </c>
      <c r="E8808" s="55" t="s">
        <v>4335</v>
      </c>
      <c r="F8808" s="55">
        <v>0</v>
      </c>
      <c r="G8808" s="55">
        <v>0</v>
      </c>
    </row>
    <row r="8809" spans="2:7">
      <c r="B8809" s="55" t="s">
        <v>266</v>
      </c>
      <c r="C8809" s="55" t="s">
        <v>152</v>
      </c>
      <c r="D8809" s="55" t="s">
        <v>267</v>
      </c>
      <c r="E8809" s="55" t="s">
        <v>4336</v>
      </c>
      <c r="F8809" s="55">
        <v>0</v>
      </c>
      <c r="G8809" s="55">
        <v>2</v>
      </c>
    </row>
    <row r="8810" spans="2:7">
      <c r="B8810" s="55" t="s">
        <v>266</v>
      </c>
      <c r="C8810" s="55" t="s">
        <v>152</v>
      </c>
      <c r="D8810" s="55" t="s">
        <v>267</v>
      </c>
      <c r="E8810" s="55" t="s">
        <v>4337</v>
      </c>
      <c r="F8810" s="55">
        <v>0</v>
      </c>
      <c r="G8810" s="55">
        <v>42</v>
      </c>
    </row>
    <row r="8811" spans="2:7">
      <c r="B8811" s="55" t="s">
        <v>266</v>
      </c>
      <c r="C8811" s="55" t="s">
        <v>152</v>
      </c>
      <c r="D8811" s="55" t="s">
        <v>267</v>
      </c>
      <c r="E8811" s="55" t="s">
        <v>4338</v>
      </c>
      <c r="F8811" s="55">
        <v>12</v>
      </c>
      <c r="G8811" s="55">
        <v>8</v>
      </c>
    </row>
    <row r="8812" spans="2:7">
      <c r="B8812" s="55" t="s">
        <v>266</v>
      </c>
      <c r="C8812" s="55" t="s">
        <v>152</v>
      </c>
      <c r="D8812" s="55" t="s">
        <v>269</v>
      </c>
      <c r="E8812" s="55" t="s">
        <v>4338</v>
      </c>
      <c r="F8812" s="55">
        <v>0</v>
      </c>
      <c r="G8812" s="55">
        <v>28</v>
      </c>
    </row>
    <row r="8813" spans="2:7">
      <c r="B8813" s="55" t="s">
        <v>266</v>
      </c>
      <c r="C8813" s="55" t="s">
        <v>152</v>
      </c>
      <c r="D8813" s="55" t="s">
        <v>270</v>
      </c>
      <c r="E8813" s="55" t="s">
        <v>4338</v>
      </c>
      <c r="F8813" s="55">
        <v>0</v>
      </c>
      <c r="G8813" s="55">
        <v>0</v>
      </c>
    </row>
    <row r="8814" spans="2:7">
      <c r="B8814" s="55" t="s">
        <v>266</v>
      </c>
      <c r="C8814" s="55" t="s">
        <v>152</v>
      </c>
      <c r="D8814" s="55" t="s">
        <v>267</v>
      </c>
      <c r="E8814" s="55" t="s">
        <v>4339</v>
      </c>
      <c r="F8814" s="55">
        <v>0</v>
      </c>
      <c r="G8814" s="55">
        <v>8</v>
      </c>
    </row>
    <row r="8815" spans="2:7">
      <c r="B8815" s="55" t="s">
        <v>266</v>
      </c>
      <c r="C8815" s="55" t="s">
        <v>152</v>
      </c>
      <c r="D8815" s="55" t="s">
        <v>269</v>
      </c>
      <c r="E8815" s="55" t="s">
        <v>4339</v>
      </c>
      <c r="F8815" s="55">
        <v>0</v>
      </c>
      <c r="G8815" s="55">
        <v>0</v>
      </c>
    </row>
    <row r="8816" spans="2:7">
      <c r="B8816" s="55" t="s">
        <v>266</v>
      </c>
      <c r="C8816" s="55" t="s">
        <v>152</v>
      </c>
      <c r="D8816" s="55" t="s">
        <v>267</v>
      </c>
      <c r="E8816" s="55" t="s">
        <v>4340</v>
      </c>
      <c r="F8816" s="55">
        <v>784</v>
      </c>
      <c r="G8816" s="55">
        <v>732</v>
      </c>
    </row>
    <row r="8817" spans="2:7">
      <c r="B8817" s="55" t="s">
        <v>266</v>
      </c>
      <c r="C8817" s="55" t="s">
        <v>152</v>
      </c>
      <c r="D8817" s="55" t="s">
        <v>269</v>
      </c>
      <c r="E8817" s="55" t="s">
        <v>4340</v>
      </c>
      <c r="F8817" s="55">
        <v>200</v>
      </c>
      <c r="G8817" s="55">
        <v>145</v>
      </c>
    </row>
    <row r="8818" spans="2:7">
      <c r="B8818" s="55" t="s">
        <v>266</v>
      </c>
      <c r="C8818" s="55" t="s">
        <v>152</v>
      </c>
      <c r="D8818" s="55" t="s">
        <v>270</v>
      </c>
      <c r="E8818" s="55" t="s">
        <v>4340</v>
      </c>
      <c r="F8818" s="55">
        <v>38</v>
      </c>
      <c r="G8818" s="55">
        <v>38</v>
      </c>
    </row>
    <row r="8819" spans="2:7">
      <c r="B8819" s="55" t="s">
        <v>266</v>
      </c>
      <c r="C8819" s="55" t="s">
        <v>152</v>
      </c>
      <c r="D8819" s="55" t="s">
        <v>267</v>
      </c>
      <c r="E8819" s="55" t="s">
        <v>4341</v>
      </c>
      <c r="F8819" s="55">
        <v>2</v>
      </c>
      <c r="G8819" s="55">
        <v>3</v>
      </c>
    </row>
    <row r="8820" spans="2:7">
      <c r="B8820" s="55" t="s">
        <v>266</v>
      </c>
      <c r="C8820" s="55" t="s">
        <v>152</v>
      </c>
      <c r="D8820" s="55" t="s">
        <v>267</v>
      </c>
      <c r="E8820" s="55" t="s">
        <v>3089</v>
      </c>
      <c r="F8820" s="55">
        <v>7</v>
      </c>
      <c r="G8820" s="55">
        <v>8</v>
      </c>
    </row>
    <row r="8821" spans="2:7">
      <c r="B8821" s="55" t="s">
        <v>266</v>
      </c>
      <c r="C8821" s="55" t="s">
        <v>152</v>
      </c>
      <c r="D8821" s="55" t="s">
        <v>269</v>
      </c>
      <c r="E8821" s="55" t="s">
        <v>3089</v>
      </c>
      <c r="F8821" s="55">
        <v>0</v>
      </c>
      <c r="G8821" s="55">
        <v>0</v>
      </c>
    </row>
    <row r="8822" spans="2:7">
      <c r="B8822" s="55" t="s">
        <v>266</v>
      </c>
      <c r="C8822" s="55" t="s">
        <v>152</v>
      </c>
      <c r="D8822" s="55" t="s">
        <v>270</v>
      </c>
      <c r="E8822" s="55" t="s">
        <v>3089</v>
      </c>
      <c r="F8822" s="55">
        <v>1</v>
      </c>
      <c r="G8822" s="55">
        <v>1</v>
      </c>
    </row>
    <row r="8823" spans="2:7">
      <c r="B8823" s="55" t="s">
        <v>266</v>
      </c>
      <c r="C8823" s="55" t="s">
        <v>152</v>
      </c>
      <c r="D8823" s="55" t="s">
        <v>267</v>
      </c>
      <c r="E8823" s="55" t="s">
        <v>4342</v>
      </c>
      <c r="F8823" s="55">
        <v>0</v>
      </c>
      <c r="G8823" s="55">
        <v>2</v>
      </c>
    </row>
    <row r="8824" spans="2:7">
      <c r="B8824" s="55" t="s">
        <v>266</v>
      </c>
      <c r="C8824" s="55" t="s">
        <v>152</v>
      </c>
      <c r="D8824" s="55" t="s">
        <v>267</v>
      </c>
      <c r="E8824" s="55" t="s">
        <v>4343</v>
      </c>
      <c r="F8824" s="55">
        <v>0</v>
      </c>
      <c r="G8824" s="55">
        <v>0</v>
      </c>
    </row>
    <row r="8825" spans="2:7">
      <c r="B8825" s="55" t="s">
        <v>266</v>
      </c>
      <c r="C8825" s="55" t="s">
        <v>152</v>
      </c>
      <c r="D8825" s="55" t="s">
        <v>270</v>
      </c>
      <c r="E8825" s="55" t="s">
        <v>4343</v>
      </c>
      <c r="F8825" s="55">
        <v>0</v>
      </c>
      <c r="G8825" s="55">
        <v>0</v>
      </c>
    </row>
    <row r="8826" spans="2:7">
      <c r="B8826" s="55" t="s">
        <v>266</v>
      </c>
      <c r="C8826" s="55" t="s">
        <v>152</v>
      </c>
      <c r="D8826" s="55" t="s">
        <v>267</v>
      </c>
      <c r="E8826" s="55" t="s">
        <v>4344</v>
      </c>
      <c r="F8826" s="55">
        <v>2</v>
      </c>
      <c r="G8826" s="55">
        <v>1</v>
      </c>
    </row>
    <row r="8827" spans="2:7">
      <c r="B8827" s="55" t="s">
        <v>266</v>
      </c>
      <c r="C8827" s="55" t="s">
        <v>152</v>
      </c>
      <c r="D8827" s="55" t="s">
        <v>269</v>
      </c>
      <c r="E8827" s="55" t="s">
        <v>4344</v>
      </c>
      <c r="F8827" s="55">
        <v>0</v>
      </c>
      <c r="G8827" s="55">
        <v>0</v>
      </c>
    </row>
    <row r="8828" spans="2:7">
      <c r="B8828" s="55" t="s">
        <v>266</v>
      </c>
      <c r="C8828" s="55" t="s">
        <v>152</v>
      </c>
      <c r="D8828" s="55" t="s">
        <v>267</v>
      </c>
      <c r="E8828" s="55" t="s">
        <v>4345</v>
      </c>
      <c r="F8828" s="55">
        <v>23</v>
      </c>
      <c r="G8828" s="55">
        <v>49</v>
      </c>
    </row>
    <row r="8829" spans="2:7">
      <c r="B8829" s="55" t="s">
        <v>266</v>
      </c>
      <c r="C8829" s="55" t="s">
        <v>152</v>
      </c>
      <c r="D8829" s="55" t="s">
        <v>269</v>
      </c>
      <c r="E8829" s="55" t="s">
        <v>4345</v>
      </c>
      <c r="F8829" s="55">
        <v>12</v>
      </c>
      <c r="G8829" s="55">
        <v>18</v>
      </c>
    </row>
    <row r="8830" spans="2:7">
      <c r="B8830" s="55" t="s">
        <v>266</v>
      </c>
      <c r="C8830" s="55" t="s">
        <v>152</v>
      </c>
      <c r="D8830" s="55" t="s">
        <v>270</v>
      </c>
      <c r="E8830" s="55" t="s">
        <v>4345</v>
      </c>
      <c r="F8830" s="55">
        <v>2</v>
      </c>
      <c r="G8830" s="55">
        <v>0</v>
      </c>
    </row>
    <row r="8831" spans="2:7">
      <c r="B8831" s="55" t="s">
        <v>266</v>
      </c>
      <c r="C8831" s="55" t="s">
        <v>152</v>
      </c>
      <c r="D8831" s="55" t="s">
        <v>267</v>
      </c>
      <c r="E8831" s="55" t="s">
        <v>4346</v>
      </c>
      <c r="F8831" s="55">
        <v>0</v>
      </c>
      <c r="G8831" s="55">
        <v>6</v>
      </c>
    </row>
    <row r="8832" spans="2:7">
      <c r="B8832" s="55" t="s">
        <v>266</v>
      </c>
      <c r="C8832" s="55" t="s">
        <v>152</v>
      </c>
      <c r="D8832" s="55" t="s">
        <v>267</v>
      </c>
      <c r="E8832" s="55" t="s">
        <v>4347</v>
      </c>
      <c r="F8832" s="55">
        <v>4</v>
      </c>
      <c r="G8832" s="55">
        <v>4</v>
      </c>
    </row>
    <row r="8833" spans="2:7">
      <c r="B8833" s="55" t="s">
        <v>266</v>
      </c>
      <c r="C8833" s="55" t="s">
        <v>152</v>
      </c>
      <c r="D8833" s="55" t="s">
        <v>269</v>
      </c>
      <c r="E8833" s="55" t="s">
        <v>4347</v>
      </c>
      <c r="F8833" s="55">
        <v>1</v>
      </c>
      <c r="G8833" s="55">
        <v>2</v>
      </c>
    </row>
    <row r="8834" spans="2:7">
      <c r="B8834" s="55" t="s">
        <v>266</v>
      </c>
      <c r="C8834" s="55" t="s">
        <v>152</v>
      </c>
      <c r="D8834" s="55" t="s">
        <v>270</v>
      </c>
      <c r="E8834" s="55" t="s">
        <v>4347</v>
      </c>
      <c r="F8834" s="55">
        <v>0</v>
      </c>
      <c r="G8834" s="55">
        <v>0</v>
      </c>
    </row>
    <row r="8835" spans="2:7">
      <c r="B8835" s="55" t="s">
        <v>266</v>
      </c>
      <c r="C8835" s="55" t="s">
        <v>152</v>
      </c>
      <c r="D8835" s="55" t="s">
        <v>267</v>
      </c>
      <c r="E8835" s="55" t="s">
        <v>4348</v>
      </c>
      <c r="F8835" s="55">
        <v>5</v>
      </c>
      <c r="G8835" s="55">
        <v>2</v>
      </c>
    </row>
    <row r="8836" spans="2:7">
      <c r="B8836" s="55" t="s">
        <v>266</v>
      </c>
      <c r="C8836" s="55" t="s">
        <v>152</v>
      </c>
      <c r="D8836" s="55" t="s">
        <v>269</v>
      </c>
      <c r="E8836" s="55" t="s">
        <v>4348</v>
      </c>
      <c r="F8836" s="55">
        <v>14</v>
      </c>
      <c r="G8836" s="55">
        <v>1</v>
      </c>
    </row>
    <row r="8837" spans="2:7">
      <c r="B8837" s="55" t="s">
        <v>266</v>
      </c>
      <c r="C8837" s="55" t="s">
        <v>152</v>
      </c>
      <c r="D8837" s="55" t="s">
        <v>270</v>
      </c>
      <c r="E8837" s="55" t="s">
        <v>4348</v>
      </c>
      <c r="F8837" s="55">
        <v>0</v>
      </c>
      <c r="G8837" s="55">
        <v>0</v>
      </c>
    </row>
    <row r="8838" spans="2:7">
      <c r="B8838" s="55" t="s">
        <v>266</v>
      </c>
      <c r="C8838" s="55" t="s">
        <v>152</v>
      </c>
      <c r="D8838" s="55" t="s">
        <v>267</v>
      </c>
      <c r="E8838" s="55" t="s">
        <v>4349</v>
      </c>
      <c r="F8838" s="55">
        <v>69</v>
      </c>
      <c r="G8838" s="55">
        <v>65</v>
      </c>
    </row>
    <row r="8839" spans="2:7">
      <c r="B8839" s="55" t="s">
        <v>266</v>
      </c>
      <c r="C8839" s="55" t="s">
        <v>152</v>
      </c>
      <c r="D8839" s="55" t="s">
        <v>269</v>
      </c>
      <c r="E8839" s="55" t="s">
        <v>4349</v>
      </c>
      <c r="F8839" s="55">
        <v>57</v>
      </c>
      <c r="G8839" s="55">
        <v>63</v>
      </c>
    </row>
    <row r="8840" spans="2:7">
      <c r="B8840" s="55" t="s">
        <v>266</v>
      </c>
      <c r="C8840" s="55" t="s">
        <v>152</v>
      </c>
      <c r="D8840" s="55" t="s">
        <v>270</v>
      </c>
      <c r="E8840" s="55" t="s">
        <v>4349</v>
      </c>
      <c r="F8840" s="55">
        <v>4</v>
      </c>
      <c r="G8840" s="55">
        <v>5</v>
      </c>
    </row>
    <row r="8841" spans="2:7">
      <c r="B8841" s="55" t="s">
        <v>266</v>
      </c>
      <c r="C8841" s="55" t="s">
        <v>152</v>
      </c>
      <c r="D8841" s="55" t="s">
        <v>267</v>
      </c>
      <c r="E8841" s="55" t="s">
        <v>4350</v>
      </c>
      <c r="F8841" s="55">
        <v>4</v>
      </c>
      <c r="G8841" s="55">
        <v>2</v>
      </c>
    </row>
    <row r="8842" spans="2:7">
      <c r="B8842" s="55" t="s">
        <v>266</v>
      </c>
      <c r="C8842" s="55" t="s">
        <v>152</v>
      </c>
      <c r="D8842" s="55" t="s">
        <v>269</v>
      </c>
      <c r="E8842" s="55" t="s">
        <v>4350</v>
      </c>
      <c r="F8842" s="55">
        <v>0</v>
      </c>
      <c r="G8842" s="55">
        <v>1</v>
      </c>
    </row>
    <row r="8843" spans="2:7">
      <c r="B8843" s="55" t="s">
        <v>266</v>
      </c>
      <c r="C8843" s="55" t="s">
        <v>152</v>
      </c>
      <c r="D8843" s="55" t="s">
        <v>267</v>
      </c>
      <c r="E8843" s="55" t="s">
        <v>4351</v>
      </c>
      <c r="F8843" s="55">
        <v>1</v>
      </c>
      <c r="G8843" s="55">
        <v>0</v>
      </c>
    </row>
    <row r="8844" spans="2:7">
      <c r="B8844" s="55" t="s">
        <v>266</v>
      </c>
      <c r="C8844" s="55" t="s">
        <v>152</v>
      </c>
      <c r="D8844" s="55" t="s">
        <v>267</v>
      </c>
      <c r="E8844" s="55" t="s">
        <v>4352</v>
      </c>
      <c r="F8844" s="55">
        <v>78</v>
      </c>
      <c r="G8844" s="55">
        <v>294</v>
      </c>
    </row>
    <row r="8845" spans="2:7">
      <c r="B8845" s="55" t="s">
        <v>266</v>
      </c>
      <c r="C8845" s="55" t="s">
        <v>152</v>
      </c>
      <c r="D8845" s="55" t="s">
        <v>269</v>
      </c>
      <c r="E8845" s="55" t="s">
        <v>4352</v>
      </c>
      <c r="F8845" s="55">
        <v>39</v>
      </c>
      <c r="G8845" s="55">
        <v>56</v>
      </c>
    </row>
    <row r="8846" spans="2:7">
      <c r="B8846" s="55" t="s">
        <v>266</v>
      </c>
      <c r="C8846" s="55" t="s">
        <v>152</v>
      </c>
      <c r="D8846" s="55" t="s">
        <v>270</v>
      </c>
      <c r="E8846" s="55" t="s">
        <v>4352</v>
      </c>
      <c r="F8846" s="55">
        <v>8</v>
      </c>
      <c r="G8846" s="55">
        <v>6</v>
      </c>
    </row>
    <row r="8847" spans="2:7">
      <c r="B8847" s="55" t="s">
        <v>266</v>
      </c>
      <c r="C8847" s="55" t="s">
        <v>152</v>
      </c>
      <c r="D8847" s="55" t="s">
        <v>267</v>
      </c>
      <c r="E8847" s="55" t="s">
        <v>4353</v>
      </c>
      <c r="F8847" s="55">
        <v>3</v>
      </c>
      <c r="G8847" s="55">
        <v>2</v>
      </c>
    </row>
    <row r="8848" spans="2:7">
      <c r="B8848" s="55" t="s">
        <v>266</v>
      </c>
      <c r="C8848" s="55" t="s">
        <v>152</v>
      </c>
      <c r="D8848" s="55" t="s">
        <v>267</v>
      </c>
      <c r="E8848" s="55" t="s">
        <v>4354</v>
      </c>
      <c r="F8848" s="55">
        <v>41</v>
      </c>
      <c r="G8848" s="55">
        <v>52</v>
      </c>
    </row>
    <row r="8849" spans="2:7">
      <c r="B8849" s="55" t="s">
        <v>266</v>
      </c>
      <c r="C8849" s="55" t="s">
        <v>152</v>
      </c>
      <c r="D8849" s="55" t="s">
        <v>269</v>
      </c>
      <c r="E8849" s="55" t="s">
        <v>4354</v>
      </c>
      <c r="F8849" s="55">
        <v>1</v>
      </c>
      <c r="G8849" s="55">
        <v>0</v>
      </c>
    </row>
    <row r="8850" spans="2:7">
      <c r="B8850" s="55" t="s">
        <v>266</v>
      </c>
      <c r="C8850" s="55" t="s">
        <v>152</v>
      </c>
      <c r="D8850" s="55" t="s">
        <v>270</v>
      </c>
      <c r="E8850" s="55" t="s">
        <v>4354</v>
      </c>
      <c r="F8850" s="55">
        <v>1</v>
      </c>
      <c r="G8850" s="55">
        <v>0</v>
      </c>
    </row>
    <row r="8851" spans="2:7">
      <c r="B8851" s="55" t="s">
        <v>266</v>
      </c>
      <c r="C8851" s="55" t="s">
        <v>152</v>
      </c>
      <c r="D8851" s="55" t="s">
        <v>267</v>
      </c>
      <c r="E8851" s="55" t="s">
        <v>4355</v>
      </c>
      <c r="F8851" s="55">
        <v>0</v>
      </c>
      <c r="G8851" s="55">
        <v>0</v>
      </c>
    </row>
    <row r="8852" spans="2:7">
      <c r="B8852" s="55" t="s">
        <v>266</v>
      </c>
      <c r="C8852" s="55" t="s">
        <v>4356</v>
      </c>
      <c r="D8852" s="55" t="s">
        <v>267</v>
      </c>
      <c r="E8852" s="55" t="s">
        <v>4357</v>
      </c>
      <c r="F8852" s="55">
        <v>91</v>
      </c>
      <c r="G8852" s="55">
        <v>98</v>
      </c>
    </row>
    <row r="8853" spans="2:7">
      <c r="B8853" s="55" t="s">
        <v>266</v>
      </c>
      <c r="C8853" s="55" t="s">
        <v>4356</v>
      </c>
      <c r="D8853" s="55" t="s">
        <v>269</v>
      </c>
      <c r="E8853" s="55" t="s">
        <v>4357</v>
      </c>
      <c r="F8853" s="55">
        <v>317</v>
      </c>
      <c r="G8853" s="55">
        <v>144</v>
      </c>
    </row>
    <row r="8854" spans="2:7">
      <c r="B8854" s="55" t="s">
        <v>266</v>
      </c>
      <c r="C8854" s="55" t="s">
        <v>4356</v>
      </c>
      <c r="D8854" s="55" t="s">
        <v>270</v>
      </c>
      <c r="E8854" s="55" t="s">
        <v>4357</v>
      </c>
      <c r="F8854" s="55">
        <v>64</v>
      </c>
      <c r="G8854" s="55">
        <v>22</v>
      </c>
    </row>
    <row r="8855" spans="2:7">
      <c r="B8855" s="55" t="s">
        <v>266</v>
      </c>
      <c r="C8855" s="55" t="s">
        <v>4356</v>
      </c>
      <c r="D8855" s="55" t="s">
        <v>267</v>
      </c>
      <c r="E8855" s="55" t="s">
        <v>4358</v>
      </c>
      <c r="F8855" s="55">
        <v>9</v>
      </c>
      <c r="G8855" s="55">
        <v>2</v>
      </c>
    </row>
    <row r="8856" spans="2:7">
      <c r="B8856" s="55" t="s">
        <v>266</v>
      </c>
      <c r="C8856" s="55" t="s">
        <v>4356</v>
      </c>
      <c r="D8856" s="55" t="s">
        <v>269</v>
      </c>
      <c r="E8856" s="55" t="s">
        <v>4358</v>
      </c>
      <c r="F8856" s="55">
        <v>0</v>
      </c>
      <c r="G8856" s="55">
        <v>0</v>
      </c>
    </row>
    <row r="8857" spans="2:7">
      <c r="B8857" s="55" t="s">
        <v>266</v>
      </c>
      <c r="C8857" s="55" t="s">
        <v>4356</v>
      </c>
      <c r="D8857" s="55" t="s">
        <v>270</v>
      </c>
      <c r="E8857" s="55" t="s">
        <v>4358</v>
      </c>
      <c r="F8857" s="55">
        <v>0</v>
      </c>
      <c r="G8857" s="55">
        <v>1</v>
      </c>
    </row>
    <row r="8858" spans="2:7">
      <c r="B8858" s="55" t="s">
        <v>266</v>
      </c>
      <c r="C8858" s="55" t="s">
        <v>4356</v>
      </c>
      <c r="D8858" s="55" t="s">
        <v>267</v>
      </c>
      <c r="E8858" s="55" t="s">
        <v>4359</v>
      </c>
      <c r="F8858" s="55">
        <v>62</v>
      </c>
      <c r="G8858" s="55">
        <v>39</v>
      </c>
    </row>
    <row r="8859" spans="2:7">
      <c r="B8859" s="55" t="s">
        <v>266</v>
      </c>
      <c r="C8859" s="55" t="s">
        <v>4356</v>
      </c>
      <c r="D8859" s="55" t="s">
        <v>269</v>
      </c>
      <c r="E8859" s="55" t="s">
        <v>4359</v>
      </c>
      <c r="F8859" s="55">
        <v>7</v>
      </c>
      <c r="G8859" s="55">
        <v>1</v>
      </c>
    </row>
    <row r="8860" spans="2:7">
      <c r="B8860" s="55" t="s">
        <v>266</v>
      </c>
      <c r="C8860" s="55" t="s">
        <v>4356</v>
      </c>
      <c r="D8860" s="55" t="s">
        <v>270</v>
      </c>
      <c r="E8860" s="55" t="s">
        <v>4359</v>
      </c>
      <c r="F8860" s="55">
        <v>2</v>
      </c>
      <c r="G8860" s="55">
        <v>0</v>
      </c>
    </row>
    <row r="8861" spans="2:7">
      <c r="B8861" s="55" t="s">
        <v>266</v>
      </c>
      <c r="C8861" s="55" t="s">
        <v>4356</v>
      </c>
      <c r="D8861" s="55" t="s">
        <v>267</v>
      </c>
      <c r="E8861" s="55" t="s">
        <v>4360</v>
      </c>
      <c r="F8861" s="55">
        <v>54</v>
      </c>
      <c r="G8861" s="55">
        <v>27</v>
      </c>
    </row>
    <row r="8862" spans="2:7">
      <c r="B8862" s="55" t="s">
        <v>266</v>
      </c>
      <c r="C8862" s="55" t="s">
        <v>4356</v>
      </c>
      <c r="D8862" s="55" t="s">
        <v>269</v>
      </c>
      <c r="E8862" s="55" t="s">
        <v>4360</v>
      </c>
      <c r="F8862" s="55">
        <v>0</v>
      </c>
      <c r="G8862" s="55">
        <v>3</v>
      </c>
    </row>
    <row r="8863" spans="2:7">
      <c r="B8863" s="55" t="s">
        <v>266</v>
      </c>
      <c r="C8863" s="55" t="s">
        <v>4356</v>
      </c>
      <c r="D8863" s="55" t="s">
        <v>270</v>
      </c>
      <c r="E8863" s="55" t="s">
        <v>4360</v>
      </c>
      <c r="F8863" s="55">
        <v>0</v>
      </c>
      <c r="G8863" s="55">
        <v>0</v>
      </c>
    </row>
    <row r="8864" spans="2:7">
      <c r="B8864" s="55" t="s">
        <v>266</v>
      </c>
      <c r="C8864" s="55" t="s">
        <v>4356</v>
      </c>
      <c r="D8864" s="55" t="s">
        <v>267</v>
      </c>
      <c r="E8864" s="55" t="s">
        <v>4361</v>
      </c>
      <c r="F8864" s="55">
        <v>71</v>
      </c>
      <c r="G8864" s="55">
        <v>36</v>
      </c>
    </row>
    <row r="8865" spans="2:7">
      <c r="B8865" s="55" t="s">
        <v>266</v>
      </c>
      <c r="C8865" s="55" t="s">
        <v>4356</v>
      </c>
      <c r="D8865" s="55" t="s">
        <v>269</v>
      </c>
      <c r="E8865" s="55" t="s">
        <v>4361</v>
      </c>
      <c r="F8865" s="55">
        <v>28</v>
      </c>
      <c r="G8865" s="55">
        <v>26</v>
      </c>
    </row>
    <row r="8866" spans="2:7">
      <c r="B8866" s="55" t="s">
        <v>266</v>
      </c>
      <c r="C8866" s="55" t="s">
        <v>4356</v>
      </c>
      <c r="D8866" s="55" t="s">
        <v>270</v>
      </c>
      <c r="E8866" s="55" t="s">
        <v>4361</v>
      </c>
      <c r="F8866" s="55">
        <v>28</v>
      </c>
      <c r="G8866" s="55">
        <v>11</v>
      </c>
    </row>
    <row r="8867" spans="2:7">
      <c r="B8867" s="55" t="s">
        <v>266</v>
      </c>
      <c r="C8867" s="55" t="s">
        <v>4356</v>
      </c>
      <c r="D8867" s="55" t="s">
        <v>267</v>
      </c>
      <c r="E8867" s="55" t="s">
        <v>4362</v>
      </c>
      <c r="F8867" s="55">
        <v>17</v>
      </c>
      <c r="G8867" s="55">
        <v>4</v>
      </c>
    </row>
    <row r="8868" spans="2:7">
      <c r="B8868" s="55" t="s">
        <v>266</v>
      </c>
      <c r="C8868" s="55" t="s">
        <v>4356</v>
      </c>
      <c r="D8868" s="55" t="s">
        <v>269</v>
      </c>
      <c r="E8868" s="55" t="s">
        <v>4362</v>
      </c>
      <c r="F8868" s="55">
        <v>8</v>
      </c>
      <c r="G8868" s="55">
        <v>1</v>
      </c>
    </row>
    <row r="8869" spans="2:7">
      <c r="B8869" s="55" t="s">
        <v>266</v>
      </c>
      <c r="C8869" s="55" t="s">
        <v>4356</v>
      </c>
      <c r="D8869" s="55" t="s">
        <v>270</v>
      </c>
      <c r="E8869" s="55" t="s">
        <v>4362</v>
      </c>
      <c r="F8869" s="55">
        <v>1</v>
      </c>
      <c r="G8869" s="55">
        <v>1</v>
      </c>
    </row>
    <row r="8870" spans="2:7">
      <c r="B8870" s="55" t="s">
        <v>266</v>
      </c>
      <c r="C8870" s="55" t="s">
        <v>4356</v>
      </c>
      <c r="D8870" s="55" t="s">
        <v>267</v>
      </c>
      <c r="E8870" s="55" t="s">
        <v>4363</v>
      </c>
      <c r="F8870" s="55">
        <v>4</v>
      </c>
      <c r="G8870" s="55">
        <v>6</v>
      </c>
    </row>
    <row r="8871" spans="2:7">
      <c r="B8871" s="55" t="s">
        <v>266</v>
      </c>
      <c r="C8871" s="55" t="s">
        <v>4356</v>
      </c>
      <c r="D8871" s="55" t="s">
        <v>269</v>
      </c>
      <c r="E8871" s="55" t="s">
        <v>4363</v>
      </c>
      <c r="F8871" s="55">
        <v>14</v>
      </c>
      <c r="G8871" s="55">
        <v>18</v>
      </c>
    </row>
    <row r="8872" spans="2:7">
      <c r="B8872" s="55" t="s">
        <v>266</v>
      </c>
      <c r="C8872" s="55" t="s">
        <v>4356</v>
      </c>
      <c r="D8872" s="55" t="s">
        <v>270</v>
      </c>
      <c r="E8872" s="55" t="s">
        <v>4363</v>
      </c>
      <c r="F8872" s="55">
        <v>8</v>
      </c>
      <c r="G8872" s="55">
        <v>10</v>
      </c>
    </row>
    <row r="8873" spans="2:7">
      <c r="B8873" s="55" t="s">
        <v>266</v>
      </c>
      <c r="C8873" s="55" t="s">
        <v>4356</v>
      </c>
      <c r="D8873" s="55" t="s">
        <v>267</v>
      </c>
      <c r="E8873" s="55" t="s">
        <v>4364</v>
      </c>
      <c r="F8873" s="55">
        <v>82</v>
      </c>
      <c r="G8873" s="55">
        <v>79</v>
      </c>
    </row>
    <row r="8874" spans="2:7">
      <c r="B8874" s="55" t="s">
        <v>266</v>
      </c>
      <c r="C8874" s="55" t="s">
        <v>4356</v>
      </c>
      <c r="D8874" s="55" t="s">
        <v>269</v>
      </c>
      <c r="E8874" s="55" t="s">
        <v>4364</v>
      </c>
      <c r="F8874" s="55">
        <v>8</v>
      </c>
      <c r="G8874" s="55">
        <v>2</v>
      </c>
    </row>
    <row r="8875" spans="2:7">
      <c r="B8875" s="55" t="s">
        <v>266</v>
      </c>
      <c r="C8875" s="55" t="s">
        <v>4356</v>
      </c>
      <c r="D8875" s="55" t="s">
        <v>270</v>
      </c>
      <c r="E8875" s="55" t="s">
        <v>4364</v>
      </c>
      <c r="F8875" s="55">
        <v>1</v>
      </c>
      <c r="G8875" s="55">
        <v>0</v>
      </c>
    </row>
    <row r="8876" spans="2:7">
      <c r="B8876" s="55" t="s">
        <v>266</v>
      </c>
      <c r="C8876" s="55" t="s">
        <v>4356</v>
      </c>
      <c r="D8876" s="55" t="s">
        <v>267</v>
      </c>
      <c r="E8876" s="55" t="s">
        <v>4365</v>
      </c>
      <c r="F8876" s="55">
        <v>0</v>
      </c>
      <c r="G8876" s="55">
        <v>0</v>
      </c>
    </row>
    <row r="8877" spans="2:7">
      <c r="B8877" s="55" t="s">
        <v>266</v>
      </c>
      <c r="C8877" s="55" t="s">
        <v>4356</v>
      </c>
      <c r="D8877" s="55" t="s">
        <v>267</v>
      </c>
      <c r="E8877" s="55" t="s">
        <v>4366</v>
      </c>
      <c r="F8877" s="55">
        <v>2</v>
      </c>
      <c r="G8877" s="55">
        <v>2</v>
      </c>
    </row>
    <row r="8878" spans="2:7">
      <c r="B8878" s="55" t="s">
        <v>266</v>
      </c>
      <c r="C8878" s="55" t="s">
        <v>4356</v>
      </c>
      <c r="D8878" s="55" t="s">
        <v>267</v>
      </c>
      <c r="E8878" s="55" t="s">
        <v>4367</v>
      </c>
      <c r="F8878" s="55">
        <v>4</v>
      </c>
      <c r="G8878" s="55">
        <v>3</v>
      </c>
    </row>
    <row r="8879" spans="2:7">
      <c r="B8879" s="55" t="s">
        <v>266</v>
      </c>
      <c r="C8879" s="55" t="s">
        <v>4356</v>
      </c>
      <c r="D8879" s="55" t="s">
        <v>269</v>
      </c>
      <c r="E8879" s="55" t="s">
        <v>4367</v>
      </c>
      <c r="F8879" s="55">
        <v>0</v>
      </c>
      <c r="G8879" s="55">
        <v>0</v>
      </c>
    </row>
    <row r="8880" spans="2:7">
      <c r="B8880" s="55" t="s">
        <v>266</v>
      </c>
      <c r="C8880" s="55" t="s">
        <v>4356</v>
      </c>
      <c r="D8880" s="55" t="s">
        <v>267</v>
      </c>
      <c r="E8880" s="55" t="s">
        <v>4368</v>
      </c>
      <c r="F8880" s="55">
        <v>1</v>
      </c>
      <c r="G8880" s="55">
        <v>0</v>
      </c>
    </row>
    <row r="8881" spans="2:7">
      <c r="B8881" s="55" t="s">
        <v>266</v>
      </c>
      <c r="C8881" s="55" t="s">
        <v>4356</v>
      </c>
      <c r="D8881" s="55" t="s">
        <v>267</v>
      </c>
      <c r="E8881" s="55" t="s">
        <v>4369</v>
      </c>
      <c r="F8881" s="55">
        <v>38</v>
      </c>
      <c r="G8881" s="55">
        <v>49</v>
      </c>
    </row>
    <row r="8882" spans="2:7">
      <c r="B8882" s="55" t="s">
        <v>266</v>
      </c>
      <c r="C8882" s="55" t="s">
        <v>4356</v>
      </c>
      <c r="D8882" s="55" t="s">
        <v>269</v>
      </c>
      <c r="E8882" s="55" t="s">
        <v>4369</v>
      </c>
      <c r="F8882" s="55">
        <v>111</v>
      </c>
      <c r="G8882" s="55">
        <v>136</v>
      </c>
    </row>
    <row r="8883" spans="2:7">
      <c r="B8883" s="55" t="s">
        <v>266</v>
      </c>
      <c r="C8883" s="55" t="s">
        <v>4356</v>
      </c>
      <c r="D8883" s="55" t="s">
        <v>270</v>
      </c>
      <c r="E8883" s="55" t="s">
        <v>4369</v>
      </c>
      <c r="F8883" s="55">
        <v>0</v>
      </c>
      <c r="G8883" s="55">
        <v>0</v>
      </c>
    </row>
    <row r="8884" spans="2:7">
      <c r="B8884" s="55" t="s">
        <v>266</v>
      </c>
      <c r="C8884" s="55" t="s">
        <v>4356</v>
      </c>
      <c r="D8884" s="55" t="s">
        <v>267</v>
      </c>
      <c r="E8884" s="55" t="s">
        <v>3617</v>
      </c>
      <c r="F8884" s="55">
        <v>18</v>
      </c>
      <c r="G8884" s="55">
        <v>10</v>
      </c>
    </row>
    <row r="8885" spans="2:7">
      <c r="B8885" s="55" t="s">
        <v>266</v>
      </c>
      <c r="C8885" s="55" t="s">
        <v>4356</v>
      </c>
      <c r="D8885" s="55" t="s">
        <v>269</v>
      </c>
      <c r="E8885" s="55" t="s">
        <v>3617</v>
      </c>
      <c r="F8885" s="55">
        <v>0</v>
      </c>
      <c r="G8885" s="55">
        <v>0</v>
      </c>
    </row>
    <row r="8886" spans="2:7">
      <c r="B8886" s="55" t="s">
        <v>266</v>
      </c>
      <c r="C8886" s="55" t="s">
        <v>4356</v>
      </c>
      <c r="D8886" s="55" t="s">
        <v>267</v>
      </c>
      <c r="E8886" s="55" t="s">
        <v>4370</v>
      </c>
      <c r="F8886" s="55">
        <v>58</v>
      </c>
      <c r="G8886" s="55">
        <v>40</v>
      </c>
    </row>
    <row r="8887" spans="2:7">
      <c r="B8887" s="55" t="s">
        <v>266</v>
      </c>
      <c r="C8887" s="55" t="s">
        <v>4356</v>
      </c>
      <c r="D8887" s="55" t="s">
        <v>269</v>
      </c>
      <c r="E8887" s="55" t="s">
        <v>4370</v>
      </c>
      <c r="F8887" s="55">
        <v>15</v>
      </c>
      <c r="G8887" s="55">
        <v>26</v>
      </c>
    </row>
    <row r="8888" spans="2:7">
      <c r="B8888" s="55" t="s">
        <v>266</v>
      </c>
      <c r="C8888" s="55" t="s">
        <v>4356</v>
      </c>
      <c r="D8888" s="55" t="s">
        <v>270</v>
      </c>
      <c r="E8888" s="55" t="s">
        <v>4370</v>
      </c>
      <c r="F8888" s="55">
        <v>3</v>
      </c>
      <c r="G8888" s="55">
        <v>1</v>
      </c>
    </row>
    <row r="8889" spans="2:7">
      <c r="B8889" s="55" t="s">
        <v>266</v>
      </c>
      <c r="C8889" s="55" t="s">
        <v>4356</v>
      </c>
      <c r="D8889" s="55" t="s">
        <v>267</v>
      </c>
      <c r="E8889" s="55" t="s">
        <v>4371</v>
      </c>
      <c r="F8889" s="55">
        <v>2</v>
      </c>
      <c r="G8889" s="55">
        <v>3</v>
      </c>
    </row>
    <row r="8890" spans="2:7">
      <c r="B8890" s="55" t="s">
        <v>266</v>
      </c>
      <c r="C8890" s="55" t="s">
        <v>4356</v>
      </c>
      <c r="D8890" s="55" t="s">
        <v>267</v>
      </c>
      <c r="E8890" s="55" t="s">
        <v>4372</v>
      </c>
      <c r="F8890" s="55">
        <v>8</v>
      </c>
      <c r="G8890" s="55">
        <v>12</v>
      </c>
    </row>
    <row r="8891" spans="2:7">
      <c r="B8891" s="55" t="s">
        <v>266</v>
      </c>
      <c r="C8891" s="55" t="s">
        <v>4356</v>
      </c>
      <c r="D8891" s="55" t="s">
        <v>269</v>
      </c>
      <c r="E8891" s="55" t="s">
        <v>4372</v>
      </c>
      <c r="F8891" s="55">
        <v>1</v>
      </c>
      <c r="G8891" s="55">
        <v>24</v>
      </c>
    </row>
    <row r="8892" spans="2:7">
      <c r="B8892" s="55" t="s">
        <v>266</v>
      </c>
      <c r="C8892" s="55" t="s">
        <v>4356</v>
      </c>
      <c r="D8892" s="55" t="s">
        <v>267</v>
      </c>
      <c r="E8892" s="55" t="s">
        <v>4373</v>
      </c>
      <c r="F8892" s="55">
        <v>1</v>
      </c>
      <c r="G8892" s="55">
        <v>4</v>
      </c>
    </row>
    <row r="8893" spans="2:7">
      <c r="B8893" s="55" t="s">
        <v>266</v>
      </c>
      <c r="C8893" s="55" t="s">
        <v>4356</v>
      </c>
      <c r="D8893" s="55" t="s">
        <v>267</v>
      </c>
      <c r="E8893" s="55" t="s">
        <v>4374</v>
      </c>
      <c r="F8893" s="55">
        <v>1</v>
      </c>
      <c r="G8893" s="55">
        <v>1</v>
      </c>
    </row>
    <row r="8894" spans="2:7">
      <c r="B8894" s="55" t="s">
        <v>266</v>
      </c>
      <c r="C8894" s="55" t="s">
        <v>4356</v>
      </c>
      <c r="D8894" s="55" t="s">
        <v>267</v>
      </c>
      <c r="E8894" s="55" t="s">
        <v>4375</v>
      </c>
      <c r="F8894" s="55">
        <v>1315</v>
      </c>
      <c r="G8894" s="55">
        <v>1378</v>
      </c>
    </row>
    <row r="8895" spans="2:7">
      <c r="B8895" s="55" t="s">
        <v>266</v>
      </c>
      <c r="C8895" s="55" t="s">
        <v>4356</v>
      </c>
      <c r="D8895" s="55" t="s">
        <v>269</v>
      </c>
      <c r="E8895" s="55" t="s">
        <v>4375</v>
      </c>
      <c r="F8895" s="55">
        <v>1590</v>
      </c>
      <c r="G8895" s="55">
        <v>1459</v>
      </c>
    </row>
    <row r="8896" spans="2:7">
      <c r="B8896" s="55" t="s">
        <v>266</v>
      </c>
      <c r="C8896" s="55" t="s">
        <v>4356</v>
      </c>
      <c r="D8896" s="55" t="s">
        <v>270</v>
      </c>
      <c r="E8896" s="55" t="s">
        <v>4375</v>
      </c>
      <c r="F8896" s="55">
        <v>505</v>
      </c>
      <c r="G8896" s="55">
        <v>376</v>
      </c>
    </row>
    <row r="8897" spans="2:7">
      <c r="B8897" s="55" t="s">
        <v>266</v>
      </c>
      <c r="C8897" s="55" t="s">
        <v>4356</v>
      </c>
      <c r="D8897" s="55" t="s">
        <v>267</v>
      </c>
      <c r="E8897" s="55" t="s">
        <v>4376</v>
      </c>
      <c r="F8897" s="55">
        <v>152</v>
      </c>
      <c r="G8897" s="55">
        <v>34</v>
      </c>
    </row>
    <row r="8898" spans="2:7">
      <c r="B8898" s="55" t="s">
        <v>266</v>
      </c>
      <c r="C8898" s="55" t="s">
        <v>4356</v>
      </c>
      <c r="D8898" s="55" t="s">
        <v>269</v>
      </c>
      <c r="E8898" s="55" t="s">
        <v>4376</v>
      </c>
      <c r="F8898" s="55">
        <v>62</v>
      </c>
      <c r="G8898" s="55">
        <v>15</v>
      </c>
    </row>
    <row r="8899" spans="2:7">
      <c r="B8899" s="55" t="s">
        <v>266</v>
      </c>
      <c r="C8899" s="55" t="s">
        <v>4356</v>
      </c>
      <c r="D8899" s="55" t="s">
        <v>270</v>
      </c>
      <c r="E8899" s="55" t="s">
        <v>4376</v>
      </c>
      <c r="F8899" s="55">
        <v>6</v>
      </c>
      <c r="G8899" s="55">
        <v>1</v>
      </c>
    </row>
    <row r="8900" spans="2:7">
      <c r="B8900" s="55" t="s">
        <v>266</v>
      </c>
      <c r="C8900" s="55" t="s">
        <v>4356</v>
      </c>
      <c r="D8900" s="55" t="s">
        <v>267</v>
      </c>
      <c r="E8900" s="55" t="s">
        <v>4377</v>
      </c>
      <c r="F8900" s="55">
        <v>20</v>
      </c>
      <c r="G8900" s="55">
        <v>6</v>
      </c>
    </row>
    <row r="8901" spans="2:7">
      <c r="B8901" s="55" t="s">
        <v>266</v>
      </c>
      <c r="C8901" s="55" t="s">
        <v>4356</v>
      </c>
      <c r="D8901" s="55" t="s">
        <v>269</v>
      </c>
      <c r="E8901" s="55" t="s">
        <v>4377</v>
      </c>
      <c r="F8901" s="55">
        <v>0</v>
      </c>
      <c r="G8901" s="55">
        <v>0</v>
      </c>
    </row>
    <row r="8902" spans="2:7">
      <c r="B8902" s="55" t="s">
        <v>266</v>
      </c>
      <c r="C8902" s="55" t="s">
        <v>4356</v>
      </c>
      <c r="D8902" s="55" t="s">
        <v>267</v>
      </c>
      <c r="E8902" s="55" t="s">
        <v>4378</v>
      </c>
      <c r="F8902" s="55">
        <v>481</v>
      </c>
      <c r="G8902" s="55">
        <v>323</v>
      </c>
    </row>
    <row r="8903" spans="2:7">
      <c r="B8903" s="55" t="s">
        <v>266</v>
      </c>
      <c r="C8903" s="55" t="s">
        <v>4356</v>
      </c>
      <c r="D8903" s="55" t="s">
        <v>269</v>
      </c>
      <c r="E8903" s="55" t="s">
        <v>4378</v>
      </c>
      <c r="F8903" s="55">
        <v>91</v>
      </c>
      <c r="G8903" s="55">
        <v>164</v>
      </c>
    </row>
    <row r="8904" spans="2:7">
      <c r="B8904" s="55" t="s">
        <v>266</v>
      </c>
      <c r="C8904" s="55" t="s">
        <v>4356</v>
      </c>
      <c r="D8904" s="55" t="s">
        <v>270</v>
      </c>
      <c r="E8904" s="55" t="s">
        <v>4378</v>
      </c>
      <c r="F8904" s="55">
        <v>162</v>
      </c>
      <c r="G8904" s="55">
        <v>97</v>
      </c>
    </row>
    <row r="8905" spans="2:7">
      <c r="B8905" s="55" t="s">
        <v>266</v>
      </c>
      <c r="C8905" s="55" t="s">
        <v>4356</v>
      </c>
      <c r="D8905" s="55" t="s">
        <v>267</v>
      </c>
      <c r="E8905" s="55" t="s">
        <v>4379</v>
      </c>
      <c r="F8905" s="55">
        <v>12</v>
      </c>
      <c r="G8905" s="55">
        <v>8</v>
      </c>
    </row>
    <row r="8906" spans="2:7">
      <c r="B8906" s="55" t="s">
        <v>266</v>
      </c>
      <c r="C8906" s="55" t="s">
        <v>4356</v>
      </c>
      <c r="D8906" s="55" t="s">
        <v>269</v>
      </c>
      <c r="E8906" s="55" t="s">
        <v>4379</v>
      </c>
      <c r="F8906" s="55">
        <v>8</v>
      </c>
      <c r="G8906" s="55">
        <v>7</v>
      </c>
    </row>
    <row r="8907" spans="2:7">
      <c r="B8907" s="55" t="s">
        <v>266</v>
      </c>
      <c r="C8907" s="55" t="s">
        <v>4356</v>
      </c>
      <c r="D8907" s="55" t="s">
        <v>270</v>
      </c>
      <c r="E8907" s="55" t="s">
        <v>4379</v>
      </c>
      <c r="F8907" s="55">
        <v>0</v>
      </c>
      <c r="G8907" s="55">
        <v>0</v>
      </c>
    </row>
    <row r="8908" spans="2:7">
      <c r="B8908" s="55" t="s">
        <v>266</v>
      </c>
      <c r="C8908" s="55" t="s">
        <v>4356</v>
      </c>
      <c r="D8908" s="55" t="s">
        <v>267</v>
      </c>
      <c r="E8908" s="55" t="s">
        <v>4380</v>
      </c>
      <c r="F8908" s="55">
        <v>250</v>
      </c>
      <c r="G8908" s="55">
        <v>211</v>
      </c>
    </row>
    <row r="8909" spans="2:7">
      <c r="B8909" s="55" t="s">
        <v>266</v>
      </c>
      <c r="C8909" s="55" t="s">
        <v>4356</v>
      </c>
      <c r="D8909" s="55" t="s">
        <v>269</v>
      </c>
      <c r="E8909" s="55" t="s">
        <v>4380</v>
      </c>
      <c r="F8909" s="55">
        <v>117</v>
      </c>
      <c r="G8909" s="55">
        <v>139</v>
      </c>
    </row>
    <row r="8910" spans="2:7">
      <c r="B8910" s="55" t="s">
        <v>266</v>
      </c>
      <c r="C8910" s="55" t="s">
        <v>4356</v>
      </c>
      <c r="D8910" s="55" t="s">
        <v>270</v>
      </c>
      <c r="E8910" s="55" t="s">
        <v>4380</v>
      </c>
      <c r="F8910" s="55">
        <v>31</v>
      </c>
      <c r="G8910" s="55">
        <v>33</v>
      </c>
    </row>
    <row r="8911" spans="2:7">
      <c r="B8911" s="55" t="s">
        <v>266</v>
      </c>
      <c r="C8911" s="55" t="s">
        <v>4356</v>
      </c>
      <c r="D8911" s="55" t="s">
        <v>267</v>
      </c>
      <c r="E8911" s="55" t="s">
        <v>4381</v>
      </c>
      <c r="F8911" s="55">
        <v>34</v>
      </c>
      <c r="G8911" s="55">
        <v>29</v>
      </c>
    </row>
    <row r="8912" spans="2:7">
      <c r="B8912" s="55" t="s">
        <v>266</v>
      </c>
      <c r="C8912" s="55" t="s">
        <v>4356</v>
      </c>
      <c r="D8912" s="55" t="s">
        <v>269</v>
      </c>
      <c r="E8912" s="55" t="s">
        <v>4381</v>
      </c>
      <c r="F8912" s="55">
        <v>0</v>
      </c>
      <c r="G8912" s="55">
        <v>1</v>
      </c>
    </row>
    <row r="8913" spans="2:7">
      <c r="B8913" s="55" t="s">
        <v>266</v>
      </c>
      <c r="C8913" s="55" t="s">
        <v>4356</v>
      </c>
      <c r="D8913" s="55" t="s">
        <v>270</v>
      </c>
      <c r="E8913" s="55" t="s">
        <v>4381</v>
      </c>
      <c r="F8913" s="55">
        <v>0</v>
      </c>
      <c r="G8913" s="55">
        <v>0</v>
      </c>
    </row>
    <row r="8914" spans="2:7">
      <c r="B8914" s="55" t="s">
        <v>266</v>
      </c>
      <c r="C8914" s="55" t="s">
        <v>4356</v>
      </c>
      <c r="D8914" s="55" t="s">
        <v>267</v>
      </c>
      <c r="E8914" s="55" t="s">
        <v>4382</v>
      </c>
      <c r="F8914" s="55">
        <v>9</v>
      </c>
      <c r="G8914" s="55">
        <v>14</v>
      </c>
    </row>
    <row r="8915" spans="2:7">
      <c r="B8915" s="55" t="s">
        <v>266</v>
      </c>
      <c r="C8915" s="55" t="s">
        <v>4356</v>
      </c>
      <c r="D8915" s="55" t="s">
        <v>269</v>
      </c>
      <c r="E8915" s="55" t="s">
        <v>4382</v>
      </c>
      <c r="F8915" s="55">
        <v>0</v>
      </c>
      <c r="G8915" s="55">
        <v>0</v>
      </c>
    </row>
    <row r="8916" spans="2:7">
      <c r="B8916" s="55" t="s">
        <v>266</v>
      </c>
      <c r="C8916" s="55" t="s">
        <v>4356</v>
      </c>
      <c r="D8916" s="55" t="s">
        <v>267</v>
      </c>
      <c r="E8916" s="55" t="s">
        <v>4383</v>
      </c>
      <c r="F8916" s="55">
        <v>11</v>
      </c>
      <c r="G8916" s="55">
        <v>3</v>
      </c>
    </row>
    <row r="8917" spans="2:7">
      <c r="B8917" s="55" t="s">
        <v>266</v>
      </c>
      <c r="C8917" s="55" t="s">
        <v>4356</v>
      </c>
      <c r="D8917" s="55" t="s">
        <v>269</v>
      </c>
      <c r="E8917" s="55" t="s">
        <v>4383</v>
      </c>
      <c r="F8917" s="55">
        <v>0</v>
      </c>
      <c r="G8917" s="55">
        <v>0</v>
      </c>
    </row>
    <row r="8918" spans="2:7">
      <c r="B8918" s="55" t="s">
        <v>266</v>
      </c>
      <c r="C8918" s="55" t="s">
        <v>4356</v>
      </c>
      <c r="D8918" s="55" t="s">
        <v>270</v>
      </c>
      <c r="E8918" s="55" t="s">
        <v>4383</v>
      </c>
      <c r="F8918" s="55">
        <v>0</v>
      </c>
      <c r="G8918" s="55">
        <v>1</v>
      </c>
    </row>
    <row r="8919" spans="2:7">
      <c r="B8919" s="55" t="s">
        <v>266</v>
      </c>
      <c r="C8919" s="55" t="s">
        <v>4356</v>
      </c>
      <c r="D8919" s="55" t="s">
        <v>267</v>
      </c>
      <c r="E8919" s="55" t="s">
        <v>2603</v>
      </c>
      <c r="F8919" s="55">
        <v>266</v>
      </c>
      <c r="G8919" s="55">
        <v>163</v>
      </c>
    </row>
    <row r="8920" spans="2:7">
      <c r="B8920" s="55" t="s">
        <v>266</v>
      </c>
      <c r="C8920" s="55" t="s">
        <v>4356</v>
      </c>
      <c r="D8920" s="55" t="s">
        <v>269</v>
      </c>
      <c r="E8920" s="55" t="s">
        <v>2603</v>
      </c>
      <c r="F8920" s="55">
        <v>150</v>
      </c>
      <c r="G8920" s="55">
        <v>123</v>
      </c>
    </row>
    <row r="8921" spans="2:7">
      <c r="B8921" s="55" t="s">
        <v>266</v>
      </c>
      <c r="C8921" s="55" t="s">
        <v>4356</v>
      </c>
      <c r="D8921" s="55" t="s">
        <v>270</v>
      </c>
      <c r="E8921" s="55" t="s">
        <v>2603</v>
      </c>
      <c r="F8921" s="55">
        <v>70</v>
      </c>
      <c r="G8921" s="55">
        <v>88</v>
      </c>
    </row>
    <row r="8922" spans="2:7">
      <c r="B8922" s="55" t="s">
        <v>266</v>
      </c>
      <c r="C8922" s="55" t="s">
        <v>4356</v>
      </c>
      <c r="D8922" s="55" t="s">
        <v>267</v>
      </c>
      <c r="E8922" s="55" t="s">
        <v>4384</v>
      </c>
      <c r="F8922" s="55">
        <v>19</v>
      </c>
      <c r="G8922" s="55">
        <v>7</v>
      </c>
    </row>
    <row r="8923" spans="2:7">
      <c r="B8923" s="55" t="s">
        <v>266</v>
      </c>
      <c r="C8923" s="55" t="s">
        <v>4356</v>
      </c>
      <c r="D8923" s="55" t="s">
        <v>269</v>
      </c>
      <c r="E8923" s="55" t="s">
        <v>4384</v>
      </c>
      <c r="F8923" s="55">
        <v>0</v>
      </c>
      <c r="G8923" s="55">
        <v>3</v>
      </c>
    </row>
    <row r="8924" spans="2:7">
      <c r="B8924" s="55" t="s">
        <v>266</v>
      </c>
      <c r="C8924" s="55" t="s">
        <v>4356</v>
      </c>
      <c r="D8924" s="55" t="s">
        <v>267</v>
      </c>
      <c r="E8924" s="55" t="s">
        <v>4385</v>
      </c>
      <c r="F8924" s="55">
        <v>0</v>
      </c>
      <c r="G8924" s="55">
        <v>0</v>
      </c>
    </row>
    <row r="8925" spans="2:7">
      <c r="B8925" s="55" t="s">
        <v>266</v>
      </c>
      <c r="C8925" s="55" t="s">
        <v>4356</v>
      </c>
      <c r="D8925" s="55" t="s">
        <v>267</v>
      </c>
      <c r="E8925" s="55" t="s">
        <v>4386</v>
      </c>
      <c r="F8925" s="55">
        <v>1</v>
      </c>
      <c r="G8925" s="55">
        <v>0</v>
      </c>
    </row>
    <row r="8926" spans="2:7">
      <c r="B8926" s="55" t="s">
        <v>266</v>
      </c>
      <c r="C8926" s="55" t="s">
        <v>4356</v>
      </c>
      <c r="D8926" s="55" t="s">
        <v>269</v>
      </c>
      <c r="E8926" s="55" t="s">
        <v>4386</v>
      </c>
      <c r="F8926" s="55">
        <v>0</v>
      </c>
      <c r="G8926" s="55">
        <v>0</v>
      </c>
    </row>
    <row r="8927" spans="2:7">
      <c r="B8927" s="55" t="s">
        <v>266</v>
      </c>
      <c r="C8927" s="55" t="s">
        <v>4356</v>
      </c>
      <c r="D8927" s="55" t="s">
        <v>270</v>
      </c>
      <c r="E8927" s="55" t="s">
        <v>4386</v>
      </c>
      <c r="F8927" s="55">
        <v>0</v>
      </c>
      <c r="G8927" s="55">
        <v>3</v>
      </c>
    </row>
    <row r="8928" spans="2:7">
      <c r="B8928" s="55" t="s">
        <v>266</v>
      </c>
      <c r="C8928" s="55" t="s">
        <v>4356</v>
      </c>
      <c r="D8928" s="55" t="s">
        <v>267</v>
      </c>
      <c r="E8928" s="55" t="s">
        <v>4387</v>
      </c>
      <c r="F8928" s="55">
        <v>143</v>
      </c>
      <c r="G8928" s="55">
        <v>105</v>
      </c>
    </row>
    <row r="8929" spans="2:7">
      <c r="B8929" s="55" t="s">
        <v>266</v>
      </c>
      <c r="C8929" s="55" t="s">
        <v>4356</v>
      </c>
      <c r="D8929" s="55" t="s">
        <v>269</v>
      </c>
      <c r="E8929" s="55" t="s">
        <v>4387</v>
      </c>
      <c r="F8929" s="55">
        <v>5</v>
      </c>
      <c r="G8929" s="55">
        <v>11</v>
      </c>
    </row>
    <row r="8930" spans="2:7">
      <c r="B8930" s="55" t="s">
        <v>266</v>
      </c>
      <c r="C8930" s="55" t="s">
        <v>4356</v>
      </c>
      <c r="D8930" s="55" t="s">
        <v>270</v>
      </c>
      <c r="E8930" s="55" t="s">
        <v>4387</v>
      </c>
      <c r="F8930" s="55">
        <v>2</v>
      </c>
      <c r="G8930" s="55">
        <v>2</v>
      </c>
    </row>
    <row r="8931" spans="2:7">
      <c r="B8931" s="55" t="s">
        <v>266</v>
      </c>
      <c r="C8931" s="55" t="s">
        <v>4356</v>
      </c>
      <c r="D8931" s="55" t="s">
        <v>267</v>
      </c>
      <c r="E8931" s="55" t="s">
        <v>4388</v>
      </c>
      <c r="F8931" s="55">
        <v>39</v>
      </c>
      <c r="G8931" s="55">
        <v>98</v>
      </c>
    </row>
    <row r="8932" spans="2:7">
      <c r="B8932" s="55" t="s">
        <v>266</v>
      </c>
      <c r="C8932" s="55" t="s">
        <v>4356</v>
      </c>
      <c r="D8932" s="55" t="s">
        <v>269</v>
      </c>
      <c r="E8932" s="55" t="s">
        <v>4388</v>
      </c>
      <c r="F8932" s="55">
        <v>9</v>
      </c>
      <c r="G8932" s="55">
        <v>0</v>
      </c>
    </row>
    <row r="8933" spans="2:7">
      <c r="B8933" s="55" t="s">
        <v>266</v>
      </c>
      <c r="C8933" s="55" t="s">
        <v>4356</v>
      </c>
      <c r="D8933" s="55" t="s">
        <v>270</v>
      </c>
      <c r="E8933" s="55" t="s">
        <v>4388</v>
      </c>
      <c r="F8933" s="55">
        <v>21</v>
      </c>
      <c r="G8933" s="55">
        <v>8</v>
      </c>
    </row>
    <row r="8934" spans="2:7">
      <c r="B8934" s="55" t="s">
        <v>266</v>
      </c>
      <c r="C8934" s="55" t="s">
        <v>4356</v>
      </c>
      <c r="D8934" s="55" t="s">
        <v>267</v>
      </c>
      <c r="E8934" s="55" t="s">
        <v>4389</v>
      </c>
      <c r="F8934" s="55">
        <v>1180</v>
      </c>
      <c r="G8934" s="55">
        <v>639</v>
      </c>
    </row>
    <row r="8935" spans="2:7">
      <c r="B8935" s="55" t="s">
        <v>266</v>
      </c>
      <c r="C8935" s="55" t="s">
        <v>4356</v>
      </c>
      <c r="D8935" s="55" t="s">
        <v>269</v>
      </c>
      <c r="E8935" s="55" t="s">
        <v>4389</v>
      </c>
      <c r="F8935" s="55">
        <v>942</v>
      </c>
      <c r="G8935" s="55">
        <v>378</v>
      </c>
    </row>
    <row r="8936" spans="2:7">
      <c r="B8936" s="55" t="s">
        <v>266</v>
      </c>
      <c r="C8936" s="55" t="s">
        <v>4356</v>
      </c>
      <c r="D8936" s="55" t="s">
        <v>270</v>
      </c>
      <c r="E8936" s="55" t="s">
        <v>4389</v>
      </c>
      <c r="F8936" s="55">
        <v>147</v>
      </c>
      <c r="G8936" s="55">
        <v>213</v>
      </c>
    </row>
    <row r="8937" spans="2:7">
      <c r="B8937" s="55" t="s">
        <v>266</v>
      </c>
      <c r="C8937" s="55" t="s">
        <v>4356</v>
      </c>
      <c r="D8937" s="55" t="s">
        <v>267</v>
      </c>
      <c r="E8937" s="55" t="s">
        <v>4390</v>
      </c>
      <c r="F8937" s="55">
        <v>38</v>
      </c>
      <c r="G8937" s="55">
        <v>71</v>
      </c>
    </row>
    <row r="8938" spans="2:7">
      <c r="B8938" s="55" t="s">
        <v>266</v>
      </c>
      <c r="C8938" s="55" t="s">
        <v>4356</v>
      </c>
      <c r="D8938" s="55" t="s">
        <v>269</v>
      </c>
      <c r="E8938" s="55" t="s">
        <v>4390</v>
      </c>
      <c r="F8938" s="55">
        <v>1</v>
      </c>
      <c r="G8938" s="55">
        <v>0</v>
      </c>
    </row>
    <row r="8939" spans="2:7">
      <c r="B8939" s="55" t="s">
        <v>266</v>
      </c>
      <c r="C8939" s="55" t="s">
        <v>4356</v>
      </c>
      <c r="D8939" s="55" t="s">
        <v>270</v>
      </c>
      <c r="E8939" s="55" t="s">
        <v>4390</v>
      </c>
      <c r="F8939" s="55">
        <v>4</v>
      </c>
      <c r="G8939" s="55">
        <v>0</v>
      </c>
    </row>
    <row r="8940" spans="2:7">
      <c r="B8940" s="55" t="s">
        <v>266</v>
      </c>
      <c r="C8940" s="55" t="s">
        <v>4356</v>
      </c>
      <c r="D8940" s="55" t="s">
        <v>267</v>
      </c>
      <c r="E8940" s="55" t="s">
        <v>4391</v>
      </c>
      <c r="F8940" s="55">
        <v>28</v>
      </c>
      <c r="G8940" s="55">
        <v>20</v>
      </c>
    </row>
    <row r="8941" spans="2:7">
      <c r="B8941" s="55" t="s">
        <v>266</v>
      </c>
      <c r="C8941" s="55" t="s">
        <v>4356</v>
      </c>
      <c r="D8941" s="55" t="s">
        <v>269</v>
      </c>
      <c r="E8941" s="55" t="s">
        <v>4391</v>
      </c>
      <c r="F8941" s="55">
        <v>12</v>
      </c>
      <c r="G8941" s="55">
        <v>15</v>
      </c>
    </row>
    <row r="8942" spans="2:7">
      <c r="B8942" s="55" t="s">
        <v>266</v>
      </c>
      <c r="C8942" s="55" t="s">
        <v>4356</v>
      </c>
      <c r="D8942" s="55" t="s">
        <v>267</v>
      </c>
      <c r="E8942" s="55" t="s">
        <v>4392</v>
      </c>
      <c r="F8942" s="55">
        <v>12</v>
      </c>
      <c r="G8942" s="55">
        <v>16</v>
      </c>
    </row>
    <row r="8943" spans="2:7">
      <c r="B8943" s="55" t="s">
        <v>266</v>
      </c>
      <c r="C8943" s="55" t="s">
        <v>4356</v>
      </c>
      <c r="D8943" s="55" t="s">
        <v>270</v>
      </c>
      <c r="E8943" s="55" t="s">
        <v>4392</v>
      </c>
      <c r="F8943" s="55">
        <v>0</v>
      </c>
      <c r="G8943" s="55">
        <v>0</v>
      </c>
    </row>
    <row r="8944" spans="2:7">
      <c r="B8944" s="55" t="s">
        <v>266</v>
      </c>
      <c r="C8944" s="55" t="s">
        <v>4356</v>
      </c>
      <c r="D8944" s="55" t="s">
        <v>267</v>
      </c>
      <c r="E8944" s="55" t="s">
        <v>4393</v>
      </c>
      <c r="F8944" s="55">
        <v>0</v>
      </c>
      <c r="G8944" s="55">
        <v>0</v>
      </c>
    </row>
    <row r="8945" spans="2:7">
      <c r="B8945" s="55" t="s">
        <v>266</v>
      </c>
      <c r="C8945" s="55" t="s">
        <v>4356</v>
      </c>
      <c r="D8945" s="55" t="s">
        <v>269</v>
      </c>
      <c r="E8945" s="55" t="s">
        <v>4393</v>
      </c>
      <c r="F8945" s="55">
        <v>0</v>
      </c>
      <c r="G8945" s="55">
        <v>0</v>
      </c>
    </row>
    <row r="8946" spans="2:7">
      <c r="B8946" s="55" t="s">
        <v>266</v>
      </c>
      <c r="C8946" s="55" t="s">
        <v>4356</v>
      </c>
      <c r="D8946" s="55" t="s">
        <v>267</v>
      </c>
      <c r="E8946" s="55" t="s">
        <v>4394</v>
      </c>
      <c r="F8946" s="55">
        <v>1489</v>
      </c>
      <c r="G8946" s="55">
        <v>1746</v>
      </c>
    </row>
    <row r="8947" spans="2:7">
      <c r="B8947" s="55" t="s">
        <v>266</v>
      </c>
      <c r="C8947" s="55" t="s">
        <v>4356</v>
      </c>
      <c r="D8947" s="55" t="s">
        <v>269</v>
      </c>
      <c r="E8947" s="55" t="s">
        <v>4394</v>
      </c>
      <c r="F8947" s="55">
        <v>537</v>
      </c>
      <c r="G8947" s="55">
        <v>633</v>
      </c>
    </row>
    <row r="8948" spans="2:7">
      <c r="B8948" s="55" t="s">
        <v>266</v>
      </c>
      <c r="C8948" s="55" t="s">
        <v>4356</v>
      </c>
      <c r="D8948" s="55" t="s">
        <v>270</v>
      </c>
      <c r="E8948" s="55" t="s">
        <v>4394</v>
      </c>
      <c r="F8948" s="55">
        <v>267</v>
      </c>
      <c r="G8948" s="55">
        <v>302</v>
      </c>
    </row>
    <row r="8949" spans="2:7">
      <c r="B8949" s="55" t="s">
        <v>266</v>
      </c>
      <c r="C8949" s="55" t="s">
        <v>4356</v>
      </c>
      <c r="D8949" s="55" t="s">
        <v>267</v>
      </c>
      <c r="E8949" s="55" t="s">
        <v>4395</v>
      </c>
      <c r="F8949" s="55">
        <v>772</v>
      </c>
      <c r="G8949" s="55">
        <v>692</v>
      </c>
    </row>
    <row r="8950" spans="2:7">
      <c r="B8950" s="55" t="s">
        <v>266</v>
      </c>
      <c r="C8950" s="55" t="s">
        <v>4356</v>
      </c>
      <c r="D8950" s="55" t="s">
        <v>269</v>
      </c>
      <c r="E8950" s="55" t="s">
        <v>4395</v>
      </c>
      <c r="F8950" s="55">
        <v>318</v>
      </c>
      <c r="G8950" s="55">
        <v>279</v>
      </c>
    </row>
    <row r="8951" spans="2:7">
      <c r="B8951" s="55" t="s">
        <v>266</v>
      </c>
      <c r="C8951" s="55" t="s">
        <v>4356</v>
      </c>
      <c r="D8951" s="55" t="s">
        <v>270</v>
      </c>
      <c r="E8951" s="55" t="s">
        <v>4395</v>
      </c>
      <c r="F8951" s="55">
        <v>101</v>
      </c>
      <c r="G8951" s="55">
        <v>108</v>
      </c>
    </row>
    <row r="8952" spans="2:7">
      <c r="B8952" s="55" t="s">
        <v>266</v>
      </c>
      <c r="C8952" s="55" t="s">
        <v>4356</v>
      </c>
      <c r="D8952" s="55" t="s">
        <v>267</v>
      </c>
      <c r="E8952" s="55" t="s">
        <v>4396</v>
      </c>
      <c r="F8952" s="55">
        <v>0</v>
      </c>
      <c r="G8952" s="55">
        <v>0</v>
      </c>
    </row>
    <row r="8953" spans="2:7">
      <c r="B8953" s="55" t="s">
        <v>266</v>
      </c>
      <c r="C8953" s="55" t="s">
        <v>4356</v>
      </c>
      <c r="D8953" s="55" t="s">
        <v>267</v>
      </c>
      <c r="E8953" s="55" t="s">
        <v>4397</v>
      </c>
      <c r="F8953" s="55">
        <v>8</v>
      </c>
      <c r="G8953" s="55">
        <v>13</v>
      </c>
    </row>
    <row r="8954" spans="2:7">
      <c r="B8954" s="55" t="s">
        <v>266</v>
      </c>
      <c r="C8954" s="55" t="s">
        <v>4356</v>
      </c>
      <c r="D8954" s="55" t="s">
        <v>267</v>
      </c>
      <c r="E8954" s="55" t="s">
        <v>4398</v>
      </c>
      <c r="F8954" s="55">
        <v>4</v>
      </c>
      <c r="G8954" s="55">
        <v>2</v>
      </c>
    </row>
    <row r="8955" spans="2:7">
      <c r="B8955" s="55" t="s">
        <v>266</v>
      </c>
      <c r="C8955" s="55" t="s">
        <v>4356</v>
      </c>
      <c r="D8955" s="55" t="s">
        <v>269</v>
      </c>
      <c r="E8955" s="55" t="s">
        <v>4398</v>
      </c>
      <c r="F8955" s="55">
        <v>0</v>
      </c>
      <c r="G8955" s="55">
        <v>0</v>
      </c>
    </row>
    <row r="8956" spans="2:7">
      <c r="B8956" s="55" t="s">
        <v>266</v>
      </c>
      <c r="C8956" s="55" t="s">
        <v>4356</v>
      </c>
      <c r="D8956" s="55" t="s">
        <v>267</v>
      </c>
      <c r="E8956" s="55" t="s">
        <v>4399</v>
      </c>
      <c r="F8956" s="55">
        <v>19</v>
      </c>
      <c r="G8956" s="55">
        <v>23</v>
      </c>
    </row>
    <row r="8957" spans="2:7">
      <c r="B8957" s="55" t="s">
        <v>266</v>
      </c>
      <c r="C8957" s="55" t="s">
        <v>4356</v>
      </c>
      <c r="D8957" s="55" t="s">
        <v>269</v>
      </c>
      <c r="E8957" s="55" t="s">
        <v>4399</v>
      </c>
      <c r="F8957" s="55">
        <v>4</v>
      </c>
      <c r="G8957" s="55">
        <v>0</v>
      </c>
    </row>
    <row r="8958" spans="2:7">
      <c r="B8958" s="55" t="s">
        <v>266</v>
      </c>
      <c r="C8958" s="55" t="s">
        <v>4356</v>
      </c>
      <c r="D8958" s="55" t="s">
        <v>270</v>
      </c>
      <c r="E8958" s="55" t="s">
        <v>4399</v>
      </c>
      <c r="F8958" s="55">
        <v>0</v>
      </c>
      <c r="G8958" s="55">
        <v>0</v>
      </c>
    </row>
    <row r="8959" spans="2:7">
      <c r="B8959" s="55" t="s">
        <v>266</v>
      </c>
      <c r="C8959" s="55" t="s">
        <v>4356</v>
      </c>
      <c r="D8959" s="55" t="s">
        <v>267</v>
      </c>
      <c r="E8959" s="55" t="s">
        <v>4400</v>
      </c>
      <c r="F8959" s="55">
        <v>5</v>
      </c>
      <c r="G8959" s="55">
        <v>8</v>
      </c>
    </row>
    <row r="8960" spans="2:7">
      <c r="B8960" s="55" t="s">
        <v>266</v>
      </c>
      <c r="C8960" s="55" t="s">
        <v>4356</v>
      </c>
      <c r="D8960" s="55" t="s">
        <v>269</v>
      </c>
      <c r="E8960" s="55" t="s">
        <v>4400</v>
      </c>
      <c r="F8960" s="55">
        <v>0</v>
      </c>
      <c r="G8960" s="55">
        <v>1</v>
      </c>
    </row>
    <row r="8961" spans="2:7">
      <c r="B8961" s="55" t="s">
        <v>266</v>
      </c>
      <c r="C8961" s="55" t="s">
        <v>4356</v>
      </c>
      <c r="D8961" s="55" t="s">
        <v>270</v>
      </c>
      <c r="E8961" s="55" t="s">
        <v>4400</v>
      </c>
      <c r="F8961" s="55">
        <v>0</v>
      </c>
      <c r="G8961" s="55">
        <v>0</v>
      </c>
    </row>
    <row r="8962" spans="2:7">
      <c r="B8962" s="55" t="s">
        <v>266</v>
      </c>
      <c r="C8962" s="55" t="s">
        <v>4356</v>
      </c>
      <c r="D8962" s="55" t="s">
        <v>267</v>
      </c>
      <c r="E8962" s="55" t="s">
        <v>4401</v>
      </c>
      <c r="F8962" s="55">
        <v>194</v>
      </c>
      <c r="G8962" s="55">
        <v>178</v>
      </c>
    </row>
    <row r="8963" spans="2:7">
      <c r="B8963" s="55" t="s">
        <v>266</v>
      </c>
      <c r="C8963" s="55" t="s">
        <v>4356</v>
      </c>
      <c r="D8963" s="55" t="s">
        <v>269</v>
      </c>
      <c r="E8963" s="55" t="s">
        <v>4401</v>
      </c>
      <c r="F8963" s="55">
        <v>153</v>
      </c>
      <c r="G8963" s="55">
        <v>143</v>
      </c>
    </row>
    <row r="8964" spans="2:7">
      <c r="B8964" s="55" t="s">
        <v>266</v>
      </c>
      <c r="C8964" s="55" t="s">
        <v>4356</v>
      </c>
      <c r="D8964" s="55" t="s">
        <v>270</v>
      </c>
      <c r="E8964" s="55" t="s">
        <v>4401</v>
      </c>
      <c r="F8964" s="55">
        <v>38</v>
      </c>
      <c r="G8964" s="55">
        <v>31</v>
      </c>
    </row>
    <row r="8965" spans="2:7">
      <c r="B8965" s="55" t="s">
        <v>266</v>
      </c>
      <c r="C8965" s="55" t="s">
        <v>4356</v>
      </c>
      <c r="D8965" s="55" t="s">
        <v>267</v>
      </c>
      <c r="E8965" s="55" t="s">
        <v>4402</v>
      </c>
      <c r="F8965" s="55">
        <v>241</v>
      </c>
      <c r="G8965" s="55">
        <v>376</v>
      </c>
    </row>
    <row r="8966" spans="2:7">
      <c r="B8966" s="55" t="s">
        <v>266</v>
      </c>
      <c r="C8966" s="55" t="s">
        <v>4356</v>
      </c>
      <c r="D8966" s="55" t="s">
        <v>269</v>
      </c>
      <c r="E8966" s="55" t="s">
        <v>4402</v>
      </c>
      <c r="F8966" s="55">
        <v>205</v>
      </c>
      <c r="G8966" s="55">
        <v>269</v>
      </c>
    </row>
    <row r="8967" spans="2:7">
      <c r="B8967" s="55" t="s">
        <v>266</v>
      </c>
      <c r="C8967" s="55" t="s">
        <v>4356</v>
      </c>
      <c r="D8967" s="55" t="s">
        <v>270</v>
      </c>
      <c r="E8967" s="55" t="s">
        <v>4402</v>
      </c>
      <c r="F8967" s="55">
        <v>121</v>
      </c>
      <c r="G8967" s="55">
        <v>207</v>
      </c>
    </row>
    <row r="8968" spans="2:7">
      <c r="B8968" s="55" t="s">
        <v>266</v>
      </c>
      <c r="C8968" s="55" t="s">
        <v>4356</v>
      </c>
      <c r="D8968" s="55" t="s">
        <v>267</v>
      </c>
      <c r="E8968" s="55" t="s">
        <v>4403</v>
      </c>
      <c r="F8968" s="55">
        <v>435</v>
      </c>
      <c r="G8968" s="55">
        <v>261</v>
      </c>
    </row>
    <row r="8969" spans="2:7">
      <c r="B8969" s="55" t="s">
        <v>266</v>
      </c>
      <c r="C8969" s="55" t="s">
        <v>4356</v>
      </c>
      <c r="D8969" s="55" t="s">
        <v>269</v>
      </c>
      <c r="E8969" s="55" t="s">
        <v>4403</v>
      </c>
      <c r="F8969" s="55">
        <v>404</v>
      </c>
      <c r="G8969" s="55">
        <v>267</v>
      </c>
    </row>
    <row r="8970" spans="2:7">
      <c r="B8970" s="55" t="s">
        <v>266</v>
      </c>
      <c r="C8970" s="55" t="s">
        <v>4356</v>
      </c>
      <c r="D8970" s="55" t="s">
        <v>270</v>
      </c>
      <c r="E8970" s="55" t="s">
        <v>4403</v>
      </c>
      <c r="F8970" s="55">
        <v>144</v>
      </c>
      <c r="G8970" s="55">
        <v>154</v>
      </c>
    </row>
    <row r="8971" spans="2:7">
      <c r="B8971" s="55" t="s">
        <v>266</v>
      </c>
      <c r="C8971" s="55" t="s">
        <v>4356</v>
      </c>
      <c r="D8971" s="55" t="s">
        <v>267</v>
      </c>
      <c r="E8971" s="55" t="s">
        <v>4404</v>
      </c>
      <c r="F8971" s="55">
        <v>1271</v>
      </c>
      <c r="G8971" s="55">
        <v>1183</v>
      </c>
    </row>
    <row r="8972" spans="2:7">
      <c r="B8972" s="55" t="s">
        <v>266</v>
      </c>
      <c r="C8972" s="55" t="s">
        <v>4356</v>
      </c>
      <c r="D8972" s="55" t="s">
        <v>269</v>
      </c>
      <c r="E8972" s="55" t="s">
        <v>4404</v>
      </c>
      <c r="F8972" s="55">
        <v>655</v>
      </c>
      <c r="G8972" s="55">
        <v>408</v>
      </c>
    </row>
    <row r="8973" spans="2:7">
      <c r="B8973" s="55" t="s">
        <v>266</v>
      </c>
      <c r="C8973" s="55" t="s">
        <v>4356</v>
      </c>
      <c r="D8973" s="55" t="s">
        <v>270</v>
      </c>
      <c r="E8973" s="55" t="s">
        <v>4404</v>
      </c>
      <c r="F8973" s="55">
        <v>294</v>
      </c>
      <c r="G8973" s="55">
        <v>243</v>
      </c>
    </row>
    <row r="8974" spans="2:7">
      <c r="B8974" s="55" t="s">
        <v>266</v>
      </c>
      <c r="C8974" s="55" t="s">
        <v>4356</v>
      </c>
      <c r="D8974" s="55" t="s">
        <v>267</v>
      </c>
      <c r="E8974" s="55" t="s">
        <v>4405</v>
      </c>
      <c r="F8974" s="55">
        <v>53</v>
      </c>
      <c r="G8974" s="55">
        <v>23</v>
      </c>
    </row>
    <row r="8975" spans="2:7">
      <c r="B8975" s="55" t="s">
        <v>266</v>
      </c>
      <c r="C8975" s="55" t="s">
        <v>4356</v>
      </c>
      <c r="D8975" s="55" t="s">
        <v>269</v>
      </c>
      <c r="E8975" s="55" t="s">
        <v>4405</v>
      </c>
      <c r="F8975" s="55">
        <v>7</v>
      </c>
      <c r="G8975" s="55">
        <v>4</v>
      </c>
    </row>
    <row r="8976" spans="2:7">
      <c r="B8976" s="55" t="s">
        <v>266</v>
      </c>
      <c r="C8976" s="55" t="s">
        <v>4356</v>
      </c>
      <c r="D8976" s="55" t="s">
        <v>270</v>
      </c>
      <c r="E8976" s="55" t="s">
        <v>4405</v>
      </c>
      <c r="F8976" s="55">
        <v>0</v>
      </c>
      <c r="G8976" s="55">
        <v>0</v>
      </c>
    </row>
    <row r="8977" spans="2:7">
      <c r="B8977" s="55" t="s">
        <v>266</v>
      </c>
      <c r="C8977" s="55" t="s">
        <v>4356</v>
      </c>
      <c r="D8977" s="55" t="s">
        <v>267</v>
      </c>
      <c r="E8977" s="55" t="s">
        <v>4406</v>
      </c>
      <c r="F8977" s="55">
        <v>0</v>
      </c>
      <c r="G8977" s="55">
        <v>0</v>
      </c>
    </row>
    <row r="8978" spans="2:7">
      <c r="B8978" s="55" t="s">
        <v>266</v>
      </c>
      <c r="C8978" s="55" t="s">
        <v>4356</v>
      </c>
      <c r="D8978" s="55" t="s">
        <v>269</v>
      </c>
      <c r="E8978" s="55" t="s">
        <v>4406</v>
      </c>
      <c r="F8978" s="55">
        <v>0</v>
      </c>
      <c r="G8978" s="55">
        <v>0</v>
      </c>
    </row>
    <row r="8979" spans="2:7">
      <c r="B8979" s="55" t="s">
        <v>266</v>
      </c>
      <c r="C8979" s="55" t="s">
        <v>4356</v>
      </c>
      <c r="D8979" s="55" t="s">
        <v>267</v>
      </c>
      <c r="E8979" s="55" t="s">
        <v>4407</v>
      </c>
      <c r="F8979" s="55">
        <v>26</v>
      </c>
      <c r="G8979" s="55">
        <v>54</v>
      </c>
    </row>
    <row r="8980" spans="2:7">
      <c r="B8980" s="55" t="s">
        <v>266</v>
      </c>
      <c r="C8980" s="55" t="s">
        <v>4356</v>
      </c>
      <c r="D8980" s="55" t="s">
        <v>269</v>
      </c>
      <c r="E8980" s="55" t="s">
        <v>4407</v>
      </c>
      <c r="F8980" s="55">
        <v>6</v>
      </c>
      <c r="G8980" s="55">
        <v>1</v>
      </c>
    </row>
    <row r="8981" spans="2:7">
      <c r="B8981" s="55" t="s">
        <v>266</v>
      </c>
      <c r="C8981" s="55" t="s">
        <v>4356</v>
      </c>
      <c r="D8981" s="55" t="s">
        <v>270</v>
      </c>
      <c r="E8981" s="55" t="s">
        <v>4407</v>
      </c>
      <c r="F8981" s="55">
        <v>0</v>
      </c>
      <c r="G8981" s="55">
        <v>0</v>
      </c>
    </row>
    <row r="8982" spans="2:7">
      <c r="B8982" s="55" t="s">
        <v>266</v>
      </c>
      <c r="C8982" s="55" t="s">
        <v>4356</v>
      </c>
      <c r="D8982" s="55" t="s">
        <v>267</v>
      </c>
      <c r="E8982" s="55" t="s">
        <v>4408</v>
      </c>
      <c r="F8982" s="55">
        <v>393</v>
      </c>
      <c r="G8982" s="55">
        <v>398</v>
      </c>
    </row>
    <row r="8983" spans="2:7">
      <c r="B8983" s="55" t="s">
        <v>266</v>
      </c>
      <c r="C8983" s="55" t="s">
        <v>4356</v>
      </c>
      <c r="D8983" s="55" t="s">
        <v>269</v>
      </c>
      <c r="E8983" s="55" t="s">
        <v>4408</v>
      </c>
      <c r="F8983" s="55">
        <v>128</v>
      </c>
      <c r="G8983" s="55">
        <v>121</v>
      </c>
    </row>
    <row r="8984" spans="2:7">
      <c r="B8984" s="55" t="s">
        <v>266</v>
      </c>
      <c r="C8984" s="55" t="s">
        <v>4356</v>
      </c>
      <c r="D8984" s="55" t="s">
        <v>270</v>
      </c>
      <c r="E8984" s="55" t="s">
        <v>4408</v>
      </c>
      <c r="F8984" s="55">
        <v>56</v>
      </c>
      <c r="G8984" s="55">
        <v>62</v>
      </c>
    </row>
    <row r="8985" spans="2:7">
      <c r="B8985" s="55" t="s">
        <v>266</v>
      </c>
      <c r="C8985" s="55" t="s">
        <v>4356</v>
      </c>
      <c r="D8985" s="55" t="s">
        <v>267</v>
      </c>
      <c r="E8985" s="55" t="s">
        <v>4409</v>
      </c>
      <c r="F8985" s="55">
        <v>50</v>
      </c>
      <c r="G8985" s="55">
        <v>33</v>
      </c>
    </row>
    <row r="8986" spans="2:7">
      <c r="B8986" s="55" t="s">
        <v>266</v>
      </c>
      <c r="C8986" s="55" t="s">
        <v>4356</v>
      </c>
      <c r="D8986" s="55" t="s">
        <v>269</v>
      </c>
      <c r="E8986" s="55" t="s">
        <v>4409</v>
      </c>
      <c r="F8986" s="55">
        <v>22</v>
      </c>
      <c r="G8986" s="55">
        <v>15</v>
      </c>
    </row>
    <row r="8987" spans="2:7">
      <c r="B8987" s="55" t="s">
        <v>266</v>
      </c>
      <c r="C8987" s="55" t="s">
        <v>4356</v>
      </c>
      <c r="D8987" s="55" t="s">
        <v>270</v>
      </c>
      <c r="E8987" s="55" t="s">
        <v>4409</v>
      </c>
      <c r="F8987" s="55">
        <v>4</v>
      </c>
      <c r="G8987" s="55">
        <v>0</v>
      </c>
    </row>
    <row r="8988" spans="2:7">
      <c r="B8988" s="55" t="s">
        <v>266</v>
      </c>
      <c r="C8988" s="55" t="s">
        <v>4356</v>
      </c>
      <c r="D8988" s="55" t="s">
        <v>267</v>
      </c>
      <c r="E8988" s="55" t="s">
        <v>4410</v>
      </c>
      <c r="F8988" s="55">
        <v>0</v>
      </c>
      <c r="G8988" s="55">
        <v>0</v>
      </c>
    </row>
    <row r="8989" spans="2:7">
      <c r="B8989" s="55" t="s">
        <v>266</v>
      </c>
      <c r="C8989" s="55" t="s">
        <v>4356</v>
      </c>
      <c r="D8989" s="55" t="s">
        <v>267</v>
      </c>
      <c r="E8989" s="55" t="s">
        <v>4411</v>
      </c>
      <c r="F8989" s="55">
        <v>0</v>
      </c>
      <c r="G8989" s="55">
        <v>6</v>
      </c>
    </row>
    <row r="8990" spans="2:7">
      <c r="B8990" s="55" t="s">
        <v>266</v>
      </c>
      <c r="C8990" s="55" t="s">
        <v>4356</v>
      </c>
      <c r="D8990" s="55" t="s">
        <v>267</v>
      </c>
      <c r="E8990" s="55" t="s">
        <v>4412</v>
      </c>
      <c r="F8990" s="55">
        <v>9</v>
      </c>
      <c r="G8990" s="55">
        <v>12</v>
      </c>
    </row>
    <row r="8991" spans="2:7">
      <c r="B8991" s="55" t="s">
        <v>266</v>
      </c>
      <c r="C8991" s="55" t="s">
        <v>4356</v>
      </c>
      <c r="D8991" s="55" t="s">
        <v>269</v>
      </c>
      <c r="E8991" s="55" t="s">
        <v>4412</v>
      </c>
      <c r="F8991" s="55">
        <v>0</v>
      </c>
      <c r="G8991" s="55">
        <v>0</v>
      </c>
    </row>
    <row r="8992" spans="2:7">
      <c r="B8992" s="55" t="s">
        <v>266</v>
      </c>
      <c r="C8992" s="55" t="s">
        <v>4356</v>
      </c>
      <c r="D8992" s="55" t="s">
        <v>270</v>
      </c>
      <c r="E8992" s="55" t="s">
        <v>4412</v>
      </c>
      <c r="F8992" s="55">
        <v>0</v>
      </c>
      <c r="G8992" s="55">
        <v>0</v>
      </c>
    </row>
    <row r="8993" spans="2:7">
      <c r="B8993" s="55" t="s">
        <v>266</v>
      </c>
      <c r="C8993" s="55" t="s">
        <v>4356</v>
      </c>
      <c r="D8993" s="55" t="s">
        <v>267</v>
      </c>
      <c r="E8993" s="55" t="s">
        <v>4413</v>
      </c>
      <c r="F8993" s="55">
        <v>0</v>
      </c>
      <c r="G8993" s="55">
        <v>3</v>
      </c>
    </row>
    <row r="8994" spans="2:7">
      <c r="B8994" s="55" t="s">
        <v>266</v>
      </c>
      <c r="C8994" s="55" t="s">
        <v>4356</v>
      </c>
      <c r="D8994" s="55" t="s">
        <v>269</v>
      </c>
      <c r="E8994" s="55" t="s">
        <v>4413</v>
      </c>
      <c r="F8994" s="55">
        <v>0</v>
      </c>
      <c r="G8994" s="55">
        <v>0</v>
      </c>
    </row>
    <row r="8995" spans="2:7">
      <c r="B8995" s="55" t="s">
        <v>266</v>
      </c>
      <c r="C8995" s="55" t="s">
        <v>4356</v>
      </c>
      <c r="D8995" s="55" t="s">
        <v>267</v>
      </c>
      <c r="E8995" s="55" t="s">
        <v>4414</v>
      </c>
      <c r="F8995" s="55">
        <v>24</v>
      </c>
      <c r="G8995" s="55">
        <v>12</v>
      </c>
    </row>
    <row r="8996" spans="2:7">
      <c r="B8996" s="55" t="s">
        <v>266</v>
      </c>
      <c r="C8996" s="55" t="s">
        <v>4356</v>
      </c>
      <c r="D8996" s="55" t="s">
        <v>269</v>
      </c>
      <c r="E8996" s="55" t="s">
        <v>4414</v>
      </c>
      <c r="F8996" s="55">
        <v>0</v>
      </c>
      <c r="G8996" s="55">
        <v>0</v>
      </c>
    </row>
    <row r="8997" spans="2:7">
      <c r="B8997" s="55" t="s">
        <v>266</v>
      </c>
      <c r="C8997" s="55" t="s">
        <v>4356</v>
      </c>
      <c r="D8997" s="55" t="s">
        <v>270</v>
      </c>
      <c r="E8997" s="55" t="s">
        <v>4414</v>
      </c>
      <c r="F8997" s="55">
        <v>0</v>
      </c>
      <c r="G8997" s="55">
        <v>0</v>
      </c>
    </row>
    <row r="8998" spans="2:7">
      <c r="B8998" s="55" t="s">
        <v>266</v>
      </c>
      <c r="C8998" s="55" t="s">
        <v>4356</v>
      </c>
      <c r="D8998" s="55" t="s">
        <v>267</v>
      </c>
      <c r="E8998" s="55" t="s">
        <v>4415</v>
      </c>
      <c r="F8998" s="55">
        <v>123</v>
      </c>
      <c r="G8998" s="55">
        <v>54</v>
      </c>
    </row>
    <row r="8999" spans="2:7">
      <c r="B8999" s="55" t="s">
        <v>266</v>
      </c>
      <c r="C8999" s="55" t="s">
        <v>4356</v>
      </c>
      <c r="D8999" s="55" t="s">
        <v>269</v>
      </c>
      <c r="E8999" s="55" t="s">
        <v>4415</v>
      </c>
      <c r="F8999" s="55">
        <v>253</v>
      </c>
      <c r="G8999" s="55">
        <v>28</v>
      </c>
    </row>
    <row r="9000" spans="2:7">
      <c r="B9000" s="55" t="s">
        <v>266</v>
      </c>
      <c r="C9000" s="55" t="s">
        <v>4356</v>
      </c>
      <c r="D9000" s="55" t="s">
        <v>270</v>
      </c>
      <c r="E9000" s="55" t="s">
        <v>4415</v>
      </c>
      <c r="F9000" s="55">
        <v>29</v>
      </c>
      <c r="G9000" s="55">
        <v>26</v>
      </c>
    </row>
    <row r="9001" spans="2:7">
      <c r="B9001" s="55" t="s">
        <v>266</v>
      </c>
      <c r="C9001" s="55" t="s">
        <v>4356</v>
      </c>
      <c r="D9001" s="55" t="s">
        <v>267</v>
      </c>
      <c r="E9001" s="55" t="s">
        <v>4130</v>
      </c>
      <c r="F9001" s="55">
        <v>36</v>
      </c>
      <c r="G9001" s="55">
        <v>49</v>
      </c>
    </row>
    <row r="9002" spans="2:7">
      <c r="B9002" s="55" t="s">
        <v>266</v>
      </c>
      <c r="C9002" s="55" t="s">
        <v>4356</v>
      </c>
      <c r="D9002" s="55" t="s">
        <v>269</v>
      </c>
      <c r="E9002" s="55" t="s">
        <v>4130</v>
      </c>
      <c r="F9002" s="55">
        <v>3</v>
      </c>
      <c r="G9002" s="55">
        <v>24</v>
      </c>
    </row>
    <row r="9003" spans="2:7">
      <c r="B9003" s="55" t="s">
        <v>266</v>
      </c>
      <c r="C9003" s="55" t="s">
        <v>4356</v>
      </c>
      <c r="D9003" s="55" t="s">
        <v>270</v>
      </c>
      <c r="E9003" s="55" t="s">
        <v>4130</v>
      </c>
      <c r="F9003" s="55">
        <v>4</v>
      </c>
      <c r="G9003" s="55">
        <v>2</v>
      </c>
    </row>
    <row r="9004" spans="2:7">
      <c r="B9004" s="55" t="s">
        <v>266</v>
      </c>
      <c r="C9004" s="55" t="s">
        <v>4356</v>
      </c>
      <c r="D9004" s="55" t="s">
        <v>267</v>
      </c>
      <c r="E9004" s="55" t="s">
        <v>4416</v>
      </c>
      <c r="F9004" s="55">
        <v>0</v>
      </c>
      <c r="G9004" s="55">
        <v>0</v>
      </c>
    </row>
    <row r="9005" spans="2:7">
      <c r="B9005" s="55" t="s">
        <v>266</v>
      </c>
      <c r="C9005" s="55" t="s">
        <v>4356</v>
      </c>
      <c r="D9005" s="55" t="s">
        <v>267</v>
      </c>
      <c r="E9005" s="55" t="s">
        <v>4417</v>
      </c>
      <c r="F9005" s="55">
        <v>6</v>
      </c>
      <c r="G9005" s="55">
        <v>6</v>
      </c>
    </row>
    <row r="9006" spans="2:7">
      <c r="B9006" s="55" t="s">
        <v>266</v>
      </c>
      <c r="C9006" s="55" t="s">
        <v>4356</v>
      </c>
      <c r="D9006" s="55" t="s">
        <v>267</v>
      </c>
      <c r="E9006" s="55" t="s">
        <v>4418</v>
      </c>
      <c r="F9006" s="55">
        <v>778</v>
      </c>
      <c r="G9006" s="55">
        <v>898</v>
      </c>
    </row>
    <row r="9007" spans="2:7">
      <c r="B9007" s="55" t="s">
        <v>266</v>
      </c>
      <c r="C9007" s="55" t="s">
        <v>4356</v>
      </c>
      <c r="D9007" s="55" t="s">
        <v>269</v>
      </c>
      <c r="E9007" s="55" t="s">
        <v>4418</v>
      </c>
      <c r="F9007" s="55">
        <v>253</v>
      </c>
      <c r="G9007" s="55">
        <v>228</v>
      </c>
    </row>
    <row r="9008" spans="2:7">
      <c r="B9008" s="55" t="s">
        <v>266</v>
      </c>
      <c r="C9008" s="55" t="s">
        <v>4356</v>
      </c>
      <c r="D9008" s="55" t="s">
        <v>270</v>
      </c>
      <c r="E9008" s="55" t="s">
        <v>4418</v>
      </c>
      <c r="F9008" s="55">
        <v>119</v>
      </c>
      <c r="G9008" s="55">
        <v>193</v>
      </c>
    </row>
    <row r="9009" spans="2:7">
      <c r="B9009" s="55" t="s">
        <v>266</v>
      </c>
      <c r="C9009" s="55" t="s">
        <v>4356</v>
      </c>
      <c r="D9009" s="55" t="s">
        <v>267</v>
      </c>
      <c r="E9009" s="55" t="s">
        <v>4419</v>
      </c>
      <c r="F9009" s="55">
        <v>106</v>
      </c>
      <c r="G9009" s="55">
        <v>74</v>
      </c>
    </row>
    <row r="9010" spans="2:7">
      <c r="B9010" s="55" t="s">
        <v>266</v>
      </c>
      <c r="C9010" s="55" t="s">
        <v>4356</v>
      </c>
      <c r="D9010" s="55" t="s">
        <v>269</v>
      </c>
      <c r="E9010" s="55" t="s">
        <v>4419</v>
      </c>
      <c r="F9010" s="55">
        <v>24</v>
      </c>
      <c r="G9010" s="55">
        <v>24</v>
      </c>
    </row>
    <row r="9011" spans="2:7">
      <c r="B9011" s="55" t="s">
        <v>266</v>
      </c>
      <c r="C9011" s="55" t="s">
        <v>4356</v>
      </c>
      <c r="D9011" s="55" t="s">
        <v>270</v>
      </c>
      <c r="E9011" s="55" t="s">
        <v>4419</v>
      </c>
      <c r="F9011" s="55">
        <v>5</v>
      </c>
      <c r="G9011" s="55">
        <v>0</v>
      </c>
    </row>
    <row r="9012" spans="2:7">
      <c r="B9012" s="55" t="s">
        <v>266</v>
      </c>
      <c r="C9012" s="55" t="s">
        <v>4356</v>
      </c>
      <c r="D9012" s="55" t="s">
        <v>267</v>
      </c>
      <c r="E9012" s="55" t="s">
        <v>4420</v>
      </c>
      <c r="F9012" s="55">
        <v>1108</v>
      </c>
      <c r="G9012" s="55">
        <v>1351</v>
      </c>
    </row>
    <row r="9013" spans="2:7">
      <c r="B9013" s="55" t="s">
        <v>266</v>
      </c>
      <c r="C9013" s="55" t="s">
        <v>4356</v>
      </c>
      <c r="D9013" s="55" t="s">
        <v>269</v>
      </c>
      <c r="E9013" s="55" t="s">
        <v>4420</v>
      </c>
      <c r="F9013" s="55">
        <v>724</v>
      </c>
      <c r="G9013" s="55">
        <v>738</v>
      </c>
    </row>
    <row r="9014" spans="2:7">
      <c r="B9014" s="55" t="s">
        <v>266</v>
      </c>
      <c r="C9014" s="55" t="s">
        <v>4356</v>
      </c>
      <c r="D9014" s="55" t="s">
        <v>270</v>
      </c>
      <c r="E9014" s="55" t="s">
        <v>4420</v>
      </c>
      <c r="F9014" s="55">
        <v>1275</v>
      </c>
      <c r="G9014" s="55">
        <v>992</v>
      </c>
    </row>
    <row r="9015" spans="2:7">
      <c r="B9015" s="55" t="s">
        <v>266</v>
      </c>
      <c r="C9015" s="55" t="s">
        <v>4356</v>
      </c>
      <c r="D9015" s="55" t="s">
        <v>267</v>
      </c>
      <c r="E9015" s="55" t="s">
        <v>4421</v>
      </c>
      <c r="F9015" s="55">
        <v>22</v>
      </c>
      <c r="G9015" s="55">
        <v>18</v>
      </c>
    </row>
    <row r="9016" spans="2:7">
      <c r="B9016" s="55" t="s">
        <v>266</v>
      </c>
      <c r="C9016" s="55" t="s">
        <v>4356</v>
      </c>
      <c r="D9016" s="55" t="s">
        <v>269</v>
      </c>
      <c r="E9016" s="55" t="s">
        <v>4421</v>
      </c>
      <c r="F9016" s="55">
        <v>12</v>
      </c>
      <c r="G9016" s="55">
        <v>22</v>
      </c>
    </row>
    <row r="9017" spans="2:7">
      <c r="B9017" s="55" t="s">
        <v>266</v>
      </c>
      <c r="C9017" s="55" t="s">
        <v>4356</v>
      </c>
      <c r="D9017" s="55" t="s">
        <v>270</v>
      </c>
      <c r="E9017" s="55" t="s">
        <v>4421</v>
      </c>
      <c r="F9017" s="55">
        <v>4</v>
      </c>
      <c r="G9017" s="55">
        <v>3</v>
      </c>
    </row>
    <row r="9018" spans="2:7">
      <c r="B9018" s="55" t="s">
        <v>266</v>
      </c>
      <c r="C9018" s="55" t="s">
        <v>4356</v>
      </c>
      <c r="D9018" s="55" t="s">
        <v>267</v>
      </c>
      <c r="E9018" s="55" t="s">
        <v>4422</v>
      </c>
      <c r="F9018" s="55">
        <v>409</v>
      </c>
      <c r="G9018" s="55">
        <v>188</v>
      </c>
    </row>
    <row r="9019" spans="2:7">
      <c r="B9019" s="55" t="s">
        <v>266</v>
      </c>
      <c r="C9019" s="55" t="s">
        <v>4356</v>
      </c>
      <c r="D9019" s="55" t="s">
        <v>269</v>
      </c>
      <c r="E9019" s="55" t="s">
        <v>4422</v>
      </c>
      <c r="F9019" s="55">
        <v>67</v>
      </c>
      <c r="G9019" s="55">
        <v>66</v>
      </c>
    </row>
    <row r="9020" spans="2:7">
      <c r="B9020" s="55" t="s">
        <v>266</v>
      </c>
      <c r="C9020" s="55" t="s">
        <v>4356</v>
      </c>
      <c r="D9020" s="55" t="s">
        <v>270</v>
      </c>
      <c r="E9020" s="55" t="s">
        <v>4422</v>
      </c>
      <c r="F9020" s="55">
        <v>36</v>
      </c>
      <c r="G9020" s="55">
        <v>24</v>
      </c>
    </row>
    <row r="9021" spans="2:7">
      <c r="B9021" s="55" t="s">
        <v>266</v>
      </c>
      <c r="C9021" s="55" t="s">
        <v>4356</v>
      </c>
      <c r="D9021" s="55" t="s">
        <v>267</v>
      </c>
      <c r="E9021" s="55" t="s">
        <v>4423</v>
      </c>
      <c r="F9021" s="55">
        <v>2237</v>
      </c>
      <c r="G9021" s="55">
        <v>1644</v>
      </c>
    </row>
    <row r="9022" spans="2:7">
      <c r="B9022" s="55" t="s">
        <v>266</v>
      </c>
      <c r="C9022" s="55" t="s">
        <v>4356</v>
      </c>
      <c r="D9022" s="55" t="s">
        <v>269</v>
      </c>
      <c r="E9022" s="55" t="s">
        <v>4423</v>
      </c>
      <c r="F9022" s="55">
        <v>730</v>
      </c>
      <c r="G9022" s="55">
        <v>932</v>
      </c>
    </row>
    <row r="9023" spans="2:7">
      <c r="B9023" s="55" t="s">
        <v>266</v>
      </c>
      <c r="C9023" s="55" t="s">
        <v>4356</v>
      </c>
      <c r="D9023" s="55" t="s">
        <v>270</v>
      </c>
      <c r="E9023" s="55" t="s">
        <v>4423</v>
      </c>
      <c r="F9023" s="55">
        <v>427</v>
      </c>
      <c r="G9023" s="55">
        <v>486</v>
      </c>
    </row>
    <row r="9024" spans="2:7">
      <c r="B9024" s="55" t="s">
        <v>266</v>
      </c>
      <c r="C9024" s="55" t="s">
        <v>4356</v>
      </c>
      <c r="D9024" s="55" t="s">
        <v>267</v>
      </c>
      <c r="E9024" s="55" t="s">
        <v>4424</v>
      </c>
      <c r="F9024" s="55">
        <v>476</v>
      </c>
      <c r="G9024" s="55">
        <v>440</v>
      </c>
    </row>
    <row r="9025" spans="2:7">
      <c r="B9025" s="55" t="s">
        <v>266</v>
      </c>
      <c r="C9025" s="55" t="s">
        <v>4356</v>
      </c>
      <c r="D9025" s="55" t="s">
        <v>269</v>
      </c>
      <c r="E9025" s="55" t="s">
        <v>4424</v>
      </c>
      <c r="F9025" s="55">
        <v>75</v>
      </c>
      <c r="G9025" s="55">
        <v>144</v>
      </c>
    </row>
    <row r="9026" spans="2:7">
      <c r="B9026" s="55" t="s">
        <v>266</v>
      </c>
      <c r="C9026" s="55" t="s">
        <v>4356</v>
      </c>
      <c r="D9026" s="55" t="s">
        <v>270</v>
      </c>
      <c r="E9026" s="55" t="s">
        <v>4424</v>
      </c>
      <c r="F9026" s="55">
        <v>48</v>
      </c>
      <c r="G9026" s="55">
        <v>59</v>
      </c>
    </row>
    <row r="9027" spans="2:7">
      <c r="B9027" s="55" t="s">
        <v>266</v>
      </c>
      <c r="C9027" s="55" t="s">
        <v>4356</v>
      </c>
      <c r="D9027" s="55" t="s">
        <v>267</v>
      </c>
      <c r="E9027" s="55" t="s">
        <v>4425</v>
      </c>
      <c r="F9027" s="55">
        <v>5</v>
      </c>
      <c r="G9027" s="55">
        <v>2</v>
      </c>
    </row>
    <row r="9028" spans="2:7">
      <c r="B9028" s="55" t="s">
        <v>266</v>
      </c>
      <c r="C9028" s="55" t="s">
        <v>4356</v>
      </c>
      <c r="D9028" s="55" t="s">
        <v>269</v>
      </c>
      <c r="E9028" s="55" t="s">
        <v>4425</v>
      </c>
      <c r="F9028" s="55">
        <v>1</v>
      </c>
      <c r="G9028" s="55">
        <v>19</v>
      </c>
    </row>
    <row r="9029" spans="2:7">
      <c r="B9029" s="55" t="s">
        <v>266</v>
      </c>
      <c r="C9029" s="55" t="s">
        <v>4356</v>
      </c>
      <c r="D9029" s="55" t="s">
        <v>270</v>
      </c>
      <c r="E9029" s="55" t="s">
        <v>4425</v>
      </c>
      <c r="F9029" s="55">
        <v>0</v>
      </c>
      <c r="G9029" s="55">
        <v>2</v>
      </c>
    </row>
    <row r="9030" spans="2:7">
      <c r="B9030" s="55" t="s">
        <v>266</v>
      </c>
      <c r="C9030" s="55" t="s">
        <v>4356</v>
      </c>
      <c r="D9030" s="55" t="s">
        <v>267</v>
      </c>
      <c r="E9030" s="55" t="s">
        <v>4426</v>
      </c>
      <c r="F9030" s="55">
        <v>6</v>
      </c>
      <c r="G9030" s="55">
        <v>15</v>
      </c>
    </row>
    <row r="9031" spans="2:7">
      <c r="B9031" s="55" t="s">
        <v>266</v>
      </c>
      <c r="C9031" s="55" t="s">
        <v>4356</v>
      </c>
      <c r="D9031" s="55" t="s">
        <v>269</v>
      </c>
      <c r="E9031" s="55" t="s">
        <v>4426</v>
      </c>
      <c r="F9031" s="55">
        <v>6</v>
      </c>
      <c r="G9031" s="55">
        <v>0</v>
      </c>
    </row>
    <row r="9032" spans="2:7">
      <c r="B9032" s="55" t="s">
        <v>266</v>
      </c>
      <c r="C9032" s="55" t="s">
        <v>4356</v>
      </c>
      <c r="D9032" s="55" t="s">
        <v>267</v>
      </c>
      <c r="E9032" s="55" t="s">
        <v>4427</v>
      </c>
      <c r="F9032" s="55">
        <v>25</v>
      </c>
      <c r="G9032" s="55">
        <v>4</v>
      </c>
    </row>
    <row r="9033" spans="2:7">
      <c r="B9033" s="55" t="s">
        <v>266</v>
      </c>
      <c r="C9033" s="55" t="s">
        <v>4356</v>
      </c>
      <c r="D9033" s="55" t="s">
        <v>269</v>
      </c>
      <c r="E9033" s="55" t="s">
        <v>4427</v>
      </c>
      <c r="F9033" s="55">
        <v>377</v>
      </c>
      <c r="G9033" s="55">
        <v>53</v>
      </c>
    </row>
    <row r="9034" spans="2:7">
      <c r="B9034" s="55" t="s">
        <v>266</v>
      </c>
      <c r="C9034" s="55" t="s">
        <v>4356</v>
      </c>
      <c r="D9034" s="55" t="s">
        <v>270</v>
      </c>
      <c r="E9034" s="55" t="s">
        <v>4427</v>
      </c>
      <c r="F9034" s="55">
        <v>732</v>
      </c>
      <c r="G9034" s="55">
        <v>57</v>
      </c>
    </row>
    <row r="9035" spans="2:7">
      <c r="B9035" s="55" t="s">
        <v>266</v>
      </c>
      <c r="C9035" s="55" t="s">
        <v>4356</v>
      </c>
      <c r="D9035" s="55" t="s">
        <v>267</v>
      </c>
      <c r="E9035" s="55" t="s">
        <v>4428</v>
      </c>
      <c r="F9035" s="55">
        <v>9</v>
      </c>
      <c r="G9035" s="55">
        <v>12</v>
      </c>
    </row>
    <row r="9036" spans="2:7">
      <c r="B9036" s="55" t="s">
        <v>266</v>
      </c>
      <c r="C9036" s="55" t="s">
        <v>4356</v>
      </c>
      <c r="D9036" s="55" t="s">
        <v>269</v>
      </c>
      <c r="E9036" s="55" t="s">
        <v>4428</v>
      </c>
      <c r="F9036" s="55">
        <v>0</v>
      </c>
      <c r="G9036" s="55">
        <v>0</v>
      </c>
    </row>
    <row r="9037" spans="2:7">
      <c r="B9037" s="55" t="s">
        <v>266</v>
      </c>
      <c r="C9037" s="55" t="s">
        <v>4356</v>
      </c>
      <c r="D9037" s="55" t="s">
        <v>270</v>
      </c>
      <c r="E9037" s="55" t="s">
        <v>4428</v>
      </c>
      <c r="F9037" s="55">
        <v>1</v>
      </c>
      <c r="G9037" s="55">
        <v>0</v>
      </c>
    </row>
    <row r="9038" spans="2:7">
      <c r="B9038" s="55" t="s">
        <v>266</v>
      </c>
      <c r="C9038" s="55" t="s">
        <v>4356</v>
      </c>
      <c r="D9038" s="55" t="s">
        <v>267</v>
      </c>
      <c r="E9038" s="55" t="s">
        <v>4429</v>
      </c>
      <c r="F9038" s="55">
        <v>946</v>
      </c>
      <c r="G9038" s="55">
        <v>1022</v>
      </c>
    </row>
    <row r="9039" spans="2:7">
      <c r="B9039" s="55" t="s">
        <v>266</v>
      </c>
      <c r="C9039" s="55" t="s">
        <v>4356</v>
      </c>
      <c r="D9039" s="55" t="s">
        <v>269</v>
      </c>
      <c r="E9039" s="55" t="s">
        <v>4429</v>
      </c>
      <c r="F9039" s="55">
        <v>845</v>
      </c>
      <c r="G9039" s="55">
        <v>464</v>
      </c>
    </row>
    <row r="9040" spans="2:7">
      <c r="B9040" s="55" t="s">
        <v>266</v>
      </c>
      <c r="C9040" s="55" t="s">
        <v>4356</v>
      </c>
      <c r="D9040" s="55" t="s">
        <v>270</v>
      </c>
      <c r="E9040" s="55" t="s">
        <v>4429</v>
      </c>
      <c r="F9040" s="55">
        <v>67</v>
      </c>
      <c r="G9040" s="55">
        <v>73</v>
      </c>
    </row>
    <row r="9041" spans="2:7">
      <c r="B9041" s="55" t="s">
        <v>266</v>
      </c>
      <c r="C9041" s="55" t="s">
        <v>4356</v>
      </c>
      <c r="D9041" s="55" t="s">
        <v>267</v>
      </c>
      <c r="E9041" s="55" t="s">
        <v>4430</v>
      </c>
      <c r="F9041" s="55">
        <v>107</v>
      </c>
      <c r="G9041" s="55">
        <v>38</v>
      </c>
    </row>
    <row r="9042" spans="2:7">
      <c r="B9042" s="55" t="s">
        <v>266</v>
      </c>
      <c r="C9042" s="55" t="s">
        <v>4356</v>
      </c>
      <c r="D9042" s="55" t="s">
        <v>269</v>
      </c>
      <c r="E9042" s="55" t="s">
        <v>4430</v>
      </c>
      <c r="F9042" s="55">
        <v>6</v>
      </c>
      <c r="G9042" s="55">
        <v>30</v>
      </c>
    </row>
    <row r="9043" spans="2:7">
      <c r="B9043" s="55" t="s">
        <v>266</v>
      </c>
      <c r="C9043" s="55" t="s">
        <v>4356</v>
      </c>
      <c r="D9043" s="55" t="s">
        <v>270</v>
      </c>
      <c r="E9043" s="55" t="s">
        <v>4430</v>
      </c>
      <c r="F9043" s="55">
        <v>23</v>
      </c>
      <c r="G9043" s="55">
        <v>24</v>
      </c>
    </row>
    <row r="9044" spans="2:7">
      <c r="B9044" s="55" t="s">
        <v>266</v>
      </c>
      <c r="C9044" s="55" t="s">
        <v>4356</v>
      </c>
      <c r="D9044" s="55" t="s">
        <v>267</v>
      </c>
      <c r="E9044" s="55" t="s">
        <v>4431</v>
      </c>
      <c r="F9044" s="55">
        <v>10</v>
      </c>
      <c r="G9044" s="55">
        <v>14</v>
      </c>
    </row>
    <row r="9045" spans="2:7">
      <c r="B9045" s="55" t="s">
        <v>266</v>
      </c>
      <c r="C9045" s="55" t="s">
        <v>4356</v>
      </c>
      <c r="D9045" s="55" t="s">
        <v>269</v>
      </c>
      <c r="E9045" s="55" t="s">
        <v>4431</v>
      </c>
      <c r="F9045" s="55">
        <v>1</v>
      </c>
      <c r="G9045" s="55">
        <v>1</v>
      </c>
    </row>
    <row r="9046" spans="2:7">
      <c r="B9046" s="55" t="s">
        <v>266</v>
      </c>
      <c r="C9046" s="55" t="s">
        <v>4356</v>
      </c>
      <c r="D9046" s="55" t="s">
        <v>270</v>
      </c>
      <c r="E9046" s="55" t="s">
        <v>4431</v>
      </c>
      <c r="F9046" s="55">
        <v>2</v>
      </c>
      <c r="G9046" s="55">
        <v>5</v>
      </c>
    </row>
    <row r="9047" spans="2:7">
      <c r="B9047" s="55" t="s">
        <v>266</v>
      </c>
      <c r="C9047" s="55" t="s">
        <v>4356</v>
      </c>
      <c r="D9047" s="55" t="s">
        <v>267</v>
      </c>
      <c r="E9047" s="55" t="s">
        <v>4432</v>
      </c>
      <c r="F9047" s="55">
        <v>26</v>
      </c>
      <c r="G9047" s="55">
        <v>24</v>
      </c>
    </row>
    <row r="9048" spans="2:7">
      <c r="B9048" s="55" t="s">
        <v>266</v>
      </c>
      <c r="C9048" s="55" t="s">
        <v>4356</v>
      </c>
      <c r="D9048" s="55" t="s">
        <v>269</v>
      </c>
      <c r="E9048" s="55" t="s">
        <v>4432</v>
      </c>
      <c r="F9048" s="55">
        <v>0</v>
      </c>
      <c r="G9048" s="55">
        <v>12</v>
      </c>
    </row>
    <row r="9049" spans="2:7">
      <c r="B9049" s="55" t="s">
        <v>266</v>
      </c>
      <c r="C9049" s="55" t="s">
        <v>4356</v>
      </c>
      <c r="D9049" s="55" t="s">
        <v>270</v>
      </c>
      <c r="E9049" s="55" t="s">
        <v>4432</v>
      </c>
      <c r="F9049" s="55">
        <v>1</v>
      </c>
      <c r="G9049" s="55">
        <v>2</v>
      </c>
    </row>
    <row r="9050" spans="2:7">
      <c r="B9050" s="55" t="s">
        <v>266</v>
      </c>
      <c r="C9050" s="55" t="s">
        <v>4356</v>
      </c>
      <c r="D9050" s="55" t="s">
        <v>267</v>
      </c>
      <c r="E9050" s="55" t="s">
        <v>4433</v>
      </c>
      <c r="F9050" s="55">
        <v>36</v>
      </c>
      <c r="G9050" s="55">
        <v>53</v>
      </c>
    </row>
    <row r="9051" spans="2:7">
      <c r="B9051" s="55" t="s">
        <v>266</v>
      </c>
      <c r="C9051" s="55" t="s">
        <v>4356</v>
      </c>
      <c r="D9051" s="55" t="s">
        <v>269</v>
      </c>
      <c r="E9051" s="55" t="s">
        <v>4433</v>
      </c>
      <c r="F9051" s="55">
        <v>5</v>
      </c>
      <c r="G9051" s="55">
        <v>0</v>
      </c>
    </row>
    <row r="9052" spans="2:7">
      <c r="B9052" s="55" t="s">
        <v>266</v>
      </c>
      <c r="C9052" s="55" t="s">
        <v>4356</v>
      </c>
      <c r="D9052" s="55" t="s">
        <v>270</v>
      </c>
      <c r="E9052" s="55" t="s">
        <v>4433</v>
      </c>
      <c r="F9052" s="55">
        <v>0</v>
      </c>
      <c r="G9052" s="55">
        <v>0</v>
      </c>
    </row>
    <row r="9053" spans="2:7">
      <c r="B9053" s="55" t="s">
        <v>266</v>
      </c>
      <c r="C9053" s="55" t="s">
        <v>4356</v>
      </c>
      <c r="D9053" s="55" t="s">
        <v>267</v>
      </c>
      <c r="E9053" s="55" t="s">
        <v>4434</v>
      </c>
      <c r="F9053" s="55">
        <v>549</v>
      </c>
      <c r="G9053" s="55">
        <v>260</v>
      </c>
    </row>
    <row r="9054" spans="2:7">
      <c r="B9054" s="55" t="s">
        <v>266</v>
      </c>
      <c r="C9054" s="55" t="s">
        <v>4356</v>
      </c>
      <c r="D9054" s="55" t="s">
        <v>269</v>
      </c>
      <c r="E9054" s="55" t="s">
        <v>4434</v>
      </c>
      <c r="F9054" s="55">
        <v>43</v>
      </c>
      <c r="G9054" s="55">
        <v>39</v>
      </c>
    </row>
    <row r="9055" spans="2:7">
      <c r="B9055" s="55" t="s">
        <v>266</v>
      </c>
      <c r="C9055" s="55" t="s">
        <v>4356</v>
      </c>
      <c r="D9055" s="55" t="s">
        <v>270</v>
      </c>
      <c r="E9055" s="55" t="s">
        <v>4434</v>
      </c>
      <c r="F9055" s="55">
        <v>3</v>
      </c>
      <c r="G9055" s="55">
        <v>5</v>
      </c>
    </row>
    <row r="9056" spans="2:7">
      <c r="B9056" s="55" t="s">
        <v>266</v>
      </c>
      <c r="C9056" s="55" t="s">
        <v>4356</v>
      </c>
      <c r="D9056" s="55" t="s">
        <v>267</v>
      </c>
      <c r="E9056" s="55" t="s">
        <v>4435</v>
      </c>
      <c r="F9056" s="55">
        <v>91</v>
      </c>
      <c r="G9056" s="55">
        <v>125</v>
      </c>
    </row>
    <row r="9057" spans="2:7">
      <c r="B9057" s="55" t="s">
        <v>266</v>
      </c>
      <c r="C9057" s="55" t="s">
        <v>4356</v>
      </c>
      <c r="D9057" s="55" t="s">
        <v>269</v>
      </c>
      <c r="E9057" s="55" t="s">
        <v>4435</v>
      </c>
      <c r="F9057" s="55">
        <v>34</v>
      </c>
      <c r="G9057" s="55">
        <v>13</v>
      </c>
    </row>
    <row r="9058" spans="2:7">
      <c r="B9058" s="55" t="s">
        <v>266</v>
      </c>
      <c r="C9058" s="55" t="s">
        <v>4356</v>
      </c>
      <c r="D9058" s="55" t="s">
        <v>270</v>
      </c>
      <c r="E9058" s="55" t="s">
        <v>4435</v>
      </c>
      <c r="F9058" s="55">
        <v>13</v>
      </c>
      <c r="G9058" s="55">
        <v>6</v>
      </c>
    </row>
    <row r="9059" spans="2:7">
      <c r="B9059" s="55" t="s">
        <v>266</v>
      </c>
      <c r="C9059" s="55" t="s">
        <v>4356</v>
      </c>
      <c r="D9059" s="55" t="s">
        <v>267</v>
      </c>
      <c r="E9059" s="55" t="s">
        <v>4436</v>
      </c>
      <c r="F9059" s="55">
        <v>0</v>
      </c>
      <c r="G9059" s="55">
        <v>0</v>
      </c>
    </row>
    <row r="9060" spans="2:7">
      <c r="B9060" s="55" t="s">
        <v>266</v>
      </c>
      <c r="C9060" s="55" t="s">
        <v>4356</v>
      </c>
      <c r="D9060" s="55" t="s">
        <v>270</v>
      </c>
      <c r="E9060" s="55" t="s">
        <v>4436</v>
      </c>
      <c r="F9060" s="55">
        <v>0</v>
      </c>
      <c r="G9060" s="55">
        <v>0</v>
      </c>
    </row>
    <row r="9061" spans="2:7">
      <c r="B9061" s="55" t="s">
        <v>266</v>
      </c>
      <c r="C9061" s="55" t="s">
        <v>4356</v>
      </c>
      <c r="D9061" s="55" t="s">
        <v>267</v>
      </c>
      <c r="E9061" s="55" t="s">
        <v>4437</v>
      </c>
      <c r="F9061" s="55">
        <v>48</v>
      </c>
      <c r="G9061" s="55">
        <v>44</v>
      </c>
    </row>
    <row r="9062" spans="2:7">
      <c r="B9062" s="55" t="s">
        <v>266</v>
      </c>
      <c r="C9062" s="55" t="s">
        <v>4356</v>
      </c>
      <c r="D9062" s="55" t="s">
        <v>269</v>
      </c>
      <c r="E9062" s="55" t="s">
        <v>4437</v>
      </c>
      <c r="F9062" s="55">
        <v>130</v>
      </c>
      <c r="G9062" s="55">
        <v>77</v>
      </c>
    </row>
    <row r="9063" spans="2:7">
      <c r="B9063" s="55" t="s">
        <v>266</v>
      </c>
      <c r="C9063" s="55" t="s">
        <v>4356</v>
      </c>
      <c r="D9063" s="55" t="s">
        <v>270</v>
      </c>
      <c r="E9063" s="55" t="s">
        <v>4437</v>
      </c>
      <c r="F9063" s="55">
        <v>6</v>
      </c>
      <c r="G9063" s="55">
        <v>1</v>
      </c>
    </row>
    <row r="9064" spans="2:7">
      <c r="B9064" s="55" t="s">
        <v>266</v>
      </c>
      <c r="C9064" s="55" t="s">
        <v>4356</v>
      </c>
      <c r="D9064" s="55" t="s">
        <v>267</v>
      </c>
      <c r="E9064" s="55" t="s">
        <v>4438</v>
      </c>
      <c r="F9064" s="55">
        <v>5</v>
      </c>
      <c r="G9064" s="55">
        <v>5</v>
      </c>
    </row>
    <row r="9065" spans="2:7">
      <c r="B9065" s="55" t="s">
        <v>266</v>
      </c>
      <c r="C9065" s="55" t="s">
        <v>4356</v>
      </c>
      <c r="D9065" s="55" t="s">
        <v>269</v>
      </c>
      <c r="E9065" s="55" t="s">
        <v>4438</v>
      </c>
      <c r="F9065" s="55">
        <v>0</v>
      </c>
      <c r="G9065" s="55">
        <v>0</v>
      </c>
    </row>
    <row r="9066" spans="2:7">
      <c r="B9066" s="55" t="s">
        <v>266</v>
      </c>
      <c r="C9066" s="55" t="s">
        <v>4356</v>
      </c>
      <c r="D9066" s="55" t="s">
        <v>267</v>
      </c>
      <c r="E9066" s="55" t="s">
        <v>4439</v>
      </c>
      <c r="F9066" s="55">
        <v>37</v>
      </c>
      <c r="G9066" s="55">
        <v>49</v>
      </c>
    </row>
    <row r="9067" spans="2:7">
      <c r="B9067" s="55" t="s">
        <v>266</v>
      </c>
      <c r="C9067" s="55" t="s">
        <v>4356</v>
      </c>
      <c r="D9067" s="55" t="s">
        <v>269</v>
      </c>
      <c r="E9067" s="55" t="s">
        <v>4439</v>
      </c>
      <c r="F9067" s="55">
        <v>9</v>
      </c>
      <c r="G9067" s="55">
        <v>6</v>
      </c>
    </row>
    <row r="9068" spans="2:7">
      <c r="B9068" s="55" t="s">
        <v>266</v>
      </c>
      <c r="C9068" s="55" t="s">
        <v>4356</v>
      </c>
      <c r="D9068" s="55" t="s">
        <v>270</v>
      </c>
      <c r="E9068" s="55" t="s">
        <v>4439</v>
      </c>
      <c r="F9068" s="55">
        <v>3</v>
      </c>
      <c r="G9068" s="55">
        <v>0</v>
      </c>
    </row>
    <row r="9069" spans="2:7">
      <c r="B9069" s="55" t="s">
        <v>266</v>
      </c>
      <c r="C9069" s="55" t="s">
        <v>4356</v>
      </c>
      <c r="D9069" s="55" t="s">
        <v>267</v>
      </c>
      <c r="E9069" s="55" t="s">
        <v>4440</v>
      </c>
      <c r="F9069" s="55">
        <v>0</v>
      </c>
      <c r="G9069" s="55">
        <v>0</v>
      </c>
    </row>
    <row r="9070" spans="2:7">
      <c r="B9070" s="55" t="s">
        <v>266</v>
      </c>
      <c r="C9070" s="55" t="s">
        <v>4356</v>
      </c>
      <c r="D9070" s="55" t="s">
        <v>267</v>
      </c>
      <c r="E9070" s="55" t="s">
        <v>4441</v>
      </c>
      <c r="F9070" s="55">
        <v>3</v>
      </c>
      <c r="G9070" s="55">
        <v>3</v>
      </c>
    </row>
    <row r="9071" spans="2:7">
      <c r="B9071" s="55" t="s">
        <v>266</v>
      </c>
      <c r="C9071" s="55" t="s">
        <v>4356</v>
      </c>
      <c r="D9071" s="55" t="s">
        <v>270</v>
      </c>
      <c r="E9071" s="55" t="s">
        <v>4441</v>
      </c>
      <c r="F9071" s="55">
        <v>0</v>
      </c>
      <c r="G9071" s="55">
        <v>0</v>
      </c>
    </row>
    <row r="9072" spans="2:7">
      <c r="B9072" s="55" t="s">
        <v>266</v>
      </c>
      <c r="C9072" s="55" t="s">
        <v>4356</v>
      </c>
      <c r="D9072" s="55" t="s">
        <v>267</v>
      </c>
      <c r="E9072" s="55" t="s">
        <v>4442</v>
      </c>
      <c r="F9072" s="55">
        <v>794</v>
      </c>
      <c r="G9072" s="55">
        <v>1022</v>
      </c>
    </row>
    <row r="9073" spans="2:7">
      <c r="B9073" s="55" t="s">
        <v>266</v>
      </c>
      <c r="C9073" s="55" t="s">
        <v>4356</v>
      </c>
      <c r="D9073" s="55" t="s">
        <v>269</v>
      </c>
      <c r="E9073" s="55" t="s">
        <v>4442</v>
      </c>
      <c r="F9073" s="55">
        <v>680</v>
      </c>
      <c r="G9073" s="55">
        <v>605</v>
      </c>
    </row>
    <row r="9074" spans="2:7">
      <c r="B9074" s="55" t="s">
        <v>266</v>
      </c>
      <c r="C9074" s="55" t="s">
        <v>4356</v>
      </c>
      <c r="D9074" s="55" t="s">
        <v>270</v>
      </c>
      <c r="E9074" s="55" t="s">
        <v>4442</v>
      </c>
      <c r="F9074" s="55">
        <v>230</v>
      </c>
      <c r="G9074" s="55">
        <v>225</v>
      </c>
    </row>
    <row r="9075" spans="2:7">
      <c r="B9075" s="55" t="s">
        <v>266</v>
      </c>
      <c r="C9075" s="55" t="s">
        <v>4356</v>
      </c>
      <c r="D9075" s="55" t="s">
        <v>267</v>
      </c>
      <c r="E9075" s="55" t="s">
        <v>4443</v>
      </c>
      <c r="F9075" s="55">
        <v>792</v>
      </c>
      <c r="G9075" s="55">
        <v>981</v>
      </c>
    </row>
    <row r="9076" spans="2:7">
      <c r="B9076" s="55" t="s">
        <v>266</v>
      </c>
      <c r="C9076" s="55" t="s">
        <v>4356</v>
      </c>
      <c r="D9076" s="55" t="s">
        <v>269</v>
      </c>
      <c r="E9076" s="55" t="s">
        <v>4443</v>
      </c>
      <c r="F9076" s="55">
        <v>854</v>
      </c>
      <c r="G9076" s="55">
        <v>563</v>
      </c>
    </row>
    <row r="9077" spans="2:7">
      <c r="B9077" s="55" t="s">
        <v>266</v>
      </c>
      <c r="C9077" s="55" t="s">
        <v>4356</v>
      </c>
      <c r="D9077" s="55" t="s">
        <v>270</v>
      </c>
      <c r="E9077" s="55" t="s">
        <v>4443</v>
      </c>
      <c r="F9077" s="55">
        <v>223</v>
      </c>
      <c r="G9077" s="55">
        <v>192</v>
      </c>
    </row>
    <row r="9078" spans="2:7">
      <c r="B9078" s="55" t="s">
        <v>266</v>
      </c>
      <c r="C9078" s="55" t="s">
        <v>4356</v>
      </c>
      <c r="D9078" s="55" t="s">
        <v>267</v>
      </c>
      <c r="E9078" s="55" t="s">
        <v>4444</v>
      </c>
      <c r="F9078" s="55">
        <v>0</v>
      </c>
      <c r="G9078" s="55">
        <v>0</v>
      </c>
    </row>
    <row r="9079" spans="2:7">
      <c r="B9079" s="55" t="s">
        <v>266</v>
      </c>
      <c r="C9079" s="55" t="s">
        <v>4356</v>
      </c>
      <c r="D9079" s="55" t="s">
        <v>267</v>
      </c>
      <c r="E9079" s="55" t="s">
        <v>4445</v>
      </c>
      <c r="F9079" s="55">
        <v>31</v>
      </c>
      <c r="G9079" s="55">
        <v>32</v>
      </c>
    </row>
    <row r="9080" spans="2:7">
      <c r="B9080" s="55" t="s">
        <v>266</v>
      </c>
      <c r="C9080" s="55" t="s">
        <v>4356</v>
      </c>
      <c r="D9080" s="55" t="s">
        <v>269</v>
      </c>
      <c r="E9080" s="55" t="s">
        <v>4445</v>
      </c>
      <c r="F9080" s="55">
        <v>11</v>
      </c>
      <c r="G9080" s="55">
        <v>5</v>
      </c>
    </row>
    <row r="9081" spans="2:7">
      <c r="B9081" s="55" t="s">
        <v>266</v>
      </c>
      <c r="C9081" s="55" t="s">
        <v>4356</v>
      </c>
      <c r="D9081" s="55" t="s">
        <v>270</v>
      </c>
      <c r="E9081" s="55" t="s">
        <v>4445</v>
      </c>
      <c r="F9081" s="55">
        <v>0</v>
      </c>
      <c r="G9081" s="55">
        <v>0</v>
      </c>
    </row>
    <row r="9082" spans="2:7">
      <c r="B9082" s="55" t="s">
        <v>266</v>
      </c>
      <c r="C9082" s="55" t="s">
        <v>4356</v>
      </c>
      <c r="D9082" s="55" t="s">
        <v>267</v>
      </c>
      <c r="E9082" s="55" t="s">
        <v>4446</v>
      </c>
      <c r="F9082" s="55">
        <v>0</v>
      </c>
      <c r="G9082" s="55">
        <v>0</v>
      </c>
    </row>
    <row r="9083" spans="2:7">
      <c r="B9083" s="55" t="s">
        <v>266</v>
      </c>
      <c r="C9083" s="55" t="s">
        <v>4356</v>
      </c>
      <c r="D9083" s="55" t="s">
        <v>269</v>
      </c>
      <c r="E9083" s="55" t="s">
        <v>4446</v>
      </c>
      <c r="F9083" s="55">
        <v>0</v>
      </c>
      <c r="G9083" s="55">
        <v>0</v>
      </c>
    </row>
    <row r="9084" spans="2:7">
      <c r="B9084" s="55" t="s">
        <v>266</v>
      </c>
      <c r="C9084" s="55" t="s">
        <v>4356</v>
      </c>
      <c r="D9084" s="55" t="s">
        <v>267</v>
      </c>
      <c r="E9084" s="55" t="s">
        <v>4447</v>
      </c>
      <c r="F9084" s="55">
        <v>89</v>
      </c>
      <c r="G9084" s="55">
        <v>89</v>
      </c>
    </row>
    <row r="9085" spans="2:7">
      <c r="B9085" s="55" t="s">
        <v>266</v>
      </c>
      <c r="C9085" s="55" t="s">
        <v>4356</v>
      </c>
      <c r="D9085" s="55" t="s">
        <v>269</v>
      </c>
      <c r="E9085" s="55" t="s">
        <v>4447</v>
      </c>
      <c r="F9085" s="55">
        <v>7</v>
      </c>
      <c r="G9085" s="55">
        <v>2</v>
      </c>
    </row>
    <row r="9086" spans="2:7">
      <c r="B9086" s="55" t="s">
        <v>266</v>
      </c>
      <c r="C9086" s="55" t="s">
        <v>4356</v>
      </c>
      <c r="D9086" s="55" t="s">
        <v>270</v>
      </c>
      <c r="E9086" s="55" t="s">
        <v>4447</v>
      </c>
      <c r="F9086" s="55">
        <v>2</v>
      </c>
      <c r="G9086" s="55">
        <v>2</v>
      </c>
    </row>
    <row r="9087" spans="2:7">
      <c r="B9087" s="55" t="s">
        <v>266</v>
      </c>
      <c r="C9087" s="55" t="s">
        <v>4356</v>
      </c>
      <c r="D9087" s="55" t="s">
        <v>267</v>
      </c>
      <c r="E9087" s="55" t="s">
        <v>4448</v>
      </c>
      <c r="F9087" s="55">
        <v>170</v>
      </c>
      <c r="G9087" s="55">
        <v>126</v>
      </c>
    </row>
    <row r="9088" spans="2:7">
      <c r="B9088" s="55" t="s">
        <v>266</v>
      </c>
      <c r="C9088" s="55" t="s">
        <v>4356</v>
      </c>
      <c r="D9088" s="55" t="s">
        <v>269</v>
      </c>
      <c r="E9088" s="55" t="s">
        <v>4448</v>
      </c>
      <c r="F9088" s="55">
        <v>139</v>
      </c>
      <c r="G9088" s="55">
        <v>59</v>
      </c>
    </row>
    <row r="9089" spans="2:7">
      <c r="B9089" s="55" t="s">
        <v>266</v>
      </c>
      <c r="C9089" s="55" t="s">
        <v>4356</v>
      </c>
      <c r="D9089" s="55" t="s">
        <v>270</v>
      </c>
      <c r="E9089" s="55" t="s">
        <v>4448</v>
      </c>
      <c r="F9089" s="55">
        <v>13</v>
      </c>
      <c r="G9089" s="55">
        <v>20</v>
      </c>
    </row>
    <row r="9090" spans="2:7">
      <c r="B9090" s="55" t="s">
        <v>266</v>
      </c>
      <c r="C9090" s="55" t="s">
        <v>4356</v>
      </c>
      <c r="D9090" s="55" t="s">
        <v>267</v>
      </c>
      <c r="E9090" s="55" t="s">
        <v>4449</v>
      </c>
      <c r="F9090" s="55">
        <v>36</v>
      </c>
      <c r="G9090" s="55">
        <v>30</v>
      </c>
    </row>
    <row r="9091" spans="2:7">
      <c r="B9091" s="55" t="s">
        <v>266</v>
      </c>
      <c r="C9091" s="55" t="s">
        <v>4356</v>
      </c>
      <c r="D9091" s="55" t="s">
        <v>269</v>
      </c>
      <c r="E9091" s="55" t="s">
        <v>4449</v>
      </c>
      <c r="F9091" s="55">
        <v>1</v>
      </c>
      <c r="G9091" s="55">
        <v>0</v>
      </c>
    </row>
    <row r="9092" spans="2:7">
      <c r="B9092" s="55" t="s">
        <v>266</v>
      </c>
      <c r="C9092" s="55" t="s">
        <v>4356</v>
      </c>
      <c r="D9092" s="55" t="s">
        <v>270</v>
      </c>
      <c r="E9092" s="55" t="s">
        <v>4449</v>
      </c>
      <c r="F9092" s="55">
        <v>0</v>
      </c>
      <c r="G9092" s="55">
        <v>0</v>
      </c>
    </row>
    <row r="9093" spans="2:7">
      <c r="B9093" s="55" t="s">
        <v>266</v>
      </c>
      <c r="C9093" s="55" t="s">
        <v>4356</v>
      </c>
      <c r="D9093" s="55" t="s">
        <v>267</v>
      </c>
      <c r="E9093" s="55" t="s">
        <v>4450</v>
      </c>
      <c r="F9093" s="55">
        <v>40</v>
      </c>
      <c r="G9093" s="55">
        <v>17</v>
      </c>
    </row>
    <row r="9094" spans="2:7">
      <c r="B9094" s="55" t="s">
        <v>266</v>
      </c>
      <c r="C9094" s="55" t="s">
        <v>4356</v>
      </c>
      <c r="D9094" s="55" t="s">
        <v>269</v>
      </c>
      <c r="E9094" s="55" t="s">
        <v>4450</v>
      </c>
      <c r="F9094" s="55">
        <v>12</v>
      </c>
      <c r="G9094" s="55">
        <v>9</v>
      </c>
    </row>
    <row r="9095" spans="2:7">
      <c r="B9095" s="55" t="s">
        <v>266</v>
      </c>
      <c r="C9095" s="55" t="s">
        <v>4356</v>
      </c>
      <c r="D9095" s="55" t="s">
        <v>270</v>
      </c>
      <c r="E9095" s="55" t="s">
        <v>4450</v>
      </c>
      <c r="F9095" s="55">
        <v>3</v>
      </c>
      <c r="G9095" s="55">
        <v>5</v>
      </c>
    </row>
    <row r="9096" spans="2:7">
      <c r="B9096" s="55" t="s">
        <v>266</v>
      </c>
      <c r="C9096" s="55" t="s">
        <v>4356</v>
      </c>
      <c r="D9096" s="55" t="s">
        <v>267</v>
      </c>
      <c r="E9096" s="55" t="s">
        <v>4451</v>
      </c>
      <c r="F9096" s="55">
        <v>9</v>
      </c>
      <c r="G9096" s="55">
        <v>7</v>
      </c>
    </row>
    <row r="9097" spans="2:7">
      <c r="B9097" s="55" t="s">
        <v>266</v>
      </c>
      <c r="C9097" s="55" t="s">
        <v>4356</v>
      </c>
      <c r="D9097" s="55" t="s">
        <v>269</v>
      </c>
      <c r="E9097" s="55" t="s">
        <v>4451</v>
      </c>
      <c r="F9097" s="55">
        <v>0</v>
      </c>
      <c r="G9097" s="55">
        <v>0</v>
      </c>
    </row>
    <row r="9098" spans="2:7">
      <c r="B9098" s="55" t="s">
        <v>266</v>
      </c>
      <c r="C9098" s="55" t="s">
        <v>4356</v>
      </c>
      <c r="D9098" s="55" t="s">
        <v>270</v>
      </c>
      <c r="E9098" s="55" t="s">
        <v>4451</v>
      </c>
      <c r="F9098" s="55">
        <v>0</v>
      </c>
      <c r="G9098" s="55">
        <v>0</v>
      </c>
    </row>
    <row r="9099" spans="2:7">
      <c r="B9099" s="55" t="s">
        <v>266</v>
      </c>
      <c r="C9099" s="55" t="s">
        <v>4356</v>
      </c>
      <c r="D9099" s="55" t="s">
        <v>267</v>
      </c>
      <c r="E9099" s="55" t="s">
        <v>4452</v>
      </c>
      <c r="F9099" s="55">
        <v>4</v>
      </c>
      <c r="G9099" s="55">
        <v>8</v>
      </c>
    </row>
    <row r="9100" spans="2:7">
      <c r="B9100" s="55" t="s">
        <v>266</v>
      </c>
      <c r="C9100" s="55" t="s">
        <v>4356</v>
      </c>
      <c r="D9100" s="55" t="s">
        <v>269</v>
      </c>
      <c r="E9100" s="55" t="s">
        <v>4452</v>
      </c>
      <c r="F9100" s="55">
        <v>0</v>
      </c>
      <c r="G9100" s="55">
        <v>0</v>
      </c>
    </row>
    <row r="9101" spans="2:7">
      <c r="B9101" s="55" t="s">
        <v>266</v>
      </c>
      <c r="C9101" s="55" t="s">
        <v>4356</v>
      </c>
      <c r="D9101" s="55" t="s">
        <v>267</v>
      </c>
      <c r="E9101" s="55" t="s">
        <v>4453</v>
      </c>
      <c r="F9101" s="55">
        <v>36</v>
      </c>
      <c r="G9101" s="55">
        <v>45</v>
      </c>
    </row>
    <row r="9102" spans="2:7">
      <c r="B9102" s="55" t="s">
        <v>266</v>
      </c>
      <c r="C9102" s="55" t="s">
        <v>4356</v>
      </c>
      <c r="D9102" s="55" t="s">
        <v>269</v>
      </c>
      <c r="E9102" s="55" t="s">
        <v>4453</v>
      </c>
      <c r="F9102" s="55">
        <v>9</v>
      </c>
      <c r="G9102" s="55">
        <v>15</v>
      </c>
    </row>
    <row r="9103" spans="2:7">
      <c r="B9103" s="55" t="s">
        <v>266</v>
      </c>
      <c r="C9103" s="55" t="s">
        <v>4356</v>
      </c>
      <c r="D9103" s="55" t="s">
        <v>270</v>
      </c>
      <c r="E9103" s="55" t="s">
        <v>4453</v>
      </c>
      <c r="F9103" s="55">
        <v>1</v>
      </c>
      <c r="G9103" s="55">
        <v>1</v>
      </c>
    </row>
    <row r="9104" spans="2:7">
      <c r="B9104" s="55" t="s">
        <v>266</v>
      </c>
      <c r="C9104" s="55" t="s">
        <v>4356</v>
      </c>
      <c r="D9104" s="55" t="s">
        <v>267</v>
      </c>
      <c r="E9104" s="55" t="s">
        <v>4454</v>
      </c>
      <c r="F9104" s="55">
        <v>636</v>
      </c>
      <c r="G9104" s="55">
        <v>539</v>
      </c>
    </row>
    <row r="9105" spans="2:7">
      <c r="B9105" s="55" t="s">
        <v>266</v>
      </c>
      <c r="C9105" s="55" t="s">
        <v>4356</v>
      </c>
      <c r="D9105" s="55" t="s">
        <v>269</v>
      </c>
      <c r="E9105" s="55" t="s">
        <v>4454</v>
      </c>
      <c r="F9105" s="55">
        <v>331</v>
      </c>
      <c r="G9105" s="55">
        <v>323</v>
      </c>
    </row>
    <row r="9106" spans="2:7">
      <c r="B9106" s="55" t="s">
        <v>266</v>
      </c>
      <c r="C9106" s="55" t="s">
        <v>4356</v>
      </c>
      <c r="D9106" s="55" t="s">
        <v>270</v>
      </c>
      <c r="E9106" s="55" t="s">
        <v>4454</v>
      </c>
      <c r="F9106" s="55">
        <v>170</v>
      </c>
      <c r="G9106" s="55">
        <v>102</v>
      </c>
    </row>
    <row r="9107" spans="2:7">
      <c r="B9107" s="55" t="s">
        <v>266</v>
      </c>
      <c r="C9107" s="55" t="s">
        <v>4356</v>
      </c>
      <c r="D9107" s="55" t="s">
        <v>267</v>
      </c>
      <c r="E9107" s="55" t="s">
        <v>4455</v>
      </c>
      <c r="F9107" s="55">
        <v>42</v>
      </c>
      <c r="G9107" s="55">
        <v>109</v>
      </c>
    </row>
    <row r="9108" spans="2:7">
      <c r="B9108" s="55" t="s">
        <v>266</v>
      </c>
      <c r="C9108" s="55" t="s">
        <v>4356</v>
      </c>
      <c r="D9108" s="55" t="s">
        <v>269</v>
      </c>
      <c r="E9108" s="55" t="s">
        <v>4455</v>
      </c>
      <c r="F9108" s="55">
        <v>61</v>
      </c>
      <c r="G9108" s="55">
        <v>101</v>
      </c>
    </row>
    <row r="9109" spans="2:7">
      <c r="B9109" s="55" t="s">
        <v>266</v>
      </c>
      <c r="C9109" s="55" t="s">
        <v>4356</v>
      </c>
      <c r="D9109" s="55" t="s">
        <v>270</v>
      </c>
      <c r="E9109" s="55" t="s">
        <v>4455</v>
      </c>
      <c r="F9109" s="55">
        <v>38</v>
      </c>
      <c r="G9109" s="55">
        <v>36</v>
      </c>
    </row>
    <row r="9110" spans="2:7">
      <c r="B9110" s="55" t="s">
        <v>266</v>
      </c>
      <c r="C9110" s="55" t="s">
        <v>4356</v>
      </c>
      <c r="D9110" s="55" t="s">
        <v>267</v>
      </c>
      <c r="E9110" s="55" t="s">
        <v>4456</v>
      </c>
      <c r="F9110" s="55">
        <v>30</v>
      </c>
      <c r="G9110" s="55">
        <v>12</v>
      </c>
    </row>
    <row r="9111" spans="2:7">
      <c r="B9111" s="55" t="s">
        <v>266</v>
      </c>
      <c r="C9111" s="55" t="s">
        <v>4356</v>
      </c>
      <c r="D9111" s="55" t="s">
        <v>269</v>
      </c>
      <c r="E9111" s="55" t="s">
        <v>4456</v>
      </c>
      <c r="F9111" s="55">
        <v>29</v>
      </c>
      <c r="G9111" s="55">
        <v>31</v>
      </c>
    </row>
    <row r="9112" spans="2:7">
      <c r="B9112" s="55" t="s">
        <v>266</v>
      </c>
      <c r="C9112" s="55" t="s">
        <v>4356</v>
      </c>
      <c r="D9112" s="55" t="s">
        <v>270</v>
      </c>
      <c r="E9112" s="55" t="s">
        <v>4456</v>
      </c>
      <c r="F9112" s="55">
        <v>8</v>
      </c>
      <c r="G9112" s="55">
        <v>1</v>
      </c>
    </row>
    <row r="9113" spans="2:7">
      <c r="B9113" s="55" t="s">
        <v>266</v>
      </c>
      <c r="C9113" s="55" t="s">
        <v>4356</v>
      </c>
      <c r="D9113" s="55" t="s">
        <v>267</v>
      </c>
      <c r="E9113" s="55" t="s">
        <v>2769</v>
      </c>
      <c r="F9113" s="55">
        <v>41</v>
      </c>
      <c r="G9113" s="55">
        <v>33</v>
      </c>
    </row>
    <row r="9114" spans="2:7">
      <c r="B9114" s="55" t="s">
        <v>266</v>
      </c>
      <c r="C9114" s="55" t="s">
        <v>4356</v>
      </c>
      <c r="D9114" s="55" t="s">
        <v>269</v>
      </c>
      <c r="E9114" s="55" t="s">
        <v>2769</v>
      </c>
      <c r="F9114" s="55">
        <v>1</v>
      </c>
      <c r="G9114" s="55">
        <v>0</v>
      </c>
    </row>
    <row r="9115" spans="2:7">
      <c r="B9115" s="55" t="s">
        <v>266</v>
      </c>
      <c r="C9115" s="55" t="s">
        <v>4356</v>
      </c>
      <c r="D9115" s="55" t="s">
        <v>270</v>
      </c>
      <c r="E9115" s="55" t="s">
        <v>2769</v>
      </c>
      <c r="F9115" s="55">
        <v>0</v>
      </c>
      <c r="G9115" s="55">
        <v>0</v>
      </c>
    </row>
    <row r="9116" spans="2:7">
      <c r="B9116" s="55" t="s">
        <v>266</v>
      </c>
      <c r="C9116" s="55" t="s">
        <v>4356</v>
      </c>
      <c r="D9116" s="55" t="s">
        <v>267</v>
      </c>
      <c r="E9116" s="55" t="s">
        <v>4457</v>
      </c>
      <c r="F9116" s="55">
        <v>0</v>
      </c>
      <c r="G9116" s="55">
        <v>2</v>
      </c>
    </row>
    <row r="9117" spans="2:7">
      <c r="B9117" s="55" t="s">
        <v>266</v>
      </c>
      <c r="C9117" s="55" t="s">
        <v>4356</v>
      </c>
      <c r="D9117" s="55" t="s">
        <v>269</v>
      </c>
      <c r="E9117" s="55" t="s">
        <v>4457</v>
      </c>
      <c r="F9117" s="55">
        <v>0</v>
      </c>
      <c r="G9117" s="55">
        <v>0</v>
      </c>
    </row>
    <row r="9118" spans="2:7">
      <c r="B9118" s="55" t="s">
        <v>266</v>
      </c>
      <c r="C9118" s="55" t="s">
        <v>4356</v>
      </c>
      <c r="D9118" s="55" t="s">
        <v>267</v>
      </c>
      <c r="E9118" s="55" t="s">
        <v>4458</v>
      </c>
      <c r="F9118" s="55">
        <v>453</v>
      </c>
      <c r="G9118" s="55">
        <v>424</v>
      </c>
    </row>
    <row r="9119" spans="2:7">
      <c r="B9119" s="55" t="s">
        <v>266</v>
      </c>
      <c r="C9119" s="55" t="s">
        <v>4356</v>
      </c>
      <c r="D9119" s="55" t="s">
        <v>269</v>
      </c>
      <c r="E9119" s="55" t="s">
        <v>4458</v>
      </c>
      <c r="F9119" s="55">
        <v>170</v>
      </c>
      <c r="G9119" s="55">
        <v>116</v>
      </c>
    </row>
    <row r="9120" spans="2:7">
      <c r="B9120" s="55" t="s">
        <v>266</v>
      </c>
      <c r="C9120" s="55" t="s">
        <v>4356</v>
      </c>
      <c r="D9120" s="55" t="s">
        <v>270</v>
      </c>
      <c r="E9120" s="55" t="s">
        <v>4458</v>
      </c>
      <c r="F9120" s="55">
        <v>8</v>
      </c>
      <c r="G9120" s="55">
        <v>6</v>
      </c>
    </row>
    <row r="9121" spans="2:7">
      <c r="B9121" s="55" t="s">
        <v>266</v>
      </c>
      <c r="C9121" s="55" t="s">
        <v>4356</v>
      </c>
      <c r="D9121" s="55" t="s">
        <v>267</v>
      </c>
      <c r="E9121" s="55" t="s">
        <v>4459</v>
      </c>
      <c r="F9121" s="55">
        <v>13</v>
      </c>
      <c r="G9121" s="55">
        <v>6</v>
      </c>
    </row>
    <row r="9122" spans="2:7">
      <c r="B9122" s="55" t="s">
        <v>266</v>
      </c>
      <c r="C9122" s="55" t="s">
        <v>4356</v>
      </c>
      <c r="D9122" s="55" t="s">
        <v>269</v>
      </c>
      <c r="E9122" s="55" t="s">
        <v>4459</v>
      </c>
      <c r="F9122" s="55">
        <v>0</v>
      </c>
      <c r="G9122" s="55">
        <v>1</v>
      </c>
    </row>
    <row r="9123" spans="2:7">
      <c r="B9123" s="55" t="s">
        <v>266</v>
      </c>
      <c r="C9123" s="55" t="s">
        <v>4356</v>
      </c>
      <c r="D9123" s="55" t="s">
        <v>270</v>
      </c>
      <c r="E9123" s="55" t="s">
        <v>4459</v>
      </c>
      <c r="F9123" s="55">
        <v>0</v>
      </c>
      <c r="G9123" s="55">
        <v>0</v>
      </c>
    </row>
    <row r="9124" spans="2:7">
      <c r="B9124" s="55" t="s">
        <v>266</v>
      </c>
      <c r="C9124" s="55" t="s">
        <v>4356</v>
      </c>
      <c r="D9124" s="55" t="s">
        <v>267</v>
      </c>
      <c r="E9124" s="55" t="s">
        <v>4460</v>
      </c>
      <c r="F9124" s="55">
        <v>128</v>
      </c>
      <c r="G9124" s="55">
        <v>132</v>
      </c>
    </row>
    <row r="9125" spans="2:7">
      <c r="B9125" s="55" t="s">
        <v>266</v>
      </c>
      <c r="C9125" s="55" t="s">
        <v>4356</v>
      </c>
      <c r="D9125" s="55" t="s">
        <v>269</v>
      </c>
      <c r="E9125" s="55" t="s">
        <v>4460</v>
      </c>
      <c r="F9125" s="55">
        <v>58</v>
      </c>
      <c r="G9125" s="55">
        <v>89</v>
      </c>
    </row>
    <row r="9126" spans="2:7">
      <c r="B9126" s="55" t="s">
        <v>266</v>
      </c>
      <c r="C9126" s="55" t="s">
        <v>4356</v>
      </c>
      <c r="D9126" s="55" t="s">
        <v>270</v>
      </c>
      <c r="E9126" s="55" t="s">
        <v>4460</v>
      </c>
      <c r="F9126" s="55">
        <v>5</v>
      </c>
      <c r="G9126" s="55">
        <v>18</v>
      </c>
    </row>
    <row r="9127" spans="2:7">
      <c r="B9127" s="55" t="s">
        <v>266</v>
      </c>
      <c r="C9127" s="55" t="s">
        <v>4356</v>
      </c>
      <c r="D9127" s="55" t="s">
        <v>267</v>
      </c>
      <c r="E9127" s="55" t="s">
        <v>4461</v>
      </c>
      <c r="F9127" s="55">
        <v>30</v>
      </c>
      <c r="G9127" s="55">
        <v>28</v>
      </c>
    </row>
    <row r="9128" spans="2:7">
      <c r="B9128" s="55" t="s">
        <v>266</v>
      </c>
      <c r="C9128" s="55" t="s">
        <v>4356</v>
      </c>
      <c r="D9128" s="55" t="s">
        <v>269</v>
      </c>
      <c r="E9128" s="55" t="s">
        <v>4461</v>
      </c>
      <c r="F9128" s="55">
        <v>0</v>
      </c>
      <c r="G9128" s="55">
        <v>0</v>
      </c>
    </row>
    <row r="9129" spans="2:7">
      <c r="B9129" s="55" t="s">
        <v>266</v>
      </c>
      <c r="C9129" s="55" t="s">
        <v>4356</v>
      </c>
      <c r="D9129" s="55" t="s">
        <v>270</v>
      </c>
      <c r="E9129" s="55" t="s">
        <v>4461</v>
      </c>
      <c r="F9129" s="55">
        <v>0</v>
      </c>
      <c r="G9129" s="55">
        <v>0</v>
      </c>
    </row>
    <row r="9130" spans="2:7">
      <c r="B9130" s="55" t="s">
        <v>266</v>
      </c>
      <c r="C9130" s="55" t="s">
        <v>4356</v>
      </c>
      <c r="D9130" s="55" t="s">
        <v>267</v>
      </c>
      <c r="E9130" s="55" t="s">
        <v>4462</v>
      </c>
      <c r="F9130" s="55">
        <v>4</v>
      </c>
      <c r="G9130" s="55">
        <v>19</v>
      </c>
    </row>
    <row r="9131" spans="2:7">
      <c r="B9131" s="55" t="s">
        <v>266</v>
      </c>
      <c r="C9131" s="55" t="s">
        <v>4356</v>
      </c>
      <c r="D9131" s="55" t="s">
        <v>269</v>
      </c>
      <c r="E9131" s="55" t="s">
        <v>4462</v>
      </c>
      <c r="F9131" s="55">
        <v>0</v>
      </c>
      <c r="G9131" s="55">
        <v>1</v>
      </c>
    </row>
    <row r="9132" spans="2:7">
      <c r="B9132" s="55" t="s">
        <v>266</v>
      </c>
      <c r="C9132" s="55" t="s">
        <v>4356</v>
      </c>
      <c r="D9132" s="55" t="s">
        <v>270</v>
      </c>
      <c r="E9132" s="55" t="s">
        <v>4462</v>
      </c>
      <c r="F9132" s="55">
        <v>1</v>
      </c>
      <c r="G9132" s="55">
        <v>2</v>
      </c>
    </row>
    <row r="9133" spans="2:7">
      <c r="B9133" s="55" t="s">
        <v>266</v>
      </c>
      <c r="C9133" s="55" t="s">
        <v>4356</v>
      </c>
      <c r="D9133" s="55" t="s">
        <v>267</v>
      </c>
      <c r="E9133" s="55" t="s">
        <v>4463</v>
      </c>
      <c r="F9133" s="55">
        <v>90</v>
      </c>
      <c r="G9133" s="55">
        <v>49</v>
      </c>
    </row>
    <row r="9134" spans="2:7">
      <c r="B9134" s="55" t="s">
        <v>266</v>
      </c>
      <c r="C9134" s="55" t="s">
        <v>4356</v>
      </c>
      <c r="D9134" s="55" t="s">
        <v>269</v>
      </c>
      <c r="E9134" s="55" t="s">
        <v>4463</v>
      </c>
      <c r="F9134" s="55">
        <v>9</v>
      </c>
      <c r="G9134" s="55">
        <v>20</v>
      </c>
    </row>
    <row r="9135" spans="2:7">
      <c r="B9135" s="55" t="s">
        <v>266</v>
      </c>
      <c r="C9135" s="55" t="s">
        <v>4356</v>
      </c>
      <c r="D9135" s="55" t="s">
        <v>270</v>
      </c>
      <c r="E9135" s="55" t="s">
        <v>4463</v>
      </c>
      <c r="F9135" s="55">
        <v>1</v>
      </c>
      <c r="G9135" s="55">
        <v>0</v>
      </c>
    </row>
    <row r="9136" spans="2:7">
      <c r="B9136" s="55" t="s">
        <v>266</v>
      </c>
      <c r="C9136" s="55" t="s">
        <v>4356</v>
      </c>
      <c r="D9136" s="55" t="s">
        <v>267</v>
      </c>
      <c r="E9136" s="55" t="s">
        <v>4464</v>
      </c>
      <c r="F9136" s="55">
        <v>41</v>
      </c>
      <c r="G9136" s="55">
        <v>22</v>
      </c>
    </row>
    <row r="9137" spans="2:7">
      <c r="B9137" s="55" t="s">
        <v>266</v>
      </c>
      <c r="C9137" s="55" t="s">
        <v>4356</v>
      </c>
      <c r="D9137" s="55" t="s">
        <v>267</v>
      </c>
      <c r="E9137" s="55" t="s">
        <v>4465</v>
      </c>
      <c r="F9137" s="55">
        <v>4434</v>
      </c>
      <c r="G9137" s="55">
        <v>5212</v>
      </c>
    </row>
    <row r="9138" spans="2:7">
      <c r="B9138" s="55" t="s">
        <v>266</v>
      </c>
      <c r="C9138" s="55" t="s">
        <v>4356</v>
      </c>
      <c r="D9138" s="55" t="s">
        <v>269</v>
      </c>
      <c r="E9138" s="55" t="s">
        <v>4465</v>
      </c>
      <c r="F9138" s="55">
        <v>4396</v>
      </c>
      <c r="G9138" s="55">
        <v>5057</v>
      </c>
    </row>
    <row r="9139" spans="2:7">
      <c r="B9139" s="55" t="s">
        <v>266</v>
      </c>
      <c r="C9139" s="55" t="s">
        <v>4356</v>
      </c>
      <c r="D9139" s="55" t="s">
        <v>270</v>
      </c>
      <c r="E9139" s="55" t="s">
        <v>4465</v>
      </c>
      <c r="F9139" s="55">
        <v>4118</v>
      </c>
      <c r="G9139" s="55">
        <v>3855</v>
      </c>
    </row>
    <row r="9140" spans="2:7">
      <c r="B9140" s="55" t="s">
        <v>266</v>
      </c>
      <c r="C9140" s="55" t="s">
        <v>4356</v>
      </c>
      <c r="D9140" s="55" t="s">
        <v>267</v>
      </c>
      <c r="E9140" s="55" t="s">
        <v>4466</v>
      </c>
      <c r="F9140" s="55">
        <v>409</v>
      </c>
      <c r="G9140" s="55">
        <v>439</v>
      </c>
    </row>
    <row r="9141" spans="2:7">
      <c r="B9141" s="55" t="s">
        <v>266</v>
      </c>
      <c r="C9141" s="55" t="s">
        <v>4356</v>
      </c>
      <c r="D9141" s="55" t="s">
        <v>269</v>
      </c>
      <c r="E9141" s="55" t="s">
        <v>4466</v>
      </c>
      <c r="F9141" s="55">
        <v>23</v>
      </c>
      <c r="G9141" s="55">
        <v>64</v>
      </c>
    </row>
    <row r="9142" spans="2:7">
      <c r="B9142" s="55" t="s">
        <v>266</v>
      </c>
      <c r="C9142" s="55" t="s">
        <v>4356</v>
      </c>
      <c r="D9142" s="55" t="s">
        <v>270</v>
      </c>
      <c r="E9142" s="55" t="s">
        <v>4466</v>
      </c>
      <c r="F9142" s="55">
        <v>1</v>
      </c>
      <c r="G9142" s="55">
        <v>4</v>
      </c>
    </row>
    <row r="9143" spans="2:7">
      <c r="B9143" s="55" t="s">
        <v>266</v>
      </c>
      <c r="C9143" s="55" t="s">
        <v>4356</v>
      </c>
      <c r="D9143" s="55" t="s">
        <v>267</v>
      </c>
      <c r="E9143" s="55" t="s">
        <v>4467</v>
      </c>
      <c r="F9143" s="55">
        <v>0</v>
      </c>
      <c r="G9143" s="55">
        <v>0</v>
      </c>
    </row>
    <row r="9144" spans="2:7">
      <c r="B9144" s="55" t="s">
        <v>266</v>
      </c>
      <c r="C9144" s="55" t="s">
        <v>4356</v>
      </c>
      <c r="D9144" s="55" t="s">
        <v>267</v>
      </c>
      <c r="E9144" s="55" t="s">
        <v>4468</v>
      </c>
      <c r="F9144" s="55">
        <v>142</v>
      </c>
      <c r="G9144" s="55">
        <v>110</v>
      </c>
    </row>
    <row r="9145" spans="2:7">
      <c r="B9145" s="55" t="s">
        <v>266</v>
      </c>
      <c r="C9145" s="55" t="s">
        <v>4356</v>
      </c>
      <c r="D9145" s="55" t="s">
        <v>269</v>
      </c>
      <c r="E9145" s="55" t="s">
        <v>4468</v>
      </c>
      <c r="F9145" s="55">
        <v>55</v>
      </c>
      <c r="G9145" s="55">
        <v>63</v>
      </c>
    </row>
    <row r="9146" spans="2:7">
      <c r="B9146" s="55" t="s">
        <v>266</v>
      </c>
      <c r="C9146" s="55" t="s">
        <v>4356</v>
      </c>
      <c r="D9146" s="55" t="s">
        <v>270</v>
      </c>
      <c r="E9146" s="55" t="s">
        <v>4468</v>
      </c>
      <c r="F9146" s="55">
        <v>26</v>
      </c>
      <c r="G9146" s="55">
        <v>63</v>
      </c>
    </row>
    <row r="9147" spans="2:7">
      <c r="B9147" s="55" t="s">
        <v>266</v>
      </c>
      <c r="C9147" s="55" t="s">
        <v>4356</v>
      </c>
      <c r="D9147" s="55" t="s">
        <v>267</v>
      </c>
      <c r="E9147" s="55" t="s">
        <v>4469</v>
      </c>
      <c r="F9147" s="55">
        <v>0</v>
      </c>
      <c r="G9147" s="55">
        <v>0</v>
      </c>
    </row>
    <row r="9148" spans="2:7">
      <c r="B9148" s="55" t="s">
        <v>266</v>
      </c>
      <c r="C9148" s="55" t="s">
        <v>4356</v>
      </c>
      <c r="D9148" s="55" t="s">
        <v>270</v>
      </c>
      <c r="E9148" s="55" t="s">
        <v>4469</v>
      </c>
      <c r="F9148" s="55">
        <v>0</v>
      </c>
      <c r="G9148" s="55">
        <v>0</v>
      </c>
    </row>
    <row r="9149" spans="2:7">
      <c r="B9149" s="55" t="s">
        <v>266</v>
      </c>
      <c r="C9149" s="55" t="s">
        <v>4356</v>
      </c>
      <c r="D9149" s="55" t="s">
        <v>267</v>
      </c>
      <c r="E9149" s="55" t="s">
        <v>4470</v>
      </c>
      <c r="F9149" s="55">
        <v>19</v>
      </c>
      <c r="G9149" s="55">
        <v>10</v>
      </c>
    </row>
    <row r="9150" spans="2:7">
      <c r="B9150" s="55" t="s">
        <v>266</v>
      </c>
      <c r="C9150" s="55" t="s">
        <v>4356</v>
      </c>
      <c r="D9150" s="55" t="s">
        <v>269</v>
      </c>
      <c r="E9150" s="55" t="s">
        <v>4470</v>
      </c>
      <c r="F9150" s="55">
        <v>6</v>
      </c>
      <c r="G9150" s="55">
        <v>6</v>
      </c>
    </row>
    <row r="9151" spans="2:7">
      <c r="B9151" s="55" t="s">
        <v>266</v>
      </c>
      <c r="C9151" s="55" t="s">
        <v>4356</v>
      </c>
      <c r="D9151" s="55" t="s">
        <v>270</v>
      </c>
      <c r="E9151" s="55" t="s">
        <v>4470</v>
      </c>
      <c r="F9151" s="55">
        <v>3</v>
      </c>
      <c r="G9151" s="55">
        <v>1</v>
      </c>
    </row>
    <row r="9152" spans="2:7">
      <c r="B9152" s="55" t="s">
        <v>266</v>
      </c>
      <c r="C9152" s="55" t="s">
        <v>4356</v>
      </c>
      <c r="D9152" s="55" t="s">
        <v>267</v>
      </c>
      <c r="E9152" s="55" t="s">
        <v>4471</v>
      </c>
      <c r="F9152" s="55">
        <v>1</v>
      </c>
      <c r="G9152" s="55">
        <v>4</v>
      </c>
    </row>
    <row r="9153" spans="2:7">
      <c r="B9153" s="55" t="s">
        <v>266</v>
      </c>
      <c r="C9153" s="55" t="s">
        <v>4356</v>
      </c>
      <c r="D9153" s="55" t="s">
        <v>269</v>
      </c>
      <c r="E9153" s="55" t="s">
        <v>4471</v>
      </c>
      <c r="F9153" s="55">
        <v>0</v>
      </c>
      <c r="G9153" s="55">
        <v>0</v>
      </c>
    </row>
    <row r="9154" spans="2:7">
      <c r="B9154" s="55" t="s">
        <v>266</v>
      </c>
      <c r="C9154" s="55" t="s">
        <v>4356</v>
      </c>
      <c r="D9154" s="55" t="s">
        <v>267</v>
      </c>
      <c r="E9154" s="55" t="s">
        <v>4472</v>
      </c>
      <c r="F9154" s="55">
        <v>84</v>
      </c>
      <c r="G9154" s="55">
        <v>70</v>
      </c>
    </row>
    <row r="9155" spans="2:7">
      <c r="B9155" s="55" t="s">
        <v>266</v>
      </c>
      <c r="C9155" s="55" t="s">
        <v>4356</v>
      </c>
      <c r="D9155" s="55" t="s">
        <v>269</v>
      </c>
      <c r="E9155" s="55" t="s">
        <v>4472</v>
      </c>
      <c r="F9155" s="55">
        <v>26</v>
      </c>
      <c r="G9155" s="55">
        <v>14</v>
      </c>
    </row>
    <row r="9156" spans="2:7">
      <c r="B9156" s="55" t="s">
        <v>266</v>
      </c>
      <c r="C9156" s="55" t="s">
        <v>4356</v>
      </c>
      <c r="D9156" s="55" t="s">
        <v>270</v>
      </c>
      <c r="E9156" s="55" t="s">
        <v>4472</v>
      </c>
      <c r="F9156" s="55">
        <v>0</v>
      </c>
      <c r="G9156" s="55">
        <v>5</v>
      </c>
    </row>
    <row r="9157" spans="2:7">
      <c r="B9157" s="55" t="s">
        <v>266</v>
      </c>
      <c r="C9157" s="55" t="s">
        <v>4356</v>
      </c>
      <c r="D9157" s="55" t="s">
        <v>267</v>
      </c>
      <c r="E9157" s="55" t="s">
        <v>4473</v>
      </c>
      <c r="F9157" s="55">
        <v>6</v>
      </c>
      <c r="G9157" s="55">
        <v>5</v>
      </c>
    </row>
    <row r="9158" spans="2:7">
      <c r="B9158" s="55" t="s">
        <v>266</v>
      </c>
      <c r="C9158" s="55" t="s">
        <v>4356</v>
      </c>
      <c r="D9158" s="55" t="s">
        <v>269</v>
      </c>
      <c r="E9158" s="55" t="s">
        <v>4473</v>
      </c>
      <c r="F9158" s="55">
        <v>0</v>
      </c>
      <c r="G9158" s="55">
        <v>0</v>
      </c>
    </row>
    <row r="9159" spans="2:7">
      <c r="B9159" s="55" t="s">
        <v>266</v>
      </c>
      <c r="C9159" s="55" t="s">
        <v>4356</v>
      </c>
      <c r="D9159" s="55" t="s">
        <v>270</v>
      </c>
      <c r="E9159" s="55" t="s">
        <v>4473</v>
      </c>
      <c r="F9159" s="55">
        <v>0</v>
      </c>
      <c r="G9159" s="55">
        <v>0</v>
      </c>
    </row>
    <row r="9160" spans="2:7">
      <c r="B9160" s="55" t="s">
        <v>266</v>
      </c>
      <c r="C9160" s="55" t="s">
        <v>4356</v>
      </c>
      <c r="D9160" s="55" t="s">
        <v>267</v>
      </c>
      <c r="E9160" s="55" t="s">
        <v>4474</v>
      </c>
      <c r="F9160" s="55">
        <v>0</v>
      </c>
      <c r="G9160" s="55">
        <v>0</v>
      </c>
    </row>
    <row r="9161" spans="2:7">
      <c r="B9161" s="55" t="s">
        <v>266</v>
      </c>
      <c r="C9161" s="55" t="s">
        <v>4356</v>
      </c>
      <c r="D9161" s="55" t="s">
        <v>269</v>
      </c>
      <c r="E9161" s="55" t="s">
        <v>4474</v>
      </c>
      <c r="F9161" s="55">
        <v>0</v>
      </c>
      <c r="G9161" s="55">
        <v>0</v>
      </c>
    </row>
    <row r="9162" spans="2:7">
      <c r="B9162" s="55" t="s">
        <v>266</v>
      </c>
      <c r="C9162" s="55" t="s">
        <v>4356</v>
      </c>
      <c r="D9162" s="55" t="s">
        <v>267</v>
      </c>
      <c r="E9162" s="55" t="s">
        <v>4475</v>
      </c>
      <c r="F9162" s="55">
        <v>107</v>
      </c>
      <c r="G9162" s="55">
        <v>101</v>
      </c>
    </row>
    <row r="9163" spans="2:7">
      <c r="B9163" s="55" t="s">
        <v>266</v>
      </c>
      <c r="C9163" s="55" t="s">
        <v>4356</v>
      </c>
      <c r="D9163" s="55" t="s">
        <v>269</v>
      </c>
      <c r="E9163" s="55" t="s">
        <v>4475</v>
      </c>
      <c r="F9163" s="55">
        <v>0</v>
      </c>
      <c r="G9163" s="55">
        <v>3</v>
      </c>
    </row>
    <row r="9164" spans="2:7">
      <c r="B9164" s="55" t="s">
        <v>266</v>
      </c>
      <c r="C9164" s="55" t="s">
        <v>4356</v>
      </c>
      <c r="D9164" s="55" t="s">
        <v>270</v>
      </c>
      <c r="E9164" s="55" t="s">
        <v>4475</v>
      </c>
      <c r="F9164" s="55">
        <v>0</v>
      </c>
      <c r="G9164" s="55">
        <v>0</v>
      </c>
    </row>
    <row r="9165" spans="2:7">
      <c r="B9165" s="55" t="s">
        <v>266</v>
      </c>
      <c r="C9165" s="55" t="s">
        <v>4356</v>
      </c>
      <c r="D9165" s="55" t="s">
        <v>267</v>
      </c>
      <c r="E9165" s="55" t="s">
        <v>4476</v>
      </c>
      <c r="F9165" s="55">
        <v>59</v>
      </c>
      <c r="G9165" s="55">
        <v>60</v>
      </c>
    </row>
    <row r="9166" spans="2:7">
      <c r="B9166" s="55" t="s">
        <v>266</v>
      </c>
      <c r="C9166" s="55" t="s">
        <v>4356</v>
      </c>
      <c r="D9166" s="55" t="s">
        <v>269</v>
      </c>
      <c r="E9166" s="55" t="s">
        <v>4476</v>
      </c>
      <c r="F9166" s="55">
        <v>67</v>
      </c>
      <c r="G9166" s="55">
        <v>45</v>
      </c>
    </row>
    <row r="9167" spans="2:7">
      <c r="B9167" s="55" t="s">
        <v>266</v>
      </c>
      <c r="C9167" s="55" t="s">
        <v>4356</v>
      </c>
      <c r="D9167" s="55" t="s">
        <v>270</v>
      </c>
      <c r="E9167" s="55" t="s">
        <v>4476</v>
      </c>
      <c r="F9167" s="55">
        <v>2</v>
      </c>
      <c r="G9167" s="55">
        <v>4</v>
      </c>
    </row>
    <row r="9168" spans="2:7">
      <c r="B9168" s="55" t="s">
        <v>266</v>
      </c>
      <c r="C9168" s="55" t="s">
        <v>4356</v>
      </c>
      <c r="D9168" s="55" t="s">
        <v>267</v>
      </c>
      <c r="E9168" s="55" t="s">
        <v>4477</v>
      </c>
      <c r="F9168" s="55">
        <v>389</v>
      </c>
      <c r="G9168" s="55">
        <v>356</v>
      </c>
    </row>
    <row r="9169" spans="2:7">
      <c r="B9169" s="55" t="s">
        <v>266</v>
      </c>
      <c r="C9169" s="55" t="s">
        <v>4356</v>
      </c>
      <c r="D9169" s="55" t="s">
        <v>269</v>
      </c>
      <c r="E9169" s="55" t="s">
        <v>4477</v>
      </c>
      <c r="F9169" s="55">
        <v>203</v>
      </c>
      <c r="G9169" s="55">
        <v>383</v>
      </c>
    </row>
    <row r="9170" spans="2:7">
      <c r="B9170" s="55" t="s">
        <v>266</v>
      </c>
      <c r="C9170" s="55" t="s">
        <v>4356</v>
      </c>
      <c r="D9170" s="55" t="s">
        <v>270</v>
      </c>
      <c r="E9170" s="55" t="s">
        <v>4477</v>
      </c>
      <c r="F9170" s="55">
        <v>70</v>
      </c>
      <c r="G9170" s="55">
        <v>76</v>
      </c>
    </row>
    <row r="9171" spans="2:7">
      <c r="B9171" s="55" t="s">
        <v>266</v>
      </c>
      <c r="C9171" s="55" t="s">
        <v>4356</v>
      </c>
      <c r="D9171" s="55" t="s">
        <v>267</v>
      </c>
      <c r="E9171" s="55" t="s">
        <v>4478</v>
      </c>
      <c r="F9171" s="55">
        <v>638</v>
      </c>
      <c r="G9171" s="55">
        <v>532</v>
      </c>
    </row>
    <row r="9172" spans="2:7">
      <c r="B9172" s="55" t="s">
        <v>266</v>
      </c>
      <c r="C9172" s="55" t="s">
        <v>4356</v>
      </c>
      <c r="D9172" s="55" t="s">
        <v>269</v>
      </c>
      <c r="E9172" s="55" t="s">
        <v>4478</v>
      </c>
      <c r="F9172" s="55">
        <v>1012</v>
      </c>
      <c r="G9172" s="55">
        <v>589</v>
      </c>
    </row>
    <row r="9173" spans="2:7">
      <c r="B9173" s="55" t="s">
        <v>266</v>
      </c>
      <c r="C9173" s="55" t="s">
        <v>4356</v>
      </c>
      <c r="D9173" s="55" t="s">
        <v>270</v>
      </c>
      <c r="E9173" s="55" t="s">
        <v>4478</v>
      </c>
      <c r="F9173" s="55">
        <v>212</v>
      </c>
      <c r="G9173" s="55">
        <v>176</v>
      </c>
    </row>
    <row r="9174" spans="2:7">
      <c r="B9174" s="55" t="s">
        <v>266</v>
      </c>
      <c r="C9174" s="55" t="s">
        <v>4356</v>
      </c>
      <c r="D9174" s="55" t="s">
        <v>267</v>
      </c>
      <c r="E9174" s="55" t="s">
        <v>4479</v>
      </c>
      <c r="F9174" s="55">
        <v>2155</v>
      </c>
      <c r="G9174" s="55">
        <v>880</v>
      </c>
    </row>
    <row r="9175" spans="2:7">
      <c r="B9175" s="55" t="s">
        <v>266</v>
      </c>
      <c r="C9175" s="55" t="s">
        <v>4356</v>
      </c>
      <c r="D9175" s="55" t="s">
        <v>269</v>
      </c>
      <c r="E9175" s="55" t="s">
        <v>4479</v>
      </c>
      <c r="F9175" s="55">
        <v>297</v>
      </c>
      <c r="G9175" s="55">
        <v>463</v>
      </c>
    </row>
    <row r="9176" spans="2:7">
      <c r="B9176" s="55" t="s">
        <v>266</v>
      </c>
      <c r="C9176" s="55" t="s">
        <v>4356</v>
      </c>
      <c r="D9176" s="55" t="s">
        <v>270</v>
      </c>
      <c r="E9176" s="55" t="s">
        <v>4479</v>
      </c>
      <c r="F9176" s="55">
        <v>121</v>
      </c>
      <c r="G9176" s="55">
        <v>142</v>
      </c>
    </row>
    <row r="9177" spans="2:7">
      <c r="B9177" s="55" t="s">
        <v>266</v>
      </c>
      <c r="C9177" s="55" t="s">
        <v>4356</v>
      </c>
      <c r="D9177" s="55" t="s">
        <v>267</v>
      </c>
      <c r="E9177" s="55" t="s">
        <v>4480</v>
      </c>
      <c r="F9177" s="55">
        <v>30</v>
      </c>
      <c r="G9177" s="55">
        <v>12</v>
      </c>
    </row>
    <row r="9178" spans="2:7">
      <c r="B9178" s="55" t="s">
        <v>266</v>
      </c>
      <c r="C9178" s="55" t="s">
        <v>4356</v>
      </c>
      <c r="D9178" s="55" t="s">
        <v>269</v>
      </c>
      <c r="E9178" s="55" t="s">
        <v>4480</v>
      </c>
      <c r="F9178" s="55">
        <v>0</v>
      </c>
      <c r="G9178" s="55">
        <v>0</v>
      </c>
    </row>
    <row r="9179" spans="2:7">
      <c r="B9179" s="55" t="s">
        <v>266</v>
      </c>
      <c r="C9179" s="55" t="s">
        <v>4356</v>
      </c>
      <c r="D9179" s="55" t="s">
        <v>270</v>
      </c>
      <c r="E9179" s="55" t="s">
        <v>4480</v>
      </c>
      <c r="F9179" s="55">
        <v>0</v>
      </c>
      <c r="G9179" s="55">
        <v>2</v>
      </c>
    </row>
    <row r="9180" spans="2:7">
      <c r="B9180" s="55" t="s">
        <v>266</v>
      </c>
      <c r="C9180" s="55" t="s">
        <v>4356</v>
      </c>
      <c r="D9180" s="55" t="s">
        <v>267</v>
      </c>
      <c r="E9180" s="55" t="s">
        <v>4481</v>
      </c>
      <c r="F9180" s="55">
        <v>126</v>
      </c>
      <c r="G9180" s="55">
        <v>107</v>
      </c>
    </row>
    <row r="9181" spans="2:7">
      <c r="B9181" s="55" t="s">
        <v>266</v>
      </c>
      <c r="C9181" s="55" t="s">
        <v>4356</v>
      </c>
      <c r="D9181" s="55" t="s">
        <v>269</v>
      </c>
      <c r="E9181" s="55" t="s">
        <v>4481</v>
      </c>
      <c r="F9181" s="55">
        <v>42</v>
      </c>
      <c r="G9181" s="55">
        <v>46</v>
      </c>
    </row>
    <row r="9182" spans="2:7">
      <c r="B9182" s="55" t="s">
        <v>266</v>
      </c>
      <c r="C9182" s="55" t="s">
        <v>4356</v>
      </c>
      <c r="D9182" s="55" t="s">
        <v>270</v>
      </c>
      <c r="E9182" s="55" t="s">
        <v>4481</v>
      </c>
      <c r="F9182" s="55">
        <v>13</v>
      </c>
      <c r="G9182" s="55">
        <v>6</v>
      </c>
    </row>
    <row r="9183" spans="2:7">
      <c r="B9183" s="55" t="s">
        <v>266</v>
      </c>
      <c r="C9183" s="55" t="s">
        <v>4356</v>
      </c>
      <c r="D9183" s="55" t="s">
        <v>267</v>
      </c>
      <c r="E9183" s="55" t="s">
        <v>4482</v>
      </c>
      <c r="F9183" s="55">
        <v>0</v>
      </c>
      <c r="G9183" s="55">
        <v>4</v>
      </c>
    </row>
    <row r="9184" spans="2:7">
      <c r="B9184" s="55" t="s">
        <v>266</v>
      </c>
      <c r="C9184" s="55" t="s">
        <v>4356</v>
      </c>
      <c r="D9184" s="55" t="s">
        <v>267</v>
      </c>
      <c r="E9184" s="55" t="s">
        <v>4483</v>
      </c>
      <c r="F9184" s="55">
        <v>58</v>
      </c>
      <c r="G9184" s="55">
        <v>44</v>
      </c>
    </row>
    <row r="9185" spans="2:7">
      <c r="B9185" s="55" t="s">
        <v>266</v>
      </c>
      <c r="C9185" s="55" t="s">
        <v>4356</v>
      </c>
      <c r="D9185" s="55" t="s">
        <v>269</v>
      </c>
      <c r="E9185" s="55" t="s">
        <v>4483</v>
      </c>
      <c r="F9185" s="55">
        <v>163</v>
      </c>
      <c r="G9185" s="55">
        <v>19</v>
      </c>
    </row>
    <row r="9186" spans="2:7">
      <c r="B9186" s="55" t="s">
        <v>266</v>
      </c>
      <c r="C9186" s="55" t="s">
        <v>4356</v>
      </c>
      <c r="D9186" s="55" t="s">
        <v>270</v>
      </c>
      <c r="E9186" s="55" t="s">
        <v>4483</v>
      </c>
      <c r="F9186" s="55">
        <v>4</v>
      </c>
      <c r="G9186" s="55">
        <v>1</v>
      </c>
    </row>
    <row r="9187" spans="2:7">
      <c r="B9187" s="55" t="s">
        <v>266</v>
      </c>
      <c r="C9187" s="55" t="s">
        <v>4356</v>
      </c>
      <c r="D9187" s="55" t="s">
        <v>267</v>
      </c>
      <c r="E9187" s="55" t="s">
        <v>4484</v>
      </c>
      <c r="F9187" s="55">
        <v>360</v>
      </c>
      <c r="G9187" s="55">
        <v>324</v>
      </c>
    </row>
    <row r="9188" spans="2:7">
      <c r="B9188" s="55" t="s">
        <v>266</v>
      </c>
      <c r="C9188" s="55" t="s">
        <v>4356</v>
      </c>
      <c r="D9188" s="55" t="s">
        <v>269</v>
      </c>
      <c r="E9188" s="55" t="s">
        <v>4484</v>
      </c>
      <c r="F9188" s="55">
        <v>524</v>
      </c>
      <c r="G9188" s="55">
        <v>542</v>
      </c>
    </row>
    <row r="9189" spans="2:7">
      <c r="B9189" s="55" t="s">
        <v>266</v>
      </c>
      <c r="C9189" s="55" t="s">
        <v>4356</v>
      </c>
      <c r="D9189" s="55" t="s">
        <v>270</v>
      </c>
      <c r="E9189" s="55" t="s">
        <v>4484</v>
      </c>
      <c r="F9189" s="55">
        <v>100</v>
      </c>
      <c r="G9189" s="55">
        <v>101</v>
      </c>
    </row>
    <row r="9190" spans="2:7">
      <c r="B9190" s="55" t="s">
        <v>266</v>
      </c>
      <c r="C9190" s="55" t="s">
        <v>4356</v>
      </c>
      <c r="D9190" s="55" t="s">
        <v>267</v>
      </c>
      <c r="E9190" s="55" t="s">
        <v>4485</v>
      </c>
      <c r="F9190" s="55">
        <v>20</v>
      </c>
      <c r="G9190" s="55">
        <v>25</v>
      </c>
    </row>
    <row r="9191" spans="2:7">
      <c r="B9191" s="55" t="s">
        <v>266</v>
      </c>
      <c r="C9191" s="55" t="s">
        <v>4356</v>
      </c>
      <c r="D9191" s="55" t="s">
        <v>269</v>
      </c>
      <c r="E9191" s="55" t="s">
        <v>4485</v>
      </c>
      <c r="F9191" s="55">
        <v>20</v>
      </c>
      <c r="G9191" s="55">
        <v>19</v>
      </c>
    </row>
    <row r="9192" spans="2:7">
      <c r="B9192" s="55" t="s">
        <v>266</v>
      </c>
      <c r="C9192" s="55" t="s">
        <v>4356</v>
      </c>
      <c r="D9192" s="55" t="s">
        <v>270</v>
      </c>
      <c r="E9192" s="55" t="s">
        <v>4485</v>
      </c>
      <c r="F9192" s="55">
        <v>0</v>
      </c>
      <c r="G9192" s="55">
        <v>0</v>
      </c>
    </row>
    <row r="9193" spans="2:7">
      <c r="B9193" s="55" t="s">
        <v>266</v>
      </c>
      <c r="C9193" s="55" t="s">
        <v>4356</v>
      </c>
      <c r="D9193" s="55" t="s">
        <v>267</v>
      </c>
      <c r="E9193" s="55" t="s">
        <v>1384</v>
      </c>
      <c r="F9193" s="55">
        <v>28</v>
      </c>
      <c r="G9193" s="55">
        <v>18</v>
      </c>
    </row>
    <row r="9194" spans="2:7">
      <c r="B9194" s="55" t="s">
        <v>266</v>
      </c>
      <c r="C9194" s="55" t="s">
        <v>4356</v>
      </c>
      <c r="D9194" s="55" t="s">
        <v>269</v>
      </c>
      <c r="E9194" s="55" t="s">
        <v>1384</v>
      </c>
      <c r="F9194" s="55">
        <v>32</v>
      </c>
      <c r="G9194" s="55">
        <v>25</v>
      </c>
    </row>
    <row r="9195" spans="2:7">
      <c r="B9195" s="55" t="s">
        <v>266</v>
      </c>
      <c r="C9195" s="55" t="s">
        <v>4356</v>
      </c>
      <c r="D9195" s="55" t="s">
        <v>270</v>
      </c>
      <c r="E9195" s="55" t="s">
        <v>1384</v>
      </c>
      <c r="F9195" s="55">
        <v>0</v>
      </c>
      <c r="G9195" s="55">
        <v>1</v>
      </c>
    </row>
    <row r="9196" spans="2:7">
      <c r="B9196" s="55" t="s">
        <v>266</v>
      </c>
      <c r="C9196" s="55" t="s">
        <v>4356</v>
      </c>
      <c r="D9196" s="55" t="s">
        <v>267</v>
      </c>
      <c r="E9196" s="55" t="s">
        <v>4486</v>
      </c>
      <c r="F9196" s="55">
        <v>64</v>
      </c>
      <c r="G9196" s="55">
        <v>37</v>
      </c>
    </row>
    <row r="9197" spans="2:7">
      <c r="B9197" s="55" t="s">
        <v>266</v>
      </c>
      <c r="C9197" s="55" t="s">
        <v>4356</v>
      </c>
      <c r="D9197" s="55" t="s">
        <v>269</v>
      </c>
      <c r="E9197" s="55" t="s">
        <v>4486</v>
      </c>
      <c r="F9197" s="55">
        <v>158</v>
      </c>
      <c r="G9197" s="55">
        <v>110</v>
      </c>
    </row>
    <row r="9198" spans="2:7">
      <c r="B9198" s="55" t="s">
        <v>266</v>
      </c>
      <c r="C9198" s="55" t="s">
        <v>4356</v>
      </c>
      <c r="D9198" s="55" t="s">
        <v>270</v>
      </c>
      <c r="E9198" s="55" t="s">
        <v>4486</v>
      </c>
      <c r="F9198" s="55">
        <v>2</v>
      </c>
      <c r="G9198" s="55">
        <v>2</v>
      </c>
    </row>
    <row r="9199" spans="2:7">
      <c r="B9199" s="55" t="s">
        <v>266</v>
      </c>
      <c r="C9199" s="55" t="s">
        <v>4356</v>
      </c>
      <c r="D9199" s="55" t="s">
        <v>267</v>
      </c>
      <c r="E9199" s="55" t="s">
        <v>4487</v>
      </c>
      <c r="F9199" s="55">
        <v>171</v>
      </c>
      <c r="G9199" s="55">
        <v>156</v>
      </c>
    </row>
    <row r="9200" spans="2:7">
      <c r="B9200" s="55" t="s">
        <v>266</v>
      </c>
      <c r="C9200" s="55" t="s">
        <v>4356</v>
      </c>
      <c r="D9200" s="55" t="s">
        <v>269</v>
      </c>
      <c r="E9200" s="55" t="s">
        <v>4487</v>
      </c>
      <c r="F9200" s="55">
        <v>15</v>
      </c>
      <c r="G9200" s="55">
        <v>36</v>
      </c>
    </row>
    <row r="9201" spans="2:7">
      <c r="B9201" s="55" t="s">
        <v>266</v>
      </c>
      <c r="C9201" s="55" t="s">
        <v>4356</v>
      </c>
      <c r="D9201" s="55" t="s">
        <v>270</v>
      </c>
      <c r="E9201" s="55" t="s">
        <v>4487</v>
      </c>
      <c r="F9201" s="55">
        <v>3</v>
      </c>
      <c r="G9201" s="55">
        <v>3</v>
      </c>
    </row>
    <row r="9202" spans="2:7">
      <c r="B9202" s="55" t="s">
        <v>266</v>
      </c>
      <c r="C9202" s="55" t="s">
        <v>4356</v>
      </c>
      <c r="D9202" s="55" t="s">
        <v>267</v>
      </c>
      <c r="E9202" s="55" t="s">
        <v>4488</v>
      </c>
      <c r="F9202" s="55">
        <v>41</v>
      </c>
      <c r="G9202" s="55">
        <v>25</v>
      </c>
    </row>
    <row r="9203" spans="2:7">
      <c r="B9203" s="55" t="s">
        <v>266</v>
      </c>
      <c r="C9203" s="55" t="s">
        <v>4356</v>
      </c>
      <c r="D9203" s="55" t="s">
        <v>269</v>
      </c>
      <c r="E9203" s="55" t="s">
        <v>4488</v>
      </c>
      <c r="F9203" s="55">
        <v>2</v>
      </c>
      <c r="G9203" s="55">
        <v>11</v>
      </c>
    </row>
    <row r="9204" spans="2:7">
      <c r="B9204" s="55" t="s">
        <v>266</v>
      </c>
      <c r="C9204" s="55" t="s">
        <v>4356</v>
      </c>
      <c r="D9204" s="55" t="s">
        <v>270</v>
      </c>
      <c r="E9204" s="55" t="s">
        <v>4488</v>
      </c>
      <c r="F9204" s="55">
        <v>3</v>
      </c>
      <c r="G9204" s="55">
        <v>4</v>
      </c>
    </row>
    <row r="9205" spans="2:7">
      <c r="B9205" s="55" t="s">
        <v>266</v>
      </c>
      <c r="C9205" s="55" t="s">
        <v>4356</v>
      </c>
      <c r="D9205" s="55" t="s">
        <v>267</v>
      </c>
      <c r="E9205" s="55" t="s">
        <v>4489</v>
      </c>
      <c r="F9205" s="55">
        <v>26</v>
      </c>
      <c r="G9205" s="55">
        <v>27</v>
      </c>
    </row>
    <row r="9206" spans="2:7">
      <c r="B9206" s="55" t="s">
        <v>266</v>
      </c>
      <c r="C9206" s="55" t="s">
        <v>4356</v>
      </c>
      <c r="D9206" s="55" t="s">
        <v>269</v>
      </c>
      <c r="E9206" s="55" t="s">
        <v>4489</v>
      </c>
      <c r="F9206" s="55">
        <v>20</v>
      </c>
      <c r="G9206" s="55">
        <v>42</v>
      </c>
    </row>
    <row r="9207" spans="2:7">
      <c r="B9207" s="55" t="s">
        <v>266</v>
      </c>
      <c r="C9207" s="55" t="s">
        <v>4356</v>
      </c>
      <c r="D9207" s="55" t="s">
        <v>270</v>
      </c>
      <c r="E9207" s="55" t="s">
        <v>4489</v>
      </c>
      <c r="F9207" s="55">
        <v>6</v>
      </c>
      <c r="G9207" s="55">
        <v>6</v>
      </c>
    </row>
    <row r="9208" spans="2:7">
      <c r="B9208" s="55" t="s">
        <v>266</v>
      </c>
      <c r="C9208" s="55" t="s">
        <v>4356</v>
      </c>
      <c r="D9208" s="55" t="s">
        <v>267</v>
      </c>
      <c r="E9208" s="55" t="s">
        <v>4490</v>
      </c>
      <c r="F9208" s="55">
        <v>28</v>
      </c>
      <c r="G9208" s="55">
        <v>9</v>
      </c>
    </row>
    <row r="9209" spans="2:7">
      <c r="B9209" s="55" t="s">
        <v>266</v>
      </c>
      <c r="C9209" s="55" t="s">
        <v>4356</v>
      </c>
      <c r="D9209" s="55" t="s">
        <v>269</v>
      </c>
      <c r="E9209" s="55" t="s">
        <v>4490</v>
      </c>
      <c r="F9209" s="55">
        <v>0</v>
      </c>
      <c r="G9209" s="55">
        <v>0</v>
      </c>
    </row>
    <row r="9210" spans="2:7">
      <c r="B9210" s="55" t="s">
        <v>266</v>
      </c>
      <c r="C9210" s="55" t="s">
        <v>4356</v>
      </c>
      <c r="D9210" s="55" t="s">
        <v>270</v>
      </c>
      <c r="E9210" s="55" t="s">
        <v>4490</v>
      </c>
      <c r="F9210" s="55">
        <v>0</v>
      </c>
      <c r="G9210" s="55">
        <v>2</v>
      </c>
    </row>
    <row r="9211" spans="2:7">
      <c r="B9211" s="55" t="s">
        <v>266</v>
      </c>
      <c r="C9211" s="55" t="s">
        <v>4356</v>
      </c>
      <c r="D9211" s="55" t="s">
        <v>267</v>
      </c>
      <c r="E9211" s="55" t="s">
        <v>4491</v>
      </c>
      <c r="F9211" s="55">
        <v>12</v>
      </c>
      <c r="G9211" s="55">
        <v>11</v>
      </c>
    </row>
    <row r="9212" spans="2:7">
      <c r="B9212" s="55" t="s">
        <v>266</v>
      </c>
      <c r="C9212" s="55" t="s">
        <v>4356</v>
      </c>
      <c r="D9212" s="55" t="s">
        <v>269</v>
      </c>
      <c r="E9212" s="55" t="s">
        <v>4491</v>
      </c>
      <c r="F9212" s="55">
        <v>4</v>
      </c>
      <c r="G9212" s="55">
        <v>0</v>
      </c>
    </row>
    <row r="9213" spans="2:7">
      <c r="B9213" s="55" t="s">
        <v>266</v>
      </c>
      <c r="C9213" s="55" t="s">
        <v>4356</v>
      </c>
      <c r="D9213" s="55" t="s">
        <v>270</v>
      </c>
      <c r="E9213" s="55" t="s">
        <v>4491</v>
      </c>
      <c r="F9213" s="55">
        <v>0</v>
      </c>
      <c r="G9213" s="55">
        <v>0</v>
      </c>
    </row>
    <row r="9214" spans="2:7">
      <c r="B9214" s="55" t="s">
        <v>266</v>
      </c>
      <c r="C9214" s="55" t="s">
        <v>4356</v>
      </c>
      <c r="D9214" s="55" t="s">
        <v>267</v>
      </c>
      <c r="E9214" s="55" t="s">
        <v>4492</v>
      </c>
      <c r="F9214" s="55">
        <v>12</v>
      </c>
      <c r="G9214" s="55">
        <v>37</v>
      </c>
    </row>
    <row r="9215" spans="2:7">
      <c r="B9215" s="55" t="s">
        <v>266</v>
      </c>
      <c r="C9215" s="55" t="s">
        <v>4356</v>
      </c>
      <c r="D9215" s="55" t="s">
        <v>269</v>
      </c>
      <c r="E9215" s="55" t="s">
        <v>4492</v>
      </c>
      <c r="F9215" s="55">
        <v>2</v>
      </c>
      <c r="G9215" s="55">
        <v>16</v>
      </c>
    </row>
    <row r="9216" spans="2:7">
      <c r="B9216" s="55" t="s">
        <v>266</v>
      </c>
      <c r="C9216" s="55" t="s">
        <v>4356</v>
      </c>
      <c r="D9216" s="55" t="s">
        <v>270</v>
      </c>
      <c r="E9216" s="55" t="s">
        <v>4492</v>
      </c>
      <c r="F9216" s="55">
        <v>3</v>
      </c>
      <c r="G9216" s="55">
        <v>6</v>
      </c>
    </row>
    <row r="9217" spans="2:7">
      <c r="B9217" s="55" t="s">
        <v>266</v>
      </c>
      <c r="C9217" s="55" t="s">
        <v>4356</v>
      </c>
      <c r="D9217" s="55" t="s">
        <v>267</v>
      </c>
      <c r="E9217" s="55" t="s">
        <v>4493</v>
      </c>
      <c r="F9217" s="55">
        <v>20</v>
      </c>
      <c r="G9217" s="55">
        <v>15</v>
      </c>
    </row>
    <row r="9218" spans="2:7">
      <c r="B9218" s="55" t="s">
        <v>266</v>
      </c>
      <c r="C9218" s="55" t="s">
        <v>4356</v>
      </c>
      <c r="D9218" s="55" t="s">
        <v>269</v>
      </c>
      <c r="E9218" s="55" t="s">
        <v>4493</v>
      </c>
      <c r="F9218" s="55">
        <v>0</v>
      </c>
      <c r="G9218" s="55">
        <v>0</v>
      </c>
    </row>
    <row r="9219" spans="2:7">
      <c r="B9219" s="55" t="s">
        <v>266</v>
      </c>
      <c r="C9219" s="55" t="s">
        <v>4356</v>
      </c>
      <c r="D9219" s="55" t="s">
        <v>267</v>
      </c>
      <c r="E9219" s="55" t="s">
        <v>4494</v>
      </c>
      <c r="F9219" s="55">
        <v>131</v>
      </c>
      <c r="G9219" s="55">
        <v>120</v>
      </c>
    </row>
    <row r="9220" spans="2:7">
      <c r="B9220" s="55" t="s">
        <v>266</v>
      </c>
      <c r="C9220" s="55" t="s">
        <v>4356</v>
      </c>
      <c r="D9220" s="55" t="s">
        <v>269</v>
      </c>
      <c r="E9220" s="55" t="s">
        <v>4494</v>
      </c>
      <c r="F9220" s="55">
        <v>21</v>
      </c>
      <c r="G9220" s="55">
        <v>45</v>
      </c>
    </row>
    <row r="9221" spans="2:7">
      <c r="B9221" s="55" t="s">
        <v>266</v>
      </c>
      <c r="C9221" s="55" t="s">
        <v>4356</v>
      </c>
      <c r="D9221" s="55" t="s">
        <v>270</v>
      </c>
      <c r="E9221" s="55" t="s">
        <v>4494</v>
      </c>
      <c r="F9221" s="55">
        <v>0</v>
      </c>
      <c r="G9221" s="55">
        <v>4</v>
      </c>
    </row>
    <row r="9222" spans="2:7">
      <c r="B9222" s="55" t="s">
        <v>266</v>
      </c>
      <c r="C9222" s="55" t="s">
        <v>4356</v>
      </c>
      <c r="D9222" s="55" t="s">
        <v>267</v>
      </c>
      <c r="E9222" s="55" t="s">
        <v>4495</v>
      </c>
      <c r="F9222" s="55">
        <v>11</v>
      </c>
      <c r="G9222" s="55">
        <v>28</v>
      </c>
    </row>
    <row r="9223" spans="2:7">
      <c r="B9223" s="55" t="s">
        <v>266</v>
      </c>
      <c r="C9223" s="55" t="s">
        <v>4356</v>
      </c>
      <c r="D9223" s="55" t="s">
        <v>269</v>
      </c>
      <c r="E9223" s="55" t="s">
        <v>4495</v>
      </c>
      <c r="F9223" s="55">
        <v>0</v>
      </c>
      <c r="G9223" s="55">
        <v>0</v>
      </c>
    </row>
    <row r="9224" spans="2:7">
      <c r="B9224" s="55" t="s">
        <v>266</v>
      </c>
      <c r="C9224" s="55" t="s">
        <v>4356</v>
      </c>
      <c r="D9224" s="55" t="s">
        <v>270</v>
      </c>
      <c r="E9224" s="55" t="s">
        <v>4495</v>
      </c>
      <c r="F9224" s="55">
        <v>1</v>
      </c>
      <c r="G9224" s="55">
        <v>0</v>
      </c>
    </row>
    <row r="9225" spans="2:7">
      <c r="B9225" s="55" t="s">
        <v>266</v>
      </c>
      <c r="C9225" s="55" t="s">
        <v>4356</v>
      </c>
      <c r="D9225" s="55" t="s">
        <v>267</v>
      </c>
      <c r="E9225" s="55" t="s">
        <v>4496</v>
      </c>
      <c r="F9225" s="55">
        <v>50</v>
      </c>
      <c r="G9225" s="55">
        <v>32</v>
      </c>
    </row>
    <row r="9226" spans="2:7">
      <c r="B9226" s="55" t="s">
        <v>266</v>
      </c>
      <c r="C9226" s="55" t="s">
        <v>4356</v>
      </c>
      <c r="D9226" s="55" t="s">
        <v>269</v>
      </c>
      <c r="E9226" s="55" t="s">
        <v>4496</v>
      </c>
      <c r="F9226" s="55">
        <v>16</v>
      </c>
      <c r="G9226" s="55">
        <v>2</v>
      </c>
    </row>
    <row r="9227" spans="2:7">
      <c r="B9227" s="55" t="s">
        <v>266</v>
      </c>
      <c r="C9227" s="55" t="s">
        <v>4356</v>
      </c>
      <c r="D9227" s="55" t="s">
        <v>270</v>
      </c>
      <c r="E9227" s="55" t="s">
        <v>4496</v>
      </c>
      <c r="F9227" s="55">
        <v>8</v>
      </c>
      <c r="G9227" s="55">
        <v>2</v>
      </c>
    </row>
    <row r="9228" spans="2:7">
      <c r="B9228" s="55" t="s">
        <v>266</v>
      </c>
      <c r="C9228" s="55" t="s">
        <v>4356</v>
      </c>
      <c r="D9228" s="55" t="s">
        <v>267</v>
      </c>
      <c r="E9228" s="55" t="s">
        <v>4497</v>
      </c>
      <c r="F9228" s="55">
        <v>5</v>
      </c>
      <c r="G9228" s="55">
        <v>2</v>
      </c>
    </row>
    <row r="9229" spans="2:7">
      <c r="B9229" s="55" t="s">
        <v>266</v>
      </c>
      <c r="C9229" s="55" t="s">
        <v>4356</v>
      </c>
      <c r="D9229" s="55" t="s">
        <v>269</v>
      </c>
      <c r="E9229" s="55" t="s">
        <v>4497</v>
      </c>
      <c r="F9229" s="55">
        <v>0</v>
      </c>
      <c r="G9229" s="55">
        <v>0</v>
      </c>
    </row>
    <row r="9230" spans="2:7">
      <c r="B9230" s="55" t="s">
        <v>266</v>
      </c>
      <c r="C9230" s="55" t="s">
        <v>4356</v>
      </c>
      <c r="D9230" s="55" t="s">
        <v>267</v>
      </c>
      <c r="E9230" s="55" t="s">
        <v>4498</v>
      </c>
      <c r="F9230" s="55">
        <v>16</v>
      </c>
      <c r="G9230" s="55">
        <v>8</v>
      </c>
    </row>
    <row r="9231" spans="2:7">
      <c r="B9231" s="55" t="s">
        <v>266</v>
      </c>
      <c r="C9231" s="55" t="s">
        <v>4356</v>
      </c>
      <c r="D9231" s="55" t="s">
        <v>267</v>
      </c>
      <c r="E9231" s="55" t="s">
        <v>4499</v>
      </c>
      <c r="F9231" s="55">
        <v>6</v>
      </c>
      <c r="G9231" s="55">
        <v>0</v>
      </c>
    </row>
    <row r="9232" spans="2:7">
      <c r="B9232" s="55" t="s">
        <v>266</v>
      </c>
      <c r="C9232" s="55" t="s">
        <v>4356</v>
      </c>
      <c r="D9232" s="55" t="s">
        <v>269</v>
      </c>
      <c r="E9232" s="55" t="s">
        <v>4499</v>
      </c>
      <c r="F9232" s="55">
        <v>36</v>
      </c>
      <c r="G9232" s="55">
        <v>0</v>
      </c>
    </row>
    <row r="9233" spans="2:7">
      <c r="B9233" s="55" t="s">
        <v>266</v>
      </c>
      <c r="C9233" s="55" t="s">
        <v>4356</v>
      </c>
      <c r="D9233" s="55" t="s">
        <v>267</v>
      </c>
      <c r="E9233" s="55" t="s">
        <v>4500</v>
      </c>
      <c r="F9233" s="55">
        <v>143</v>
      </c>
      <c r="G9233" s="55">
        <v>236</v>
      </c>
    </row>
    <row r="9234" spans="2:7">
      <c r="B9234" s="55" t="s">
        <v>266</v>
      </c>
      <c r="C9234" s="55" t="s">
        <v>4356</v>
      </c>
      <c r="D9234" s="55" t="s">
        <v>269</v>
      </c>
      <c r="E9234" s="55" t="s">
        <v>4500</v>
      </c>
      <c r="F9234" s="55">
        <v>407</v>
      </c>
      <c r="G9234" s="55">
        <v>369</v>
      </c>
    </row>
    <row r="9235" spans="2:7">
      <c r="B9235" s="55" t="s">
        <v>266</v>
      </c>
      <c r="C9235" s="55" t="s">
        <v>4356</v>
      </c>
      <c r="D9235" s="55" t="s">
        <v>270</v>
      </c>
      <c r="E9235" s="55" t="s">
        <v>4500</v>
      </c>
      <c r="F9235" s="55">
        <v>110</v>
      </c>
      <c r="G9235" s="55">
        <v>97</v>
      </c>
    </row>
    <row r="9236" spans="2:7">
      <c r="B9236" s="55" t="s">
        <v>266</v>
      </c>
      <c r="C9236" s="55" t="s">
        <v>4356</v>
      </c>
      <c r="D9236" s="55" t="s">
        <v>267</v>
      </c>
      <c r="E9236" s="55" t="s">
        <v>4501</v>
      </c>
      <c r="F9236" s="55">
        <v>11</v>
      </c>
      <c r="G9236" s="55">
        <v>19</v>
      </c>
    </row>
    <row r="9237" spans="2:7">
      <c r="B9237" s="55" t="s">
        <v>266</v>
      </c>
      <c r="C9237" s="55" t="s">
        <v>4356</v>
      </c>
      <c r="D9237" s="55" t="s">
        <v>269</v>
      </c>
      <c r="E9237" s="55" t="s">
        <v>4501</v>
      </c>
      <c r="F9237" s="55">
        <v>0</v>
      </c>
      <c r="G9237" s="55">
        <v>0</v>
      </c>
    </row>
    <row r="9238" spans="2:7">
      <c r="B9238" s="55" t="s">
        <v>266</v>
      </c>
      <c r="C9238" s="55" t="s">
        <v>4356</v>
      </c>
      <c r="D9238" s="55" t="s">
        <v>270</v>
      </c>
      <c r="E9238" s="55" t="s">
        <v>4501</v>
      </c>
      <c r="F9238" s="55">
        <v>0</v>
      </c>
      <c r="G9238" s="55">
        <v>0</v>
      </c>
    </row>
    <row r="9239" spans="2:7">
      <c r="B9239" s="55" t="s">
        <v>266</v>
      </c>
      <c r="C9239" s="55" t="s">
        <v>4356</v>
      </c>
      <c r="D9239" s="55" t="s">
        <v>267</v>
      </c>
      <c r="E9239" s="55" t="s">
        <v>4502</v>
      </c>
      <c r="F9239" s="55">
        <v>1</v>
      </c>
      <c r="G9239" s="55">
        <v>4</v>
      </c>
    </row>
    <row r="9240" spans="2:7">
      <c r="B9240" s="55" t="s">
        <v>266</v>
      </c>
      <c r="C9240" s="55" t="s">
        <v>4356</v>
      </c>
      <c r="D9240" s="55" t="s">
        <v>269</v>
      </c>
      <c r="E9240" s="55" t="s">
        <v>4502</v>
      </c>
      <c r="F9240" s="55">
        <v>0</v>
      </c>
      <c r="G9240" s="55">
        <v>0</v>
      </c>
    </row>
    <row r="9241" spans="2:7">
      <c r="B9241" s="55" t="s">
        <v>266</v>
      </c>
      <c r="C9241" s="55" t="s">
        <v>4356</v>
      </c>
      <c r="D9241" s="55" t="s">
        <v>267</v>
      </c>
      <c r="E9241" s="55" t="s">
        <v>4503</v>
      </c>
      <c r="F9241" s="55">
        <v>763</v>
      </c>
      <c r="G9241" s="55">
        <v>773</v>
      </c>
    </row>
    <row r="9242" spans="2:7">
      <c r="B9242" s="55" t="s">
        <v>266</v>
      </c>
      <c r="C9242" s="55" t="s">
        <v>4356</v>
      </c>
      <c r="D9242" s="55" t="s">
        <v>269</v>
      </c>
      <c r="E9242" s="55" t="s">
        <v>4503</v>
      </c>
      <c r="F9242" s="55">
        <v>903</v>
      </c>
      <c r="G9242" s="55">
        <v>804</v>
      </c>
    </row>
    <row r="9243" spans="2:7">
      <c r="B9243" s="55" t="s">
        <v>266</v>
      </c>
      <c r="C9243" s="55" t="s">
        <v>4356</v>
      </c>
      <c r="D9243" s="55" t="s">
        <v>270</v>
      </c>
      <c r="E9243" s="55" t="s">
        <v>4503</v>
      </c>
      <c r="F9243" s="55">
        <v>879</v>
      </c>
      <c r="G9243" s="55">
        <v>804</v>
      </c>
    </row>
    <row r="9244" spans="2:7">
      <c r="B9244" s="55" t="s">
        <v>266</v>
      </c>
      <c r="C9244" s="55" t="s">
        <v>4356</v>
      </c>
      <c r="D9244" s="55" t="s">
        <v>267</v>
      </c>
      <c r="E9244" s="55" t="s">
        <v>4504</v>
      </c>
      <c r="F9244" s="55">
        <v>122</v>
      </c>
      <c r="G9244" s="55">
        <v>151</v>
      </c>
    </row>
    <row r="9245" spans="2:7">
      <c r="B9245" s="55" t="s">
        <v>266</v>
      </c>
      <c r="C9245" s="55" t="s">
        <v>4356</v>
      </c>
      <c r="D9245" s="55" t="s">
        <v>269</v>
      </c>
      <c r="E9245" s="55" t="s">
        <v>4504</v>
      </c>
      <c r="F9245" s="55">
        <v>153</v>
      </c>
      <c r="G9245" s="55">
        <v>74</v>
      </c>
    </row>
    <row r="9246" spans="2:7">
      <c r="B9246" s="55" t="s">
        <v>266</v>
      </c>
      <c r="C9246" s="55" t="s">
        <v>4356</v>
      </c>
      <c r="D9246" s="55" t="s">
        <v>270</v>
      </c>
      <c r="E9246" s="55" t="s">
        <v>4504</v>
      </c>
      <c r="F9246" s="55">
        <v>15</v>
      </c>
      <c r="G9246" s="55">
        <v>8</v>
      </c>
    </row>
    <row r="9247" spans="2:7">
      <c r="B9247" s="55" t="s">
        <v>266</v>
      </c>
      <c r="C9247" s="55" t="s">
        <v>4356</v>
      </c>
      <c r="D9247" s="55" t="s">
        <v>267</v>
      </c>
      <c r="E9247" s="55" t="s">
        <v>4505</v>
      </c>
      <c r="F9247" s="55">
        <v>12</v>
      </c>
      <c r="G9247" s="55">
        <v>12</v>
      </c>
    </row>
    <row r="9248" spans="2:7">
      <c r="B9248" s="55" t="s">
        <v>266</v>
      </c>
      <c r="C9248" s="55" t="s">
        <v>4356</v>
      </c>
      <c r="D9248" s="55" t="s">
        <v>269</v>
      </c>
      <c r="E9248" s="55" t="s">
        <v>4505</v>
      </c>
      <c r="F9248" s="55">
        <v>3</v>
      </c>
      <c r="G9248" s="55">
        <v>2</v>
      </c>
    </row>
    <row r="9249" spans="2:7">
      <c r="B9249" s="55" t="s">
        <v>266</v>
      </c>
      <c r="C9249" s="55" t="s">
        <v>4356</v>
      </c>
      <c r="D9249" s="55" t="s">
        <v>267</v>
      </c>
      <c r="E9249" s="55" t="s">
        <v>4506</v>
      </c>
      <c r="F9249" s="55">
        <v>0</v>
      </c>
      <c r="G9249" s="55">
        <v>6</v>
      </c>
    </row>
    <row r="9250" spans="2:7">
      <c r="B9250" s="55" t="s">
        <v>266</v>
      </c>
      <c r="C9250" s="55" t="s">
        <v>4356</v>
      </c>
      <c r="D9250" s="55" t="s">
        <v>269</v>
      </c>
      <c r="E9250" s="55" t="s">
        <v>4506</v>
      </c>
      <c r="F9250" s="55">
        <v>0</v>
      </c>
      <c r="G9250" s="55">
        <v>0</v>
      </c>
    </row>
    <row r="9251" spans="2:7">
      <c r="B9251" s="55" t="s">
        <v>266</v>
      </c>
      <c r="C9251" s="55" t="s">
        <v>4356</v>
      </c>
      <c r="D9251" s="55" t="s">
        <v>267</v>
      </c>
      <c r="E9251" s="55" t="s">
        <v>4507</v>
      </c>
      <c r="F9251" s="55">
        <v>263</v>
      </c>
      <c r="G9251" s="55">
        <v>264</v>
      </c>
    </row>
    <row r="9252" spans="2:7">
      <c r="B9252" s="55" t="s">
        <v>266</v>
      </c>
      <c r="C9252" s="55" t="s">
        <v>4356</v>
      </c>
      <c r="D9252" s="55" t="s">
        <v>269</v>
      </c>
      <c r="E9252" s="55" t="s">
        <v>4507</v>
      </c>
      <c r="F9252" s="55">
        <v>316</v>
      </c>
      <c r="G9252" s="55">
        <v>464</v>
      </c>
    </row>
    <row r="9253" spans="2:7">
      <c r="B9253" s="55" t="s">
        <v>266</v>
      </c>
      <c r="C9253" s="55" t="s">
        <v>4356</v>
      </c>
      <c r="D9253" s="55" t="s">
        <v>270</v>
      </c>
      <c r="E9253" s="55" t="s">
        <v>4507</v>
      </c>
      <c r="F9253" s="55">
        <v>111</v>
      </c>
      <c r="G9253" s="55">
        <v>119</v>
      </c>
    </row>
    <row r="9254" spans="2:7">
      <c r="B9254" s="55" t="s">
        <v>266</v>
      </c>
      <c r="C9254" s="55" t="s">
        <v>4356</v>
      </c>
      <c r="D9254" s="55" t="s">
        <v>267</v>
      </c>
      <c r="E9254" s="55" t="s">
        <v>4508</v>
      </c>
      <c r="F9254" s="55">
        <v>133</v>
      </c>
      <c r="G9254" s="55">
        <v>197</v>
      </c>
    </row>
    <row r="9255" spans="2:7">
      <c r="B9255" s="55" t="s">
        <v>266</v>
      </c>
      <c r="C9255" s="55" t="s">
        <v>4356</v>
      </c>
      <c r="D9255" s="55" t="s">
        <v>269</v>
      </c>
      <c r="E9255" s="55" t="s">
        <v>4508</v>
      </c>
      <c r="F9255" s="55">
        <v>627</v>
      </c>
      <c r="G9255" s="55">
        <v>376</v>
      </c>
    </row>
    <row r="9256" spans="2:7">
      <c r="B9256" s="55" t="s">
        <v>266</v>
      </c>
      <c r="C9256" s="55" t="s">
        <v>4356</v>
      </c>
      <c r="D9256" s="55" t="s">
        <v>270</v>
      </c>
      <c r="E9256" s="55" t="s">
        <v>4508</v>
      </c>
      <c r="F9256" s="55">
        <v>81</v>
      </c>
      <c r="G9256" s="55">
        <v>104</v>
      </c>
    </row>
    <row r="9257" spans="2:7">
      <c r="B9257" s="55" t="s">
        <v>266</v>
      </c>
      <c r="C9257" s="55" t="s">
        <v>4356</v>
      </c>
      <c r="D9257" s="55" t="s">
        <v>267</v>
      </c>
      <c r="E9257" s="55" t="s">
        <v>4509</v>
      </c>
      <c r="F9257" s="55">
        <v>78</v>
      </c>
      <c r="G9257" s="55">
        <v>53</v>
      </c>
    </row>
    <row r="9258" spans="2:7">
      <c r="B9258" s="55" t="s">
        <v>266</v>
      </c>
      <c r="C9258" s="55" t="s">
        <v>4356</v>
      </c>
      <c r="D9258" s="55" t="s">
        <v>269</v>
      </c>
      <c r="E9258" s="55" t="s">
        <v>4509</v>
      </c>
      <c r="F9258" s="55">
        <v>3</v>
      </c>
      <c r="G9258" s="55">
        <v>1</v>
      </c>
    </row>
    <row r="9259" spans="2:7">
      <c r="B9259" s="55" t="s">
        <v>266</v>
      </c>
      <c r="C9259" s="55" t="s">
        <v>4356</v>
      </c>
      <c r="D9259" s="55" t="s">
        <v>270</v>
      </c>
      <c r="E9259" s="55" t="s">
        <v>4509</v>
      </c>
      <c r="F9259" s="55">
        <v>2</v>
      </c>
      <c r="G9259" s="55">
        <v>0</v>
      </c>
    </row>
    <row r="9260" spans="2:7">
      <c r="B9260" s="55" t="s">
        <v>266</v>
      </c>
      <c r="C9260" s="55" t="s">
        <v>4356</v>
      </c>
      <c r="D9260" s="55" t="s">
        <v>267</v>
      </c>
      <c r="E9260" s="55" t="s">
        <v>4510</v>
      </c>
      <c r="F9260" s="55">
        <v>188</v>
      </c>
      <c r="G9260" s="55">
        <v>171</v>
      </c>
    </row>
    <row r="9261" spans="2:7">
      <c r="B9261" s="55" t="s">
        <v>266</v>
      </c>
      <c r="C9261" s="55" t="s">
        <v>4356</v>
      </c>
      <c r="D9261" s="55" t="s">
        <v>269</v>
      </c>
      <c r="E9261" s="55" t="s">
        <v>4510</v>
      </c>
      <c r="F9261" s="55">
        <v>53</v>
      </c>
      <c r="G9261" s="55">
        <v>74</v>
      </c>
    </row>
    <row r="9262" spans="2:7">
      <c r="B9262" s="55" t="s">
        <v>266</v>
      </c>
      <c r="C9262" s="55" t="s">
        <v>4356</v>
      </c>
      <c r="D9262" s="55" t="s">
        <v>270</v>
      </c>
      <c r="E9262" s="55" t="s">
        <v>4510</v>
      </c>
      <c r="F9262" s="55">
        <v>9</v>
      </c>
      <c r="G9262" s="55">
        <v>11</v>
      </c>
    </row>
    <row r="9263" spans="2:7">
      <c r="B9263" s="55" t="s">
        <v>266</v>
      </c>
      <c r="C9263" s="55" t="s">
        <v>4356</v>
      </c>
      <c r="D9263" s="55" t="s">
        <v>267</v>
      </c>
      <c r="E9263" s="55" t="s">
        <v>4511</v>
      </c>
      <c r="F9263" s="55">
        <v>966</v>
      </c>
      <c r="G9263" s="55">
        <v>1028</v>
      </c>
    </row>
    <row r="9264" spans="2:7">
      <c r="B9264" s="55" t="s">
        <v>266</v>
      </c>
      <c r="C9264" s="55" t="s">
        <v>4356</v>
      </c>
      <c r="D9264" s="55" t="s">
        <v>269</v>
      </c>
      <c r="E9264" s="55" t="s">
        <v>4511</v>
      </c>
      <c r="F9264" s="55">
        <v>694</v>
      </c>
      <c r="G9264" s="55">
        <v>835</v>
      </c>
    </row>
    <row r="9265" spans="2:7">
      <c r="B9265" s="55" t="s">
        <v>266</v>
      </c>
      <c r="C9265" s="55" t="s">
        <v>4356</v>
      </c>
      <c r="D9265" s="55" t="s">
        <v>270</v>
      </c>
      <c r="E9265" s="55" t="s">
        <v>4511</v>
      </c>
      <c r="F9265" s="55">
        <v>308</v>
      </c>
      <c r="G9265" s="55">
        <v>242</v>
      </c>
    </row>
    <row r="9266" spans="2:7">
      <c r="B9266" s="55" t="s">
        <v>266</v>
      </c>
      <c r="C9266" s="55" t="s">
        <v>4356</v>
      </c>
      <c r="D9266" s="55" t="s">
        <v>267</v>
      </c>
      <c r="E9266" s="55" t="s">
        <v>4512</v>
      </c>
      <c r="F9266" s="55">
        <v>12</v>
      </c>
      <c r="G9266" s="55">
        <v>7</v>
      </c>
    </row>
    <row r="9267" spans="2:7">
      <c r="B9267" s="55" t="s">
        <v>266</v>
      </c>
      <c r="C9267" s="55" t="s">
        <v>4356</v>
      </c>
      <c r="D9267" s="55" t="s">
        <v>267</v>
      </c>
      <c r="E9267" s="55" t="s">
        <v>4513</v>
      </c>
      <c r="F9267" s="55">
        <v>14</v>
      </c>
      <c r="G9267" s="55">
        <v>24</v>
      </c>
    </row>
    <row r="9268" spans="2:7">
      <c r="B9268" s="55" t="s">
        <v>266</v>
      </c>
      <c r="C9268" s="55" t="s">
        <v>4356</v>
      </c>
      <c r="D9268" s="55" t="s">
        <v>269</v>
      </c>
      <c r="E9268" s="55" t="s">
        <v>4513</v>
      </c>
      <c r="F9268" s="55">
        <v>41</v>
      </c>
      <c r="G9268" s="55">
        <v>50</v>
      </c>
    </row>
    <row r="9269" spans="2:7">
      <c r="B9269" s="55" t="s">
        <v>266</v>
      </c>
      <c r="C9269" s="55" t="s">
        <v>4356</v>
      </c>
      <c r="D9269" s="55" t="s">
        <v>270</v>
      </c>
      <c r="E9269" s="55" t="s">
        <v>4513</v>
      </c>
      <c r="F9269" s="55">
        <v>6</v>
      </c>
      <c r="G9269" s="55">
        <v>2</v>
      </c>
    </row>
    <row r="9270" spans="2:7">
      <c r="B9270" s="55" t="s">
        <v>266</v>
      </c>
      <c r="C9270" s="55" t="s">
        <v>4356</v>
      </c>
      <c r="D9270" s="55" t="s">
        <v>267</v>
      </c>
      <c r="E9270" s="55" t="s">
        <v>4514</v>
      </c>
      <c r="F9270" s="55">
        <v>32</v>
      </c>
      <c r="G9270" s="55">
        <v>26</v>
      </c>
    </row>
    <row r="9271" spans="2:7">
      <c r="B9271" s="55" t="s">
        <v>266</v>
      </c>
      <c r="C9271" s="55" t="s">
        <v>4356</v>
      </c>
      <c r="D9271" s="55" t="s">
        <v>269</v>
      </c>
      <c r="E9271" s="55" t="s">
        <v>4514</v>
      </c>
      <c r="F9271" s="55">
        <v>30</v>
      </c>
      <c r="G9271" s="55">
        <v>17</v>
      </c>
    </row>
    <row r="9272" spans="2:7">
      <c r="B9272" s="55" t="s">
        <v>266</v>
      </c>
      <c r="C9272" s="55" t="s">
        <v>4356</v>
      </c>
      <c r="D9272" s="55" t="s">
        <v>270</v>
      </c>
      <c r="E9272" s="55" t="s">
        <v>4514</v>
      </c>
      <c r="F9272" s="55">
        <v>0</v>
      </c>
      <c r="G9272" s="55">
        <v>0</v>
      </c>
    </row>
    <row r="9273" spans="2:7">
      <c r="B9273" s="55" t="s">
        <v>266</v>
      </c>
      <c r="C9273" s="55" t="s">
        <v>4356</v>
      </c>
      <c r="D9273" s="55" t="s">
        <v>267</v>
      </c>
      <c r="E9273" s="55" t="s">
        <v>4515</v>
      </c>
      <c r="F9273" s="55">
        <v>53</v>
      </c>
      <c r="G9273" s="55">
        <v>68</v>
      </c>
    </row>
    <row r="9274" spans="2:7">
      <c r="B9274" s="55" t="s">
        <v>266</v>
      </c>
      <c r="C9274" s="55" t="s">
        <v>4356</v>
      </c>
      <c r="D9274" s="55" t="s">
        <v>269</v>
      </c>
      <c r="E9274" s="55" t="s">
        <v>4515</v>
      </c>
      <c r="F9274" s="55">
        <v>56</v>
      </c>
      <c r="G9274" s="55">
        <v>57</v>
      </c>
    </row>
    <row r="9275" spans="2:7">
      <c r="B9275" s="55" t="s">
        <v>266</v>
      </c>
      <c r="C9275" s="55" t="s">
        <v>4356</v>
      </c>
      <c r="D9275" s="55" t="s">
        <v>270</v>
      </c>
      <c r="E9275" s="55" t="s">
        <v>4515</v>
      </c>
      <c r="F9275" s="55">
        <v>34</v>
      </c>
      <c r="G9275" s="55">
        <v>22</v>
      </c>
    </row>
    <row r="9276" spans="2:7">
      <c r="B9276" s="55" t="s">
        <v>266</v>
      </c>
      <c r="C9276" s="55" t="s">
        <v>4356</v>
      </c>
      <c r="D9276" s="55" t="s">
        <v>267</v>
      </c>
      <c r="E9276" s="55" t="s">
        <v>4516</v>
      </c>
      <c r="F9276" s="55">
        <v>1</v>
      </c>
      <c r="G9276" s="55">
        <v>6</v>
      </c>
    </row>
    <row r="9277" spans="2:7">
      <c r="B9277" s="55" t="s">
        <v>266</v>
      </c>
      <c r="C9277" s="55" t="s">
        <v>4356</v>
      </c>
      <c r="D9277" s="55" t="s">
        <v>269</v>
      </c>
      <c r="E9277" s="55" t="s">
        <v>4516</v>
      </c>
      <c r="F9277" s="55">
        <v>0</v>
      </c>
      <c r="G9277" s="55">
        <v>0</v>
      </c>
    </row>
    <row r="9278" spans="2:7">
      <c r="B9278" s="55" t="s">
        <v>266</v>
      </c>
      <c r="C9278" s="55" t="s">
        <v>4356</v>
      </c>
      <c r="D9278" s="55" t="s">
        <v>267</v>
      </c>
      <c r="E9278" s="55" t="s">
        <v>4517</v>
      </c>
      <c r="F9278" s="55">
        <v>99</v>
      </c>
      <c r="G9278" s="55">
        <v>59</v>
      </c>
    </row>
    <row r="9279" spans="2:7">
      <c r="B9279" s="55" t="s">
        <v>266</v>
      </c>
      <c r="C9279" s="55" t="s">
        <v>4356</v>
      </c>
      <c r="D9279" s="55" t="s">
        <v>269</v>
      </c>
      <c r="E9279" s="55" t="s">
        <v>4517</v>
      </c>
      <c r="F9279" s="55">
        <v>79</v>
      </c>
      <c r="G9279" s="55">
        <v>2</v>
      </c>
    </row>
    <row r="9280" spans="2:7">
      <c r="B9280" s="55" t="s">
        <v>266</v>
      </c>
      <c r="C9280" s="55" t="s">
        <v>4356</v>
      </c>
      <c r="D9280" s="55" t="s">
        <v>270</v>
      </c>
      <c r="E9280" s="55" t="s">
        <v>4517</v>
      </c>
      <c r="F9280" s="55">
        <v>5</v>
      </c>
      <c r="G9280" s="55">
        <v>3</v>
      </c>
    </row>
    <row r="9281" spans="2:7">
      <c r="B9281" s="55" t="s">
        <v>266</v>
      </c>
      <c r="C9281" s="55" t="s">
        <v>4356</v>
      </c>
      <c r="D9281" s="55" t="s">
        <v>267</v>
      </c>
      <c r="E9281" s="55" t="s">
        <v>4518</v>
      </c>
      <c r="F9281" s="55">
        <v>436</v>
      </c>
      <c r="G9281" s="55">
        <v>158</v>
      </c>
    </row>
    <row r="9282" spans="2:7">
      <c r="B9282" s="55" t="s">
        <v>266</v>
      </c>
      <c r="C9282" s="55" t="s">
        <v>4356</v>
      </c>
      <c r="D9282" s="55" t="s">
        <v>269</v>
      </c>
      <c r="E9282" s="55" t="s">
        <v>4518</v>
      </c>
      <c r="F9282" s="55">
        <v>45</v>
      </c>
      <c r="G9282" s="55">
        <v>57</v>
      </c>
    </row>
    <row r="9283" spans="2:7">
      <c r="B9283" s="55" t="s">
        <v>266</v>
      </c>
      <c r="C9283" s="55" t="s">
        <v>4356</v>
      </c>
      <c r="D9283" s="55" t="s">
        <v>270</v>
      </c>
      <c r="E9283" s="55" t="s">
        <v>4518</v>
      </c>
      <c r="F9283" s="55">
        <v>13</v>
      </c>
      <c r="G9283" s="55">
        <v>15</v>
      </c>
    </row>
    <row r="9284" spans="2:7">
      <c r="B9284" s="55" t="s">
        <v>266</v>
      </c>
      <c r="C9284" s="55" t="s">
        <v>4356</v>
      </c>
      <c r="D9284" s="55" t="s">
        <v>267</v>
      </c>
      <c r="E9284" s="55" t="s">
        <v>4519</v>
      </c>
      <c r="F9284" s="55">
        <v>14</v>
      </c>
      <c r="G9284" s="55">
        <v>37</v>
      </c>
    </row>
    <row r="9285" spans="2:7">
      <c r="B9285" s="55" t="s">
        <v>266</v>
      </c>
      <c r="C9285" s="55" t="s">
        <v>4356</v>
      </c>
      <c r="D9285" s="55" t="s">
        <v>269</v>
      </c>
      <c r="E9285" s="55" t="s">
        <v>4519</v>
      </c>
      <c r="F9285" s="55">
        <v>6</v>
      </c>
      <c r="G9285" s="55">
        <v>0</v>
      </c>
    </row>
    <row r="9286" spans="2:7">
      <c r="B9286" s="55" t="s">
        <v>266</v>
      </c>
      <c r="C9286" s="55" t="s">
        <v>4356</v>
      </c>
      <c r="D9286" s="55" t="s">
        <v>270</v>
      </c>
      <c r="E9286" s="55" t="s">
        <v>4519</v>
      </c>
      <c r="F9286" s="55">
        <v>0</v>
      </c>
      <c r="G9286" s="55">
        <v>0</v>
      </c>
    </row>
    <row r="9287" spans="2:7">
      <c r="B9287" s="55" t="s">
        <v>266</v>
      </c>
      <c r="C9287" s="55" t="s">
        <v>4356</v>
      </c>
      <c r="D9287" s="55" t="s">
        <v>267</v>
      </c>
      <c r="E9287" s="55" t="s">
        <v>4520</v>
      </c>
      <c r="F9287" s="55">
        <v>46</v>
      </c>
      <c r="G9287" s="55">
        <v>64</v>
      </c>
    </row>
    <row r="9288" spans="2:7">
      <c r="B9288" s="55" t="s">
        <v>266</v>
      </c>
      <c r="C9288" s="55" t="s">
        <v>4356</v>
      </c>
      <c r="D9288" s="55" t="s">
        <v>269</v>
      </c>
      <c r="E9288" s="55" t="s">
        <v>4520</v>
      </c>
      <c r="F9288" s="55">
        <v>15</v>
      </c>
      <c r="G9288" s="55">
        <v>0</v>
      </c>
    </row>
    <row r="9289" spans="2:7">
      <c r="B9289" s="55" t="s">
        <v>266</v>
      </c>
      <c r="C9289" s="55" t="s">
        <v>4356</v>
      </c>
      <c r="D9289" s="55" t="s">
        <v>270</v>
      </c>
      <c r="E9289" s="55" t="s">
        <v>4520</v>
      </c>
      <c r="F9289" s="55">
        <v>0</v>
      </c>
      <c r="G9289" s="55">
        <v>7</v>
      </c>
    </row>
    <row r="9290" spans="2:7">
      <c r="B9290" s="55" t="s">
        <v>266</v>
      </c>
      <c r="C9290" s="55" t="s">
        <v>4356</v>
      </c>
      <c r="D9290" s="55" t="s">
        <v>267</v>
      </c>
      <c r="E9290" s="55" t="s">
        <v>4521</v>
      </c>
      <c r="F9290" s="55">
        <v>7</v>
      </c>
      <c r="G9290" s="55">
        <v>9</v>
      </c>
    </row>
    <row r="9291" spans="2:7">
      <c r="B9291" s="55" t="s">
        <v>266</v>
      </c>
      <c r="C9291" s="55" t="s">
        <v>4356</v>
      </c>
      <c r="D9291" s="55" t="s">
        <v>269</v>
      </c>
      <c r="E9291" s="55" t="s">
        <v>4521</v>
      </c>
      <c r="F9291" s="55">
        <v>0</v>
      </c>
      <c r="G9291" s="55">
        <v>0</v>
      </c>
    </row>
    <row r="9292" spans="2:7">
      <c r="B9292" s="55" t="s">
        <v>266</v>
      </c>
      <c r="C9292" s="55" t="s">
        <v>4356</v>
      </c>
      <c r="D9292" s="55" t="s">
        <v>270</v>
      </c>
      <c r="E9292" s="55" t="s">
        <v>4521</v>
      </c>
      <c r="F9292" s="55">
        <v>0</v>
      </c>
      <c r="G9292" s="55">
        <v>0</v>
      </c>
    </row>
    <row r="9293" spans="2:7">
      <c r="B9293" s="55" t="s">
        <v>266</v>
      </c>
      <c r="C9293" s="55" t="s">
        <v>4356</v>
      </c>
      <c r="D9293" s="55" t="s">
        <v>267</v>
      </c>
      <c r="E9293" s="55" t="s">
        <v>1612</v>
      </c>
      <c r="F9293" s="55">
        <v>0</v>
      </c>
      <c r="G9293" s="55">
        <v>6</v>
      </c>
    </row>
    <row r="9294" spans="2:7">
      <c r="B9294" s="55" t="s">
        <v>266</v>
      </c>
      <c r="C9294" s="55" t="s">
        <v>4356</v>
      </c>
      <c r="D9294" s="55" t="s">
        <v>270</v>
      </c>
      <c r="E9294" s="55" t="s">
        <v>1612</v>
      </c>
      <c r="F9294" s="55">
        <v>0</v>
      </c>
      <c r="G9294" s="55">
        <v>0</v>
      </c>
    </row>
    <row r="9295" spans="2:7">
      <c r="B9295" s="55" t="s">
        <v>266</v>
      </c>
      <c r="C9295" s="55" t="s">
        <v>4356</v>
      </c>
      <c r="D9295" s="55" t="s">
        <v>267</v>
      </c>
      <c r="E9295" s="55" t="s">
        <v>4522</v>
      </c>
      <c r="F9295" s="55">
        <v>21</v>
      </c>
      <c r="G9295" s="55">
        <v>33</v>
      </c>
    </row>
    <row r="9296" spans="2:7">
      <c r="B9296" s="55" t="s">
        <v>266</v>
      </c>
      <c r="C9296" s="55" t="s">
        <v>4356</v>
      </c>
      <c r="D9296" s="55" t="s">
        <v>269</v>
      </c>
      <c r="E9296" s="55" t="s">
        <v>4522</v>
      </c>
      <c r="F9296" s="55">
        <v>9</v>
      </c>
      <c r="G9296" s="55">
        <v>8</v>
      </c>
    </row>
    <row r="9297" spans="2:7">
      <c r="B9297" s="55" t="s">
        <v>266</v>
      </c>
      <c r="C9297" s="55" t="s">
        <v>4356</v>
      </c>
      <c r="D9297" s="55" t="s">
        <v>270</v>
      </c>
      <c r="E9297" s="55" t="s">
        <v>4522</v>
      </c>
      <c r="F9297" s="55">
        <v>1</v>
      </c>
      <c r="G9297" s="55">
        <v>0</v>
      </c>
    </row>
    <row r="9298" spans="2:7">
      <c r="B9298" s="55" t="s">
        <v>266</v>
      </c>
      <c r="C9298" s="55" t="s">
        <v>4356</v>
      </c>
      <c r="D9298" s="55" t="s">
        <v>267</v>
      </c>
      <c r="E9298" s="55" t="s">
        <v>4523</v>
      </c>
      <c r="F9298" s="55">
        <v>10</v>
      </c>
      <c r="G9298" s="55">
        <v>9</v>
      </c>
    </row>
    <row r="9299" spans="2:7">
      <c r="B9299" s="55" t="s">
        <v>266</v>
      </c>
      <c r="C9299" s="55" t="s">
        <v>4356</v>
      </c>
      <c r="D9299" s="55" t="s">
        <v>269</v>
      </c>
      <c r="E9299" s="55" t="s">
        <v>4523</v>
      </c>
      <c r="F9299" s="55">
        <v>0</v>
      </c>
      <c r="G9299" s="55">
        <v>0</v>
      </c>
    </row>
    <row r="9300" spans="2:7">
      <c r="B9300" s="55" t="s">
        <v>266</v>
      </c>
      <c r="C9300" s="55" t="s">
        <v>4356</v>
      </c>
      <c r="D9300" s="55" t="s">
        <v>267</v>
      </c>
      <c r="E9300" s="55" t="s">
        <v>4524</v>
      </c>
      <c r="F9300" s="55">
        <v>5</v>
      </c>
      <c r="G9300" s="55">
        <v>2</v>
      </c>
    </row>
    <row r="9301" spans="2:7">
      <c r="B9301" s="55" t="s">
        <v>266</v>
      </c>
      <c r="C9301" s="55" t="s">
        <v>4356</v>
      </c>
      <c r="D9301" s="55" t="s">
        <v>269</v>
      </c>
      <c r="E9301" s="55" t="s">
        <v>4524</v>
      </c>
      <c r="F9301" s="55">
        <v>1</v>
      </c>
      <c r="G9301" s="55">
        <v>1</v>
      </c>
    </row>
    <row r="9302" spans="2:7">
      <c r="B9302" s="55" t="s">
        <v>266</v>
      </c>
      <c r="C9302" s="55" t="s">
        <v>4356</v>
      </c>
      <c r="D9302" s="55" t="s">
        <v>267</v>
      </c>
      <c r="E9302" s="55" t="s">
        <v>4525</v>
      </c>
      <c r="F9302" s="55">
        <v>200</v>
      </c>
      <c r="G9302" s="55">
        <v>190</v>
      </c>
    </row>
    <row r="9303" spans="2:7">
      <c r="B9303" s="55" t="s">
        <v>266</v>
      </c>
      <c r="C9303" s="55" t="s">
        <v>4356</v>
      </c>
      <c r="D9303" s="55" t="s">
        <v>269</v>
      </c>
      <c r="E9303" s="55" t="s">
        <v>4525</v>
      </c>
      <c r="F9303" s="55">
        <v>238</v>
      </c>
      <c r="G9303" s="55">
        <v>110</v>
      </c>
    </row>
    <row r="9304" spans="2:7">
      <c r="B9304" s="55" t="s">
        <v>266</v>
      </c>
      <c r="C9304" s="55" t="s">
        <v>4356</v>
      </c>
      <c r="D9304" s="55" t="s">
        <v>270</v>
      </c>
      <c r="E9304" s="55" t="s">
        <v>4525</v>
      </c>
      <c r="F9304" s="55">
        <v>29</v>
      </c>
      <c r="G9304" s="55">
        <v>5</v>
      </c>
    </row>
    <row r="9305" spans="2:7">
      <c r="B9305" s="55" t="s">
        <v>266</v>
      </c>
      <c r="C9305" s="55" t="s">
        <v>4356</v>
      </c>
      <c r="D9305" s="55" t="s">
        <v>267</v>
      </c>
      <c r="E9305" s="55" t="s">
        <v>4526</v>
      </c>
      <c r="F9305" s="55">
        <v>297</v>
      </c>
      <c r="G9305" s="55">
        <v>345</v>
      </c>
    </row>
    <row r="9306" spans="2:7">
      <c r="B9306" s="55" t="s">
        <v>266</v>
      </c>
      <c r="C9306" s="55" t="s">
        <v>4356</v>
      </c>
      <c r="D9306" s="55" t="s">
        <v>269</v>
      </c>
      <c r="E9306" s="55" t="s">
        <v>4526</v>
      </c>
      <c r="F9306" s="55">
        <v>177</v>
      </c>
      <c r="G9306" s="55">
        <v>114</v>
      </c>
    </row>
    <row r="9307" spans="2:7">
      <c r="B9307" s="55" t="s">
        <v>266</v>
      </c>
      <c r="C9307" s="55" t="s">
        <v>4356</v>
      </c>
      <c r="D9307" s="55" t="s">
        <v>270</v>
      </c>
      <c r="E9307" s="55" t="s">
        <v>4526</v>
      </c>
      <c r="F9307" s="55">
        <v>57</v>
      </c>
      <c r="G9307" s="55">
        <v>79</v>
      </c>
    </row>
    <row r="9308" spans="2:7">
      <c r="B9308" s="55" t="s">
        <v>266</v>
      </c>
      <c r="C9308" s="55" t="s">
        <v>4356</v>
      </c>
      <c r="D9308" s="55" t="s">
        <v>267</v>
      </c>
      <c r="E9308" s="55" t="s">
        <v>4527</v>
      </c>
      <c r="F9308" s="55">
        <v>143</v>
      </c>
      <c r="G9308" s="55">
        <v>93</v>
      </c>
    </row>
    <row r="9309" spans="2:7">
      <c r="B9309" s="55" t="s">
        <v>266</v>
      </c>
      <c r="C9309" s="55" t="s">
        <v>4356</v>
      </c>
      <c r="D9309" s="55" t="s">
        <v>269</v>
      </c>
      <c r="E9309" s="55" t="s">
        <v>4527</v>
      </c>
      <c r="F9309" s="55">
        <v>59</v>
      </c>
      <c r="G9309" s="55">
        <v>66</v>
      </c>
    </row>
    <row r="9310" spans="2:7">
      <c r="B9310" s="55" t="s">
        <v>266</v>
      </c>
      <c r="C9310" s="55" t="s">
        <v>4356</v>
      </c>
      <c r="D9310" s="55" t="s">
        <v>270</v>
      </c>
      <c r="E9310" s="55" t="s">
        <v>4527</v>
      </c>
      <c r="F9310" s="55">
        <v>20</v>
      </c>
      <c r="G9310" s="55">
        <v>18</v>
      </c>
    </row>
    <row r="9311" spans="2:7">
      <c r="B9311" s="55" t="s">
        <v>266</v>
      </c>
      <c r="C9311" s="55" t="s">
        <v>4356</v>
      </c>
      <c r="D9311" s="55" t="s">
        <v>267</v>
      </c>
      <c r="E9311" s="55" t="s">
        <v>4528</v>
      </c>
      <c r="F9311" s="55">
        <v>12</v>
      </c>
      <c r="G9311" s="55">
        <v>12</v>
      </c>
    </row>
    <row r="9312" spans="2:7">
      <c r="B9312" s="55" t="s">
        <v>266</v>
      </c>
      <c r="C9312" s="55" t="s">
        <v>4356</v>
      </c>
      <c r="D9312" s="55" t="s">
        <v>269</v>
      </c>
      <c r="E9312" s="55" t="s">
        <v>4528</v>
      </c>
      <c r="F9312" s="55">
        <v>0</v>
      </c>
      <c r="G9312" s="55">
        <v>4</v>
      </c>
    </row>
    <row r="9313" spans="2:7">
      <c r="B9313" s="55" t="s">
        <v>266</v>
      </c>
      <c r="C9313" s="55" t="s">
        <v>4356</v>
      </c>
      <c r="D9313" s="55" t="s">
        <v>270</v>
      </c>
      <c r="E9313" s="55" t="s">
        <v>4528</v>
      </c>
      <c r="F9313" s="55">
        <v>0</v>
      </c>
      <c r="G9313" s="55">
        <v>1</v>
      </c>
    </row>
    <row r="9314" spans="2:7">
      <c r="B9314" s="55" t="s">
        <v>266</v>
      </c>
      <c r="C9314" s="55" t="s">
        <v>4356</v>
      </c>
      <c r="D9314" s="55" t="s">
        <v>267</v>
      </c>
      <c r="E9314" s="55" t="s">
        <v>4529</v>
      </c>
      <c r="F9314" s="55">
        <v>20</v>
      </c>
      <c r="G9314" s="55">
        <v>7</v>
      </c>
    </row>
    <row r="9315" spans="2:7">
      <c r="B9315" s="55" t="s">
        <v>266</v>
      </c>
      <c r="C9315" s="55" t="s">
        <v>4356</v>
      </c>
      <c r="D9315" s="55" t="s">
        <v>269</v>
      </c>
      <c r="E9315" s="55" t="s">
        <v>4529</v>
      </c>
      <c r="F9315" s="55">
        <v>4</v>
      </c>
      <c r="G9315" s="55">
        <v>0</v>
      </c>
    </row>
    <row r="9316" spans="2:7">
      <c r="B9316" s="55" t="s">
        <v>266</v>
      </c>
      <c r="C9316" s="55" t="s">
        <v>4356</v>
      </c>
      <c r="D9316" s="55" t="s">
        <v>270</v>
      </c>
      <c r="E9316" s="55" t="s">
        <v>4529</v>
      </c>
      <c r="F9316" s="55">
        <v>2</v>
      </c>
      <c r="G9316" s="55">
        <v>0</v>
      </c>
    </row>
    <row r="9317" spans="2:7">
      <c r="B9317" s="55" t="s">
        <v>266</v>
      </c>
      <c r="C9317" s="55" t="s">
        <v>4356</v>
      </c>
      <c r="D9317" s="55" t="s">
        <v>267</v>
      </c>
      <c r="E9317" s="55" t="s">
        <v>4530</v>
      </c>
      <c r="F9317" s="55">
        <v>117</v>
      </c>
      <c r="G9317" s="55">
        <v>80</v>
      </c>
    </row>
    <row r="9318" spans="2:7">
      <c r="B9318" s="55" t="s">
        <v>266</v>
      </c>
      <c r="C9318" s="55" t="s">
        <v>4356</v>
      </c>
      <c r="D9318" s="55" t="s">
        <v>269</v>
      </c>
      <c r="E9318" s="55" t="s">
        <v>4530</v>
      </c>
      <c r="F9318" s="55">
        <v>13</v>
      </c>
      <c r="G9318" s="55">
        <v>1</v>
      </c>
    </row>
    <row r="9319" spans="2:7">
      <c r="B9319" s="55" t="s">
        <v>266</v>
      </c>
      <c r="C9319" s="55" t="s">
        <v>4356</v>
      </c>
      <c r="D9319" s="55" t="s">
        <v>270</v>
      </c>
      <c r="E9319" s="55" t="s">
        <v>4530</v>
      </c>
      <c r="F9319" s="55">
        <v>24</v>
      </c>
      <c r="G9319" s="55">
        <v>43</v>
      </c>
    </row>
    <row r="9320" spans="2:7">
      <c r="B9320" s="55" t="s">
        <v>266</v>
      </c>
      <c r="C9320" s="55" t="s">
        <v>4356</v>
      </c>
      <c r="D9320" s="55" t="s">
        <v>267</v>
      </c>
      <c r="E9320" s="55" t="s">
        <v>4531</v>
      </c>
      <c r="F9320" s="55">
        <v>0</v>
      </c>
      <c r="G9320" s="55">
        <v>0</v>
      </c>
    </row>
    <row r="9321" spans="2:7">
      <c r="B9321" s="55" t="s">
        <v>266</v>
      </c>
      <c r="C9321" s="55" t="s">
        <v>4356</v>
      </c>
      <c r="D9321" s="55" t="s">
        <v>267</v>
      </c>
      <c r="E9321" s="55" t="s">
        <v>4532</v>
      </c>
      <c r="F9321" s="55">
        <v>28</v>
      </c>
      <c r="G9321" s="55">
        <v>10</v>
      </c>
    </row>
    <row r="9322" spans="2:7">
      <c r="B9322" s="55" t="s">
        <v>266</v>
      </c>
      <c r="C9322" s="55" t="s">
        <v>4356</v>
      </c>
      <c r="D9322" s="55" t="s">
        <v>269</v>
      </c>
      <c r="E9322" s="55" t="s">
        <v>4532</v>
      </c>
      <c r="F9322" s="55">
        <v>6</v>
      </c>
      <c r="G9322" s="55">
        <v>0</v>
      </c>
    </row>
    <row r="9323" spans="2:7">
      <c r="B9323" s="55" t="s">
        <v>266</v>
      </c>
      <c r="C9323" s="55" t="s">
        <v>4356</v>
      </c>
      <c r="D9323" s="55" t="s">
        <v>270</v>
      </c>
      <c r="E9323" s="55" t="s">
        <v>4532</v>
      </c>
      <c r="F9323" s="55">
        <v>1</v>
      </c>
      <c r="G9323" s="55">
        <v>0</v>
      </c>
    </row>
    <row r="9324" spans="2:7">
      <c r="B9324" s="55" t="s">
        <v>266</v>
      </c>
      <c r="C9324" s="55" t="s">
        <v>4356</v>
      </c>
      <c r="D9324" s="55" t="s">
        <v>267</v>
      </c>
      <c r="E9324" s="55" t="s">
        <v>4533</v>
      </c>
      <c r="F9324" s="55">
        <v>20</v>
      </c>
      <c r="G9324" s="55">
        <v>9</v>
      </c>
    </row>
    <row r="9325" spans="2:7">
      <c r="B9325" s="55" t="s">
        <v>266</v>
      </c>
      <c r="C9325" s="55" t="s">
        <v>4356</v>
      </c>
      <c r="D9325" s="55" t="s">
        <v>269</v>
      </c>
      <c r="E9325" s="55" t="s">
        <v>4533</v>
      </c>
      <c r="F9325" s="55">
        <v>3</v>
      </c>
      <c r="G9325" s="55">
        <v>3</v>
      </c>
    </row>
    <row r="9326" spans="2:7">
      <c r="B9326" s="55" t="s">
        <v>266</v>
      </c>
      <c r="C9326" s="55" t="s">
        <v>4356</v>
      </c>
      <c r="D9326" s="55" t="s">
        <v>270</v>
      </c>
      <c r="E9326" s="55" t="s">
        <v>4533</v>
      </c>
      <c r="F9326" s="55">
        <v>1</v>
      </c>
      <c r="G9326" s="55">
        <v>0</v>
      </c>
    </row>
    <row r="9327" spans="2:7">
      <c r="B9327" s="55" t="s">
        <v>266</v>
      </c>
      <c r="C9327" s="55" t="s">
        <v>4356</v>
      </c>
      <c r="D9327" s="55" t="s">
        <v>267</v>
      </c>
      <c r="E9327" s="55" t="s">
        <v>1209</v>
      </c>
      <c r="F9327" s="55">
        <v>0</v>
      </c>
      <c r="G9327" s="55">
        <v>0</v>
      </c>
    </row>
    <row r="9328" spans="2:7">
      <c r="B9328" s="55" t="s">
        <v>266</v>
      </c>
      <c r="C9328" s="55" t="s">
        <v>4356</v>
      </c>
      <c r="D9328" s="55" t="s">
        <v>267</v>
      </c>
      <c r="E9328" s="55" t="s">
        <v>4534</v>
      </c>
      <c r="F9328" s="55">
        <v>31</v>
      </c>
      <c r="G9328" s="55">
        <v>16</v>
      </c>
    </row>
    <row r="9329" spans="2:7">
      <c r="B9329" s="55" t="s">
        <v>266</v>
      </c>
      <c r="C9329" s="55" t="s">
        <v>4356</v>
      </c>
      <c r="D9329" s="55" t="s">
        <v>269</v>
      </c>
      <c r="E9329" s="55" t="s">
        <v>4534</v>
      </c>
      <c r="F9329" s="55">
        <v>3</v>
      </c>
      <c r="G9329" s="55">
        <v>3</v>
      </c>
    </row>
    <row r="9330" spans="2:7">
      <c r="B9330" s="55" t="s">
        <v>266</v>
      </c>
      <c r="C9330" s="55" t="s">
        <v>4356</v>
      </c>
      <c r="D9330" s="55" t="s">
        <v>270</v>
      </c>
      <c r="E9330" s="55" t="s">
        <v>4534</v>
      </c>
      <c r="F9330" s="55">
        <v>0</v>
      </c>
      <c r="G9330" s="55">
        <v>0</v>
      </c>
    </row>
    <row r="9331" spans="2:7">
      <c r="B9331" s="55" t="s">
        <v>266</v>
      </c>
      <c r="C9331" s="55" t="s">
        <v>4356</v>
      </c>
      <c r="D9331" s="55" t="s">
        <v>267</v>
      </c>
      <c r="E9331" s="55" t="s">
        <v>4535</v>
      </c>
      <c r="F9331" s="55">
        <v>35</v>
      </c>
      <c r="G9331" s="55">
        <v>28</v>
      </c>
    </row>
    <row r="9332" spans="2:7">
      <c r="B9332" s="55" t="s">
        <v>266</v>
      </c>
      <c r="C9332" s="55" t="s">
        <v>4356</v>
      </c>
      <c r="D9332" s="55" t="s">
        <v>269</v>
      </c>
      <c r="E9332" s="55" t="s">
        <v>4535</v>
      </c>
      <c r="F9332" s="55">
        <v>0</v>
      </c>
      <c r="G9332" s="55">
        <v>24</v>
      </c>
    </row>
    <row r="9333" spans="2:7">
      <c r="B9333" s="55" t="s">
        <v>266</v>
      </c>
      <c r="C9333" s="55" t="s">
        <v>4356</v>
      </c>
      <c r="D9333" s="55" t="s">
        <v>270</v>
      </c>
      <c r="E9333" s="55" t="s">
        <v>4535</v>
      </c>
      <c r="F9333" s="55">
        <v>1</v>
      </c>
      <c r="G9333" s="55">
        <v>2</v>
      </c>
    </row>
    <row r="9334" spans="2:7">
      <c r="B9334" s="55" t="s">
        <v>266</v>
      </c>
      <c r="C9334" s="55" t="s">
        <v>4356</v>
      </c>
      <c r="D9334" s="55" t="s">
        <v>267</v>
      </c>
      <c r="E9334" s="55" t="s">
        <v>4536</v>
      </c>
      <c r="F9334" s="55">
        <v>1</v>
      </c>
      <c r="G9334" s="55">
        <v>1</v>
      </c>
    </row>
    <row r="9335" spans="2:7">
      <c r="B9335" s="55" t="s">
        <v>266</v>
      </c>
      <c r="C9335" s="55" t="s">
        <v>4356</v>
      </c>
      <c r="D9335" s="55" t="s">
        <v>269</v>
      </c>
      <c r="E9335" s="55" t="s">
        <v>4536</v>
      </c>
      <c r="F9335" s="55">
        <v>0</v>
      </c>
      <c r="G9335" s="55">
        <v>0</v>
      </c>
    </row>
    <row r="9336" spans="2:7">
      <c r="B9336" s="55" t="s">
        <v>266</v>
      </c>
      <c r="C9336" s="55" t="s">
        <v>4356</v>
      </c>
      <c r="D9336" s="55" t="s">
        <v>270</v>
      </c>
      <c r="E9336" s="55" t="s">
        <v>4536</v>
      </c>
      <c r="F9336" s="55">
        <v>1</v>
      </c>
      <c r="G9336" s="55">
        <v>1</v>
      </c>
    </row>
    <row r="9337" spans="2:7">
      <c r="B9337" s="55" t="s">
        <v>266</v>
      </c>
      <c r="C9337" s="55" t="s">
        <v>4356</v>
      </c>
      <c r="D9337" s="55" t="s">
        <v>267</v>
      </c>
      <c r="E9337" s="55" t="s">
        <v>4537</v>
      </c>
      <c r="F9337" s="55">
        <v>264</v>
      </c>
      <c r="G9337" s="55">
        <v>211</v>
      </c>
    </row>
    <row r="9338" spans="2:7">
      <c r="B9338" s="55" t="s">
        <v>266</v>
      </c>
      <c r="C9338" s="55" t="s">
        <v>4356</v>
      </c>
      <c r="D9338" s="55" t="s">
        <v>269</v>
      </c>
      <c r="E9338" s="55" t="s">
        <v>4537</v>
      </c>
      <c r="F9338" s="55">
        <v>193</v>
      </c>
      <c r="G9338" s="55">
        <v>136</v>
      </c>
    </row>
    <row r="9339" spans="2:7">
      <c r="B9339" s="55" t="s">
        <v>266</v>
      </c>
      <c r="C9339" s="55" t="s">
        <v>4356</v>
      </c>
      <c r="D9339" s="55" t="s">
        <v>270</v>
      </c>
      <c r="E9339" s="55" t="s">
        <v>4537</v>
      </c>
      <c r="F9339" s="55">
        <v>65</v>
      </c>
      <c r="G9339" s="55">
        <v>32</v>
      </c>
    </row>
    <row r="9340" spans="2:7">
      <c r="B9340" s="55" t="s">
        <v>266</v>
      </c>
      <c r="C9340" s="55" t="s">
        <v>4356</v>
      </c>
      <c r="D9340" s="55" t="s">
        <v>267</v>
      </c>
      <c r="E9340" s="55" t="s">
        <v>4538</v>
      </c>
      <c r="F9340" s="55">
        <v>365</v>
      </c>
      <c r="G9340" s="55">
        <v>221</v>
      </c>
    </row>
    <row r="9341" spans="2:7">
      <c r="B9341" s="55" t="s">
        <v>266</v>
      </c>
      <c r="C9341" s="55" t="s">
        <v>4356</v>
      </c>
      <c r="D9341" s="55" t="s">
        <v>269</v>
      </c>
      <c r="E9341" s="55" t="s">
        <v>4538</v>
      </c>
      <c r="F9341" s="55">
        <v>62</v>
      </c>
      <c r="G9341" s="55">
        <v>118</v>
      </c>
    </row>
    <row r="9342" spans="2:7">
      <c r="B9342" s="55" t="s">
        <v>266</v>
      </c>
      <c r="C9342" s="55" t="s">
        <v>4356</v>
      </c>
      <c r="D9342" s="55" t="s">
        <v>270</v>
      </c>
      <c r="E9342" s="55" t="s">
        <v>4538</v>
      </c>
      <c r="F9342" s="55">
        <v>14</v>
      </c>
      <c r="G9342" s="55">
        <v>30</v>
      </c>
    </row>
    <row r="9343" spans="2:7">
      <c r="B9343" s="55" t="s">
        <v>266</v>
      </c>
      <c r="C9343" s="55" t="s">
        <v>4356</v>
      </c>
      <c r="D9343" s="55" t="s">
        <v>267</v>
      </c>
      <c r="E9343" s="55" t="s">
        <v>4539</v>
      </c>
      <c r="F9343" s="55">
        <v>0</v>
      </c>
      <c r="G9343" s="55">
        <v>0</v>
      </c>
    </row>
    <row r="9344" spans="2:7">
      <c r="B9344" s="55" t="s">
        <v>266</v>
      </c>
      <c r="C9344" s="55" t="s">
        <v>4356</v>
      </c>
      <c r="D9344" s="55" t="s">
        <v>267</v>
      </c>
      <c r="E9344" s="55" t="s">
        <v>4540</v>
      </c>
      <c r="F9344" s="55">
        <v>0</v>
      </c>
      <c r="G9344" s="55">
        <v>8</v>
      </c>
    </row>
    <row r="9345" spans="2:7">
      <c r="B9345" s="55" t="s">
        <v>266</v>
      </c>
      <c r="C9345" s="55" t="s">
        <v>4356</v>
      </c>
      <c r="D9345" s="55" t="s">
        <v>269</v>
      </c>
      <c r="E9345" s="55" t="s">
        <v>4540</v>
      </c>
      <c r="F9345" s="55">
        <v>2</v>
      </c>
      <c r="G9345" s="55">
        <v>13</v>
      </c>
    </row>
    <row r="9346" spans="2:7">
      <c r="B9346" s="55" t="s">
        <v>266</v>
      </c>
      <c r="C9346" s="55" t="s">
        <v>4356</v>
      </c>
      <c r="D9346" s="55" t="s">
        <v>270</v>
      </c>
      <c r="E9346" s="55" t="s">
        <v>4540</v>
      </c>
      <c r="F9346" s="55">
        <v>0</v>
      </c>
      <c r="G9346" s="55">
        <v>0</v>
      </c>
    </row>
    <row r="9347" spans="2:7">
      <c r="B9347" s="55" t="s">
        <v>266</v>
      </c>
      <c r="C9347" s="55" t="s">
        <v>4356</v>
      </c>
      <c r="D9347" s="55" t="s">
        <v>267</v>
      </c>
      <c r="E9347" s="55" t="s">
        <v>4541</v>
      </c>
      <c r="F9347" s="55">
        <v>23</v>
      </c>
      <c r="G9347" s="55">
        <v>19</v>
      </c>
    </row>
    <row r="9348" spans="2:7">
      <c r="B9348" s="55" t="s">
        <v>266</v>
      </c>
      <c r="C9348" s="55" t="s">
        <v>4356</v>
      </c>
      <c r="D9348" s="55" t="s">
        <v>269</v>
      </c>
      <c r="E9348" s="55" t="s">
        <v>4541</v>
      </c>
      <c r="F9348" s="55">
        <v>5</v>
      </c>
      <c r="G9348" s="55">
        <v>4</v>
      </c>
    </row>
    <row r="9349" spans="2:7">
      <c r="B9349" s="55" t="s">
        <v>266</v>
      </c>
      <c r="C9349" s="55" t="s">
        <v>4356</v>
      </c>
      <c r="D9349" s="55" t="s">
        <v>270</v>
      </c>
      <c r="E9349" s="55" t="s">
        <v>4541</v>
      </c>
      <c r="F9349" s="55">
        <v>3</v>
      </c>
      <c r="G9349" s="55">
        <v>0</v>
      </c>
    </row>
    <row r="9350" spans="2:7">
      <c r="B9350" s="55" t="s">
        <v>266</v>
      </c>
      <c r="C9350" s="55" t="s">
        <v>4356</v>
      </c>
      <c r="D9350" s="55" t="s">
        <v>267</v>
      </c>
      <c r="E9350" s="55" t="s">
        <v>4542</v>
      </c>
      <c r="F9350" s="55">
        <v>0</v>
      </c>
      <c r="G9350" s="55">
        <v>6</v>
      </c>
    </row>
    <row r="9351" spans="2:7">
      <c r="B9351" s="55" t="s">
        <v>266</v>
      </c>
      <c r="C9351" s="55" t="s">
        <v>4356</v>
      </c>
      <c r="D9351" s="55" t="s">
        <v>269</v>
      </c>
      <c r="E9351" s="55" t="s">
        <v>4542</v>
      </c>
      <c r="F9351" s="55">
        <v>0</v>
      </c>
      <c r="G9351" s="55">
        <v>0</v>
      </c>
    </row>
    <row r="9352" spans="2:7">
      <c r="B9352" s="55" t="s">
        <v>266</v>
      </c>
      <c r="C9352" s="55" t="s">
        <v>4356</v>
      </c>
      <c r="D9352" s="55" t="s">
        <v>267</v>
      </c>
      <c r="E9352" s="55" t="s">
        <v>4543</v>
      </c>
      <c r="F9352" s="55">
        <v>2563</v>
      </c>
      <c r="G9352" s="55">
        <v>2184</v>
      </c>
    </row>
    <row r="9353" spans="2:7">
      <c r="B9353" s="55" t="s">
        <v>266</v>
      </c>
      <c r="C9353" s="55" t="s">
        <v>4356</v>
      </c>
      <c r="D9353" s="55" t="s">
        <v>269</v>
      </c>
      <c r="E9353" s="55" t="s">
        <v>4543</v>
      </c>
      <c r="F9353" s="55">
        <v>490</v>
      </c>
      <c r="G9353" s="55">
        <v>747</v>
      </c>
    </row>
    <row r="9354" spans="2:7">
      <c r="B9354" s="55" t="s">
        <v>266</v>
      </c>
      <c r="C9354" s="55" t="s">
        <v>4356</v>
      </c>
      <c r="D9354" s="55" t="s">
        <v>270</v>
      </c>
      <c r="E9354" s="55" t="s">
        <v>4543</v>
      </c>
      <c r="F9354" s="55">
        <v>121</v>
      </c>
      <c r="G9354" s="55">
        <v>116</v>
      </c>
    </row>
    <row r="9355" spans="2:7">
      <c r="B9355" s="55" t="s">
        <v>266</v>
      </c>
      <c r="C9355" s="55" t="s">
        <v>4356</v>
      </c>
      <c r="D9355" s="55" t="s">
        <v>267</v>
      </c>
      <c r="E9355" s="55" t="s">
        <v>4544</v>
      </c>
      <c r="F9355" s="55">
        <v>618</v>
      </c>
      <c r="G9355" s="55">
        <v>523</v>
      </c>
    </row>
    <row r="9356" spans="2:7">
      <c r="B9356" s="55" t="s">
        <v>266</v>
      </c>
      <c r="C9356" s="55" t="s">
        <v>4356</v>
      </c>
      <c r="D9356" s="55" t="s">
        <v>269</v>
      </c>
      <c r="E9356" s="55" t="s">
        <v>4544</v>
      </c>
      <c r="F9356" s="55">
        <v>24</v>
      </c>
      <c r="G9356" s="55">
        <v>25</v>
      </c>
    </row>
    <row r="9357" spans="2:7">
      <c r="B9357" s="55" t="s">
        <v>266</v>
      </c>
      <c r="C9357" s="55" t="s">
        <v>4356</v>
      </c>
      <c r="D9357" s="55" t="s">
        <v>270</v>
      </c>
      <c r="E9357" s="55" t="s">
        <v>4544</v>
      </c>
      <c r="F9357" s="55">
        <v>0</v>
      </c>
      <c r="G9357" s="55">
        <v>0</v>
      </c>
    </row>
    <row r="9358" spans="2:7">
      <c r="B9358" s="55" t="s">
        <v>266</v>
      </c>
      <c r="C9358" s="55" t="s">
        <v>4356</v>
      </c>
      <c r="D9358" s="55" t="s">
        <v>267</v>
      </c>
      <c r="E9358" s="55" t="s">
        <v>4545</v>
      </c>
      <c r="F9358" s="55">
        <v>415</v>
      </c>
      <c r="G9358" s="55">
        <v>431</v>
      </c>
    </row>
    <row r="9359" spans="2:7">
      <c r="B9359" s="55" t="s">
        <v>266</v>
      </c>
      <c r="C9359" s="55" t="s">
        <v>4356</v>
      </c>
      <c r="D9359" s="55" t="s">
        <v>269</v>
      </c>
      <c r="E9359" s="55" t="s">
        <v>4545</v>
      </c>
      <c r="F9359" s="55">
        <v>31</v>
      </c>
      <c r="G9359" s="55">
        <v>51</v>
      </c>
    </row>
    <row r="9360" spans="2:7">
      <c r="B9360" s="55" t="s">
        <v>266</v>
      </c>
      <c r="C9360" s="55" t="s">
        <v>4356</v>
      </c>
      <c r="D9360" s="55" t="s">
        <v>270</v>
      </c>
      <c r="E9360" s="55" t="s">
        <v>4545</v>
      </c>
      <c r="F9360" s="55">
        <v>1</v>
      </c>
      <c r="G9360" s="55">
        <v>1</v>
      </c>
    </row>
    <row r="9361" spans="2:7">
      <c r="B9361" s="55" t="s">
        <v>266</v>
      </c>
      <c r="C9361" s="55" t="s">
        <v>4356</v>
      </c>
      <c r="D9361" s="55" t="s">
        <v>267</v>
      </c>
      <c r="E9361" s="55" t="s">
        <v>4546</v>
      </c>
      <c r="F9361" s="55">
        <v>11</v>
      </c>
      <c r="G9361" s="55">
        <v>2</v>
      </c>
    </row>
    <row r="9362" spans="2:7">
      <c r="B9362" s="55" t="s">
        <v>266</v>
      </c>
      <c r="C9362" s="55" t="s">
        <v>4356</v>
      </c>
      <c r="D9362" s="55" t="s">
        <v>269</v>
      </c>
      <c r="E9362" s="55" t="s">
        <v>4546</v>
      </c>
      <c r="F9362" s="55">
        <v>0</v>
      </c>
      <c r="G9362" s="55">
        <v>0</v>
      </c>
    </row>
    <row r="9363" spans="2:7">
      <c r="B9363" s="55" t="s">
        <v>266</v>
      </c>
      <c r="C9363" s="55" t="s">
        <v>4356</v>
      </c>
      <c r="D9363" s="55" t="s">
        <v>267</v>
      </c>
      <c r="E9363" s="55" t="s">
        <v>4547</v>
      </c>
      <c r="F9363" s="55">
        <v>18</v>
      </c>
      <c r="G9363" s="55">
        <v>9</v>
      </c>
    </row>
    <row r="9364" spans="2:7">
      <c r="B9364" s="55" t="s">
        <v>266</v>
      </c>
      <c r="C9364" s="55" t="s">
        <v>4356</v>
      </c>
      <c r="D9364" s="55" t="s">
        <v>269</v>
      </c>
      <c r="E9364" s="55" t="s">
        <v>4547</v>
      </c>
      <c r="F9364" s="55">
        <v>0</v>
      </c>
      <c r="G9364" s="55">
        <v>0</v>
      </c>
    </row>
    <row r="9365" spans="2:7">
      <c r="B9365" s="55" t="s">
        <v>266</v>
      </c>
      <c r="C9365" s="55" t="s">
        <v>4356</v>
      </c>
      <c r="D9365" s="55" t="s">
        <v>267</v>
      </c>
      <c r="E9365" s="55" t="s">
        <v>4548</v>
      </c>
      <c r="F9365" s="55">
        <v>116</v>
      </c>
      <c r="G9365" s="55">
        <v>184</v>
      </c>
    </row>
    <row r="9366" spans="2:7">
      <c r="B9366" s="55" t="s">
        <v>266</v>
      </c>
      <c r="C9366" s="55" t="s">
        <v>4356</v>
      </c>
      <c r="D9366" s="55" t="s">
        <v>269</v>
      </c>
      <c r="E9366" s="55" t="s">
        <v>4548</v>
      </c>
      <c r="F9366" s="55">
        <v>18</v>
      </c>
      <c r="G9366" s="55">
        <v>39</v>
      </c>
    </row>
    <row r="9367" spans="2:7">
      <c r="B9367" s="55" t="s">
        <v>266</v>
      </c>
      <c r="C9367" s="55" t="s">
        <v>4356</v>
      </c>
      <c r="D9367" s="55" t="s">
        <v>270</v>
      </c>
      <c r="E9367" s="55" t="s">
        <v>4548</v>
      </c>
      <c r="F9367" s="55">
        <v>10</v>
      </c>
      <c r="G9367" s="55">
        <v>3</v>
      </c>
    </row>
    <row r="9368" spans="2:7">
      <c r="B9368" s="55" t="s">
        <v>266</v>
      </c>
      <c r="C9368" s="55" t="s">
        <v>4356</v>
      </c>
      <c r="D9368" s="55" t="s">
        <v>267</v>
      </c>
      <c r="E9368" s="55" t="s">
        <v>4549</v>
      </c>
      <c r="F9368" s="55">
        <v>19</v>
      </c>
      <c r="G9368" s="55">
        <v>15</v>
      </c>
    </row>
    <row r="9369" spans="2:7">
      <c r="B9369" s="55" t="s">
        <v>266</v>
      </c>
      <c r="C9369" s="55" t="s">
        <v>4356</v>
      </c>
      <c r="D9369" s="55" t="s">
        <v>269</v>
      </c>
      <c r="E9369" s="55" t="s">
        <v>4549</v>
      </c>
      <c r="F9369" s="55">
        <v>2</v>
      </c>
      <c r="G9369" s="55">
        <v>7</v>
      </c>
    </row>
    <row r="9370" spans="2:7">
      <c r="B9370" s="55" t="s">
        <v>266</v>
      </c>
      <c r="C9370" s="55" t="s">
        <v>4356</v>
      </c>
      <c r="D9370" s="55" t="s">
        <v>267</v>
      </c>
      <c r="E9370" s="55" t="s">
        <v>4550</v>
      </c>
      <c r="F9370" s="55">
        <v>15</v>
      </c>
      <c r="G9370" s="55">
        <v>3</v>
      </c>
    </row>
    <row r="9371" spans="2:7">
      <c r="B9371" s="55" t="s">
        <v>266</v>
      </c>
      <c r="C9371" s="55" t="s">
        <v>4356</v>
      </c>
      <c r="D9371" s="55" t="s">
        <v>270</v>
      </c>
      <c r="E9371" s="55" t="s">
        <v>4550</v>
      </c>
      <c r="F9371" s="55">
        <v>0</v>
      </c>
      <c r="G9371" s="55">
        <v>0</v>
      </c>
    </row>
    <row r="9372" spans="2:7">
      <c r="B9372" s="55" t="s">
        <v>266</v>
      </c>
      <c r="C9372" s="55" t="s">
        <v>4356</v>
      </c>
      <c r="D9372" s="55" t="s">
        <v>267</v>
      </c>
      <c r="E9372" s="55" t="s">
        <v>4551</v>
      </c>
      <c r="F9372" s="55">
        <v>25</v>
      </c>
      <c r="G9372" s="55">
        <v>21</v>
      </c>
    </row>
    <row r="9373" spans="2:7">
      <c r="B9373" s="55" t="s">
        <v>266</v>
      </c>
      <c r="C9373" s="55" t="s">
        <v>4356</v>
      </c>
      <c r="D9373" s="55" t="s">
        <v>269</v>
      </c>
      <c r="E9373" s="55" t="s">
        <v>4551</v>
      </c>
      <c r="F9373" s="55">
        <v>20</v>
      </c>
      <c r="G9373" s="55">
        <v>35</v>
      </c>
    </row>
    <row r="9374" spans="2:7">
      <c r="B9374" s="55" t="s">
        <v>266</v>
      </c>
      <c r="C9374" s="55" t="s">
        <v>4356</v>
      </c>
      <c r="D9374" s="55" t="s">
        <v>270</v>
      </c>
      <c r="E9374" s="55" t="s">
        <v>4551</v>
      </c>
      <c r="F9374" s="55">
        <v>1</v>
      </c>
      <c r="G9374" s="55">
        <v>0</v>
      </c>
    </row>
    <row r="9375" spans="2:7">
      <c r="B9375" s="55" t="s">
        <v>266</v>
      </c>
      <c r="C9375" s="55" t="s">
        <v>4356</v>
      </c>
      <c r="D9375" s="55" t="s">
        <v>267</v>
      </c>
      <c r="E9375" s="55" t="s">
        <v>4552</v>
      </c>
      <c r="F9375" s="55">
        <v>12</v>
      </c>
      <c r="G9375" s="55">
        <v>3</v>
      </c>
    </row>
    <row r="9376" spans="2:7">
      <c r="B9376" s="55" t="s">
        <v>266</v>
      </c>
      <c r="C9376" s="55" t="s">
        <v>4356</v>
      </c>
      <c r="D9376" s="55" t="s">
        <v>269</v>
      </c>
      <c r="E9376" s="55" t="s">
        <v>4552</v>
      </c>
      <c r="F9376" s="55">
        <v>4</v>
      </c>
      <c r="G9376" s="55">
        <v>1</v>
      </c>
    </row>
    <row r="9377" spans="2:7">
      <c r="B9377" s="55" t="s">
        <v>266</v>
      </c>
      <c r="C9377" s="55" t="s">
        <v>4356</v>
      </c>
      <c r="D9377" s="55" t="s">
        <v>270</v>
      </c>
      <c r="E9377" s="55" t="s">
        <v>4552</v>
      </c>
      <c r="F9377" s="55">
        <v>5</v>
      </c>
      <c r="G9377" s="55">
        <v>3</v>
      </c>
    </row>
    <row r="9378" spans="2:7">
      <c r="B9378" s="55" t="s">
        <v>266</v>
      </c>
      <c r="C9378" s="55" t="s">
        <v>4356</v>
      </c>
      <c r="D9378" s="55" t="s">
        <v>267</v>
      </c>
      <c r="E9378" s="55" t="s">
        <v>4553</v>
      </c>
      <c r="F9378" s="55">
        <v>12</v>
      </c>
      <c r="G9378" s="55">
        <v>0</v>
      </c>
    </row>
    <row r="9379" spans="2:7">
      <c r="B9379" s="55" t="s">
        <v>266</v>
      </c>
      <c r="C9379" s="55" t="s">
        <v>4356</v>
      </c>
      <c r="D9379" s="55" t="s">
        <v>269</v>
      </c>
      <c r="E9379" s="55" t="s">
        <v>4553</v>
      </c>
      <c r="F9379" s="55">
        <v>0</v>
      </c>
      <c r="G9379" s="55">
        <v>0</v>
      </c>
    </row>
    <row r="9380" spans="2:7">
      <c r="B9380" s="55" t="s">
        <v>266</v>
      </c>
      <c r="C9380" s="55" t="s">
        <v>4356</v>
      </c>
      <c r="D9380" s="55" t="s">
        <v>267</v>
      </c>
      <c r="E9380" s="55" t="s">
        <v>4554</v>
      </c>
      <c r="F9380" s="55">
        <v>24</v>
      </c>
      <c r="G9380" s="55">
        <v>20</v>
      </c>
    </row>
    <row r="9381" spans="2:7">
      <c r="B9381" s="55" t="s">
        <v>266</v>
      </c>
      <c r="C9381" s="55" t="s">
        <v>4356</v>
      </c>
      <c r="D9381" s="55" t="s">
        <v>269</v>
      </c>
      <c r="E9381" s="55" t="s">
        <v>4554</v>
      </c>
      <c r="F9381" s="55">
        <v>2</v>
      </c>
      <c r="G9381" s="55">
        <v>3</v>
      </c>
    </row>
    <row r="9382" spans="2:7">
      <c r="B9382" s="55" t="s">
        <v>266</v>
      </c>
      <c r="C9382" s="55" t="s">
        <v>4356</v>
      </c>
      <c r="D9382" s="55" t="s">
        <v>267</v>
      </c>
      <c r="E9382" s="55" t="s">
        <v>4555</v>
      </c>
      <c r="F9382" s="55">
        <v>3</v>
      </c>
      <c r="G9382" s="55">
        <v>9</v>
      </c>
    </row>
    <row r="9383" spans="2:7">
      <c r="B9383" s="55" t="s">
        <v>266</v>
      </c>
      <c r="C9383" s="55" t="s">
        <v>4356</v>
      </c>
      <c r="D9383" s="55" t="s">
        <v>269</v>
      </c>
      <c r="E9383" s="55" t="s">
        <v>4555</v>
      </c>
      <c r="F9383" s="55">
        <v>0</v>
      </c>
      <c r="G9383" s="55">
        <v>0</v>
      </c>
    </row>
    <row r="9384" spans="2:7">
      <c r="B9384" s="55" t="s">
        <v>266</v>
      </c>
      <c r="C9384" s="55" t="s">
        <v>4356</v>
      </c>
      <c r="D9384" s="55" t="s">
        <v>270</v>
      </c>
      <c r="E9384" s="55" t="s">
        <v>4555</v>
      </c>
      <c r="F9384" s="55">
        <v>0</v>
      </c>
      <c r="G9384" s="55">
        <v>0</v>
      </c>
    </row>
    <row r="9385" spans="2:7">
      <c r="B9385" s="55" t="s">
        <v>266</v>
      </c>
      <c r="C9385" s="55" t="s">
        <v>4356</v>
      </c>
      <c r="D9385" s="55" t="s">
        <v>267</v>
      </c>
      <c r="E9385" s="55" t="s">
        <v>2843</v>
      </c>
      <c r="F9385" s="55">
        <v>90</v>
      </c>
      <c r="G9385" s="55">
        <v>76</v>
      </c>
    </row>
    <row r="9386" spans="2:7">
      <c r="B9386" s="55" t="s">
        <v>266</v>
      </c>
      <c r="C9386" s="55" t="s">
        <v>4356</v>
      </c>
      <c r="D9386" s="55" t="s">
        <v>269</v>
      </c>
      <c r="E9386" s="55" t="s">
        <v>2843</v>
      </c>
      <c r="F9386" s="55">
        <v>16</v>
      </c>
      <c r="G9386" s="55">
        <v>17</v>
      </c>
    </row>
    <row r="9387" spans="2:7">
      <c r="B9387" s="55" t="s">
        <v>266</v>
      </c>
      <c r="C9387" s="55" t="s">
        <v>4356</v>
      </c>
      <c r="D9387" s="55" t="s">
        <v>270</v>
      </c>
      <c r="E9387" s="55" t="s">
        <v>2843</v>
      </c>
      <c r="F9387" s="55">
        <v>5</v>
      </c>
      <c r="G9387" s="55">
        <v>4</v>
      </c>
    </row>
    <row r="9388" spans="2:7">
      <c r="B9388" s="55" t="s">
        <v>266</v>
      </c>
      <c r="C9388" s="55" t="s">
        <v>4356</v>
      </c>
      <c r="D9388" s="55" t="s">
        <v>267</v>
      </c>
      <c r="E9388" s="55" t="s">
        <v>4556</v>
      </c>
      <c r="F9388" s="55">
        <v>48</v>
      </c>
      <c r="G9388" s="55">
        <v>52</v>
      </c>
    </row>
    <row r="9389" spans="2:7">
      <c r="B9389" s="55" t="s">
        <v>266</v>
      </c>
      <c r="C9389" s="55" t="s">
        <v>4356</v>
      </c>
      <c r="D9389" s="55" t="s">
        <v>269</v>
      </c>
      <c r="E9389" s="55" t="s">
        <v>4556</v>
      </c>
      <c r="F9389" s="55">
        <v>34</v>
      </c>
      <c r="G9389" s="55">
        <v>28</v>
      </c>
    </row>
    <row r="9390" spans="2:7">
      <c r="B9390" s="55" t="s">
        <v>266</v>
      </c>
      <c r="C9390" s="55" t="s">
        <v>4356</v>
      </c>
      <c r="D9390" s="55" t="s">
        <v>270</v>
      </c>
      <c r="E9390" s="55" t="s">
        <v>4556</v>
      </c>
      <c r="F9390" s="55">
        <v>9</v>
      </c>
      <c r="G9390" s="55">
        <v>4</v>
      </c>
    </row>
    <row r="9391" spans="2:7">
      <c r="B9391" s="55" t="s">
        <v>266</v>
      </c>
      <c r="C9391" s="55" t="s">
        <v>4356</v>
      </c>
      <c r="D9391" s="55" t="s">
        <v>267</v>
      </c>
      <c r="E9391" s="55" t="s">
        <v>4557</v>
      </c>
      <c r="F9391" s="55">
        <v>12</v>
      </c>
      <c r="G9391" s="55">
        <v>0</v>
      </c>
    </row>
    <row r="9392" spans="2:7">
      <c r="B9392" s="55" t="s">
        <v>266</v>
      </c>
      <c r="C9392" s="55" t="s">
        <v>4356</v>
      </c>
      <c r="D9392" s="55" t="s">
        <v>270</v>
      </c>
      <c r="E9392" s="55" t="s">
        <v>4557</v>
      </c>
      <c r="F9392" s="55">
        <v>0</v>
      </c>
      <c r="G9392" s="55">
        <v>0</v>
      </c>
    </row>
    <row r="9393" spans="2:7">
      <c r="B9393" s="55" t="s">
        <v>266</v>
      </c>
      <c r="C9393" s="55" t="s">
        <v>4356</v>
      </c>
      <c r="D9393" s="55" t="s">
        <v>267</v>
      </c>
      <c r="E9393" s="55" t="s">
        <v>1031</v>
      </c>
      <c r="F9393" s="55">
        <v>67</v>
      </c>
      <c r="G9393" s="55">
        <v>58</v>
      </c>
    </row>
    <row r="9394" spans="2:7">
      <c r="B9394" s="55" t="s">
        <v>266</v>
      </c>
      <c r="C9394" s="55" t="s">
        <v>4356</v>
      </c>
      <c r="D9394" s="55" t="s">
        <v>269</v>
      </c>
      <c r="E9394" s="55" t="s">
        <v>1031</v>
      </c>
      <c r="F9394" s="55">
        <v>48</v>
      </c>
      <c r="G9394" s="55">
        <v>45</v>
      </c>
    </row>
    <row r="9395" spans="2:7">
      <c r="B9395" s="55" t="s">
        <v>266</v>
      </c>
      <c r="C9395" s="55" t="s">
        <v>4356</v>
      </c>
      <c r="D9395" s="55" t="s">
        <v>270</v>
      </c>
      <c r="E9395" s="55" t="s">
        <v>1031</v>
      </c>
      <c r="F9395" s="55">
        <v>0</v>
      </c>
      <c r="G9395" s="55">
        <v>2</v>
      </c>
    </row>
    <row r="9396" spans="2:7">
      <c r="B9396" s="55" t="s">
        <v>266</v>
      </c>
      <c r="C9396" s="55" t="s">
        <v>4356</v>
      </c>
      <c r="D9396" s="55" t="s">
        <v>267</v>
      </c>
      <c r="E9396" s="55" t="s">
        <v>4558</v>
      </c>
      <c r="F9396" s="55">
        <v>36</v>
      </c>
      <c r="G9396" s="55">
        <v>39</v>
      </c>
    </row>
    <row r="9397" spans="2:7">
      <c r="B9397" s="55" t="s">
        <v>266</v>
      </c>
      <c r="C9397" s="55" t="s">
        <v>4356</v>
      </c>
      <c r="D9397" s="55" t="s">
        <v>269</v>
      </c>
      <c r="E9397" s="55" t="s">
        <v>4558</v>
      </c>
      <c r="F9397" s="55">
        <v>10</v>
      </c>
      <c r="G9397" s="55">
        <v>19</v>
      </c>
    </row>
    <row r="9398" spans="2:7">
      <c r="B9398" s="55" t="s">
        <v>266</v>
      </c>
      <c r="C9398" s="55" t="s">
        <v>4356</v>
      </c>
      <c r="D9398" s="55" t="s">
        <v>270</v>
      </c>
      <c r="E9398" s="55" t="s">
        <v>4558</v>
      </c>
      <c r="F9398" s="55">
        <v>0</v>
      </c>
      <c r="G9398" s="55">
        <v>0</v>
      </c>
    </row>
    <row r="9399" spans="2:7">
      <c r="B9399" s="55" t="s">
        <v>266</v>
      </c>
      <c r="C9399" s="55" t="s">
        <v>4356</v>
      </c>
      <c r="D9399" s="55" t="s">
        <v>267</v>
      </c>
      <c r="E9399" s="55" t="s">
        <v>2847</v>
      </c>
      <c r="F9399" s="55">
        <v>38</v>
      </c>
      <c r="G9399" s="55">
        <v>30</v>
      </c>
    </row>
    <row r="9400" spans="2:7">
      <c r="B9400" s="55" t="s">
        <v>266</v>
      </c>
      <c r="C9400" s="55" t="s">
        <v>4356</v>
      </c>
      <c r="D9400" s="55" t="s">
        <v>269</v>
      </c>
      <c r="E9400" s="55" t="s">
        <v>2847</v>
      </c>
      <c r="F9400" s="55">
        <v>5</v>
      </c>
      <c r="G9400" s="55">
        <v>0</v>
      </c>
    </row>
    <row r="9401" spans="2:7">
      <c r="B9401" s="55" t="s">
        <v>266</v>
      </c>
      <c r="C9401" s="55" t="s">
        <v>4356</v>
      </c>
      <c r="D9401" s="55" t="s">
        <v>270</v>
      </c>
      <c r="E9401" s="55" t="s">
        <v>2847</v>
      </c>
      <c r="F9401" s="55">
        <v>2</v>
      </c>
      <c r="G9401" s="55">
        <v>1</v>
      </c>
    </row>
    <row r="9402" spans="2:7">
      <c r="B9402" s="55" t="s">
        <v>266</v>
      </c>
      <c r="C9402" s="55" t="s">
        <v>4356</v>
      </c>
      <c r="D9402" s="55" t="s">
        <v>267</v>
      </c>
      <c r="E9402" s="55" t="s">
        <v>4559</v>
      </c>
      <c r="F9402" s="55">
        <v>4</v>
      </c>
      <c r="G9402" s="55">
        <v>1</v>
      </c>
    </row>
    <row r="9403" spans="2:7">
      <c r="B9403" s="55" t="s">
        <v>266</v>
      </c>
      <c r="C9403" s="55" t="s">
        <v>4356</v>
      </c>
      <c r="D9403" s="55" t="s">
        <v>269</v>
      </c>
      <c r="E9403" s="55" t="s">
        <v>4559</v>
      </c>
      <c r="F9403" s="55">
        <v>0</v>
      </c>
      <c r="G9403" s="55">
        <v>0</v>
      </c>
    </row>
    <row r="9404" spans="2:7">
      <c r="B9404" s="55" t="s">
        <v>266</v>
      </c>
      <c r="C9404" s="55" t="s">
        <v>4356</v>
      </c>
      <c r="D9404" s="55" t="s">
        <v>270</v>
      </c>
      <c r="E9404" s="55" t="s">
        <v>4559</v>
      </c>
      <c r="F9404" s="55">
        <v>0</v>
      </c>
      <c r="G9404" s="55">
        <v>0</v>
      </c>
    </row>
    <row r="9405" spans="2:7">
      <c r="B9405" s="55" t="s">
        <v>266</v>
      </c>
      <c r="C9405" s="55" t="s">
        <v>4356</v>
      </c>
      <c r="D9405" s="55" t="s">
        <v>267</v>
      </c>
      <c r="E9405" s="55" t="s">
        <v>4560</v>
      </c>
      <c r="F9405" s="55">
        <v>8</v>
      </c>
      <c r="G9405" s="55">
        <v>7</v>
      </c>
    </row>
    <row r="9406" spans="2:7">
      <c r="B9406" s="55" t="s">
        <v>266</v>
      </c>
      <c r="C9406" s="55" t="s">
        <v>4356</v>
      </c>
      <c r="D9406" s="55" t="s">
        <v>267</v>
      </c>
      <c r="E9406" s="55" t="s">
        <v>4561</v>
      </c>
      <c r="F9406" s="55">
        <v>0</v>
      </c>
      <c r="G9406" s="55">
        <v>0</v>
      </c>
    </row>
    <row r="9407" spans="2:7">
      <c r="B9407" s="55" t="s">
        <v>266</v>
      </c>
      <c r="C9407" s="55" t="s">
        <v>4356</v>
      </c>
      <c r="D9407" s="55" t="s">
        <v>269</v>
      </c>
      <c r="E9407" s="55" t="s">
        <v>4561</v>
      </c>
      <c r="F9407" s="55">
        <v>0</v>
      </c>
      <c r="G9407" s="55">
        <v>0</v>
      </c>
    </row>
    <row r="9408" spans="2:7">
      <c r="B9408" s="55" t="s">
        <v>266</v>
      </c>
      <c r="C9408" s="55" t="s">
        <v>4356</v>
      </c>
      <c r="D9408" s="55" t="s">
        <v>270</v>
      </c>
      <c r="E9408" s="55" t="s">
        <v>4561</v>
      </c>
      <c r="F9408" s="55">
        <v>0</v>
      </c>
      <c r="G9408" s="55">
        <v>0</v>
      </c>
    </row>
    <row r="9409" spans="2:7">
      <c r="B9409" s="55" t="s">
        <v>266</v>
      </c>
      <c r="C9409" s="55" t="s">
        <v>4356</v>
      </c>
      <c r="D9409" s="55" t="s">
        <v>267</v>
      </c>
      <c r="E9409" s="55" t="s">
        <v>4562</v>
      </c>
      <c r="F9409" s="55">
        <v>163</v>
      </c>
      <c r="G9409" s="55">
        <v>205</v>
      </c>
    </row>
    <row r="9410" spans="2:7">
      <c r="B9410" s="55" t="s">
        <v>266</v>
      </c>
      <c r="C9410" s="55" t="s">
        <v>4356</v>
      </c>
      <c r="D9410" s="55" t="s">
        <v>269</v>
      </c>
      <c r="E9410" s="55" t="s">
        <v>4562</v>
      </c>
      <c r="F9410" s="55">
        <v>63</v>
      </c>
      <c r="G9410" s="55">
        <v>36</v>
      </c>
    </row>
    <row r="9411" spans="2:7">
      <c r="B9411" s="55" t="s">
        <v>266</v>
      </c>
      <c r="C9411" s="55" t="s">
        <v>4356</v>
      </c>
      <c r="D9411" s="55" t="s">
        <v>270</v>
      </c>
      <c r="E9411" s="55" t="s">
        <v>4562</v>
      </c>
      <c r="F9411" s="55">
        <v>11</v>
      </c>
      <c r="G9411" s="55">
        <v>10</v>
      </c>
    </row>
    <row r="9412" spans="2:7">
      <c r="B9412" s="55" t="s">
        <v>266</v>
      </c>
      <c r="C9412" s="55" t="s">
        <v>4356</v>
      </c>
      <c r="D9412" s="55" t="s">
        <v>267</v>
      </c>
      <c r="E9412" s="55" t="s">
        <v>4563</v>
      </c>
      <c r="F9412" s="55">
        <v>148</v>
      </c>
      <c r="G9412" s="55">
        <v>179</v>
      </c>
    </row>
    <row r="9413" spans="2:7">
      <c r="B9413" s="55" t="s">
        <v>266</v>
      </c>
      <c r="C9413" s="55" t="s">
        <v>4356</v>
      </c>
      <c r="D9413" s="55" t="s">
        <v>269</v>
      </c>
      <c r="E9413" s="55" t="s">
        <v>4563</v>
      </c>
      <c r="F9413" s="55">
        <v>37</v>
      </c>
      <c r="G9413" s="55">
        <v>55</v>
      </c>
    </row>
    <row r="9414" spans="2:7">
      <c r="B9414" s="55" t="s">
        <v>266</v>
      </c>
      <c r="C9414" s="55" t="s">
        <v>4356</v>
      </c>
      <c r="D9414" s="55" t="s">
        <v>270</v>
      </c>
      <c r="E9414" s="55" t="s">
        <v>4563</v>
      </c>
      <c r="F9414" s="55">
        <v>31</v>
      </c>
      <c r="G9414" s="55">
        <v>37</v>
      </c>
    </row>
    <row r="9415" spans="2:7">
      <c r="B9415" s="55" t="s">
        <v>266</v>
      </c>
      <c r="C9415" s="55" t="s">
        <v>4356</v>
      </c>
      <c r="D9415" s="55" t="s">
        <v>267</v>
      </c>
      <c r="E9415" s="55" t="s">
        <v>4564</v>
      </c>
      <c r="F9415" s="55">
        <v>573</v>
      </c>
      <c r="G9415" s="55">
        <v>524</v>
      </c>
    </row>
    <row r="9416" spans="2:7">
      <c r="B9416" s="55" t="s">
        <v>266</v>
      </c>
      <c r="C9416" s="55" t="s">
        <v>4356</v>
      </c>
      <c r="D9416" s="55" t="s">
        <v>269</v>
      </c>
      <c r="E9416" s="55" t="s">
        <v>4564</v>
      </c>
      <c r="F9416" s="55">
        <v>637</v>
      </c>
      <c r="G9416" s="55">
        <v>515</v>
      </c>
    </row>
    <row r="9417" spans="2:7">
      <c r="B9417" s="55" t="s">
        <v>266</v>
      </c>
      <c r="C9417" s="55" t="s">
        <v>4356</v>
      </c>
      <c r="D9417" s="55" t="s">
        <v>270</v>
      </c>
      <c r="E9417" s="55" t="s">
        <v>4564</v>
      </c>
      <c r="F9417" s="55">
        <v>227</v>
      </c>
      <c r="G9417" s="55">
        <v>168</v>
      </c>
    </row>
    <row r="9418" spans="2:7">
      <c r="B9418" s="55" t="s">
        <v>266</v>
      </c>
      <c r="C9418" s="55" t="s">
        <v>4356</v>
      </c>
      <c r="D9418" s="55" t="s">
        <v>267</v>
      </c>
      <c r="E9418" s="55" t="s">
        <v>4565</v>
      </c>
      <c r="F9418" s="55">
        <v>41</v>
      </c>
      <c r="G9418" s="55">
        <v>29</v>
      </c>
    </row>
    <row r="9419" spans="2:7">
      <c r="B9419" s="55" t="s">
        <v>266</v>
      </c>
      <c r="C9419" s="55" t="s">
        <v>4356</v>
      </c>
      <c r="D9419" s="55" t="s">
        <v>269</v>
      </c>
      <c r="E9419" s="55" t="s">
        <v>4565</v>
      </c>
      <c r="F9419" s="55">
        <v>1</v>
      </c>
      <c r="G9419" s="55">
        <v>1</v>
      </c>
    </row>
    <row r="9420" spans="2:7">
      <c r="B9420" s="55" t="s">
        <v>266</v>
      </c>
      <c r="C9420" s="55" t="s">
        <v>4356</v>
      </c>
      <c r="D9420" s="55" t="s">
        <v>270</v>
      </c>
      <c r="E9420" s="55" t="s">
        <v>4565</v>
      </c>
      <c r="F9420" s="55">
        <v>0</v>
      </c>
      <c r="G9420" s="55">
        <v>0</v>
      </c>
    </row>
    <row r="9421" spans="2:7">
      <c r="B9421" s="55" t="s">
        <v>266</v>
      </c>
      <c r="C9421" s="55" t="s">
        <v>4356</v>
      </c>
      <c r="D9421" s="55" t="s">
        <v>267</v>
      </c>
      <c r="E9421" s="55" t="s">
        <v>4566</v>
      </c>
      <c r="F9421" s="55">
        <v>138</v>
      </c>
      <c r="G9421" s="55">
        <v>140</v>
      </c>
    </row>
    <row r="9422" spans="2:7">
      <c r="B9422" s="55" t="s">
        <v>266</v>
      </c>
      <c r="C9422" s="55" t="s">
        <v>4356</v>
      </c>
      <c r="D9422" s="55" t="s">
        <v>269</v>
      </c>
      <c r="E9422" s="55" t="s">
        <v>4566</v>
      </c>
      <c r="F9422" s="55">
        <v>167</v>
      </c>
      <c r="G9422" s="55">
        <v>333</v>
      </c>
    </row>
    <row r="9423" spans="2:7">
      <c r="B9423" s="55" t="s">
        <v>266</v>
      </c>
      <c r="C9423" s="55" t="s">
        <v>4356</v>
      </c>
      <c r="D9423" s="55" t="s">
        <v>270</v>
      </c>
      <c r="E9423" s="55" t="s">
        <v>4566</v>
      </c>
      <c r="F9423" s="55">
        <v>21</v>
      </c>
      <c r="G9423" s="55">
        <v>16</v>
      </c>
    </row>
    <row r="9424" spans="2:7">
      <c r="B9424" s="55" t="s">
        <v>266</v>
      </c>
      <c r="C9424" s="55" t="s">
        <v>4356</v>
      </c>
      <c r="D9424" s="55" t="s">
        <v>267</v>
      </c>
      <c r="E9424" s="55" t="s">
        <v>4567</v>
      </c>
      <c r="F9424" s="55">
        <v>0</v>
      </c>
      <c r="G9424" s="55">
        <v>0</v>
      </c>
    </row>
    <row r="9425" spans="2:7">
      <c r="B9425" s="55" t="s">
        <v>266</v>
      </c>
      <c r="C9425" s="55" t="s">
        <v>4356</v>
      </c>
      <c r="D9425" s="55" t="s">
        <v>267</v>
      </c>
      <c r="E9425" s="55" t="s">
        <v>4568</v>
      </c>
      <c r="F9425" s="55">
        <v>663</v>
      </c>
      <c r="G9425" s="55">
        <v>620</v>
      </c>
    </row>
    <row r="9426" spans="2:7">
      <c r="B9426" s="55" t="s">
        <v>266</v>
      </c>
      <c r="C9426" s="55" t="s">
        <v>4356</v>
      </c>
      <c r="D9426" s="55" t="s">
        <v>269</v>
      </c>
      <c r="E9426" s="55" t="s">
        <v>4568</v>
      </c>
      <c r="F9426" s="55">
        <v>1418</v>
      </c>
      <c r="G9426" s="55">
        <v>1192</v>
      </c>
    </row>
    <row r="9427" spans="2:7">
      <c r="B9427" s="55" t="s">
        <v>266</v>
      </c>
      <c r="C9427" s="55" t="s">
        <v>4356</v>
      </c>
      <c r="D9427" s="55" t="s">
        <v>270</v>
      </c>
      <c r="E9427" s="55" t="s">
        <v>4568</v>
      </c>
      <c r="F9427" s="55">
        <v>838</v>
      </c>
      <c r="G9427" s="55">
        <v>594</v>
      </c>
    </row>
    <row r="9428" spans="2:7">
      <c r="B9428" s="55" t="s">
        <v>266</v>
      </c>
      <c r="C9428" s="55" t="s">
        <v>4356</v>
      </c>
      <c r="D9428" s="55" t="s">
        <v>267</v>
      </c>
      <c r="E9428" s="55" t="s">
        <v>4569</v>
      </c>
      <c r="F9428" s="55">
        <v>4126</v>
      </c>
      <c r="G9428" s="55">
        <v>4510</v>
      </c>
    </row>
    <row r="9429" spans="2:7">
      <c r="B9429" s="55" t="s">
        <v>266</v>
      </c>
      <c r="C9429" s="55" t="s">
        <v>4356</v>
      </c>
      <c r="D9429" s="55" t="s">
        <v>269</v>
      </c>
      <c r="E9429" s="55" t="s">
        <v>4569</v>
      </c>
      <c r="F9429" s="55">
        <v>2544</v>
      </c>
      <c r="G9429" s="55">
        <v>2269</v>
      </c>
    </row>
    <row r="9430" spans="2:7">
      <c r="B9430" s="55" t="s">
        <v>266</v>
      </c>
      <c r="C9430" s="55" t="s">
        <v>4356</v>
      </c>
      <c r="D9430" s="55" t="s">
        <v>270</v>
      </c>
      <c r="E9430" s="55" t="s">
        <v>4569</v>
      </c>
      <c r="F9430" s="55">
        <v>1231</v>
      </c>
      <c r="G9430" s="55">
        <v>1074</v>
      </c>
    </row>
    <row r="9431" spans="2:7">
      <c r="B9431" s="55" t="s">
        <v>266</v>
      </c>
      <c r="C9431" s="55" t="s">
        <v>4356</v>
      </c>
      <c r="D9431" s="55" t="s">
        <v>267</v>
      </c>
      <c r="E9431" s="55" t="s">
        <v>4570</v>
      </c>
      <c r="F9431" s="55">
        <v>35</v>
      </c>
      <c r="G9431" s="55">
        <v>27</v>
      </c>
    </row>
    <row r="9432" spans="2:7">
      <c r="B9432" s="55" t="s">
        <v>266</v>
      </c>
      <c r="C9432" s="55" t="s">
        <v>4356</v>
      </c>
      <c r="D9432" s="55" t="s">
        <v>269</v>
      </c>
      <c r="E9432" s="55" t="s">
        <v>4570</v>
      </c>
      <c r="F9432" s="55">
        <v>2</v>
      </c>
      <c r="G9432" s="55">
        <v>1</v>
      </c>
    </row>
    <row r="9433" spans="2:7">
      <c r="B9433" s="55" t="s">
        <v>266</v>
      </c>
      <c r="C9433" s="55" t="s">
        <v>4356</v>
      </c>
      <c r="D9433" s="55" t="s">
        <v>267</v>
      </c>
      <c r="E9433" s="55" t="s">
        <v>4571</v>
      </c>
      <c r="F9433" s="55">
        <v>4</v>
      </c>
      <c r="G9433" s="55">
        <v>1</v>
      </c>
    </row>
    <row r="9434" spans="2:7">
      <c r="B9434" s="55" t="s">
        <v>266</v>
      </c>
      <c r="C9434" s="55" t="s">
        <v>4356</v>
      </c>
      <c r="D9434" s="55" t="s">
        <v>269</v>
      </c>
      <c r="E9434" s="55" t="s">
        <v>4571</v>
      </c>
      <c r="F9434" s="55">
        <v>4</v>
      </c>
      <c r="G9434" s="55">
        <v>4</v>
      </c>
    </row>
    <row r="9435" spans="2:7">
      <c r="B9435" s="55" t="s">
        <v>266</v>
      </c>
      <c r="C9435" s="55" t="s">
        <v>4356</v>
      </c>
      <c r="D9435" s="55" t="s">
        <v>270</v>
      </c>
      <c r="E9435" s="55" t="s">
        <v>4571</v>
      </c>
      <c r="F9435" s="55">
        <v>0</v>
      </c>
      <c r="G9435" s="55">
        <v>0</v>
      </c>
    </row>
    <row r="9436" spans="2:7">
      <c r="B9436" s="55" t="s">
        <v>266</v>
      </c>
      <c r="C9436" s="55" t="s">
        <v>4356</v>
      </c>
      <c r="D9436" s="55" t="s">
        <v>267</v>
      </c>
      <c r="E9436" s="55" t="s">
        <v>4572</v>
      </c>
      <c r="F9436" s="55">
        <v>2</v>
      </c>
      <c r="G9436" s="55">
        <v>5</v>
      </c>
    </row>
    <row r="9437" spans="2:7">
      <c r="B9437" s="55" t="s">
        <v>266</v>
      </c>
      <c r="C9437" s="55" t="s">
        <v>4356</v>
      </c>
      <c r="D9437" s="55" t="s">
        <v>269</v>
      </c>
      <c r="E9437" s="55" t="s">
        <v>4572</v>
      </c>
      <c r="F9437" s="55">
        <v>2</v>
      </c>
      <c r="G9437" s="55">
        <v>0</v>
      </c>
    </row>
    <row r="9438" spans="2:7">
      <c r="B9438" s="55" t="s">
        <v>266</v>
      </c>
      <c r="C9438" s="55" t="s">
        <v>4356</v>
      </c>
      <c r="D9438" s="55" t="s">
        <v>267</v>
      </c>
      <c r="E9438" s="55" t="s">
        <v>4573</v>
      </c>
      <c r="F9438" s="55">
        <v>38</v>
      </c>
      <c r="G9438" s="55">
        <v>32</v>
      </c>
    </row>
    <row r="9439" spans="2:7">
      <c r="B9439" s="55" t="s">
        <v>266</v>
      </c>
      <c r="C9439" s="55" t="s">
        <v>4356</v>
      </c>
      <c r="D9439" s="55" t="s">
        <v>269</v>
      </c>
      <c r="E9439" s="55" t="s">
        <v>4573</v>
      </c>
      <c r="F9439" s="55">
        <v>60</v>
      </c>
      <c r="G9439" s="55">
        <v>6</v>
      </c>
    </row>
    <row r="9440" spans="2:7">
      <c r="B9440" s="55" t="s">
        <v>266</v>
      </c>
      <c r="C9440" s="55" t="s">
        <v>4356</v>
      </c>
      <c r="D9440" s="55" t="s">
        <v>270</v>
      </c>
      <c r="E9440" s="55" t="s">
        <v>4573</v>
      </c>
      <c r="F9440" s="55">
        <v>5</v>
      </c>
      <c r="G9440" s="55">
        <v>13</v>
      </c>
    </row>
    <row r="9441" spans="2:7">
      <c r="B9441" s="55" t="s">
        <v>266</v>
      </c>
      <c r="C9441" s="55" t="s">
        <v>4356</v>
      </c>
      <c r="D9441" s="55" t="s">
        <v>267</v>
      </c>
      <c r="E9441" s="55" t="s">
        <v>4574</v>
      </c>
      <c r="F9441" s="55">
        <v>880</v>
      </c>
      <c r="G9441" s="55">
        <v>835</v>
      </c>
    </row>
    <row r="9442" spans="2:7">
      <c r="B9442" s="55" t="s">
        <v>266</v>
      </c>
      <c r="C9442" s="55" t="s">
        <v>4356</v>
      </c>
      <c r="D9442" s="55" t="s">
        <v>269</v>
      </c>
      <c r="E9442" s="55" t="s">
        <v>4574</v>
      </c>
      <c r="F9442" s="55">
        <v>535</v>
      </c>
      <c r="G9442" s="55">
        <v>707</v>
      </c>
    </row>
    <row r="9443" spans="2:7">
      <c r="B9443" s="55" t="s">
        <v>266</v>
      </c>
      <c r="C9443" s="55" t="s">
        <v>4356</v>
      </c>
      <c r="D9443" s="55" t="s">
        <v>270</v>
      </c>
      <c r="E9443" s="55" t="s">
        <v>4574</v>
      </c>
      <c r="F9443" s="55">
        <v>119</v>
      </c>
      <c r="G9443" s="55">
        <v>72</v>
      </c>
    </row>
    <row r="9444" spans="2:7">
      <c r="B9444" s="55" t="s">
        <v>266</v>
      </c>
      <c r="C9444" s="55" t="s">
        <v>4356</v>
      </c>
      <c r="D9444" s="55" t="s">
        <v>267</v>
      </c>
      <c r="E9444" s="55" t="s">
        <v>4575</v>
      </c>
      <c r="F9444" s="55">
        <v>69</v>
      </c>
      <c r="G9444" s="55">
        <v>32</v>
      </c>
    </row>
    <row r="9445" spans="2:7">
      <c r="B9445" s="55" t="s">
        <v>266</v>
      </c>
      <c r="C9445" s="55" t="s">
        <v>4356</v>
      </c>
      <c r="D9445" s="55" t="s">
        <v>269</v>
      </c>
      <c r="E9445" s="55" t="s">
        <v>4575</v>
      </c>
      <c r="F9445" s="55">
        <v>10</v>
      </c>
      <c r="G9445" s="55">
        <v>0</v>
      </c>
    </row>
    <row r="9446" spans="2:7">
      <c r="B9446" s="55" t="s">
        <v>266</v>
      </c>
      <c r="C9446" s="55" t="s">
        <v>4356</v>
      </c>
      <c r="D9446" s="55" t="s">
        <v>270</v>
      </c>
      <c r="E9446" s="55" t="s">
        <v>4575</v>
      </c>
      <c r="F9446" s="55">
        <v>0</v>
      </c>
      <c r="G9446" s="55">
        <v>0</v>
      </c>
    </row>
    <row r="9447" spans="2:7">
      <c r="B9447" s="55" t="s">
        <v>266</v>
      </c>
      <c r="C9447" s="55" t="s">
        <v>4356</v>
      </c>
      <c r="D9447" s="55" t="s">
        <v>267</v>
      </c>
      <c r="E9447" s="55" t="s">
        <v>4576</v>
      </c>
      <c r="F9447" s="55">
        <v>0</v>
      </c>
      <c r="G9447" s="55">
        <v>2</v>
      </c>
    </row>
    <row r="9448" spans="2:7">
      <c r="B9448" s="55" t="s">
        <v>266</v>
      </c>
      <c r="C9448" s="55" t="s">
        <v>4356</v>
      </c>
      <c r="D9448" s="55" t="s">
        <v>269</v>
      </c>
      <c r="E9448" s="55" t="s">
        <v>4576</v>
      </c>
      <c r="F9448" s="55">
        <v>0</v>
      </c>
      <c r="G9448" s="55">
        <v>0</v>
      </c>
    </row>
    <row r="9449" spans="2:7">
      <c r="B9449" s="55" t="s">
        <v>266</v>
      </c>
      <c r="C9449" s="55" t="s">
        <v>4356</v>
      </c>
      <c r="D9449" s="55" t="s">
        <v>270</v>
      </c>
      <c r="E9449" s="55" t="s">
        <v>4576</v>
      </c>
      <c r="F9449" s="55">
        <v>3</v>
      </c>
      <c r="G9449" s="55">
        <v>0</v>
      </c>
    </row>
    <row r="9450" spans="2:7">
      <c r="B9450" s="55" t="s">
        <v>266</v>
      </c>
      <c r="C9450" s="55" t="s">
        <v>4356</v>
      </c>
      <c r="D9450" s="55" t="s">
        <v>267</v>
      </c>
      <c r="E9450" s="55" t="s">
        <v>4577</v>
      </c>
      <c r="F9450" s="55">
        <v>0</v>
      </c>
      <c r="G9450" s="55">
        <v>0</v>
      </c>
    </row>
    <row r="9451" spans="2:7">
      <c r="B9451" s="55" t="s">
        <v>266</v>
      </c>
      <c r="C9451" s="55" t="s">
        <v>4356</v>
      </c>
      <c r="D9451" s="55" t="s">
        <v>267</v>
      </c>
      <c r="E9451" s="55" t="s">
        <v>4578</v>
      </c>
      <c r="F9451" s="55">
        <v>144</v>
      </c>
      <c r="G9451" s="55">
        <v>107</v>
      </c>
    </row>
    <row r="9452" spans="2:7">
      <c r="B9452" s="55" t="s">
        <v>266</v>
      </c>
      <c r="C9452" s="55" t="s">
        <v>4356</v>
      </c>
      <c r="D9452" s="55" t="s">
        <v>269</v>
      </c>
      <c r="E9452" s="55" t="s">
        <v>4578</v>
      </c>
      <c r="F9452" s="55">
        <v>105</v>
      </c>
      <c r="G9452" s="55">
        <v>100</v>
      </c>
    </row>
    <row r="9453" spans="2:7">
      <c r="B9453" s="55" t="s">
        <v>266</v>
      </c>
      <c r="C9453" s="55" t="s">
        <v>4356</v>
      </c>
      <c r="D9453" s="55" t="s">
        <v>270</v>
      </c>
      <c r="E9453" s="55" t="s">
        <v>4578</v>
      </c>
      <c r="F9453" s="55">
        <v>4</v>
      </c>
      <c r="G9453" s="55">
        <v>8</v>
      </c>
    </row>
    <row r="9454" spans="2:7">
      <c r="B9454" s="55" t="s">
        <v>266</v>
      </c>
      <c r="C9454" s="55" t="s">
        <v>4356</v>
      </c>
      <c r="D9454" s="55" t="s">
        <v>267</v>
      </c>
      <c r="E9454" s="55" t="s">
        <v>4579</v>
      </c>
      <c r="F9454" s="55">
        <v>27</v>
      </c>
      <c r="G9454" s="55">
        <v>20</v>
      </c>
    </row>
    <row r="9455" spans="2:7">
      <c r="B9455" s="55" t="s">
        <v>266</v>
      </c>
      <c r="C9455" s="55" t="s">
        <v>4356</v>
      </c>
      <c r="D9455" s="55" t="s">
        <v>269</v>
      </c>
      <c r="E9455" s="55" t="s">
        <v>4579</v>
      </c>
      <c r="F9455" s="55">
        <v>9</v>
      </c>
      <c r="G9455" s="55">
        <v>4</v>
      </c>
    </row>
    <row r="9456" spans="2:7">
      <c r="B9456" s="55" t="s">
        <v>266</v>
      </c>
      <c r="C9456" s="55" t="s">
        <v>4356</v>
      </c>
      <c r="D9456" s="55" t="s">
        <v>270</v>
      </c>
      <c r="E9456" s="55" t="s">
        <v>4579</v>
      </c>
      <c r="F9456" s="55">
        <v>0</v>
      </c>
      <c r="G9456" s="55">
        <v>0</v>
      </c>
    </row>
    <row r="9457" spans="2:7">
      <c r="B9457" s="55" t="s">
        <v>266</v>
      </c>
      <c r="C9457" s="55" t="s">
        <v>4356</v>
      </c>
      <c r="D9457" s="55" t="s">
        <v>267</v>
      </c>
      <c r="E9457" s="55" t="s">
        <v>4580</v>
      </c>
      <c r="F9457" s="55">
        <v>0</v>
      </c>
      <c r="G9457" s="55">
        <v>3</v>
      </c>
    </row>
    <row r="9458" spans="2:7">
      <c r="B9458" s="55" t="s">
        <v>266</v>
      </c>
      <c r="C9458" s="55" t="s">
        <v>4356</v>
      </c>
      <c r="D9458" s="55" t="s">
        <v>269</v>
      </c>
      <c r="E9458" s="55" t="s">
        <v>4580</v>
      </c>
      <c r="F9458" s="55">
        <v>0</v>
      </c>
      <c r="G9458" s="55">
        <v>0</v>
      </c>
    </row>
    <row r="9459" spans="2:7">
      <c r="B9459" s="55" t="s">
        <v>266</v>
      </c>
      <c r="C9459" s="55" t="s">
        <v>4356</v>
      </c>
      <c r="D9459" s="55" t="s">
        <v>267</v>
      </c>
      <c r="E9459" s="55" t="s">
        <v>4581</v>
      </c>
      <c r="F9459" s="55">
        <v>313</v>
      </c>
      <c r="G9459" s="55">
        <v>293</v>
      </c>
    </row>
    <row r="9460" spans="2:7">
      <c r="B9460" s="55" t="s">
        <v>266</v>
      </c>
      <c r="C9460" s="55" t="s">
        <v>4356</v>
      </c>
      <c r="D9460" s="55" t="s">
        <v>269</v>
      </c>
      <c r="E9460" s="55" t="s">
        <v>4581</v>
      </c>
      <c r="F9460" s="55">
        <v>112</v>
      </c>
      <c r="G9460" s="55">
        <v>195</v>
      </c>
    </row>
    <row r="9461" spans="2:7">
      <c r="B9461" s="55" t="s">
        <v>266</v>
      </c>
      <c r="C9461" s="55" t="s">
        <v>4356</v>
      </c>
      <c r="D9461" s="55" t="s">
        <v>270</v>
      </c>
      <c r="E9461" s="55" t="s">
        <v>4581</v>
      </c>
      <c r="F9461" s="55">
        <v>32</v>
      </c>
      <c r="G9461" s="55">
        <v>64</v>
      </c>
    </row>
    <row r="9462" spans="2:7">
      <c r="B9462" s="55" t="s">
        <v>266</v>
      </c>
      <c r="C9462" s="55" t="s">
        <v>4356</v>
      </c>
      <c r="D9462" s="55" t="s">
        <v>267</v>
      </c>
      <c r="E9462" s="55" t="s">
        <v>4582</v>
      </c>
      <c r="F9462" s="55">
        <v>342</v>
      </c>
      <c r="G9462" s="55">
        <v>309</v>
      </c>
    </row>
    <row r="9463" spans="2:7">
      <c r="B9463" s="55" t="s">
        <v>266</v>
      </c>
      <c r="C9463" s="55" t="s">
        <v>4356</v>
      </c>
      <c r="D9463" s="55" t="s">
        <v>269</v>
      </c>
      <c r="E9463" s="55" t="s">
        <v>4582</v>
      </c>
      <c r="F9463" s="55">
        <v>91</v>
      </c>
      <c r="G9463" s="55">
        <v>159</v>
      </c>
    </row>
    <row r="9464" spans="2:7">
      <c r="B9464" s="55" t="s">
        <v>266</v>
      </c>
      <c r="C9464" s="55" t="s">
        <v>4356</v>
      </c>
      <c r="D9464" s="55" t="s">
        <v>270</v>
      </c>
      <c r="E9464" s="55" t="s">
        <v>4582</v>
      </c>
      <c r="F9464" s="55">
        <v>33</v>
      </c>
      <c r="G9464" s="55">
        <v>26</v>
      </c>
    </row>
    <row r="9465" spans="2:7">
      <c r="B9465" s="55" t="s">
        <v>266</v>
      </c>
      <c r="C9465" s="55" t="s">
        <v>4356</v>
      </c>
      <c r="D9465" s="55" t="s">
        <v>267</v>
      </c>
      <c r="E9465" s="55" t="s">
        <v>4583</v>
      </c>
      <c r="F9465" s="55">
        <v>8</v>
      </c>
      <c r="G9465" s="55">
        <v>13</v>
      </c>
    </row>
    <row r="9466" spans="2:7">
      <c r="B9466" s="55" t="s">
        <v>266</v>
      </c>
      <c r="C9466" s="55" t="s">
        <v>4356</v>
      </c>
      <c r="D9466" s="55" t="s">
        <v>269</v>
      </c>
      <c r="E9466" s="55" t="s">
        <v>4583</v>
      </c>
      <c r="F9466" s="55">
        <v>0</v>
      </c>
      <c r="G9466" s="55">
        <v>0</v>
      </c>
    </row>
    <row r="9467" spans="2:7">
      <c r="B9467" s="55" t="s">
        <v>266</v>
      </c>
      <c r="C9467" s="55" t="s">
        <v>4356</v>
      </c>
      <c r="D9467" s="55" t="s">
        <v>267</v>
      </c>
      <c r="E9467" s="55" t="s">
        <v>4584</v>
      </c>
      <c r="F9467" s="55">
        <v>0</v>
      </c>
      <c r="G9467" s="55">
        <v>0</v>
      </c>
    </row>
    <row r="9468" spans="2:7">
      <c r="B9468" s="55" t="s">
        <v>266</v>
      </c>
      <c r="C9468" s="55" t="s">
        <v>4356</v>
      </c>
      <c r="D9468" s="55" t="s">
        <v>267</v>
      </c>
      <c r="E9468" s="55" t="s">
        <v>4585</v>
      </c>
      <c r="F9468" s="55">
        <v>15</v>
      </c>
      <c r="G9468" s="55">
        <v>9</v>
      </c>
    </row>
    <row r="9469" spans="2:7">
      <c r="B9469" s="55" t="s">
        <v>266</v>
      </c>
      <c r="C9469" s="55" t="s">
        <v>4356</v>
      </c>
      <c r="D9469" s="55" t="s">
        <v>269</v>
      </c>
      <c r="E9469" s="55" t="s">
        <v>4585</v>
      </c>
      <c r="F9469" s="55">
        <v>0</v>
      </c>
      <c r="G9469" s="55">
        <v>0</v>
      </c>
    </row>
    <row r="9470" spans="2:7">
      <c r="B9470" s="55" t="s">
        <v>266</v>
      </c>
      <c r="C9470" s="55" t="s">
        <v>4356</v>
      </c>
      <c r="D9470" s="55" t="s">
        <v>267</v>
      </c>
      <c r="E9470" s="55" t="s">
        <v>4586</v>
      </c>
      <c r="F9470" s="55">
        <v>81</v>
      </c>
      <c r="G9470" s="55">
        <v>62</v>
      </c>
    </row>
    <row r="9471" spans="2:7">
      <c r="B9471" s="55" t="s">
        <v>266</v>
      </c>
      <c r="C9471" s="55" t="s">
        <v>4356</v>
      </c>
      <c r="D9471" s="55" t="s">
        <v>269</v>
      </c>
      <c r="E9471" s="55" t="s">
        <v>4586</v>
      </c>
      <c r="F9471" s="55">
        <v>6</v>
      </c>
      <c r="G9471" s="55">
        <v>0</v>
      </c>
    </row>
    <row r="9472" spans="2:7">
      <c r="B9472" s="55" t="s">
        <v>266</v>
      </c>
      <c r="C9472" s="55" t="s">
        <v>4356</v>
      </c>
      <c r="D9472" s="55" t="s">
        <v>270</v>
      </c>
      <c r="E9472" s="55" t="s">
        <v>4586</v>
      </c>
      <c r="F9472" s="55">
        <v>7</v>
      </c>
      <c r="G9472" s="55">
        <v>4</v>
      </c>
    </row>
    <row r="9473" spans="2:7">
      <c r="B9473" s="55" t="s">
        <v>266</v>
      </c>
      <c r="C9473" s="55" t="s">
        <v>4356</v>
      </c>
      <c r="D9473" s="55" t="s">
        <v>267</v>
      </c>
      <c r="E9473" s="55" t="s">
        <v>4587</v>
      </c>
      <c r="F9473" s="55">
        <v>1</v>
      </c>
      <c r="G9473" s="55">
        <v>1</v>
      </c>
    </row>
    <row r="9474" spans="2:7">
      <c r="B9474" s="55" t="s">
        <v>266</v>
      </c>
      <c r="C9474" s="55" t="s">
        <v>4356</v>
      </c>
      <c r="D9474" s="55" t="s">
        <v>269</v>
      </c>
      <c r="E9474" s="55" t="s">
        <v>4587</v>
      </c>
      <c r="F9474" s="55">
        <v>0</v>
      </c>
      <c r="G9474" s="55">
        <v>2</v>
      </c>
    </row>
    <row r="9475" spans="2:7">
      <c r="B9475" s="55" t="s">
        <v>266</v>
      </c>
      <c r="C9475" s="55" t="s">
        <v>4356</v>
      </c>
      <c r="D9475" s="55" t="s">
        <v>267</v>
      </c>
      <c r="E9475" s="55" t="s">
        <v>4588</v>
      </c>
      <c r="F9475" s="55">
        <v>80</v>
      </c>
      <c r="G9475" s="55">
        <v>42</v>
      </c>
    </row>
    <row r="9476" spans="2:7">
      <c r="B9476" s="55" t="s">
        <v>266</v>
      </c>
      <c r="C9476" s="55" t="s">
        <v>4356</v>
      </c>
      <c r="D9476" s="55" t="s">
        <v>269</v>
      </c>
      <c r="E9476" s="55" t="s">
        <v>4588</v>
      </c>
      <c r="F9476" s="55">
        <v>19</v>
      </c>
      <c r="G9476" s="55">
        <v>14</v>
      </c>
    </row>
    <row r="9477" spans="2:7">
      <c r="B9477" s="55" t="s">
        <v>266</v>
      </c>
      <c r="C9477" s="55" t="s">
        <v>4356</v>
      </c>
      <c r="D9477" s="55" t="s">
        <v>270</v>
      </c>
      <c r="E9477" s="55" t="s">
        <v>4588</v>
      </c>
      <c r="F9477" s="55">
        <v>11</v>
      </c>
      <c r="G9477" s="55">
        <v>0</v>
      </c>
    </row>
    <row r="9478" spans="2:7">
      <c r="B9478" s="55" t="s">
        <v>266</v>
      </c>
      <c r="C9478" s="55" t="s">
        <v>4356</v>
      </c>
      <c r="D9478" s="55" t="s">
        <v>267</v>
      </c>
      <c r="E9478" s="55" t="s">
        <v>4589</v>
      </c>
      <c r="F9478" s="55">
        <v>21</v>
      </c>
      <c r="G9478" s="55">
        <v>19</v>
      </c>
    </row>
    <row r="9479" spans="2:7">
      <c r="B9479" s="55" t="s">
        <v>266</v>
      </c>
      <c r="C9479" s="55" t="s">
        <v>4356</v>
      </c>
      <c r="D9479" s="55" t="s">
        <v>269</v>
      </c>
      <c r="E9479" s="55" t="s">
        <v>4589</v>
      </c>
      <c r="F9479" s="55">
        <v>0</v>
      </c>
      <c r="G9479" s="55">
        <v>0</v>
      </c>
    </row>
    <row r="9480" spans="2:7">
      <c r="B9480" s="55" t="s">
        <v>266</v>
      </c>
      <c r="C9480" s="55" t="s">
        <v>4356</v>
      </c>
      <c r="D9480" s="55" t="s">
        <v>270</v>
      </c>
      <c r="E9480" s="55" t="s">
        <v>4589</v>
      </c>
      <c r="F9480" s="55">
        <v>7</v>
      </c>
      <c r="G9480" s="55">
        <v>0</v>
      </c>
    </row>
    <row r="9481" spans="2:7">
      <c r="B9481" s="55" t="s">
        <v>266</v>
      </c>
      <c r="C9481" s="55" t="s">
        <v>4356</v>
      </c>
      <c r="D9481" s="55" t="s">
        <v>267</v>
      </c>
      <c r="E9481" s="55" t="s">
        <v>4590</v>
      </c>
      <c r="F9481" s="55">
        <v>63</v>
      </c>
      <c r="G9481" s="55">
        <v>19</v>
      </c>
    </row>
    <row r="9482" spans="2:7">
      <c r="B9482" s="55" t="s">
        <v>266</v>
      </c>
      <c r="C9482" s="55" t="s">
        <v>4356</v>
      </c>
      <c r="D9482" s="55" t="s">
        <v>269</v>
      </c>
      <c r="E9482" s="55" t="s">
        <v>4590</v>
      </c>
      <c r="F9482" s="55">
        <v>0</v>
      </c>
      <c r="G9482" s="55">
        <v>1</v>
      </c>
    </row>
    <row r="9483" spans="2:7">
      <c r="B9483" s="55" t="s">
        <v>266</v>
      </c>
      <c r="C9483" s="55" t="s">
        <v>4356</v>
      </c>
      <c r="D9483" s="55" t="s">
        <v>270</v>
      </c>
      <c r="E9483" s="55" t="s">
        <v>4590</v>
      </c>
      <c r="F9483" s="55">
        <v>1</v>
      </c>
      <c r="G9483" s="55">
        <v>2</v>
      </c>
    </row>
    <row r="9484" spans="2:7">
      <c r="B9484" s="55" t="s">
        <v>266</v>
      </c>
      <c r="C9484" s="55" t="s">
        <v>4356</v>
      </c>
      <c r="D9484" s="55" t="s">
        <v>267</v>
      </c>
      <c r="E9484" s="55" t="s">
        <v>4591</v>
      </c>
      <c r="F9484" s="55">
        <v>17</v>
      </c>
      <c r="G9484" s="55">
        <v>3</v>
      </c>
    </row>
    <row r="9485" spans="2:7">
      <c r="B9485" s="55" t="s">
        <v>266</v>
      </c>
      <c r="C9485" s="55" t="s">
        <v>4356</v>
      </c>
      <c r="D9485" s="55" t="s">
        <v>269</v>
      </c>
      <c r="E9485" s="55" t="s">
        <v>4591</v>
      </c>
      <c r="F9485" s="55">
        <v>0</v>
      </c>
      <c r="G9485" s="55">
        <v>0</v>
      </c>
    </row>
    <row r="9486" spans="2:7">
      <c r="B9486" s="55" t="s">
        <v>266</v>
      </c>
      <c r="C9486" s="55" t="s">
        <v>4356</v>
      </c>
      <c r="D9486" s="55" t="s">
        <v>267</v>
      </c>
      <c r="E9486" s="55" t="s">
        <v>4592</v>
      </c>
      <c r="F9486" s="55">
        <v>66</v>
      </c>
      <c r="G9486" s="55">
        <v>70</v>
      </c>
    </row>
    <row r="9487" spans="2:7">
      <c r="B9487" s="55" t="s">
        <v>266</v>
      </c>
      <c r="C9487" s="55" t="s">
        <v>4356</v>
      </c>
      <c r="D9487" s="55" t="s">
        <v>269</v>
      </c>
      <c r="E9487" s="55" t="s">
        <v>4592</v>
      </c>
      <c r="F9487" s="55">
        <v>114</v>
      </c>
      <c r="G9487" s="55">
        <v>153</v>
      </c>
    </row>
    <row r="9488" spans="2:7">
      <c r="B9488" s="55" t="s">
        <v>266</v>
      </c>
      <c r="C9488" s="55" t="s">
        <v>4356</v>
      </c>
      <c r="D9488" s="55" t="s">
        <v>270</v>
      </c>
      <c r="E9488" s="55" t="s">
        <v>4592</v>
      </c>
      <c r="F9488" s="55">
        <v>24</v>
      </c>
      <c r="G9488" s="55">
        <v>35</v>
      </c>
    </row>
    <row r="9489" spans="2:7">
      <c r="B9489" s="55" t="s">
        <v>266</v>
      </c>
      <c r="C9489" s="55" t="s">
        <v>4356</v>
      </c>
      <c r="D9489" s="55" t="s">
        <v>267</v>
      </c>
      <c r="E9489" s="55" t="s">
        <v>4593</v>
      </c>
      <c r="F9489" s="55">
        <v>234</v>
      </c>
      <c r="G9489" s="55">
        <v>156</v>
      </c>
    </row>
    <row r="9490" spans="2:7">
      <c r="B9490" s="55" t="s">
        <v>266</v>
      </c>
      <c r="C9490" s="55" t="s">
        <v>4356</v>
      </c>
      <c r="D9490" s="55" t="s">
        <v>269</v>
      </c>
      <c r="E9490" s="55" t="s">
        <v>4593</v>
      </c>
      <c r="F9490" s="55">
        <v>273</v>
      </c>
      <c r="G9490" s="55">
        <v>102</v>
      </c>
    </row>
    <row r="9491" spans="2:7">
      <c r="B9491" s="55" t="s">
        <v>266</v>
      </c>
      <c r="C9491" s="55" t="s">
        <v>4356</v>
      </c>
      <c r="D9491" s="55" t="s">
        <v>270</v>
      </c>
      <c r="E9491" s="55" t="s">
        <v>4593</v>
      </c>
      <c r="F9491" s="55">
        <v>71</v>
      </c>
      <c r="G9491" s="55">
        <v>55</v>
      </c>
    </row>
    <row r="9492" spans="2:7">
      <c r="B9492" s="55" t="s">
        <v>266</v>
      </c>
      <c r="C9492" s="55" t="s">
        <v>4356</v>
      </c>
      <c r="D9492" s="55" t="s">
        <v>267</v>
      </c>
      <c r="E9492" s="55" t="s">
        <v>4594</v>
      </c>
      <c r="F9492" s="55">
        <v>1589</v>
      </c>
      <c r="G9492" s="55">
        <v>1618</v>
      </c>
    </row>
    <row r="9493" spans="2:7">
      <c r="B9493" s="55" t="s">
        <v>266</v>
      </c>
      <c r="C9493" s="55" t="s">
        <v>4356</v>
      </c>
      <c r="D9493" s="55" t="s">
        <v>269</v>
      </c>
      <c r="E9493" s="55" t="s">
        <v>4594</v>
      </c>
      <c r="F9493" s="55">
        <v>1221</v>
      </c>
      <c r="G9493" s="55">
        <v>1285</v>
      </c>
    </row>
    <row r="9494" spans="2:7">
      <c r="B9494" s="55" t="s">
        <v>266</v>
      </c>
      <c r="C9494" s="55" t="s">
        <v>4356</v>
      </c>
      <c r="D9494" s="55" t="s">
        <v>270</v>
      </c>
      <c r="E9494" s="55" t="s">
        <v>4594</v>
      </c>
      <c r="F9494" s="55">
        <v>455</v>
      </c>
      <c r="G9494" s="55">
        <v>476</v>
      </c>
    </row>
    <row r="9495" spans="2:7">
      <c r="B9495" s="55" t="s">
        <v>266</v>
      </c>
      <c r="C9495" s="55" t="s">
        <v>4356</v>
      </c>
      <c r="D9495" s="55" t="s">
        <v>267</v>
      </c>
      <c r="E9495" s="55" t="s">
        <v>4595</v>
      </c>
      <c r="F9495" s="55">
        <v>12</v>
      </c>
      <c r="G9495" s="55">
        <v>7</v>
      </c>
    </row>
    <row r="9496" spans="2:7">
      <c r="B9496" s="55" t="s">
        <v>266</v>
      </c>
      <c r="C9496" s="55" t="s">
        <v>4356</v>
      </c>
      <c r="D9496" s="55" t="s">
        <v>269</v>
      </c>
      <c r="E9496" s="55" t="s">
        <v>4595</v>
      </c>
      <c r="F9496" s="55">
        <v>0</v>
      </c>
      <c r="G9496" s="55">
        <v>0</v>
      </c>
    </row>
    <row r="9497" spans="2:7">
      <c r="B9497" s="55" t="s">
        <v>266</v>
      </c>
      <c r="C9497" s="55" t="s">
        <v>4356</v>
      </c>
      <c r="D9497" s="55" t="s">
        <v>270</v>
      </c>
      <c r="E9497" s="55" t="s">
        <v>4595</v>
      </c>
      <c r="F9497" s="55">
        <v>0</v>
      </c>
      <c r="G9497" s="55">
        <v>0</v>
      </c>
    </row>
    <row r="9498" spans="2:7">
      <c r="B9498" s="55" t="s">
        <v>266</v>
      </c>
      <c r="C9498" s="55" t="s">
        <v>4356</v>
      </c>
      <c r="D9498" s="55" t="s">
        <v>267</v>
      </c>
      <c r="E9498" s="55" t="s">
        <v>4596</v>
      </c>
      <c r="F9498" s="55">
        <v>0</v>
      </c>
      <c r="G9498" s="55">
        <v>8</v>
      </c>
    </row>
    <row r="9499" spans="2:7">
      <c r="B9499" s="55" t="s">
        <v>266</v>
      </c>
      <c r="C9499" s="55" t="s">
        <v>4356</v>
      </c>
      <c r="D9499" s="55" t="s">
        <v>269</v>
      </c>
      <c r="E9499" s="55" t="s">
        <v>4596</v>
      </c>
      <c r="F9499" s="55">
        <v>2</v>
      </c>
      <c r="G9499" s="55">
        <v>0</v>
      </c>
    </row>
    <row r="9500" spans="2:7">
      <c r="B9500" s="55" t="s">
        <v>266</v>
      </c>
      <c r="C9500" s="55" t="s">
        <v>4356</v>
      </c>
      <c r="D9500" s="55" t="s">
        <v>267</v>
      </c>
      <c r="E9500" s="55" t="s">
        <v>4597</v>
      </c>
      <c r="F9500" s="55">
        <v>4</v>
      </c>
      <c r="G9500" s="55">
        <v>2</v>
      </c>
    </row>
    <row r="9501" spans="2:7">
      <c r="B9501" s="55" t="s">
        <v>266</v>
      </c>
      <c r="C9501" s="55" t="s">
        <v>4356</v>
      </c>
      <c r="D9501" s="55" t="s">
        <v>269</v>
      </c>
      <c r="E9501" s="55" t="s">
        <v>4597</v>
      </c>
      <c r="F9501" s="55">
        <v>4</v>
      </c>
      <c r="G9501" s="55">
        <v>1</v>
      </c>
    </row>
    <row r="9502" spans="2:7">
      <c r="B9502" s="55" t="s">
        <v>266</v>
      </c>
      <c r="C9502" s="55" t="s">
        <v>4356</v>
      </c>
      <c r="D9502" s="55" t="s">
        <v>267</v>
      </c>
      <c r="E9502" s="55" t="s">
        <v>4598</v>
      </c>
      <c r="F9502" s="55">
        <v>34</v>
      </c>
      <c r="G9502" s="55">
        <v>26</v>
      </c>
    </row>
    <row r="9503" spans="2:7">
      <c r="B9503" s="55" t="s">
        <v>266</v>
      </c>
      <c r="C9503" s="55" t="s">
        <v>4356</v>
      </c>
      <c r="D9503" s="55" t="s">
        <v>269</v>
      </c>
      <c r="E9503" s="55" t="s">
        <v>4598</v>
      </c>
      <c r="F9503" s="55">
        <v>0</v>
      </c>
      <c r="G9503" s="55">
        <v>9</v>
      </c>
    </row>
    <row r="9504" spans="2:7">
      <c r="B9504" s="55" t="s">
        <v>266</v>
      </c>
      <c r="C9504" s="55" t="s">
        <v>4356</v>
      </c>
      <c r="D9504" s="55" t="s">
        <v>270</v>
      </c>
      <c r="E9504" s="55" t="s">
        <v>4598</v>
      </c>
      <c r="F9504" s="55">
        <v>1</v>
      </c>
      <c r="G9504" s="55">
        <v>0</v>
      </c>
    </row>
    <row r="9505" spans="2:7">
      <c r="B9505" s="55" t="s">
        <v>266</v>
      </c>
      <c r="C9505" s="55" t="s">
        <v>4356</v>
      </c>
      <c r="D9505" s="55" t="s">
        <v>267</v>
      </c>
      <c r="E9505" s="55" t="s">
        <v>4599</v>
      </c>
      <c r="F9505" s="55">
        <v>142</v>
      </c>
      <c r="G9505" s="55">
        <v>107</v>
      </c>
    </row>
    <row r="9506" spans="2:7">
      <c r="B9506" s="55" t="s">
        <v>266</v>
      </c>
      <c r="C9506" s="55" t="s">
        <v>4356</v>
      </c>
      <c r="D9506" s="55" t="s">
        <v>269</v>
      </c>
      <c r="E9506" s="55" t="s">
        <v>4599</v>
      </c>
      <c r="F9506" s="55">
        <v>20</v>
      </c>
      <c r="G9506" s="55">
        <v>0</v>
      </c>
    </row>
    <row r="9507" spans="2:7">
      <c r="B9507" s="55" t="s">
        <v>266</v>
      </c>
      <c r="C9507" s="55" t="s">
        <v>4356</v>
      </c>
      <c r="D9507" s="55" t="s">
        <v>270</v>
      </c>
      <c r="E9507" s="55" t="s">
        <v>4599</v>
      </c>
      <c r="F9507" s="55">
        <v>0</v>
      </c>
      <c r="G9507" s="55">
        <v>0</v>
      </c>
    </row>
    <row r="9508" spans="2:7">
      <c r="B9508" s="55" t="s">
        <v>266</v>
      </c>
      <c r="C9508" s="55" t="s">
        <v>4356</v>
      </c>
      <c r="D9508" s="55" t="s">
        <v>267</v>
      </c>
      <c r="E9508" s="55" t="s">
        <v>4600</v>
      </c>
      <c r="F9508" s="55">
        <v>2</v>
      </c>
      <c r="G9508" s="55">
        <v>0</v>
      </c>
    </row>
    <row r="9509" spans="2:7">
      <c r="B9509" s="55" t="s">
        <v>266</v>
      </c>
      <c r="C9509" s="55" t="s">
        <v>4356</v>
      </c>
      <c r="D9509" s="55" t="s">
        <v>269</v>
      </c>
      <c r="E9509" s="55" t="s">
        <v>4600</v>
      </c>
      <c r="F9509" s="55">
        <v>0</v>
      </c>
      <c r="G9509" s="55">
        <v>0</v>
      </c>
    </row>
    <row r="9510" spans="2:7">
      <c r="B9510" s="55" t="s">
        <v>266</v>
      </c>
      <c r="C9510" s="55" t="s">
        <v>4356</v>
      </c>
      <c r="D9510" s="55" t="s">
        <v>267</v>
      </c>
      <c r="E9510" s="55" t="s">
        <v>4601</v>
      </c>
      <c r="F9510" s="55">
        <v>17</v>
      </c>
      <c r="G9510" s="55">
        <v>14</v>
      </c>
    </row>
    <row r="9511" spans="2:7">
      <c r="B9511" s="55" t="s">
        <v>266</v>
      </c>
      <c r="C9511" s="55" t="s">
        <v>4356</v>
      </c>
      <c r="D9511" s="55" t="s">
        <v>269</v>
      </c>
      <c r="E9511" s="55" t="s">
        <v>4601</v>
      </c>
      <c r="F9511" s="55">
        <v>3</v>
      </c>
      <c r="G9511" s="55">
        <v>3</v>
      </c>
    </row>
    <row r="9512" spans="2:7">
      <c r="B9512" s="55" t="s">
        <v>266</v>
      </c>
      <c r="C9512" s="55" t="s">
        <v>4356</v>
      </c>
      <c r="D9512" s="55" t="s">
        <v>267</v>
      </c>
      <c r="E9512" s="55" t="s">
        <v>4602</v>
      </c>
      <c r="F9512" s="55">
        <v>0</v>
      </c>
      <c r="G9512" s="55">
        <v>0</v>
      </c>
    </row>
    <row r="9513" spans="2:7">
      <c r="B9513" s="55" t="s">
        <v>266</v>
      </c>
      <c r="C9513" s="55" t="s">
        <v>4356</v>
      </c>
      <c r="D9513" s="55" t="s">
        <v>267</v>
      </c>
      <c r="E9513" s="55" t="s">
        <v>4603</v>
      </c>
      <c r="F9513" s="55">
        <v>123</v>
      </c>
      <c r="G9513" s="55">
        <v>120</v>
      </c>
    </row>
    <row r="9514" spans="2:7">
      <c r="B9514" s="55" t="s">
        <v>266</v>
      </c>
      <c r="C9514" s="55" t="s">
        <v>4356</v>
      </c>
      <c r="D9514" s="55" t="s">
        <v>269</v>
      </c>
      <c r="E9514" s="55" t="s">
        <v>4603</v>
      </c>
      <c r="F9514" s="55">
        <v>0</v>
      </c>
      <c r="G9514" s="55">
        <v>0</v>
      </c>
    </row>
    <row r="9515" spans="2:7">
      <c r="B9515" s="55" t="s">
        <v>266</v>
      </c>
      <c r="C9515" s="55" t="s">
        <v>4356</v>
      </c>
      <c r="D9515" s="55" t="s">
        <v>270</v>
      </c>
      <c r="E9515" s="55" t="s">
        <v>4603</v>
      </c>
      <c r="F9515" s="55">
        <v>0</v>
      </c>
      <c r="G9515" s="55">
        <v>0</v>
      </c>
    </row>
    <row r="9516" spans="2:7">
      <c r="B9516" s="55" t="s">
        <v>266</v>
      </c>
      <c r="C9516" s="55" t="s">
        <v>4356</v>
      </c>
      <c r="D9516" s="55" t="s">
        <v>267</v>
      </c>
      <c r="E9516" s="55" t="s">
        <v>4604</v>
      </c>
      <c r="F9516" s="55">
        <v>80</v>
      </c>
      <c r="G9516" s="55">
        <v>52</v>
      </c>
    </row>
    <row r="9517" spans="2:7">
      <c r="B9517" s="55" t="s">
        <v>266</v>
      </c>
      <c r="C9517" s="55" t="s">
        <v>4356</v>
      </c>
      <c r="D9517" s="55" t="s">
        <v>269</v>
      </c>
      <c r="E9517" s="55" t="s">
        <v>4604</v>
      </c>
      <c r="F9517" s="55">
        <v>63</v>
      </c>
      <c r="G9517" s="55">
        <v>61</v>
      </c>
    </row>
    <row r="9518" spans="2:7">
      <c r="B9518" s="55" t="s">
        <v>266</v>
      </c>
      <c r="C9518" s="55" t="s">
        <v>4356</v>
      </c>
      <c r="D9518" s="55" t="s">
        <v>270</v>
      </c>
      <c r="E9518" s="55" t="s">
        <v>4604</v>
      </c>
      <c r="F9518" s="55">
        <v>4</v>
      </c>
      <c r="G9518" s="55">
        <v>1</v>
      </c>
    </row>
    <row r="9519" spans="2:7">
      <c r="B9519" s="55" t="s">
        <v>266</v>
      </c>
      <c r="C9519" s="55" t="s">
        <v>4356</v>
      </c>
      <c r="D9519" s="55" t="s">
        <v>267</v>
      </c>
      <c r="E9519" s="55" t="s">
        <v>4605</v>
      </c>
      <c r="F9519" s="55">
        <v>51</v>
      </c>
      <c r="G9519" s="55">
        <v>33</v>
      </c>
    </row>
    <row r="9520" spans="2:7">
      <c r="B9520" s="55" t="s">
        <v>266</v>
      </c>
      <c r="C9520" s="55" t="s">
        <v>4356</v>
      </c>
      <c r="D9520" s="55" t="s">
        <v>269</v>
      </c>
      <c r="E9520" s="55" t="s">
        <v>4605</v>
      </c>
      <c r="F9520" s="55">
        <v>0</v>
      </c>
      <c r="G9520" s="55">
        <v>0</v>
      </c>
    </row>
    <row r="9521" spans="2:7">
      <c r="B9521" s="55" t="s">
        <v>266</v>
      </c>
      <c r="C9521" s="55" t="s">
        <v>4356</v>
      </c>
      <c r="D9521" s="55" t="s">
        <v>267</v>
      </c>
      <c r="E9521" s="55" t="s">
        <v>4606</v>
      </c>
      <c r="F9521" s="55">
        <v>22</v>
      </c>
      <c r="G9521" s="55">
        <v>38</v>
      </c>
    </row>
    <row r="9522" spans="2:7">
      <c r="B9522" s="55" t="s">
        <v>266</v>
      </c>
      <c r="C9522" s="55" t="s">
        <v>4356</v>
      </c>
      <c r="D9522" s="55" t="s">
        <v>269</v>
      </c>
      <c r="E9522" s="55" t="s">
        <v>4606</v>
      </c>
      <c r="F9522" s="55">
        <v>0</v>
      </c>
      <c r="G9522" s="55">
        <v>0</v>
      </c>
    </row>
    <row r="9523" spans="2:7">
      <c r="B9523" s="55" t="s">
        <v>266</v>
      </c>
      <c r="C9523" s="55" t="s">
        <v>4356</v>
      </c>
      <c r="D9523" s="55" t="s">
        <v>267</v>
      </c>
      <c r="E9523" s="55" t="s">
        <v>4607</v>
      </c>
      <c r="F9523" s="55">
        <v>4</v>
      </c>
      <c r="G9523" s="55">
        <v>23</v>
      </c>
    </row>
    <row r="9524" spans="2:7">
      <c r="B9524" s="55" t="s">
        <v>266</v>
      </c>
      <c r="C9524" s="55" t="s">
        <v>4356</v>
      </c>
      <c r="D9524" s="55" t="s">
        <v>269</v>
      </c>
      <c r="E9524" s="55" t="s">
        <v>4607</v>
      </c>
      <c r="F9524" s="55">
        <v>0</v>
      </c>
      <c r="G9524" s="55">
        <v>0</v>
      </c>
    </row>
    <row r="9525" spans="2:7">
      <c r="B9525" s="55" t="s">
        <v>266</v>
      </c>
      <c r="C9525" s="55" t="s">
        <v>4356</v>
      </c>
      <c r="D9525" s="55" t="s">
        <v>270</v>
      </c>
      <c r="E9525" s="55" t="s">
        <v>4607</v>
      </c>
      <c r="F9525" s="55">
        <v>0</v>
      </c>
      <c r="G9525" s="55">
        <v>0</v>
      </c>
    </row>
    <row r="9526" spans="2:7">
      <c r="B9526" s="55" t="s">
        <v>266</v>
      </c>
      <c r="C9526" s="55" t="s">
        <v>4356</v>
      </c>
      <c r="D9526" s="55" t="s">
        <v>267</v>
      </c>
      <c r="E9526" s="55" t="s">
        <v>4608</v>
      </c>
      <c r="F9526" s="55">
        <v>43</v>
      </c>
      <c r="G9526" s="55">
        <v>27</v>
      </c>
    </row>
    <row r="9527" spans="2:7">
      <c r="B9527" s="55" t="s">
        <v>266</v>
      </c>
      <c r="C9527" s="55" t="s">
        <v>4356</v>
      </c>
      <c r="D9527" s="55" t="s">
        <v>269</v>
      </c>
      <c r="E9527" s="55" t="s">
        <v>4608</v>
      </c>
      <c r="F9527" s="55">
        <v>0</v>
      </c>
      <c r="G9527" s="55">
        <v>0</v>
      </c>
    </row>
    <row r="9528" spans="2:7">
      <c r="B9528" s="55" t="s">
        <v>266</v>
      </c>
      <c r="C9528" s="55" t="s">
        <v>4356</v>
      </c>
      <c r="D9528" s="55" t="s">
        <v>270</v>
      </c>
      <c r="E9528" s="55" t="s">
        <v>4608</v>
      </c>
      <c r="F9528" s="55">
        <v>0</v>
      </c>
      <c r="G9528" s="55">
        <v>0</v>
      </c>
    </row>
    <row r="9529" spans="2:7">
      <c r="B9529" s="55" t="s">
        <v>266</v>
      </c>
      <c r="C9529" s="55" t="s">
        <v>4356</v>
      </c>
      <c r="D9529" s="55" t="s">
        <v>267</v>
      </c>
      <c r="E9529" s="55" t="s">
        <v>4609</v>
      </c>
      <c r="F9529" s="55">
        <v>72</v>
      </c>
      <c r="G9529" s="55">
        <v>16</v>
      </c>
    </row>
    <row r="9530" spans="2:7">
      <c r="B9530" s="55" t="s">
        <v>266</v>
      </c>
      <c r="C9530" s="55" t="s">
        <v>4356</v>
      </c>
      <c r="D9530" s="55" t="s">
        <v>269</v>
      </c>
      <c r="E9530" s="55" t="s">
        <v>4609</v>
      </c>
      <c r="F9530" s="55">
        <v>17</v>
      </c>
      <c r="G9530" s="55">
        <v>4</v>
      </c>
    </row>
    <row r="9531" spans="2:7">
      <c r="B9531" s="55" t="s">
        <v>266</v>
      </c>
      <c r="C9531" s="55" t="s">
        <v>4356</v>
      </c>
      <c r="D9531" s="55" t="s">
        <v>270</v>
      </c>
      <c r="E9531" s="55" t="s">
        <v>4609</v>
      </c>
      <c r="F9531" s="55">
        <v>2</v>
      </c>
      <c r="G9531" s="55">
        <v>5</v>
      </c>
    </row>
    <row r="9532" spans="2:7">
      <c r="B9532" s="55" t="s">
        <v>266</v>
      </c>
      <c r="C9532" s="55" t="s">
        <v>4356</v>
      </c>
      <c r="D9532" s="55" t="s">
        <v>269</v>
      </c>
      <c r="E9532" s="55" t="s">
        <v>4610</v>
      </c>
      <c r="F9532" s="55">
        <v>0</v>
      </c>
      <c r="G9532" s="55">
        <v>0</v>
      </c>
    </row>
    <row r="9533" spans="2:7">
      <c r="B9533" s="55" t="s">
        <v>266</v>
      </c>
      <c r="C9533" s="55" t="s">
        <v>4356</v>
      </c>
      <c r="D9533" s="55" t="s">
        <v>267</v>
      </c>
      <c r="E9533" s="55" t="s">
        <v>4611</v>
      </c>
      <c r="F9533" s="55">
        <v>168</v>
      </c>
      <c r="G9533" s="55">
        <v>168</v>
      </c>
    </row>
    <row r="9534" spans="2:7">
      <c r="B9534" s="55" t="s">
        <v>266</v>
      </c>
      <c r="C9534" s="55" t="s">
        <v>4356</v>
      </c>
      <c r="D9534" s="55" t="s">
        <v>269</v>
      </c>
      <c r="E9534" s="55" t="s">
        <v>4611</v>
      </c>
      <c r="F9534" s="55">
        <v>210</v>
      </c>
      <c r="G9534" s="55">
        <v>150</v>
      </c>
    </row>
    <row r="9535" spans="2:7">
      <c r="B9535" s="55" t="s">
        <v>266</v>
      </c>
      <c r="C9535" s="55" t="s">
        <v>4356</v>
      </c>
      <c r="D9535" s="55" t="s">
        <v>270</v>
      </c>
      <c r="E9535" s="55" t="s">
        <v>4611</v>
      </c>
      <c r="F9535" s="55">
        <v>109</v>
      </c>
      <c r="G9535" s="55">
        <v>85</v>
      </c>
    </row>
    <row r="9536" spans="2:7">
      <c r="B9536" s="55" t="s">
        <v>266</v>
      </c>
      <c r="C9536" s="55" t="s">
        <v>4356</v>
      </c>
      <c r="D9536" s="55" t="s">
        <v>267</v>
      </c>
      <c r="E9536" s="55" t="s">
        <v>4612</v>
      </c>
      <c r="F9536" s="55">
        <v>0</v>
      </c>
      <c r="G9536" s="55">
        <v>0</v>
      </c>
    </row>
    <row r="9537" spans="2:7">
      <c r="B9537" s="55" t="s">
        <v>266</v>
      </c>
      <c r="C9537" s="55" t="s">
        <v>4356</v>
      </c>
      <c r="D9537" s="55" t="s">
        <v>267</v>
      </c>
      <c r="E9537" s="55" t="s">
        <v>4613</v>
      </c>
      <c r="F9537" s="55">
        <v>274</v>
      </c>
      <c r="G9537" s="55">
        <v>288</v>
      </c>
    </row>
    <row r="9538" spans="2:7">
      <c r="B9538" s="55" t="s">
        <v>266</v>
      </c>
      <c r="C9538" s="55" t="s">
        <v>4356</v>
      </c>
      <c r="D9538" s="55" t="s">
        <v>269</v>
      </c>
      <c r="E9538" s="55" t="s">
        <v>4613</v>
      </c>
      <c r="F9538" s="55">
        <v>129</v>
      </c>
      <c r="G9538" s="55">
        <v>86</v>
      </c>
    </row>
    <row r="9539" spans="2:7">
      <c r="B9539" s="55" t="s">
        <v>266</v>
      </c>
      <c r="C9539" s="55" t="s">
        <v>4356</v>
      </c>
      <c r="D9539" s="55" t="s">
        <v>270</v>
      </c>
      <c r="E9539" s="55" t="s">
        <v>4613</v>
      </c>
      <c r="F9539" s="55">
        <v>41</v>
      </c>
      <c r="G9539" s="55">
        <v>50</v>
      </c>
    </row>
    <row r="9540" spans="2:7">
      <c r="B9540" s="55" t="s">
        <v>266</v>
      </c>
      <c r="C9540" s="55" t="s">
        <v>4356</v>
      </c>
      <c r="D9540" s="55" t="s">
        <v>267</v>
      </c>
      <c r="E9540" s="55" t="s">
        <v>4614</v>
      </c>
      <c r="F9540" s="55">
        <v>412</v>
      </c>
      <c r="G9540" s="55">
        <v>277</v>
      </c>
    </row>
    <row r="9541" spans="2:7">
      <c r="B9541" s="55" t="s">
        <v>266</v>
      </c>
      <c r="C9541" s="55" t="s">
        <v>4356</v>
      </c>
      <c r="D9541" s="55" t="s">
        <v>269</v>
      </c>
      <c r="E9541" s="55" t="s">
        <v>4614</v>
      </c>
      <c r="F9541" s="55">
        <v>204</v>
      </c>
      <c r="G9541" s="55">
        <v>112</v>
      </c>
    </row>
    <row r="9542" spans="2:7">
      <c r="B9542" s="55" t="s">
        <v>266</v>
      </c>
      <c r="C9542" s="55" t="s">
        <v>4356</v>
      </c>
      <c r="D9542" s="55" t="s">
        <v>270</v>
      </c>
      <c r="E9542" s="55" t="s">
        <v>4614</v>
      </c>
      <c r="F9542" s="55">
        <v>142</v>
      </c>
      <c r="G9542" s="55">
        <v>124</v>
      </c>
    </row>
    <row r="9543" spans="2:7">
      <c r="B9543" s="55" t="s">
        <v>266</v>
      </c>
      <c r="C9543" s="55" t="s">
        <v>4356</v>
      </c>
      <c r="D9543" s="55" t="s">
        <v>267</v>
      </c>
      <c r="E9543" s="55" t="s">
        <v>2016</v>
      </c>
      <c r="F9543" s="55">
        <v>299</v>
      </c>
      <c r="G9543" s="55">
        <v>362</v>
      </c>
    </row>
    <row r="9544" spans="2:7">
      <c r="B9544" s="55" t="s">
        <v>266</v>
      </c>
      <c r="C9544" s="55" t="s">
        <v>4356</v>
      </c>
      <c r="D9544" s="55" t="s">
        <v>269</v>
      </c>
      <c r="E9544" s="55" t="s">
        <v>2016</v>
      </c>
      <c r="F9544" s="55">
        <v>39</v>
      </c>
      <c r="G9544" s="55">
        <v>53</v>
      </c>
    </row>
    <row r="9545" spans="2:7">
      <c r="B9545" s="55" t="s">
        <v>266</v>
      </c>
      <c r="C9545" s="55" t="s">
        <v>4356</v>
      </c>
      <c r="D9545" s="55" t="s">
        <v>270</v>
      </c>
      <c r="E9545" s="55" t="s">
        <v>2016</v>
      </c>
      <c r="F9545" s="55">
        <v>25</v>
      </c>
      <c r="G9545" s="55">
        <v>12</v>
      </c>
    </row>
    <row r="9546" spans="2:7">
      <c r="B9546" s="55" t="s">
        <v>266</v>
      </c>
      <c r="C9546" s="55" t="s">
        <v>4356</v>
      </c>
      <c r="D9546" s="55" t="s">
        <v>267</v>
      </c>
      <c r="E9546" s="55" t="s">
        <v>4615</v>
      </c>
      <c r="F9546" s="55">
        <v>776</v>
      </c>
      <c r="G9546" s="55">
        <v>690</v>
      </c>
    </row>
    <row r="9547" spans="2:7">
      <c r="B9547" s="55" t="s">
        <v>266</v>
      </c>
      <c r="C9547" s="55" t="s">
        <v>4356</v>
      </c>
      <c r="D9547" s="55" t="s">
        <v>269</v>
      </c>
      <c r="E9547" s="55" t="s">
        <v>4615</v>
      </c>
      <c r="F9547" s="55">
        <v>482</v>
      </c>
      <c r="G9547" s="55">
        <v>546</v>
      </c>
    </row>
    <row r="9548" spans="2:7">
      <c r="B9548" s="55" t="s">
        <v>266</v>
      </c>
      <c r="C9548" s="55" t="s">
        <v>4356</v>
      </c>
      <c r="D9548" s="55" t="s">
        <v>270</v>
      </c>
      <c r="E9548" s="55" t="s">
        <v>4615</v>
      </c>
      <c r="F9548" s="55">
        <v>64</v>
      </c>
      <c r="G9548" s="55">
        <v>54</v>
      </c>
    </row>
    <row r="9549" spans="2:7">
      <c r="B9549" s="55" t="s">
        <v>266</v>
      </c>
      <c r="C9549" s="55" t="s">
        <v>4356</v>
      </c>
      <c r="D9549" s="55" t="s">
        <v>267</v>
      </c>
      <c r="E9549" s="55" t="s">
        <v>4616</v>
      </c>
      <c r="F9549" s="55">
        <v>204</v>
      </c>
      <c r="G9549" s="55">
        <v>156</v>
      </c>
    </row>
    <row r="9550" spans="2:7">
      <c r="B9550" s="55" t="s">
        <v>266</v>
      </c>
      <c r="C9550" s="55" t="s">
        <v>4356</v>
      </c>
      <c r="D9550" s="55" t="s">
        <v>269</v>
      </c>
      <c r="E9550" s="55" t="s">
        <v>4616</v>
      </c>
      <c r="F9550" s="55">
        <v>20</v>
      </c>
      <c r="G9550" s="55">
        <v>93</v>
      </c>
    </row>
    <row r="9551" spans="2:7">
      <c r="B9551" s="55" t="s">
        <v>266</v>
      </c>
      <c r="C9551" s="55" t="s">
        <v>4356</v>
      </c>
      <c r="D9551" s="55" t="s">
        <v>270</v>
      </c>
      <c r="E9551" s="55" t="s">
        <v>4616</v>
      </c>
      <c r="F9551" s="55">
        <v>31</v>
      </c>
      <c r="G9551" s="55">
        <v>28</v>
      </c>
    </row>
    <row r="9552" spans="2:7">
      <c r="B9552" s="55" t="s">
        <v>266</v>
      </c>
      <c r="C9552" s="55" t="s">
        <v>4356</v>
      </c>
      <c r="D9552" s="55" t="s">
        <v>267</v>
      </c>
      <c r="E9552" s="55" t="s">
        <v>4617</v>
      </c>
      <c r="F9552" s="55">
        <v>0</v>
      </c>
      <c r="G9552" s="55">
        <v>0</v>
      </c>
    </row>
    <row r="9553" spans="2:7">
      <c r="B9553" s="55" t="s">
        <v>266</v>
      </c>
      <c r="C9553" s="55" t="s">
        <v>4356</v>
      </c>
      <c r="D9553" s="55" t="s">
        <v>267</v>
      </c>
      <c r="E9553" s="55" t="s">
        <v>4618</v>
      </c>
      <c r="F9553" s="55">
        <v>291</v>
      </c>
      <c r="G9553" s="55">
        <v>195</v>
      </c>
    </row>
    <row r="9554" spans="2:7">
      <c r="B9554" s="55" t="s">
        <v>266</v>
      </c>
      <c r="C9554" s="55" t="s">
        <v>4356</v>
      </c>
      <c r="D9554" s="55" t="s">
        <v>269</v>
      </c>
      <c r="E9554" s="55" t="s">
        <v>4618</v>
      </c>
      <c r="F9554" s="55">
        <v>80</v>
      </c>
      <c r="G9554" s="55">
        <v>87</v>
      </c>
    </row>
    <row r="9555" spans="2:7">
      <c r="B9555" s="55" t="s">
        <v>266</v>
      </c>
      <c r="C9555" s="55" t="s">
        <v>4356</v>
      </c>
      <c r="D9555" s="55" t="s">
        <v>270</v>
      </c>
      <c r="E9555" s="55" t="s">
        <v>4618</v>
      </c>
      <c r="F9555" s="55">
        <v>15</v>
      </c>
      <c r="G9555" s="55">
        <v>18</v>
      </c>
    </row>
    <row r="9556" spans="2:7">
      <c r="B9556" s="55" t="s">
        <v>266</v>
      </c>
      <c r="C9556" s="55" t="s">
        <v>4356</v>
      </c>
      <c r="D9556" s="55" t="s">
        <v>267</v>
      </c>
      <c r="E9556" s="55" t="s">
        <v>2651</v>
      </c>
      <c r="F9556" s="55">
        <v>25</v>
      </c>
      <c r="G9556" s="55">
        <v>19</v>
      </c>
    </row>
    <row r="9557" spans="2:7">
      <c r="B9557" s="55" t="s">
        <v>266</v>
      </c>
      <c r="C9557" s="55" t="s">
        <v>4356</v>
      </c>
      <c r="D9557" s="55" t="s">
        <v>269</v>
      </c>
      <c r="E9557" s="55" t="s">
        <v>2651</v>
      </c>
      <c r="F9557" s="55">
        <v>0</v>
      </c>
      <c r="G9557" s="55">
        <v>2</v>
      </c>
    </row>
    <row r="9558" spans="2:7">
      <c r="B9558" s="55" t="s">
        <v>266</v>
      </c>
      <c r="C9558" s="55" t="s">
        <v>4356</v>
      </c>
      <c r="D9558" s="55" t="s">
        <v>270</v>
      </c>
      <c r="E9558" s="55" t="s">
        <v>2651</v>
      </c>
      <c r="F9558" s="55">
        <v>0</v>
      </c>
      <c r="G9558" s="55">
        <v>0</v>
      </c>
    </row>
    <row r="9559" spans="2:7">
      <c r="B9559" s="55" t="s">
        <v>266</v>
      </c>
      <c r="C9559" s="55" t="s">
        <v>4356</v>
      </c>
      <c r="D9559" s="55" t="s">
        <v>267</v>
      </c>
      <c r="E9559" s="55" t="s">
        <v>4619</v>
      </c>
      <c r="F9559" s="55">
        <v>28</v>
      </c>
      <c r="G9559" s="55">
        <v>28</v>
      </c>
    </row>
    <row r="9560" spans="2:7">
      <c r="B9560" s="55" t="s">
        <v>266</v>
      </c>
      <c r="C9560" s="55" t="s">
        <v>4356</v>
      </c>
      <c r="D9560" s="55" t="s">
        <v>269</v>
      </c>
      <c r="E9560" s="55" t="s">
        <v>4619</v>
      </c>
      <c r="F9560" s="55">
        <v>6</v>
      </c>
      <c r="G9560" s="55">
        <v>3</v>
      </c>
    </row>
    <row r="9561" spans="2:7">
      <c r="B9561" s="55" t="s">
        <v>266</v>
      </c>
      <c r="C9561" s="55" t="s">
        <v>4356</v>
      </c>
      <c r="D9561" s="55" t="s">
        <v>270</v>
      </c>
      <c r="E9561" s="55" t="s">
        <v>4619</v>
      </c>
      <c r="F9561" s="55">
        <v>1</v>
      </c>
      <c r="G9561" s="55">
        <v>0</v>
      </c>
    </row>
    <row r="9562" spans="2:7">
      <c r="B9562" s="55" t="s">
        <v>266</v>
      </c>
      <c r="C9562" s="55" t="s">
        <v>4356</v>
      </c>
      <c r="D9562" s="55" t="s">
        <v>267</v>
      </c>
      <c r="E9562" s="55" t="s">
        <v>4620</v>
      </c>
      <c r="F9562" s="55">
        <v>2</v>
      </c>
      <c r="G9562" s="55">
        <v>2</v>
      </c>
    </row>
    <row r="9563" spans="2:7">
      <c r="B9563" s="55" t="s">
        <v>266</v>
      </c>
      <c r="C9563" s="55" t="s">
        <v>4356</v>
      </c>
      <c r="D9563" s="55" t="s">
        <v>269</v>
      </c>
      <c r="E9563" s="55" t="s">
        <v>4620</v>
      </c>
      <c r="F9563" s="55">
        <v>0</v>
      </c>
      <c r="G9563" s="55">
        <v>0</v>
      </c>
    </row>
    <row r="9564" spans="2:7">
      <c r="B9564" s="55" t="s">
        <v>266</v>
      </c>
      <c r="C9564" s="55" t="s">
        <v>4356</v>
      </c>
      <c r="D9564" s="55" t="s">
        <v>270</v>
      </c>
      <c r="E9564" s="55" t="s">
        <v>4620</v>
      </c>
      <c r="F9564" s="55">
        <v>1</v>
      </c>
      <c r="G9564" s="55">
        <v>0</v>
      </c>
    </row>
    <row r="9565" spans="2:7">
      <c r="B9565" s="55" t="s">
        <v>266</v>
      </c>
      <c r="C9565" s="55" t="s">
        <v>4356</v>
      </c>
      <c r="D9565" s="55" t="s">
        <v>267</v>
      </c>
      <c r="E9565" s="55" t="s">
        <v>4621</v>
      </c>
      <c r="F9565" s="55">
        <v>652</v>
      </c>
      <c r="G9565" s="55">
        <v>900</v>
      </c>
    </row>
    <row r="9566" spans="2:7">
      <c r="B9566" s="55" t="s">
        <v>266</v>
      </c>
      <c r="C9566" s="55" t="s">
        <v>4356</v>
      </c>
      <c r="D9566" s="55" t="s">
        <v>269</v>
      </c>
      <c r="E9566" s="55" t="s">
        <v>4621</v>
      </c>
      <c r="F9566" s="55">
        <v>157</v>
      </c>
      <c r="G9566" s="55">
        <v>197</v>
      </c>
    </row>
    <row r="9567" spans="2:7">
      <c r="B9567" s="55" t="s">
        <v>266</v>
      </c>
      <c r="C9567" s="55" t="s">
        <v>4356</v>
      </c>
      <c r="D9567" s="55" t="s">
        <v>270</v>
      </c>
      <c r="E9567" s="55" t="s">
        <v>4621</v>
      </c>
      <c r="F9567" s="55">
        <v>36</v>
      </c>
      <c r="G9567" s="55">
        <v>52</v>
      </c>
    </row>
    <row r="9568" spans="2:7">
      <c r="B9568" s="55" t="s">
        <v>266</v>
      </c>
      <c r="C9568" s="55" t="s">
        <v>4356</v>
      </c>
      <c r="D9568" s="55" t="s">
        <v>267</v>
      </c>
      <c r="E9568" s="55" t="s">
        <v>4622</v>
      </c>
      <c r="F9568" s="55">
        <v>124</v>
      </c>
      <c r="G9568" s="55">
        <v>75</v>
      </c>
    </row>
    <row r="9569" spans="2:7">
      <c r="B9569" s="55" t="s">
        <v>266</v>
      </c>
      <c r="C9569" s="55" t="s">
        <v>4356</v>
      </c>
      <c r="D9569" s="55" t="s">
        <v>269</v>
      </c>
      <c r="E9569" s="55" t="s">
        <v>4622</v>
      </c>
      <c r="F9569" s="55">
        <v>3</v>
      </c>
      <c r="G9569" s="55">
        <v>2</v>
      </c>
    </row>
    <row r="9570" spans="2:7">
      <c r="B9570" s="55" t="s">
        <v>266</v>
      </c>
      <c r="C9570" s="55" t="s">
        <v>4356</v>
      </c>
      <c r="D9570" s="55" t="s">
        <v>270</v>
      </c>
      <c r="E9570" s="55" t="s">
        <v>4622</v>
      </c>
      <c r="F9570" s="55">
        <v>7</v>
      </c>
      <c r="G9570" s="55">
        <v>16</v>
      </c>
    </row>
    <row r="9571" spans="2:7">
      <c r="B9571" s="55" t="s">
        <v>266</v>
      </c>
      <c r="C9571" s="55" t="s">
        <v>4356</v>
      </c>
      <c r="D9571" s="55" t="s">
        <v>267</v>
      </c>
      <c r="E9571" s="55" t="s">
        <v>4623</v>
      </c>
      <c r="F9571" s="55">
        <v>0</v>
      </c>
      <c r="G9571" s="55">
        <v>4</v>
      </c>
    </row>
    <row r="9572" spans="2:7">
      <c r="B9572" s="55" t="s">
        <v>266</v>
      </c>
      <c r="C9572" s="55" t="s">
        <v>4356</v>
      </c>
      <c r="D9572" s="55" t="s">
        <v>269</v>
      </c>
      <c r="E9572" s="55" t="s">
        <v>4623</v>
      </c>
      <c r="F9572" s="55">
        <v>0</v>
      </c>
      <c r="G9572" s="55">
        <v>6</v>
      </c>
    </row>
    <row r="9573" spans="2:7">
      <c r="B9573" s="55" t="s">
        <v>266</v>
      </c>
      <c r="C9573" s="55" t="s">
        <v>4356</v>
      </c>
      <c r="D9573" s="55" t="s">
        <v>270</v>
      </c>
      <c r="E9573" s="55" t="s">
        <v>4623</v>
      </c>
      <c r="F9573" s="55">
        <v>0</v>
      </c>
      <c r="G9573" s="55">
        <v>0</v>
      </c>
    </row>
    <row r="9574" spans="2:7">
      <c r="B9574" s="55" t="s">
        <v>266</v>
      </c>
      <c r="C9574" s="55" t="s">
        <v>4356</v>
      </c>
      <c r="D9574" s="55" t="s">
        <v>267</v>
      </c>
      <c r="E9574" s="55" t="s">
        <v>4624</v>
      </c>
      <c r="F9574" s="55">
        <v>906</v>
      </c>
      <c r="G9574" s="55">
        <v>337</v>
      </c>
    </row>
    <row r="9575" spans="2:7">
      <c r="B9575" s="55" t="s">
        <v>266</v>
      </c>
      <c r="C9575" s="55" t="s">
        <v>4356</v>
      </c>
      <c r="D9575" s="55" t="s">
        <v>269</v>
      </c>
      <c r="E9575" s="55" t="s">
        <v>4624</v>
      </c>
      <c r="F9575" s="55">
        <v>187</v>
      </c>
      <c r="G9575" s="55">
        <v>488</v>
      </c>
    </row>
    <row r="9576" spans="2:7">
      <c r="B9576" s="55" t="s">
        <v>266</v>
      </c>
      <c r="C9576" s="55" t="s">
        <v>4356</v>
      </c>
      <c r="D9576" s="55" t="s">
        <v>270</v>
      </c>
      <c r="E9576" s="55" t="s">
        <v>4624</v>
      </c>
      <c r="F9576" s="55">
        <v>233</v>
      </c>
      <c r="G9576" s="55">
        <v>70</v>
      </c>
    </row>
    <row r="9577" spans="2:7">
      <c r="B9577" s="55" t="s">
        <v>266</v>
      </c>
      <c r="C9577" s="55" t="s">
        <v>4356</v>
      </c>
      <c r="D9577" s="55" t="s">
        <v>267</v>
      </c>
      <c r="E9577" s="55" t="s">
        <v>4625</v>
      </c>
      <c r="F9577" s="55">
        <v>24</v>
      </c>
      <c r="G9577" s="55">
        <v>32</v>
      </c>
    </row>
    <row r="9578" spans="2:7">
      <c r="B9578" s="55" t="s">
        <v>266</v>
      </c>
      <c r="C9578" s="55" t="s">
        <v>4356</v>
      </c>
      <c r="D9578" s="55" t="s">
        <v>269</v>
      </c>
      <c r="E9578" s="55" t="s">
        <v>4625</v>
      </c>
      <c r="F9578" s="55">
        <v>7</v>
      </c>
      <c r="G9578" s="55">
        <v>3</v>
      </c>
    </row>
    <row r="9579" spans="2:7">
      <c r="B9579" s="55" t="s">
        <v>266</v>
      </c>
      <c r="C9579" s="55" t="s">
        <v>4356</v>
      </c>
      <c r="D9579" s="55" t="s">
        <v>270</v>
      </c>
      <c r="E9579" s="55" t="s">
        <v>4625</v>
      </c>
      <c r="F9579" s="55">
        <v>2</v>
      </c>
      <c r="G9579" s="55">
        <v>0</v>
      </c>
    </row>
    <row r="9580" spans="2:7">
      <c r="B9580" s="55" t="s">
        <v>266</v>
      </c>
      <c r="C9580" s="55" t="s">
        <v>4356</v>
      </c>
      <c r="D9580" s="55" t="s">
        <v>267</v>
      </c>
      <c r="E9580" s="55" t="s">
        <v>4626</v>
      </c>
      <c r="F9580" s="55">
        <v>30</v>
      </c>
      <c r="G9580" s="55">
        <v>27</v>
      </c>
    </row>
    <row r="9581" spans="2:7">
      <c r="B9581" s="55" t="s">
        <v>266</v>
      </c>
      <c r="C9581" s="55" t="s">
        <v>4356</v>
      </c>
      <c r="D9581" s="55" t="s">
        <v>269</v>
      </c>
      <c r="E9581" s="55" t="s">
        <v>4626</v>
      </c>
      <c r="F9581" s="55">
        <v>6</v>
      </c>
      <c r="G9581" s="55">
        <v>2</v>
      </c>
    </row>
    <row r="9582" spans="2:7">
      <c r="B9582" s="55" t="s">
        <v>266</v>
      </c>
      <c r="C9582" s="55" t="s">
        <v>4356</v>
      </c>
      <c r="D9582" s="55" t="s">
        <v>270</v>
      </c>
      <c r="E9582" s="55" t="s">
        <v>4626</v>
      </c>
      <c r="F9582" s="55">
        <v>4</v>
      </c>
      <c r="G9582" s="55">
        <v>4</v>
      </c>
    </row>
    <row r="9583" spans="2:7">
      <c r="B9583" s="55" t="s">
        <v>266</v>
      </c>
      <c r="C9583" s="55" t="s">
        <v>4356</v>
      </c>
      <c r="D9583" s="55" t="s">
        <v>267</v>
      </c>
      <c r="E9583" s="55" t="s">
        <v>4627</v>
      </c>
      <c r="F9583" s="55">
        <v>13</v>
      </c>
      <c r="G9583" s="55">
        <v>5</v>
      </c>
    </row>
    <row r="9584" spans="2:7">
      <c r="B9584" s="55" t="s">
        <v>266</v>
      </c>
      <c r="C9584" s="55" t="s">
        <v>4356</v>
      </c>
      <c r="D9584" s="55" t="s">
        <v>269</v>
      </c>
      <c r="E9584" s="55" t="s">
        <v>4627</v>
      </c>
      <c r="F9584" s="55">
        <v>7</v>
      </c>
      <c r="G9584" s="55">
        <v>3</v>
      </c>
    </row>
    <row r="9585" spans="2:7">
      <c r="B9585" s="55" t="s">
        <v>266</v>
      </c>
      <c r="C9585" s="55" t="s">
        <v>4356</v>
      </c>
      <c r="D9585" s="55" t="s">
        <v>267</v>
      </c>
      <c r="E9585" s="55" t="s">
        <v>4628</v>
      </c>
      <c r="F9585" s="55">
        <v>35</v>
      </c>
      <c r="G9585" s="55">
        <v>28</v>
      </c>
    </row>
    <row r="9586" spans="2:7">
      <c r="B9586" s="55" t="s">
        <v>266</v>
      </c>
      <c r="C9586" s="55" t="s">
        <v>4356</v>
      </c>
      <c r="D9586" s="55" t="s">
        <v>269</v>
      </c>
      <c r="E9586" s="55" t="s">
        <v>4628</v>
      </c>
      <c r="F9586" s="55">
        <v>0</v>
      </c>
      <c r="G9586" s="55">
        <v>0</v>
      </c>
    </row>
    <row r="9587" spans="2:7">
      <c r="B9587" s="55" t="s">
        <v>266</v>
      </c>
      <c r="C9587" s="55" t="s">
        <v>4356</v>
      </c>
      <c r="D9587" s="55" t="s">
        <v>270</v>
      </c>
      <c r="E9587" s="55" t="s">
        <v>4628</v>
      </c>
      <c r="F9587" s="55">
        <v>9</v>
      </c>
      <c r="G9587" s="55">
        <v>2</v>
      </c>
    </row>
    <row r="9588" spans="2:7">
      <c r="B9588" s="55" t="s">
        <v>266</v>
      </c>
      <c r="C9588" s="55" t="s">
        <v>4356</v>
      </c>
      <c r="D9588" s="55" t="s">
        <v>267</v>
      </c>
      <c r="E9588" s="55" t="s">
        <v>4629</v>
      </c>
      <c r="F9588" s="55">
        <v>1006</v>
      </c>
      <c r="G9588" s="55">
        <v>741</v>
      </c>
    </row>
    <row r="9589" spans="2:7">
      <c r="B9589" s="55" t="s">
        <v>266</v>
      </c>
      <c r="C9589" s="55" t="s">
        <v>4356</v>
      </c>
      <c r="D9589" s="55" t="s">
        <v>269</v>
      </c>
      <c r="E9589" s="55" t="s">
        <v>4629</v>
      </c>
      <c r="F9589" s="55">
        <v>414</v>
      </c>
      <c r="G9589" s="55">
        <v>306</v>
      </c>
    </row>
    <row r="9590" spans="2:7">
      <c r="B9590" s="55" t="s">
        <v>266</v>
      </c>
      <c r="C9590" s="55" t="s">
        <v>4356</v>
      </c>
      <c r="D9590" s="55" t="s">
        <v>270</v>
      </c>
      <c r="E9590" s="55" t="s">
        <v>4629</v>
      </c>
      <c r="F9590" s="55">
        <v>341</v>
      </c>
      <c r="G9590" s="55">
        <v>267</v>
      </c>
    </row>
    <row r="9591" spans="2:7">
      <c r="B9591" s="55" t="s">
        <v>266</v>
      </c>
      <c r="C9591" s="55" t="s">
        <v>4356</v>
      </c>
      <c r="D9591" s="55" t="s">
        <v>267</v>
      </c>
      <c r="E9591" s="55" t="s">
        <v>4630</v>
      </c>
      <c r="F9591" s="55">
        <v>113</v>
      </c>
      <c r="G9591" s="55">
        <v>187</v>
      </c>
    </row>
    <row r="9592" spans="2:7">
      <c r="B9592" s="55" t="s">
        <v>266</v>
      </c>
      <c r="C9592" s="55" t="s">
        <v>4356</v>
      </c>
      <c r="D9592" s="55" t="s">
        <v>269</v>
      </c>
      <c r="E9592" s="55" t="s">
        <v>4630</v>
      </c>
      <c r="F9592" s="55">
        <v>91</v>
      </c>
      <c r="G9592" s="55">
        <v>74</v>
      </c>
    </row>
    <row r="9593" spans="2:7">
      <c r="B9593" s="55" t="s">
        <v>266</v>
      </c>
      <c r="C9593" s="55" t="s">
        <v>4356</v>
      </c>
      <c r="D9593" s="55" t="s">
        <v>270</v>
      </c>
      <c r="E9593" s="55" t="s">
        <v>4630</v>
      </c>
      <c r="F9593" s="55">
        <v>48</v>
      </c>
      <c r="G9593" s="55">
        <v>48</v>
      </c>
    </row>
    <row r="9594" spans="2:7">
      <c r="B9594" s="55" t="s">
        <v>266</v>
      </c>
      <c r="C9594" s="55" t="s">
        <v>4356</v>
      </c>
      <c r="D9594" s="55" t="s">
        <v>267</v>
      </c>
      <c r="E9594" s="55" t="s">
        <v>4631</v>
      </c>
      <c r="F9594" s="55">
        <v>510</v>
      </c>
      <c r="G9594" s="55">
        <v>447</v>
      </c>
    </row>
    <row r="9595" spans="2:7">
      <c r="B9595" s="55" t="s">
        <v>266</v>
      </c>
      <c r="C9595" s="55" t="s">
        <v>4356</v>
      </c>
      <c r="D9595" s="55" t="s">
        <v>269</v>
      </c>
      <c r="E9595" s="55" t="s">
        <v>4631</v>
      </c>
      <c r="F9595" s="55">
        <v>121</v>
      </c>
      <c r="G9595" s="55">
        <v>164</v>
      </c>
    </row>
    <row r="9596" spans="2:7">
      <c r="B9596" s="55" t="s">
        <v>266</v>
      </c>
      <c r="C9596" s="55" t="s">
        <v>4356</v>
      </c>
      <c r="D9596" s="55" t="s">
        <v>270</v>
      </c>
      <c r="E9596" s="55" t="s">
        <v>4631</v>
      </c>
      <c r="F9596" s="55">
        <v>36</v>
      </c>
      <c r="G9596" s="55">
        <v>56</v>
      </c>
    </row>
    <row r="9597" spans="2:7">
      <c r="B9597" s="55" t="s">
        <v>266</v>
      </c>
      <c r="C9597" s="55" t="s">
        <v>4356</v>
      </c>
      <c r="D9597" s="55" t="s">
        <v>267</v>
      </c>
      <c r="E9597" s="55" t="s">
        <v>628</v>
      </c>
      <c r="F9597" s="55">
        <v>6</v>
      </c>
      <c r="G9597" s="55">
        <v>24</v>
      </c>
    </row>
    <row r="9598" spans="2:7">
      <c r="B9598" s="55" t="s">
        <v>266</v>
      </c>
      <c r="C9598" s="55" t="s">
        <v>4356</v>
      </c>
      <c r="D9598" s="55" t="s">
        <v>269</v>
      </c>
      <c r="E9598" s="55" t="s">
        <v>628</v>
      </c>
      <c r="F9598" s="55">
        <v>4</v>
      </c>
      <c r="G9598" s="55">
        <v>0</v>
      </c>
    </row>
    <row r="9599" spans="2:7">
      <c r="B9599" s="55" t="s">
        <v>266</v>
      </c>
      <c r="C9599" s="55" t="s">
        <v>4356</v>
      </c>
      <c r="D9599" s="55" t="s">
        <v>270</v>
      </c>
      <c r="E9599" s="55" t="s">
        <v>628</v>
      </c>
      <c r="F9599" s="55">
        <v>0</v>
      </c>
      <c r="G9599" s="55">
        <v>0</v>
      </c>
    </row>
    <row r="9600" spans="2:7">
      <c r="B9600" s="55" t="s">
        <v>266</v>
      </c>
      <c r="C9600" s="55" t="s">
        <v>4356</v>
      </c>
      <c r="D9600" s="55" t="s">
        <v>267</v>
      </c>
      <c r="E9600" s="55" t="s">
        <v>4632</v>
      </c>
      <c r="F9600" s="55">
        <v>351</v>
      </c>
      <c r="G9600" s="55">
        <v>320</v>
      </c>
    </row>
    <row r="9601" spans="2:7">
      <c r="B9601" s="55" t="s">
        <v>266</v>
      </c>
      <c r="C9601" s="55" t="s">
        <v>4356</v>
      </c>
      <c r="D9601" s="55" t="s">
        <v>269</v>
      </c>
      <c r="E9601" s="55" t="s">
        <v>4632</v>
      </c>
      <c r="F9601" s="55">
        <v>257</v>
      </c>
      <c r="G9601" s="55">
        <v>300</v>
      </c>
    </row>
    <row r="9602" spans="2:7">
      <c r="B9602" s="55" t="s">
        <v>266</v>
      </c>
      <c r="C9602" s="55" t="s">
        <v>4356</v>
      </c>
      <c r="D9602" s="55" t="s">
        <v>270</v>
      </c>
      <c r="E9602" s="55" t="s">
        <v>4632</v>
      </c>
      <c r="F9602" s="55">
        <v>72</v>
      </c>
      <c r="G9602" s="55">
        <v>50</v>
      </c>
    </row>
    <row r="9603" spans="2:7">
      <c r="B9603" s="55" t="s">
        <v>266</v>
      </c>
      <c r="C9603" s="55" t="s">
        <v>4356</v>
      </c>
      <c r="D9603" s="55" t="s">
        <v>267</v>
      </c>
      <c r="E9603" s="55" t="s">
        <v>4633</v>
      </c>
      <c r="F9603" s="55">
        <v>99</v>
      </c>
      <c r="G9603" s="55">
        <v>62</v>
      </c>
    </row>
    <row r="9604" spans="2:7">
      <c r="B9604" s="55" t="s">
        <v>266</v>
      </c>
      <c r="C9604" s="55" t="s">
        <v>4356</v>
      </c>
      <c r="D9604" s="55" t="s">
        <v>269</v>
      </c>
      <c r="E9604" s="55" t="s">
        <v>4633</v>
      </c>
      <c r="F9604" s="55">
        <v>7</v>
      </c>
      <c r="G9604" s="55">
        <v>4</v>
      </c>
    </row>
    <row r="9605" spans="2:7">
      <c r="B9605" s="55" t="s">
        <v>266</v>
      </c>
      <c r="C9605" s="55" t="s">
        <v>4356</v>
      </c>
      <c r="D9605" s="55" t="s">
        <v>270</v>
      </c>
      <c r="E9605" s="55" t="s">
        <v>4633</v>
      </c>
      <c r="F9605" s="55">
        <v>2</v>
      </c>
      <c r="G9605" s="55">
        <v>2</v>
      </c>
    </row>
    <row r="9606" spans="2:7">
      <c r="B9606" s="55" t="s">
        <v>266</v>
      </c>
      <c r="C9606" s="55" t="s">
        <v>4356</v>
      </c>
      <c r="D9606" s="55" t="s">
        <v>267</v>
      </c>
      <c r="E9606" s="55" t="s">
        <v>4634</v>
      </c>
      <c r="F9606" s="55">
        <v>780</v>
      </c>
      <c r="G9606" s="55">
        <v>926</v>
      </c>
    </row>
    <row r="9607" spans="2:7">
      <c r="B9607" s="55" t="s">
        <v>266</v>
      </c>
      <c r="C9607" s="55" t="s">
        <v>4356</v>
      </c>
      <c r="D9607" s="55" t="s">
        <v>269</v>
      </c>
      <c r="E9607" s="55" t="s">
        <v>4634</v>
      </c>
      <c r="F9607" s="55">
        <v>411</v>
      </c>
      <c r="G9607" s="55">
        <v>454</v>
      </c>
    </row>
    <row r="9608" spans="2:7">
      <c r="B9608" s="55" t="s">
        <v>266</v>
      </c>
      <c r="C9608" s="55" t="s">
        <v>4356</v>
      </c>
      <c r="D9608" s="55" t="s">
        <v>270</v>
      </c>
      <c r="E9608" s="55" t="s">
        <v>4634</v>
      </c>
      <c r="F9608" s="55">
        <v>241</v>
      </c>
      <c r="G9608" s="55">
        <v>228</v>
      </c>
    </row>
    <row r="9609" spans="2:7">
      <c r="B9609" s="55" t="s">
        <v>266</v>
      </c>
      <c r="C9609" s="55" t="s">
        <v>4356</v>
      </c>
      <c r="D9609" s="55" t="s">
        <v>267</v>
      </c>
      <c r="E9609" s="55" t="s">
        <v>4635</v>
      </c>
      <c r="F9609" s="55">
        <v>9</v>
      </c>
      <c r="G9609" s="55">
        <v>6</v>
      </c>
    </row>
    <row r="9610" spans="2:7">
      <c r="B9610" s="55" t="s">
        <v>266</v>
      </c>
      <c r="C9610" s="55" t="s">
        <v>4356</v>
      </c>
      <c r="D9610" s="55" t="s">
        <v>269</v>
      </c>
      <c r="E9610" s="55" t="s">
        <v>4635</v>
      </c>
      <c r="F9610" s="55">
        <v>2</v>
      </c>
      <c r="G9610" s="55">
        <v>1</v>
      </c>
    </row>
    <row r="9611" spans="2:7">
      <c r="B9611" s="55" t="s">
        <v>266</v>
      </c>
      <c r="C9611" s="55" t="s">
        <v>4356</v>
      </c>
      <c r="D9611" s="55" t="s">
        <v>267</v>
      </c>
      <c r="E9611" s="55" t="s">
        <v>4636</v>
      </c>
      <c r="F9611" s="55">
        <v>0</v>
      </c>
      <c r="G9611" s="55">
        <v>12</v>
      </c>
    </row>
    <row r="9612" spans="2:7">
      <c r="B9612" s="55" t="s">
        <v>266</v>
      </c>
      <c r="C9612" s="55" t="s">
        <v>4356</v>
      </c>
      <c r="D9612" s="55" t="s">
        <v>267</v>
      </c>
      <c r="E9612" s="55" t="s">
        <v>4637</v>
      </c>
      <c r="F9612" s="55">
        <v>90</v>
      </c>
      <c r="G9612" s="55">
        <v>74</v>
      </c>
    </row>
    <row r="9613" spans="2:7">
      <c r="B9613" s="55" t="s">
        <v>266</v>
      </c>
      <c r="C9613" s="55" t="s">
        <v>4356</v>
      </c>
      <c r="D9613" s="55" t="s">
        <v>269</v>
      </c>
      <c r="E9613" s="55" t="s">
        <v>4637</v>
      </c>
      <c r="F9613" s="55">
        <v>123</v>
      </c>
      <c r="G9613" s="55">
        <v>229</v>
      </c>
    </row>
    <row r="9614" spans="2:7">
      <c r="B9614" s="55" t="s">
        <v>266</v>
      </c>
      <c r="C9614" s="55" t="s">
        <v>4356</v>
      </c>
      <c r="D9614" s="55" t="s">
        <v>270</v>
      </c>
      <c r="E9614" s="55" t="s">
        <v>4637</v>
      </c>
      <c r="F9614" s="55">
        <v>48</v>
      </c>
      <c r="G9614" s="55">
        <v>48</v>
      </c>
    </row>
    <row r="9615" spans="2:7">
      <c r="B9615" s="55" t="s">
        <v>266</v>
      </c>
      <c r="C9615" s="55" t="s">
        <v>4356</v>
      </c>
      <c r="D9615" s="55" t="s">
        <v>267</v>
      </c>
      <c r="E9615" s="55" t="s">
        <v>4638</v>
      </c>
      <c r="F9615" s="55">
        <v>261</v>
      </c>
      <c r="G9615" s="55">
        <v>123</v>
      </c>
    </row>
    <row r="9616" spans="2:7">
      <c r="B9616" s="55" t="s">
        <v>266</v>
      </c>
      <c r="C9616" s="55" t="s">
        <v>4356</v>
      </c>
      <c r="D9616" s="55" t="s">
        <v>269</v>
      </c>
      <c r="E9616" s="55" t="s">
        <v>4638</v>
      </c>
      <c r="F9616" s="55">
        <v>68</v>
      </c>
      <c r="G9616" s="55">
        <v>115</v>
      </c>
    </row>
    <row r="9617" spans="2:7">
      <c r="B9617" s="55" t="s">
        <v>266</v>
      </c>
      <c r="C9617" s="55" t="s">
        <v>4356</v>
      </c>
      <c r="D9617" s="55" t="s">
        <v>270</v>
      </c>
      <c r="E9617" s="55" t="s">
        <v>4638</v>
      </c>
      <c r="F9617" s="55">
        <v>21</v>
      </c>
      <c r="G9617" s="55">
        <v>22</v>
      </c>
    </row>
    <row r="9618" spans="2:7">
      <c r="B9618" s="55" t="s">
        <v>266</v>
      </c>
      <c r="C9618" s="55" t="s">
        <v>4356</v>
      </c>
      <c r="D9618" s="55" t="s">
        <v>267</v>
      </c>
      <c r="E9618" s="55" t="s">
        <v>4639</v>
      </c>
      <c r="F9618" s="55">
        <v>2</v>
      </c>
      <c r="G9618" s="55">
        <v>0</v>
      </c>
    </row>
    <row r="9619" spans="2:7">
      <c r="B9619" s="55" t="s">
        <v>266</v>
      </c>
      <c r="C9619" s="55" t="s">
        <v>4356</v>
      </c>
      <c r="D9619" s="55" t="s">
        <v>269</v>
      </c>
      <c r="E9619" s="55" t="s">
        <v>4639</v>
      </c>
      <c r="F9619" s="55">
        <v>0</v>
      </c>
      <c r="G9619" s="55">
        <v>0</v>
      </c>
    </row>
    <row r="9620" spans="2:7">
      <c r="B9620" s="55" t="s">
        <v>266</v>
      </c>
      <c r="C9620" s="55" t="s">
        <v>4356</v>
      </c>
      <c r="D9620" s="55" t="s">
        <v>267</v>
      </c>
      <c r="E9620" s="55" t="s">
        <v>4640</v>
      </c>
      <c r="F9620" s="55">
        <v>198</v>
      </c>
      <c r="G9620" s="55">
        <v>167</v>
      </c>
    </row>
    <row r="9621" spans="2:7">
      <c r="B9621" s="55" t="s">
        <v>266</v>
      </c>
      <c r="C9621" s="55" t="s">
        <v>4356</v>
      </c>
      <c r="D9621" s="55" t="s">
        <v>269</v>
      </c>
      <c r="E9621" s="55" t="s">
        <v>4640</v>
      </c>
      <c r="F9621" s="55">
        <v>42</v>
      </c>
      <c r="G9621" s="55">
        <v>20</v>
      </c>
    </row>
    <row r="9622" spans="2:7">
      <c r="B9622" s="55" t="s">
        <v>266</v>
      </c>
      <c r="C9622" s="55" t="s">
        <v>4356</v>
      </c>
      <c r="D9622" s="55" t="s">
        <v>270</v>
      </c>
      <c r="E9622" s="55" t="s">
        <v>4640</v>
      </c>
      <c r="F9622" s="55">
        <v>20</v>
      </c>
      <c r="G9622" s="55">
        <v>4</v>
      </c>
    </row>
    <row r="9623" spans="2:7">
      <c r="B9623" s="55" t="s">
        <v>266</v>
      </c>
      <c r="C9623" s="55" t="s">
        <v>4356</v>
      </c>
      <c r="D9623" s="55" t="s">
        <v>267</v>
      </c>
      <c r="E9623" s="55" t="s">
        <v>4641</v>
      </c>
      <c r="F9623" s="55">
        <v>350</v>
      </c>
      <c r="G9623" s="55">
        <v>160</v>
      </c>
    </row>
    <row r="9624" spans="2:7">
      <c r="B9624" s="55" t="s">
        <v>266</v>
      </c>
      <c r="C9624" s="55" t="s">
        <v>4356</v>
      </c>
      <c r="D9624" s="55" t="s">
        <v>269</v>
      </c>
      <c r="E9624" s="55" t="s">
        <v>4641</v>
      </c>
      <c r="F9624" s="55">
        <v>250</v>
      </c>
      <c r="G9624" s="55">
        <v>238</v>
      </c>
    </row>
    <row r="9625" spans="2:7">
      <c r="B9625" s="55" t="s">
        <v>266</v>
      </c>
      <c r="C9625" s="55" t="s">
        <v>4356</v>
      </c>
      <c r="D9625" s="55" t="s">
        <v>270</v>
      </c>
      <c r="E9625" s="55" t="s">
        <v>4641</v>
      </c>
      <c r="F9625" s="55">
        <v>175</v>
      </c>
      <c r="G9625" s="55">
        <v>105</v>
      </c>
    </row>
    <row r="9626" spans="2:7">
      <c r="B9626" s="55" t="s">
        <v>266</v>
      </c>
      <c r="C9626" s="55" t="s">
        <v>4356</v>
      </c>
      <c r="D9626" s="55" t="s">
        <v>267</v>
      </c>
      <c r="E9626" s="55" t="s">
        <v>4220</v>
      </c>
      <c r="F9626" s="55">
        <v>160</v>
      </c>
      <c r="G9626" s="55">
        <v>97</v>
      </c>
    </row>
    <row r="9627" spans="2:7">
      <c r="B9627" s="55" t="s">
        <v>266</v>
      </c>
      <c r="C9627" s="55" t="s">
        <v>4356</v>
      </c>
      <c r="D9627" s="55" t="s">
        <v>269</v>
      </c>
      <c r="E9627" s="55" t="s">
        <v>4220</v>
      </c>
      <c r="F9627" s="55">
        <v>15</v>
      </c>
      <c r="G9627" s="55">
        <v>62</v>
      </c>
    </row>
    <row r="9628" spans="2:7">
      <c r="B9628" s="55" t="s">
        <v>266</v>
      </c>
      <c r="C9628" s="55" t="s">
        <v>4356</v>
      </c>
      <c r="D9628" s="55" t="s">
        <v>270</v>
      </c>
      <c r="E9628" s="55" t="s">
        <v>4220</v>
      </c>
      <c r="F9628" s="55">
        <v>3</v>
      </c>
      <c r="G9628" s="55">
        <v>4</v>
      </c>
    </row>
    <row r="9629" spans="2:7">
      <c r="B9629" s="55" t="s">
        <v>266</v>
      </c>
      <c r="C9629" s="55" t="s">
        <v>4356</v>
      </c>
      <c r="D9629" s="55" t="s">
        <v>267</v>
      </c>
      <c r="E9629" s="55" t="s">
        <v>4642</v>
      </c>
      <c r="F9629" s="55">
        <v>60</v>
      </c>
      <c r="G9629" s="55">
        <v>63</v>
      </c>
    </row>
    <row r="9630" spans="2:7">
      <c r="B9630" s="55" t="s">
        <v>266</v>
      </c>
      <c r="C9630" s="55" t="s">
        <v>4356</v>
      </c>
      <c r="D9630" s="55" t="s">
        <v>269</v>
      </c>
      <c r="E9630" s="55" t="s">
        <v>4642</v>
      </c>
      <c r="F9630" s="55">
        <v>3</v>
      </c>
      <c r="G9630" s="55">
        <v>30</v>
      </c>
    </row>
    <row r="9631" spans="2:7">
      <c r="B9631" s="55" t="s">
        <v>266</v>
      </c>
      <c r="C9631" s="55" t="s">
        <v>4356</v>
      </c>
      <c r="D9631" s="55" t="s">
        <v>270</v>
      </c>
      <c r="E9631" s="55" t="s">
        <v>4642</v>
      </c>
      <c r="F9631" s="55">
        <v>1</v>
      </c>
      <c r="G9631" s="55">
        <v>0</v>
      </c>
    </row>
    <row r="9632" spans="2:7">
      <c r="B9632" s="55" t="s">
        <v>266</v>
      </c>
      <c r="C9632" s="55" t="s">
        <v>4356</v>
      </c>
      <c r="D9632" s="55" t="s">
        <v>267</v>
      </c>
      <c r="E9632" s="55" t="s">
        <v>4643</v>
      </c>
      <c r="F9632" s="55">
        <v>620</v>
      </c>
      <c r="G9632" s="55">
        <v>622</v>
      </c>
    </row>
    <row r="9633" spans="2:7">
      <c r="B9633" s="55" t="s">
        <v>266</v>
      </c>
      <c r="C9633" s="55" t="s">
        <v>4356</v>
      </c>
      <c r="D9633" s="55" t="s">
        <v>269</v>
      </c>
      <c r="E9633" s="55" t="s">
        <v>4643</v>
      </c>
      <c r="F9633" s="55">
        <v>403</v>
      </c>
      <c r="G9633" s="55">
        <v>351</v>
      </c>
    </row>
    <row r="9634" spans="2:7">
      <c r="B9634" s="55" t="s">
        <v>266</v>
      </c>
      <c r="C9634" s="55" t="s">
        <v>4356</v>
      </c>
      <c r="D9634" s="55" t="s">
        <v>270</v>
      </c>
      <c r="E9634" s="55" t="s">
        <v>4643</v>
      </c>
      <c r="F9634" s="55">
        <v>187</v>
      </c>
      <c r="G9634" s="55">
        <v>177</v>
      </c>
    </row>
    <row r="9635" spans="2:7">
      <c r="B9635" s="55" t="s">
        <v>266</v>
      </c>
      <c r="C9635" s="55" t="s">
        <v>4356</v>
      </c>
      <c r="D9635" s="55" t="s">
        <v>267</v>
      </c>
      <c r="E9635" s="55" t="s">
        <v>4644</v>
      </c>
      <c r="F9635" s="55">
        <v>9</v>
      </c>
      <c r="G9635" s="55">
        <v>16</v>
      </c>
    </row>
    <row r="9636" spans="2:7">
      <c r="B9636" s="55" t="s">
        <v>266</v>
      </c>
      <c r="C9636" s="55" t="s">
        <v>4356</v>
      </c>
      <c r="D9636" s="55" t="s">
        <v>267</v>
      </c>
      <c r="E9636" s="55" t="s">
        <v>4645</v>
      </c>
      <c r="F9636" s="55">
        <v>42</v>
      </c>
      <c r="G9636" s="55">
        <v>34</v>
      </c>
    </row>
    <row r="9637" spans="2:7">
      <c r="B9637" s="55" t="s">
        <v>266</v>
      </c>
      <c r="C9637" s="55" t="s">
        <v>4356</v>
      </c>
      <c r="D9637" s="55" t="s">
        <v>269</v>
      </c>
      <c r="E9637" s="55" t="s">
        <v>4645</v>
      </c>
      <c r="F9637" s="55">
        <v>0</v>
      </c>
      <c r="G9637" s="55">
        <v>2</v>
      </c>
    </row>
    <row r="9638" spans="2:7">
      <c r="B9638" s="55" t="s">
        <v>266</v>
      </c>
      <c r="C9638" s="55" t="s">
        <v>4356</v>
      </c>
      <c r="D9638" s="55" t="s">
        <v>270</v>
      </c>
      <c r="E9638" s="55" t="s">
        <v>4645</v>
      </c>
      <c r="F9638" s="55">
        <v>3</v>
      </c>
      <c r="G9638" s="55">
        <v>2</v>
      </c>
    </row>
    <row r="9639" spans="2:7">
      <c r="B9639" s="55" t="s">
        <v>266</v>
      </c>
      <c r="C9639" s="55" t="s">
        <v>4356</v>
      </c>
      <c r="D9639" s="55" t="s">
        <v>267</v>
      </c>
      <c r="E9639" s="55" t="s">
        <v>4646</v>
      </c>
      <c r="F9639" s="55">
        <v>8</v>
      </c>
      <c r="G9639" s="55">
        <v>6</v>
      </c>
    </row>
    <row r="9640" spans="2:7">
      <c r="B9640" s="55" t="s">
        <v>266</v>
      </c>
      <c r="C9640" s="55" t="s">
        <v>4356</v>
      </c>
      <c r="D9640" s="55" t="s">
        <v>269</v>
      </c>
      <c r="E9640" s="55" t="s">
        <v>4646</v>
      </c>
      <c r="F9640" s="55">
        <v>3</v>
      </c>
      <c r="G9640" s="55">
        <v>0</v>
      </c>
    </row>
    <row r="9641" spans="2:7">
      <c r="B9641" s="55" t="s">
        <v>266</v>
      </c>
      <c r="C9641" s="55" t="s">
        <v>4356</v>
      </c>
      <c r="D9641" s="55" t="s">
        <v>270</v>
      </c>
      <c r="E9641" s="55" t="s">
        <v>4646</v>
      </c>
      <c r="F9641" s="55">
        <v>0</v>
      </c>
      <c r="G9641" s="55">
        <v>0</v>
      </c>
    </row>
    <row r="9642" spans="2:7">
      <c r="B9642" s="55" t="s">
        <v>266</v>
      </c>
      <c r="C9642" s="55" t="s">
        <v>4356</v>
      </c>
      <c r="D9642" s="55" t="s">
        <v>267</v>
      </c>
      <c r="E9642" s="55" t="s">
        <v>4647</v>
      </c>
      <c r="F9642" s="55">
        <v>3</v>
      </c>
      <c r="G9642" s="55">
        <v>7</v>
      </c>
    </row>
    <row r="9643" spans="2:7">
      <c r="B9643" s="55" t="s">
        <v>266</v>
      </c>
      <c r="C9643" s="55" t="s">
        <v>4356</v>
      </c>
      <c r="D9643" s="55" t="s">
        <v>267</v>
      </c>
      <c r="E9643" s="55" t="s">
        <v>4648</v>
      </c>
      <c r="F9643" s="55">
        <v>59</v>
      </c>
      <c r="G9643" s="55">
        <v>79</v>
      </c>
    </row>
    <row r="9644" spans="2:7">
      <c r="B9644" s="55" t="s">
        <v>266</v>
      </c>
      <c r="C9644" s="55" t="s">
        <v>4356</v>
      </c>
      <c r="D9644" s="55" t="s">
        <v>269</v>
      </c>
      <c r="E9644" s="55" t="s">
        <v>4648</v>
      </c>
      <c r="F9644" s="55">
        <v>31</v>
      </c>
      <c r="G9644" s="55">
        <v>17</v>
      </c>
    </row>
    <row r="9645" spans="2:7">
      <c r="B9645" s="55" t="s">
        <v>266</v>
      </c>
      <c r="C9645" s="55" t="s">
        <v>4356</v>
      </c>
      <c r="D9645" s="55" t="s">
        <v>270</v>
      </c>
      <c r="E9645" s="55" t="s">
        <v>4648</v>
      </c>
      <c r="F9645" s="55">
        <v>7</v>
      </c>
      <c r="G9645" s="55">
        <v>7</v>
      </c>
    </row>
    <row r="9646" spans="2:7">
      <c r="B9646" s="55" t="s">
        <v>266</v>
      </c>
      <c r="C9646" s="55" t="s">
        <v>4356</v>
      </c>
      <c r="D9646" s="55" t="s">
        <v>267</v>
      </c>
      <c r="E9646" s="55" t="s">
        <v>4649</v>
      </c>
      <c r="F9646" s="55">
        <v>5</v>
      </c>
      <c r="G9646" s="55">
        <v>4</v>
      </c>
    </row>
    <row r="9647" spans="2:7">
      <c r="B9647" s="55" t="s">
        <v>266</v>
      </c>
      <c r="C9647" s="55" t="s">
        <v>4356</v>
      </c>
      <c r="D9647" s="55" t="s">
        <v>269</v>
      </c>
      <c r="E9647" s="55" t="s">
        <v>4649</v>
      </c>
      <c r="F9647" s="55">
        <v>2</v>
      </c>
      <c r="G9647" s="55">
        <v>1</v>
      </c>
    </row>
    <row r="9648" spans="2:7">
      <c r="B9648" s="55" t="s">
        <v>266</v>
      </c>
      <c r="C9648" s="55" t="s">
        <v>4356</v>
      </c>
      <c r="D9648" s="55" t="s">
        <v>267</v>
      </c>
      <c r="E9648" s="55" t="s">
        <v>4650</v>
      </c>
      <c r="F9648" s="55">
        <v>0</v>
      </c>
      <c r="G9648" s="55">
        <v>2</v>
      </c>
    </row>
    <row r="9649" spans="2:7">
      <c r="B9649" s="55" t="s">
        <v>266</v>
      </c>
      <c r="C9649" s="55" t="s">
        <v>4356</v>
      </c>
      <c r="D9649" s="55" t="s">
        <v>269</v>
      </c>
      <c r="E9649" s="55" t="s">
        <v>4650</v>
      </c>
      <c r="F9649" s="55">
        <v>0</v>
      </c>
      <c r="G9649" s="55">
        <v>0</v>
      </c>
    </row>
    <row r="9650" spans="2:7">
      <c r="B9650" s="55" t="s">
        <v>266</v>
      </c>
      <c r="C9650" s="55" t="s">
        <v>4356</v>
      </c>
      <c r="D9650" s="55" t="s">
        <v>267</v>
      </c>
      <c r="E9650" s="55" t="s">
        <v>4651</v>
      </c>
      <c r="F9650" s="55">
        <v>1932</v>
      </c>
      <c r="G9650" s="55">
        <v>2070</v>
      </c>
    </row>
    <row r="9651" spans="2:7">
      <c r="B9651" s="55" t="s">
        <v>266</v>
      </c>
      <c r="C9651" s="55" t="s">
        <v>4356</v>
      </c>
      <c r="D9651" s="55" t="s">
        <v>269</v>
      </c>
      <c r="E9651" s="55" t="s">
        <v>4651</v>
      </c>
      <c r="F9651" s="55">
        <v>1062</v>
      </c>
      <c r="G9651" s="55">
        <v>947</v>
      </c>
    </row>
    <row r="9652" spans="2:7">
      <c r="B9652" s="55" t="s">
        <v>266</v>
      </c>
      <c r="C9652" s="55" t="s">
        <v>4356</v>
      </c>
      <c r="D9652" s="55" t="s">
        <v>270</v>
      </c>
      <c r="E9652" s="55" t="s">
        <v>4651</v>
      </c>
      <c r="F9652" s="55">
        <v>829</v>
      </c>
      <c r="G9652" s="55">
        <v>713</v>
      </c>
    </row>
    <row r="9653" spans="2:7">
      <c r="B9653" s="55" t="s">
        <v>266</v>
      </c>
      <c r="C9653" s="55" t="s">
        <v>4356</v>
      </c>
      <c r="D9653" s="55" t="s">
        <v>267</v>
      </c>
      <c r="E9653" s="55" t="s">
        <v>4652</v>
      </c>
      <c r="F9653" s="55">
        <v>79</v>
      </c>
      <c r="G9653" s="55">
        <v>102</v>
      </c>
    </row>
    <row r="9654" spans="2:7">
      <c r="B9654" s="55" t="s">
        <v>266</v>
      </c>
      <c r="C9654" s="55" t="s">
        <v>4356</v>
      </c>
      <c r="D9654" s="55" t="s">
        <v>269</v>
      </c>
      <c r="E9654" s="55" t="s">
        <v>4652</v>
      </c>
      <c r="F9654" s="55">
        <v>28</v>
      </c>
      <c r="G9654" s="55">
        <v>23</v>
      </c>
    </row>
    <row r="9655" spans="2:7">
      <c r="B9655" s="55" t="s">
        <v>266</v>
      </c>
      <c r="C9655" s="55" t="s">
        <v>4356</v>
      </c>
      <c r="D9655" s="55" t="s">
        <v>270</v>
      </c>
      <c r="E9655" s="55" t="s">
        <v>4652</v>
      </c>
      <c r="F9655" s="55">
        <v>3</v>
      </c>
      <c r="G9655" s="55">
        <v>3</v>
      </c>
    </row>
    <row r="9656" spans="2:7">
      <c r="B9656" s="55" t="s">
        <v>266</v>
      </c>
      <c r="C9656" s="55" t="s">
        <v>4356</v>
      </c>
      <c r="D9656" s="55" t="s">
        <v>267</v>
      </c>
      <c r="E9656" s="55" t="s">
        <v>4653</v>
      </c>
      <c r="F9656" s="55">
        <v>20</v>
      </c>
      <c r="G9656" s="55">
        <v>26</v>
      </c>
    </row>
    <row r="9657" spans="2:7">
      <c r="B9657" s="55" t="s">
        <v>266</v>
      </c>
      <c r="C9657" s="55" t="s">
        <v>4356</v>
      </c>
      <c r="D9657" s="55" t="s">
        <v>269</v>
      </c>
      <c r="E9657" s="55" t="s">
        <v>4653</v>
      </c>
      <c r="F9657" s="55">
        <v>6</v>
      </c>
      <c r="G9657" s="55">
        <v>1</v>
      </c>
    </row>
    <row r="9658" spans="2:7">
      <c r="B9658" s="55" t="s">
        <v>266</v>
      </c>
      <c r="C9658" s="55" t="s">
        <v>4356</v>
      </c>
      <c r="D9658" s="55" t="s">
        <v>270</v>
      </c>
      <c r="E9658" s="55" t="s">
        <v>4653</v>
      </c>
      <c r="F9658" s="55">
        <v>2</v>
      </c>
      <c r="G9658" s="55">
        <v>5</v>
      </c>
    </row>
    <row r="9659" spans="2:7">
      <c r="B9659" s="55" t="s">
        <v>266</v>
      </c>
      <c r="C9659" s="55" t="s">
        <v>4356</v>
      </c>
      <c r="D9659" s="55" t="s">
        <v>267</v>
      </c>
      <c r="E9659" s="55" t="s">
        <v>4654</v>
      </c>
      <c r="F9659" s="55">
        <v>40</v>
      </c>
      <c r="G9659" s="55">
        <v>9</v>
      </c>
    </row>
    <row r="9660" spans="2:7">
      <c r="B9660" s="55" t="s">
        <v>266</v>
      </c>
      <c r="C9660" s="55" t="s">
        <v>4356</v>
      </c>
      <c r="D9660" s="55" t="s">
        <v>269</v>
      </c>
      <c r="E9660" s="55" t="s">
        <v>4654</v>
      </c>
      <c r="F9660" s="55">
        <v>27</v>
      </c>
      <c r="G9660" s="55">
        <v>6</v>
      </c>
    </row>
    <row r="9661" spans="2:7">
      <c r="B9661" s="55" t="s">
        <v>266</v>
      </c>
      <c r="C9661" s="55" t="s">
        <v>4356</v>
      </c>
      <c r="D9661" s="55" t="s">
        <v>270</v>
      </c>
      <c r="E9661" s="55" t="s">
        <v>4654</v>
      </c>
      <c r="F9661" s="55">
        <v>0</v>
      </c>
      <c r="G9661" s="55">
        <v>0</v>
      </c>
    </row>
    <row r="9662" spans="2:7">
      <c r="B9662" s="55" t="s">
        <v>266</v>
      </c>
      <c r="C9662" s="55" t="s">
        <v>4356</v>
      </c>
      <c r="D9662" s="55" t="s">
        <v>267</v>
      </c>
      <c r="E9662" s="55" t="s">
        <v>4655</v>
      </c>
      <c r="F9662" s="55">
        <v>0</v>
      </c>
      <c r="G9662" s="55">
        <v>3</v>
      </c>
    </row>
    <row r="9663" spans="2:7">
      <c r="B9663" s="55" t="s">
        <v>266</v>
      </c>
      <c r="C9663" s="55" t="s">
        <v>4356</v>
      </c>
      <c r="D9663" s="55" t="s">
        <v>267</v>
      </c>
      <c r="E9663" s="55" t="s">
        <v>4656</v>
      </c>
      <c r="F9663" s="55">
        <v>0</v>
      </c>
      <c r="G9663" s="55">
        <v>0</v>
      </c>
    </row>
    <row r="9664" spans="2:7">
      <c r="B9664" s="55" t="s">
        <v>266</v>
      </c>
      <c r="C9664" s="55" t="s">
        <v>4356</v>
      </c>
      <c r="D9664" s="55" t="s">
        <v>267</v>
      </c>
      <c r="E9664" s="55" t="s">
        <v>4657</v>
      </c>
      <c r="F9664" s="55">
        <v>2</v>
      </c>
      <c r="G9664" s="55">
        <v>2</v>
      </c>
    </row>
    <row r="9665" spans="2:7">
      <c r="B9665" s="55" t="s">
        <v>266</v>
      </c>
      <c r="C9665" s="55" t="s">
        <v>4356</v>
      </c>
      <c r="D9665" s="55" t="s">
        <v>269</v>
      </c>
      <c r="E9665" s="55" t="s">
        <v>4657</v>
      </c>
      <c r="F9665" s="55">
        <v>0</v>
      </c>
      <c r="G9665" s="55">
        <v>0</v>
      </c>
    </row>
    <row r="9666" spans="2:7">
      <c r="B9666" s="55" t="s">
        <v>266</v>
      </c>
      <c r="C9666" s="55" t="s">
        <v>4356</v>
      </c>
      <c r="D9666" s="55" t="s">
        <v>270</v>
      </c>
      <c r="E9666" s="55" t="s">
        <v>4657</v>
      </c>
      <c r="F9666" s="55">
        <v>0</v>
      </c>
      <c r="G9666" s="55">
        <v>0</v>
      </c>
    </row>
    <row r="9667" spans="2:7">
      <c r="B9667" s="55" t="s">
        <v>266</v>
      </c>
      <c r="C9667" s="55" t="s">
        <v>4356</v>
      </c>
      <c r="D9667" s="55" t="s">
        <v>267</v>
      </c>
      <c r="E9667" s="55" t="s">
        <v>4658</v>
      </c>
      <c r="F9667" s="55">
        <v>185</v>
      </c>
      <c r="G9667" s="55">
        <v>87</v>
      </c>
    </row>
    <row r="9668" spans="2:7">
      <c r="B9668" s="55" t="s">
        <v>266</v>
      </c>
      <c r="C9668" s="55" t="s">
        <v>4356</v>
      </c>
      <c r="D9668" s="55" t="s">
        <v>269</v>
      </c>
      <c r="E9668" s="55" t="s">
        <v>4658</v>
      </c>
      <c r="F9668" s="55">
        <v>11</v>
      </c>
      <c r="G9668" s="55">
        <v>11</v>
      </c>
    </row>
    <row r="9669" spans="2:7">
      <c r="B9669" s="55" t="s">
        <v>266</v>
      </c>
      <c r="C9669" s="55" t="s">
        <v>4356</v>
      </c>
      <c r="D9669" s="55" t="s">
        <v>270</v>
      </c>
      <c r="E9669" s="55" t="s">
        <v>4658</v>
      </c>
      <c r="F9669" s="55">
        <v>9</v>
      </c>
      <c r="G9669" s="55">
        <v>0</v>
      </c>
    </row>
    <row r="9670" spans="2:7">
      <c r="B9670" s="55" t="s">
        <v>266</v>
      </c>
      <c r="C9670" s="55" t="s">
        <v>4356</v>
      </c>
      <c r="D9670" s="55" t="s">
        <v>267</v>
      </c>
      <c r="E9670" s="55" t="s">
        <v>4659</v>
      </c>
      <c r="F9670" s="55">
        <v>36</v>
      </c>
      <c r="G9670" s="55">
        <v>21</v>
      </c>
    </row>
    <row r="9671" spans="2:7">
      <c r="B9671" s="55" t="s">
        <v>266</v>
      </c>
      <c r="C9671" s="55" t="s">
        <v>4356</v>
      </c>
      <c r="D9671" s="55" t="s">
        <v>269</v>
      </c>
      <c r="E9671" s="55" t="s">
        <v>4659</v>
      </c>
      <c r="F9671" s="55">
        <v>16</v>
      </c>
      <c r="G9671" s="55">
        <v>7</v>
      </c>
    </row>
    <row r="9672" spans="2:7">
      <c r="B9672" s="55" t="s">
        <v>266</v>
      </c>
      <c r="C9672" s="55" t="s">
        <v>4356</v>
      </c>
      <c r="D9672" s="55" t="s">
        <v>270</v>
      </c>
      <c r="E9672" s="55" t="s">
        <v>4659</v>
      </c>
      <c r="F9672" s="55">
        <v>0</v>
      </c>
      <c r="G9672" s="55">
        <v>0</v>
      </c>
    </row>
    <row r="9673" spans="2:7">
      <c r="B9673" s="55" t="s">
        <v>266</v>
      </c>
      <c r="C9673" s="55" t="s">
        <v>4356</v>
      </c>
      <c r="D9673" s="55" t="s">
        <v>267</v>
      </c>
      <c r="E9673" s="55" t="s">
        <v>4660</v>
      </c>
      <c r="F9673" s="55">
        <v>474</v>
      </c>
      <c r="G9673" s="55">
        <v>617</v>
      </c>
    </row>
    <row r="9674" spans="2:7">
      <c r="B9674" s="55" t="s">
        <v>266</v>
      </c>
      <c r="C9674" s="55" t="s">
        <v>4356</v>
      </c>
      <c r="D9674" s="55" t="s">
        <v>269</v>
      </c>
      <c r="E9674" s="55" t="s">
        <v>4660</v>
      </c>
      <c r="F9674" s="55">
        <v>1063</v>
      </c>
      <c r="G9674" s="55">
        <v>1656</v>
      </c>
    </row>
    <row r="9675" spans="2:7">
      <c r="B9675" s="55" t="s">
        <v>266</v>
      </c>
      <c r="C9675" s="55" t="s">
        <v>4356</v>
      </c>
      <c r="D9675" s="55" t="s">
        <v>270</v>
      </c>
      <c r="E9675" s="55" t="s">
        <v>4660</v>
      </c>
      <c r="F9675" s="55">
        <v>37</v>
      </c>
      <c r="G9675" s="55">
        <v>45</v>
      </c>
    </row>
    <row r="9676" spans="2:7">
      <c r="B9676" s="55" t="s">
        <v>266</v>
      </c>
      <c r="C9676" s="55" t="s">
        <v>4356</v>
      </c>
      <c r="D9676" s="55" t="s">
        <v>267</v>
      </c>
      <c r="E9676" s="55" t="s">
        <v>4661</v>
      </c>
      <c r="F9676" s="55">
        <v>327</v>
      </c>
      <c r="G9676" s="55">
        <v>273</v>
      </c>
    </row>
    <row r="9677" spans="2:7">
      <c r="B9677" s="55" t="s">
        <v>266</v>
      </c>
      <c r="C9677" s="55" t="s">
        <v>4356</v>
      </c>
      <c r="D9677" s="55" t="s">
        <v>269</v>
      </c>
      <c r="E9677" s="55" t="s">
        <v>4661</v>
      </c>
      <c r="F9677" s="55">
        <v>160</v>
      </c>
      <c r="G9677" s="55">
        <v>170</v>
      </c>
    </row>
    <row r="9678" spans="2:7">
      <c r="B9678" s="55" t="s">
        <v>266</v>
      </c>
      <c r="C9678" s="55" t="s">
        <v>4356</v>
      </c>
      <c r="D9678" s="55" t="s">
        <v>270</v>
      </c>
      <c r="E9678" s="55" t="s">
        <v>4661</v>
      </c>
      <c r="F9678" s="55">
        <v>49</v>
      </c>
      <c r="G9678" s="55">
        <v>38</v>
      </c>
    </row>
    <row r="9679" spans="2:7">
      <c r="B9679" s="55" t="s">
        <v>266</v>
      </c>
      <c r="C9679" s="55" t="s">
        <v>4356</v>
      </c>
      <c r="D9679" s="55" t="s">
        <v>267</v>
      </c>
      <c r="E9679" s="55" t="s">
        <v>4662</v>
      </c>
      <c r="F9679" s="55">
        <v>1379</v>
      </c>
      <c r="G9679" s="55">
        <v>1553</v>
      </c>
    </row>
    <row r="9680" spans="2:7">
      <c r="B9680" s="55" t="s">
        <v>266</v>
      </c>
      <c r="C9680" s="55" t="s">
        <v>4356</v>
      </c>
      <c r="D9680" s="55" t="s">
        <v>269</v>
      </c>
      <c r="E9680" s="55" t="s">
        <v>4662</v>
      </c>
      <c r="F9680" s="55">
        <v>1408</v>
      </c>
      <c r="G9680" s="55">
        <v>1500</v>
      </c>
    </row>
    <row r="9681" spans="2:7">
      <c r="B9681" s="55" t="s">
        <v>266</v>
      </c>
      <c r="C9681" s="55" t="s">
        <v>4356</v>
      </c>
      <c r="D9681" s="55" t="s">
        <v>270</v>
      </c>
      <c r="E9681" s="55" t="s">
        <v>4662</v>
      </c>
      <c r="F9681" s="55">
        <v>316</v>
      </c>
      <c r="G9681" s="55">
        <v>310</v>
      </c>
    </row>
    <row r="9682" spans="2:7">
      <c r="B9682" s="55" t="s">
        <v>266</v>
      </c>
      <c r="C9682" s="55" t="s">
        <v>4356</v>
      </c>
      <c r="D9682" s="55" t="s">
        <v>267</v>
      </c>
      <c r="E9682" s="55" t="s">
        <v>4663</v>
      </c>
      <c r="F9682" s="55">
        <v>49</v>
      </c>
      <c r="G9682" s="55">
        <v>0</v>
      </c>
    </row>
    <row r="9683" spans="2:7">
      <c r="B9683" s="55" t="s">
        <v>266</v>
      </c>
      <c r="C9683" s="55" t="s">
        <v>4356</v>
      </c>
      <c r="D9683" s="55" t="s">
        <v>269</v>
      </c>
      <c r="E9683" s="55" t="s">
        <v>4663</v>
      </c>
      <c r="F9683" s="55">
        <v>0</v>
      </c>
      <c r="G9683" s="55">
        <v>3</v>
      </c>
    </row>
    <row r="9684" spans="2:7">
      <c r="B9684" s="55" t="s">
        <v>266</v>
      </c>
      <c r="C9684" s="55" t="s">
        <v>4356</v>
      </c>
      <c r="D9684" s="55" t="s">
        <v>270</v>
      </c>
      <c r="E9684" s="55" t="s">
        <v>4663</v>
      </c>
      <c r="F9684" s="55">
        <v>1</v>
      </c>
      <c r="G9684" s="55">
        <v>3</v>
      </c>
    </row>
    <row r="9685" spans="2:7">
      <c r="B9685" s="55" t="s">
        <v>266</v>
      </c>
      <c r="C9685" s="55" t="s">
        <v>4356</v>
      </c>
      <c r="D9685" s="55" t="s">
        <v>267</v>
      </c>
      <c r="E9685" s="55" t="s">
        <v>4664</v>
      </c>
      <c r="F9685" s="55">
        <v>668</v>
      </c>
      <c r="G9685" s="55">
        <v>610</v>
      </c>
    </row>
    <row r="9686" spans="2:7">
      <c r="B9686" s="55" t="s">
        <v>266</v>
      </c>
      <c r="C9686" s="55" t="s">
        <v>4356</v>
      </c>
      <c r="D9686" s="55" t="s">
        <v>269</v>
      </c>
      <c r="E9686" s="55" t="s">
        <v>4664</v>
      </c>
      <c r="F9686" s="55">
        <v>320</v>
      </c>
      <c r="G9686" s="55">
        <v>358</v>
      </c>
    </row>
    <row r="9687" spans="2:7">
      <c r="B9687" s="55" t="s">
        <v>266</v>
      </c>
      <c r="C9687" s="55" t="s">
        <v>4356</v>
      </c>
      <c r="D9687" s="55" t="s">
        <v>270</v>
      </c>
      <c r="E9687" s="55" t="s">
        <v>4664</v>
      </c>
      <c r="F9687" s="55">
        <v>104</v>
      </c>
      <c r="G9687" s="55">
        <v>109</v>
      </c>
    </row>
    <row r="9688" spans="2:7">
      <c r="B9688" s="55" t="s">
        <v>266</v>
      </c>
      <c r="C9688" s="55" t="s">
        <v>4356</v>
      </c>
      <c r="D9688" s="55" t="s">
        <v>267</v>
      </c>
      <c r="E9688" s="55" t="s">
        <v>4665</v>
      </c>
      <c r="F9688" s="55">
        <v>231</v>
      </c>
      <c r="G9688" s="55">
        <v>612</v>
      </c>
    </row>
    <row r="9689" spans="2:7">
      <c r="B9689" s="55" t="s">
        <v>266</v>
      </c>
      <c r="C9689" s="55" t="s">
        <v>4356</v>
      </c>
      <c r="D9689" s="55" t="s">
        <v>269</v>
      </c>
      <c r="E9689" s="55" t="s">
        <v>4665</v>
      </c>
      <c r="F9689" s="55">
        <v>239</v>
      </c>
      <c r="G9689" s="55">
        <v>106</v>
      </c>
    </row>
    <row r="9690" spans="2:7">
      <c r="B9690" s="55" t="s">
        <v>266</v>
      </c>
      <c r="C9690" s="55" t="s">
        <v>4356</v>
      </c>
      <c r="D9690" s="55" t="s">
        <v>270</v>
      </c>
      <c r="E9690" s="55" t="s">
        <v>4665</v>
      </c>
      <c r="F9690" s="55">
        <v>54</v>
      </c>
      <c r="G9690" s="55">
        <v>29</v>
      </c>
    </row>
    <row r="9691" spans="2:7">
      <c r="B9691" s="55" t="s">
        <v>266</v>
      </c>
      <c r="C9691" s="55" t="s">
        <v>4356</v>
      </c>
      <c r="D9691" s="55" t="s">
        <v>267</v>
      </c>
      <c r="E9691" s="55" t="s">
        <v>4666</v>
      </c>
      <c r="F9691" s="55">
        <v>0</v>
      </c>
      <c r="G9691" s="55">
        <v>0</v>
      </c>
    </row>
    <row r="9692" spans="2:7">
      <c r="B9692" s="55" t="s">
        <v>266</v>
      </c>
      <c r="C9692" s="55" t="s">
        <v>4356</v>
      </c>
      <c r="D9692" s="55" t="s">
        <v>270</v>
      </c>
      <c r="E9692" s="55" t="s">
        <v>4666</v>
      </c>
      <c r="F9692" s="55">
        <v>0</v>
      </c>
      <c r="G9692" s="55">
        <v>0</v>
      </c>
    </row>
    <row r="9693" spans="2:7">
      <c r="B9693" s="55" t="s">
        <v>266</v>
      </c>
      <c r="C9693" s="55" t="s">
        <v>4356</v>
      </c>
      <c r="D9693" s="55" t="s">
        <v>267</v>
      </c>
      <c r="E9693" s="55" t="s">
        <v>4667</v>
      </c>
      <c r="F9693" s="55">
        <v>159</v>
      </c>
      <c r="G9693" s="55">
        <v>164</v>
      </c>
    </row>
    <row r="9694" spans="2:7">
      <c r="B9694" s="55" t="s">
        <v>266</v>
      </c>
      <c r="C9694" s="55" t="s">
        <v>4356</v>
      </c>
      <c r="D9694" s="55" t="s">
        <v>269</v>
      </c>
      <c r="E9694" s="55" t="s">
        <v>4667</v>
      </c>
      <c r="F9694" s="55">
        <v>25</v>
      </c>
      <c r="G9694" s="55">
        <v>62</v>
      </c>
    </row>
    <row r="9695" spans="2:7">
      <c r="B9695" s="55" t="s">
        <v>266</v>
      </c>
      <c r="C9695" s="55" t="s">
        <v>4356</v>
      </c>
      <c r="D9695" s="55" t="s">
        <v>270</v>
      </c>
      <c r="E9695" s="55" t="s">
        <v>4667</v>
      </c>
      <c r="F9695" s="55">
        <v>14</v>
      </c>
      <c r="G9695" s="55">
        <v>24</v>
      </c>
    </row>
    <row r="9696" spans="2:7">
      <c r="B9696" s="55" t="s">
        <v>266</v>
      </c>
      <c r="C9696" s="55" t="s">
        <v>4356</v>
      </c>
      <c r="D9696" s="55" t="s">
        <v>267</v>
      </c>
      <c r="E9696" s="55" t="s">
        <v>4668</v>
      </c>
      <c r="F9696" s="55">
        <v>158</v>
      </c>
      <c r="G9696" s="55">
        <v>132</v>
      </c>
    </row>
    <row r="9697" spans="2:7">
      <c r="B9697" s="55" t="s">
        <v>266</v>
      </c>
      <c r="C9697" s="55" t="s">
        <v>4356</v>
      </c>
      <c r="D9697" s="55" t="s">
        <v>269</v>
      </c>
      <c r="E9697" s="55" t="s">
        <v>4668</v>
      </c>
      <c r="F9697" s="55">
        <v>48</v>
      </c>
      <c r="G9697" s="55">
        <v>248</v>
      </c>
    </row>
    <row r="9698" spans="2:7">
      <c r="B9698" s="55" t="s">
        <v>266</v>
      </c>
      <c r="C9698" s="55" t="s">
        <v>4356</v>
      </c>
      <c r="D9698" s="55" t="s">
        <v>270</v>
      </c>
      <c r="E9698" s="55" t="s">
        <v>4668</v>
      </c>
      <c r="F9698" s="55">
        <v>10</v>
      </c>
      <c r="G9698" s="55">
        <v>6</v>
      </c>
    </row>
    <row r="9699" spans="2:7">
      <c r="B9699" s="55" t="s">
        <v>266</v>
      </c>
      <c r="C9699" s="55" t="s">
        <v>4356</v>
      </c>
      <c r="D9699" s="55" t="s">
        <v>267</v>
      </c>
      <c r="E9699" s="55" t="s">
        <v>4669</v>
      </c>
      <c r="F9699" s="55">
        <v>0</v>
      </c>
      <c r="G9699" s="55">
        <v>0</v>
      </c>
    </row>
    <row r="9700" spans="2:7">
      <c r="B9700" s="55" t="s">
        <v>266</v>
      </c>
      <c r="C9700" s="55" t="s">
        <v>4356</v>
      </c>
      <c r="D9700" s="55" t="s">
        <v>269</v>
      </c>
      <c r="E9700" s="55" t="s">
        <v>4669</v>
      </c>
      <c r="F9700" s="55">
        <v>0</v>
      </c>
      <c r="G9700" s="55">
        <v>0</v>
      </c>
    </row>
    <row r="9701" spans="2:7">
      <c r="B9701" s="55" t="s">
        <v>266</v>
      </c>
      <c r="C9701" s="55" t="s">
        <v>4356</v>
      </c>
      <c r="D9701" s="55" t="s">
        <v>267</v>
      </c>
      <c r="E9701" s="55" t="s">
        <v>4670</v>
      </c>
      <c r="F9701" s="55">
        <v>43</v>
      </c>
      <c r="G9701" s="55">
        <v>46</v>
      </c>
    </row>
    <row r="9702" spans="2:7">
      <c r="B9702" s="55" t="s">
        <v>266</v>
      </c>
      <c r="C9702" s="55" t="s">
        <v>4356</v>
      </c>
      <c r="D9702" s="55" t="s">
        <v>269</v>
      </c>
      <c r="E9702" s="55" t="s">
        <v>4670</v>
      </c>
      <c r="F9702" s="55">
        <v>0</v>
      </c>
      <c r="G9702" s="55">
        <v>6</v>
      </c>
    </row>
    <row r="9703" spans="2:7">
      <c r="B9703" s="55" t="s">
        <v>266</v>
      </c>
      <c r="C9703" s="55" t="s">
        <v>4356</v>
      </c>
      <c r="D9703" s="55" t="s">
        <v>270</v>
      </c>
      <c r="E9703" s="55" t="s">
        <v>4670</v>
      </c>
      <c r="F9703" s="55">
        <v>1</v>
      </c>
      <c r="G9703" s="55">
        <v>1</v>
      </c>
    </row>
    <row r="9704" spans="2:7">
      <c r="B9704" s="55" t="s">
        <v>266</v>
      </c>
      <c r="C9704" s="55" t="s">
        <v>4356</v>
      </c>
      <c r="D9704" s="55" t="s">
        <v>267</v>
      </c>
      <c r="E9704" s="55" t="s">
        <v>4671</v>
      </c>
      <c r="F9704" s="55">
        <v>7</v>
      </c>
      <c r="G9704" s="55">
        <v>2</v>
      </c>
    </row>
    <row r="9705" spans="2:7">
      <c r="B9705" s="55" t="s">
        <v>266</v>
      </c>
      <c r="C9705" s="55" t="s">
        <v>4356</v>
      </c>
      <c r="D9705" s="55" t="s">
        <v>269</v>
      </c>
      <c r="E9705" s="55" t="s">
        <v>4671</v>
      </c>
      <c r="F9705" s="55">
        <v>0</v>
      </c>
      <c r="G9705" s="55">
        <v>0</v>
      </c>
    </row>
    <row r="9706" spans="2:7">
      <c r="B9706" s="55" t="s">
        <v>266</v>
      </c>
      <c r="C9706" s="55" t="s">
        <v>4356</v>
      </c>
      <c r="D9706" s="55" t="s">
        <v>267</v>
      </c>
      <c r="E9706" s="55" t="s">
        <v>4672</v>
      </c>
      <c r="F9706" s="55">
        <v>0</v>
      </c>
      <c r="G9706" s="55">
        <v>2</v>
      </c>
    </row>
    <row r="9707" spans="2:7">
      <c r="B9707" s="55" t="s">
        <v>266</v>
      </c>
      <c r="C9707" s="55" t="s">
        <v>4356</v>
      </c>
      <c r="D9707" s="55" t="s">
        <v>269</v>
      </c>
      <c r="E9707" s="55" t="s">
        <v>4672</v>
      </c>
      <c r="F9707" s="55">
        <v>0</v>
      </c>
      <c r="G9707" s="55">
        <v>0</v>
      </c>
    </row>
    <row r="9708" spans="2:7">
      <c r="B9708" s="55" t="s">
        <v>266</v>
      </c>
      <c r="C9708" s="55" t="s">
        <v>4356</v>
      </c>
      <c r="D9708" s="55" t="s">
        <v>270</v>
      </c>
      <c r="E9708" s="55" t="s">
        <v>4672</v>
      </c>
      <c r="F9708" s="55">
        <v>0</v>
      </c>
      <c r="G9708" s="55">
        <v>0</v>
      </c>
    </row>
    <row r="9709" spans="2:7">
      <c r="B9709" s="55" t="s">
        <v>266</v>
      </c>
      <c r="C9709" s="55" t="s">
        <v>4356</v>
      </c>
      <c r="D9709" s="55" t="s">
        <v>267</v>
      </c>
      <c r="E9709" s="55" t="s">
        <v>4673</v>
      </c>
      <c r="F9709" s="55">
        <v>2</v>
      </c>
      <c r="G9709" s="55">
        <v>13</v>
      </c>
    </row>
    <row r="9710" spans="2:7">
      <c r="B9710" s="55" t="s">
        <v>266</v>
      </c>
      <c r="C9710" s="55" t="s">
        <v>4356</v>
      </c>
      <c r="D9710" s="55" t="s">
        <v>270</v>
      </c>
      <c r="E9710" s="55" t="s">
        <v>4673</v>
      </c>
      <c r="F9710" s="55">
        <v>0</v>
      </c>
      <c r="G9710" s="55">
        <v>0</v>
      </c>
    </row>
    <row r="9711" spans="2:7">
      <c r="B9711" s="55" t="s">
        <v>266</v>
      </c>
      <c r="C9711" s="55" t="s">
        <v>4356</v>
      </c>
      <c r="D9711" s="55" t="s">
        <v>267</v>
      </c>
      <c r="E9711" s="55" t="s">
        <v>4674</v>
      </c>
      <c r="F9711" s="55">
        <v>87</v>
      </c>
      <c r="G9711" s="55">
        <v>100</v>
      </c>
    </row>
    <row r="9712" spans="2:7">
      <c r="B9712" s="55" t="s">
        <v>266</v>
      </c>
      <c r="C9712" s="55" t="s">
        <v>4356</v>
      </c>
      <c r="D9712" s="55" t="s">
        <v>269</v>
      </c>
      <c r="E9712" s="55" t="s">
        <v>4674</v>
      </c>
      <c r="F9712" s="55">
        <v>1</v>
      </c>
      <c r="G9712" s="55">
        <v>13</v>
      </c>
    </row>
    <row r="9713" spans="2:7">
      <c r="B9713" s="55" t="s">
        <v>266</v>
      </c>
      <c r="C9713" s="55" t="s">
        <v>4356</v>
      </c>
      <c r="D9713" s="55" t="s">
        <v>270</v>
      </c>
      <c r="E9713" s="55" t="s">
        <v>4674</v>
      </c>
      <c r="F9713" s="55">
        <v>0</v>
      </c>
      <c r="G9713" s="55">
        <v>0</v>
      </c>
    </row>
    <row r="9714" spans="2:7">
      <c r="B9714" s="55" t="s">
        <v>266</v>
      </c>
      <c r="C9714" s="55" t="s">
        <v>4356</v>
      </c>
      <c r="D9714" s="55" t="s">
        <v>267</v>
      </c>
      <c r="E9714" s="55" t="s">
        <v>4675</v>
      </c>
      <c r="F9714" s="55">
        <v>10</v>
      </c>
      <c r="G9714" s="55">
        <v>9</v>
      </c>
    </row>
    <row r="9715" spans="2:7">
      <c r="B9715" s="55" t="s">
        <v>266</v>
      </c>
      <c r="C9715" s="55" t="s">
        <v>4356</v>
      </c>
      <c r="D9715" s="55" t="s">
        <v>269</v>
      </c>
      <c r="E9715" s="55" t="s">
        <v>4675</v>
      </c>
      <c r="F9715" s="55">
        <v>0</v>
      </c>
      <c r="G9715" s="55">
        <v>0</v>
      </c>
    </row>
    <row r="9716" spans="2:7">
      <c r="B9716" s="55" t="s">
        <v>266</v>
      </c>
      <c r="C9716" s="55" t="s">
        <v>4356</v>
      </c>
      <c r="D9716" s="55" t="s">
        <v>270</v>
      </c>
      <c r="E9716" s="55" t="s">
        <v>4675</v>
      </c>
      <c r="F9716" s="55">
        <v>0</v>
      </c>
      <c r="G9716" s="55">
        <v>0</v>
      </c>
    </row>
    <row r="9717" spans="2:7">
      <c r="B9717" s="55" t="s">
        <v>266</v>
      </c>
      <c r="C9717" s="55" t="s">
        <v>4356</v>
      </c>
      <c r="D9717" s="55" t="s">
        <v>267</v>
      </c>
      <c r="E9717" s="55" t="s">
        <v>4676</v>
      </c>
      <c r="F9717" s="55">
        <v>8</v>
      </c>
      <c r="G9717" s="55">
        <v>3</v>
      </c>
    </row>
    <row r="9718" spans="2:7">
      <c r="B9718" s="55" t="s">
        <v>266</v>
      </c>
      <c r="C9718" s="55" t="s">
        <v>4356</v>
      </c>
      <c r="D9718" s="55" t="s">
        <v>269</v>
      </c>
      <c r="E9718" s="55" t="s">
        <v>4676</v>
      </c>
      <c r="F9718" s="55">
        <v>0</v>
      </c>
      <c r="G9718" s="55">
        <v>0</v>
      </c>
    </row>
    <row r="9719" spans="2:7">
      <c r="B9719" s="55" t="s">
        <v>266</v>
      </c>
      <c r="C9719" s="55" t="s">
        <v>4356</v>
      </c>
      <c r="D9719" s="55" t="s">
        <v>267</v>
      </c>
      <c r="E9719" s="55" t="s">
        <v>4677</v>
      </c>
      <c r="F9719" s="55">
        <v>0</v>
      </c>
      <c r="G9719" s="55">
        <v>2</v>
      </c>
    </row>
    <row r="9720" spans="2:7">
      <c r="B9720" s="55" t="s">
        <v>266</v>
      </c>
      <c r="C9720" s="55" t="s">
        <v>4356</v>
      </c>
      <c r="D9720" s="55" t="s">
        <v>267</v>
      </c>
      <c r="E9720" s="55" t="s">
        <v>4678</v>
      </c>
      <c r="F9720" s="55">
        <v>6</v>
      </c>
      <c r="G9720" s="55">
        <v>14</v>
      </c>
    </row>
    <row r="9721" spans="2:7">
      <c r="B9721" s="55" t="s">
        <v>266</v>
      </c>
      <c r="C9721" s="55" t="s">
        <v>4356</v>
      </c>
      <c r="D9721" s="55" t="s">
        <v>269</v>
      </c>
      <c r="E9721" s="55" t="s">
        <v>4678</v>
      </c>
      <c r="F9721" s="55">
        <v>6</v>
      </c>
      <c r="G9721" s="55">
        <v>6</v>
      </c>
    </row>
    <row r="9722" spans="2:7">
      <c r="B9722" s="55" t="s">
        <v>266</v>
      </c>
      <c r="C9722" s="55" t="s">
        <v>4356</v>
      </c>
      <c r="D9722" s="55" t="s">
        <v>270</v>
      </c>
      <c r="E9722" s="55" t="s">
        <v>4678</v>
      </c>
      <c r="F9722" s="55">
        <v>2</v>
      </c>
      <c r="G9722" s="55">
        <v>0</v>
      </c>
    </row>
    <row r="9723" spans="2:7">
      <c r="B9723" s="55" t="s">
        <v>266</v>
      </c>
      <c r="C9723" s="55" t="s">
        <v>4356</v>
      </c>
      <c r="D9723" s="55" t="s">
        <v>267</v>
      </c>
      <c r="E9723" s="55" t="s">
        <v>4679</v>
      </c>
      <c r="F9723" s="55">
        <v>324</v>
      </c>
      <c r="G9723" s="55">
        <v>93</v>
      </c>
    </row>
    <row r="9724" spans="2:7">
      <c r="B9724" s="55" t="s">
        <v>266</v>
      </c>
      <c r="C9724" s="55" t="s">
        <v>4356</v>
      </c>
      <c r="D9724" s="55" t="s">
        <v>269</v>
      </c>
      <c r="E9724" s="55" t="s">
        <v>4679</v>
      </c>
      <c r="F9724" s="55">
        <v>538</v>
      </c>
      <c r="G9724" s="55">
        <v>85</v>
      </c>
    </row>
    <row r="9725" spans="2:7">
      <c r="B9725" s="55" t="s">
        <v>266</v>
      </c>
      <c r="C9725" s="55" t="s">
        <v>4356</v>
      </c>
      <c r="D9725" s="55" t="s">
        <v>270</v>
      </c>
      <c r="E9725" s="55" t="s">
        <v>4679</v>
      </c>
      <c r="F9725" s="55">
        <v>12</v>
      </c>
      <c r="G9725" s="55">
        <v>4</v>
      </c>
    </row>
    <row r="9726" spans="2:7">
      <c r="B9726" s="55" t="s">
        <v>266</v>
      </c>
      <c r="C9726" s="55" t="s">
        <v>4356</v>
      </c>
      <c r="D9726" s="55" t="s">
        <v>267</v>
      </c>
      <c r="E9726" s="55" t="s">
        <v>4680</v>
      </c>
      <c r="F9726" s="55">
        <v>287</v>
      </c>
      <c r="G9726" s="55">
        <v>242</v>
      </c>
    </row>
    <row r="9727" spans="2:7">
      <c r="B9727" s="55" t="s">
        <v>266</v>
      </c>
      <c r="C9727" s="55" t="s">
        <v>4356</v>
      </c>
      <c r="D9727" s="55" t="s">
        <v>269</v>
      </c>
      <c r="E9727" s="55" t="s">
        <v>4680</v>
      </c>
      <c r="F9727" s="55">
        <v>83</v>
      </c>
      <c r="G9727" s="55">
        <v>25</v>
      </c>
    </row>
    <row r="9728" spans="2:7">
      <c r="B9728" s="55" t="s">
        <v>266</v>
      </c>
      <c r="C9728" s="55" t="s">
        <v>4356</v>
      </c>
      <c r="D9728" s="55" t="s">
        <v>270</v>
      </c>
      <c r="E9728" s="55" t="s">
        <v>4680</v>
      </c>
      <c r="F9728" s="55">
        <v>0</v>
      </c>
      <c r="G9728" s="55">
        <v>2</v>
      </c>
    </row>
    <row r="9729" spans="2:7">
      <c r="B9729" s="55" t="s">
        <v>266</v>
      </c>
      <c r="C9729" s="55" t="s">
        <v>4356</v>
      </c>
      <c r="D9729" s="55" t="s">
        <v>267</v>
      </c>
      <c r="E9729" s="55" t="s">
        <v>4681</v>
      </c>
      <c r="F9729" s="55">
        <v>48</v>
      </c>
      <c r="G9729" s="55">
        <v>8</v>
      </c>
    </row>
    <row r="9730" spans="2:7">
      <c r="B9730" s="55" t="s">
        <v>266</v>
      </c>
      <c r="C9730" s="55" t="s">
        <v>4356</v>
      </c>
      <c r="D9730" s="55" t="s">
        <v>269</v>
      </c>
      <c r="E9730" s="55" t="s">
        <v>4681</v>
      </c>
      <c r="F9730" s="55">
        <v>0</v>
      </c>
      <c r="G9730" s="55">
        <v>0</v>
      </c>
    </row>
    <row r="9731" spans="2:7">
      <c r="B9731" s="55" t="s">
        <v>266</v>
      </c>
      <c r="C9731" s="55" t="s">
        <v>4356</v>
      </c>
      <c r="D9731" s="55" t="s">
        <v>270</v>
      </c>
      <c r="E9731" s="55" t="s">
        <v>4681</v>
      </c>
      <c r="F9731" s="55">
        <v>0</v>
      </c>
      <c r="G9731" s="55">
        <v>1</v>
      </c>
    </row>
    <row r="9732" spans="2:7">
      <c r="B9732" s="55" t="s">
        <v>266</v>
      </c>
      <c r="C9732" s="55" t="s">
        <v>4356</v>
      </c>
      <c r="D9732" s="55" t="s">
        <v>267</v>
      </c>
      <c r="E9732" s="55" t="s">
        <v>4682</v>
      </c>
      <c r="F9732" s="55">
        <v>2</v>
      </c>
      <c r="G9732" s="55">
        <v>0</v>
      </c>
    </row>
    <row r="9733" spans="2:7">
      <c r="B9733" s="55" t="s">
        <v>266</v>
      </c>
      <c r="C9733" s="55" t="s">
        <v>4356</v>
      </c>
      <c r="D9733" s="55" t="s">
        <v>267</v>
      </c>
      <c r="E9733" s="55" t="s">
        <v>4683</v>
      </c>
      <c r="F9733" s="55">
        <v>21</v>
      </c>
      <c r="G9733" s="55">
        <v>13</v>
      </c>
    </row>
    <row r="9734" spans="2:7">
      <c r="B9734" s="55" t="s">
        <v>266</v>
      </c>
      <c r="C9734" s="55" t="s">
        <v>4356</v>
      </c>
      <c r="D9734" s="55" t="s">
        <v>269</v>
      </c>
      <c r="E9734" s="55" t="s">
        <v>4683</v>
      </c>
      <c r="F9734" s="55">
        <v>0</v>
      </c>
      <c r="G9734" s="55">
        <v>1</v>
      </c>
    </row>
    <row r="9735" spans="2:7">
      <c r="B9735" s="55" t="s">
        <v>266</v>
      </c>
      <c r="C9735" s="55" t="s">
        <v>4356</v>
      </c>
      <c r="D9735" s="55" t="s">
        <v>270</v>
      </c>
      <c r="E9735" s="55" t="s">
        <v>4683</v>
      </c>
      <c r="F9735" s="55">
        <v>0</v>
      </c>
      <c r="G9735" s="55">
        <v>0</v>
      </c>
    </row>
    <row r="9736" spans="2:7">
      <c r="B9736" s="55" t="s">
        <v>266</v>
      </c>
      <c r="C9736" s="55" t="s">
        <v>4356</v>
      </c>
      <c r="D9736" s="55" t="s">
        <v>267</v>
      </c>
      <c r="E9736" s="55" t="s">
        <v>4684</v>
      </c>
      <c r="F9736" s="55">
        <v>9</v>
      </c>
      <c r="G9736" s="55">
        <v>2</v>
      </c>
    </row>
    <row r="9737" spans="2:7">
      <c r="B9737" s="55" t="s">
        <v>266</v>
      </c>
      <c r="C9737" s="55" t="s">
        <v>4356</v>
      </c>
      <c r="D9737" s="55" t="s">
        <v>269</v>
      </c>
      <c r="E9737" s="55" t="s">
        <v>4684</v>
      </c>
      <c r="F9737" s="55">
        <v>0</v>
      </c>
      <c r="G9737" s="55">
        <v>0</v>
      </c>
    </row>
    <row r="9738" spans="2:7">
      <c r="B9738" s="55" t="s">
        <v>266</v>
      </c>
      <c r="C9738" s="55" t="s">
        <v>4356</v>
      </c>
      <c r="D9738" s="55" t="s">
        <v>270</v>
      </c>
      <c r="E9738" s="55" t="s">
        <v>4684</v>
      </c>
      <c r="F9738" s="55">
        <v>0</v>
      </c>
      <c r="G9738" s="55">
        <v>0</v>
      </c>
    </row>
    <row r="9739" spans="2:7">
      <c r="B9739" s="55" t="s">
        <v>266</v>
      </c>
      <c r="C9739" s="55" t="s">
        <v>4356</v>
      </c>
      <c r="D9739" s="55" t="s">
        <v>267</v>
      </c>
      <c r="E9739" s="55" t="s">
        <v>4685</v>
      </c>
      <c r="F9739" s="55">
        <v>55</v>
      </c>
      <c r="G9739" s="55">
        <v>20</v>
      </c>
    </row>
    <row r="9740" spans="2:7">
      <c r="B9740" s="55" t="s">
        <v>266</v>
      </c>
      <c r="C9740" s="55" t="s">
        <v>4356</v>
      </c>
      <c r="D9740" s="55" t="s">
        <v>269</v>
      </c>
      <c r="E9740" s="55" t="s">
        <v>4685</v>
      </c>
      <c r="F9740" s="55">
        <v>10</v>
      </c>
      <c r="G9740" s="55">
        <v>0</v>
      </c>
    </row>
    <row r="9741" spans="2:7">
      <c r="B9741" s="55" t="s">
        <v>266</v>
      </c>
      <c r="C9741" s="55" t="s">
        <v>4356</v>
      </c>
      <c r="D9741" s="55" t="s">
        <v>267</v>
      </c>
      <c r="E9741" s="55" t="s">
        <v>4686</v>
      </c>
      <c r="F9741" s="55">
        <v>416</v>
      </c>
      <c r="G9741" s="55">
        <v>336</v>
      </c>
    </row>
    <row r="9742" spans="2:7">
      <c r="B9742" s="55" t="s">
        <v>266</v>
      </c>
      <c r="C9742" s="55" t="s">
        <v>4356</v>
      </c>
      <c r="D9742" s="55" t="s">
        <v>269</v>
      </c>
      <c r="E9742" s="55" t="s">
        <v>4686</v>
      </c>
      <c r="F9742" s="55">
        <v>486</v>
      </c>
      <c r="G9742" s="55">
        <v>515</v>
      </c>
    </row>
    <row r="9743" spans="2:7">
      <c r="B9743" s="55" t="s">
        <v>266</v>
      </c>
      <c r="C9743" s="55" t="s">
        <v>4356</v>
      </c>
      <c r="D9743" s="55" t="s">
        <v>270</v>
      </c>
      <c r="E9743" s="55" t="s">
        <v>4686</v>
      </c>
      <c r="F9743" s="55">
        <v>262</v>
      </c>
      <c r="G9743" s="55">
        <v>284</v>
      </c>
    </row>
    <row r="9744" spans="2:7">
      <c r="B9744" s="55" t="s">
        <v>266</v>
      </c>
      <c r="C9744" s="55" t="s">
        <v>4356</v>
      </c>
      <c r="D9744" s="55" t="s">
        <v>267</v>
      </c>
      <c r="E9744" s="55" t="s">
        <v>4687</v>
      </c>
      <c r="F9744" s="55">
        <v>13</v>
      </c>
      <c r="G9744" s="55">
        <v>3</v>
      </c>
    </row>
    <row r="9745" spans="2:7">
      <c r="B9745" s="55" t="s">
        <v>266</v>
      </c>
      <c r="C9745" s="55" t="s">
        <v>4356</v>
      </c>
      <c r="D9745" s="55" t="s">
        <v>267</v>
      </c>
      <c r="E9745" s="55" t="s">
        <v>4688</v>
      </c>
      <c r="F9745" s="55">
        <v>26</v>
      </c>
      <c r="G9745" s="55">
        <v>25</v>
      </c>
    </row>
    <row r="9746" spans="2:7">
      <c r="B9746" s="55" t="s">
        <v>266</v>
      </c>
      <c r="C9746" s="55" t="s">
        <v>4356</v>
      </c>
      <c r="D9746" s="55" t="s">
        <v>269</v>
      </c>
      <c r="E9746" s="55" t="s">
        <v>4688</v>
      </c>
      <c r="F9746" s="55">
        <v>5</v>
      </c>
      <c r="G9746" s="55">
        <v>52</v>
      </c>
    </row>
    <row r="9747" spans="2:7">
      <c r="B9747" s="55" t="s">
        <v>266</v>
      </c>
      <c r="C9747" s="55" t="s">
        <v>4356</v>
      </c>
      <c r="D9747" s="55" t="s">
        <v>270</v>
      </c>
      <c r="E9747" s="55" t="s">
        <v>4688</v>
      </c>
      <c r="F9747" s="55">
        <v>0</v>
      </c>
      <c r="G9747" s="55">
        <v>0</v>
      </c>
    </row>
    <row r="9748" spans="2:7">
      <c r="B9748" s="55" t="s">
        <v>266</v>
      </c>
      <c r="C9748" s="55" t="s">
        <v>4356</v>
      </c>
      <c r="D9748" s="55" t="s">
        <v>267</v>
      </c>
      <c r="E9748" s="55" t="s">
        <v>4689</v>
      </c>
      <c r="F9748" s="55">
        <v>446</v>
      </c>
      <c r="G9748" s="55">
        <v>522</v>
      </c>
    </row>
    <row r="9749" spans="2:7">
      <c r="B9749" s="55" t="s">
        <v>266</v>
      </c>
      <c r="C9749" s="55" t="s">
        <v>4356</v>
      </c>
      <c r="D9749" s="55" t="s">
        <v>269</v>
      </c>
      <c r="E9749" s="55" t="s">
        <v>4689</v>
      </c>
      <c r="F9749" s="55">
        <v>218</v>
      </c>
      <c r="G9749" s="55">
        <v>219</v>
      </c>
    </row>
    <row r="9750" spans="2:7">
      <c r="B9750" s="55" t="s">
        <v>266</v>
      </c>
      <c r="C9750" s="55" t="s">
        <v>4356</v>
      </c>
      <c r="D9750" s="55" t="s">
        <v>270</v>
      </c>
      <c r="E9750" s="55" t="s">
        <v>4689</v>
      </c>
      <c r="F9750" s="55">
        <v>52</v>
      </c>
      <c r="G9750" s="55">
        <v>40</v>
      </c>
    </row>
    <row r="9751" spans="2:7">
      <c r="B9751" s="55" t="s">
        <v>266</v>
      </c>
      <c r="C9751" s="55" t="s">
        <v>4356</v>
      </c>
      <c r="D9751" s="55" t="s">
        <v>267</v>
      </c>
      <c r="E9751" s="55" t="s">
        <v>4690</v>
      </c>
      <c r="F9751" s="55">
        <v>1416</v>
      </c>
      <c r="G9751" s="55">
        <v>1159</v>
      </c>
    </row>
    <row r="9752" spans="2:7">
      <c r="B9752" s="55" t="s">
        <v>266</v>
      </c>
      <c r="C9752" s="55" t="s">
        <v>4356</v>
      </c>
      <c r="D9752" s="55" t="s">
        <v>269</v>
      </c>
      <c r="E9752" s="55" t="s">
        <v>4690</v>
      </c>
      <c r="F9752" s="55">
        <v>605</v>
      </c>
      <c r="G9752" s="55">
        <v>543</v>
      </c>
    </row>
    <row r="9753" spans="2:7">
      <c r="B9753" s="55" t="s">
        <v>266</v>
      </c>
      <c r="C9753" s="55" t="s">
        <v>4356</v>
      </c>
      <c r="D9753" s="55" t="s">
        <v>270</v>
      </c>
      <c r="E9753" s="55" t="s">
        <v>4690</v>
      </c>
      <c r="F9753" s="55">
        <v>161</v>
      </c>
      <c r="G9753" s="55">
        <v>144</v>
      </c>
    </row>
    <row r="9754" spans="2:7">
      <c r="B9754" s="55" t="s">
        <v>266</v>
      </c>
      <c r="C9754" s="55" t="s">
        <v>4356</v>
      </c>
      <c r="D9754" s="55" t="s">
        <v>267</v>
      </c>
      <c r="E9754" s="55" t="s">
        <v>4691</v>
      </c>
      <c r="F9754" s="55">
        <v>13</v>
      </c>
      <c r="G9754" s="55">
        <v>2</v>
      </c>
    </row>
    <row r="9755" spans="2:7">
      <c r="B9755" s="55" t="s">
        <v>266</v>
      </c>
      <c r="C9755" s="55" t="s">
        <v>4356</v>
      </c>
      <c r="D9755" s="55" t="s">
        <v>269</v>
      </c>
      <c r="E9755" s="55" t="s">
        <v>4691</v>
      </c>
      <c r="F9755" s="55">
        <v>0</v>
      </c>
      <c r="G9755" s="55">
        <v>3</v>
      </c>
    </row>
    <row r="9756" spans="2:7">
      <c r="B9756" s="55" t="s">
        <v>266</v>
      </c>
      <c r="C9756" s="55" t="s">
        <v>4356</v>
      </c>
      <c r="D9756" s="55" t="s">
        <v>270</v>
      </c>
      <c r="E9756" s="55" t="s">
        <v>4691</v>
      </c>
      <c r="F9756" s="55">
        <v>0</v>
      </c>
      <c r="G9756" s="55">
        <v>0</v>
      </c>
    </row>
    <row r="9757" spans="2:7">
      <c r="B9757" s="55" t="s">
        <v>266</v>
      </c>
      <c r="C9757" s="55" t="s">
        <v>4356</v>
      </c>
      <c r="D9757" s="55" t="s">
        <v>267</v>
      </c>
      <c r="E9757" s="55" t="s">
        <v>4692</v>
      </c>
      <c r="F9757" s="55">
        <v>6</v>
      </c>
      <c r="G9757" s="55">
        <v>6</v>
      </c>
    </row>
    <row r="9758" spans="2:7">
      <c r="B9758" s="55" t="s">
        <v>266</v>
      </c>
      <c r="C9758" s="55" t="s">
        <v>4356</v>
      </c>
      <c r="D9758" s="55" t="s">
        <v>269</v>
      </c>
      <c r="E9758" s="55" t="s">
        <v>4692</v>
      </c>
      <c r="F9758" s="55">
        <v>0</v>
      </c>
      <c r="G9758" s="55">
        <v>0</v>
      </c>
    </row>
    <row r="9759" spans="2:7">
      <c r="B9759" s="55" t="s">
        <v>266</v>
      </c>
      <c r="C9759" s="55" t="s">
        <v>4356</v>
      </c>
      <c r="D9759" s="55" t="s">
        <v>267</v>
      </c>
      <c r="E9759" s="55" t="s">
        <v>4693</v>
      </c>
      <c r="F9759" s="55">
        <v>0</v>
      </c>
      <c r="G9759" s="55">
        <v>1</v>
      </c>
    </row>
    <row r="9760" spans="2:7">
      <c r="B9760" s="55" t="s">
        <v>266</v>
      </c>
      <c r="C9760" s="55" t="s">
        <v>4356</v>
      </c>
      <c r="D9760" s="55" t="s">
        <v>267</v>
      </c>
      <c r="E9760" s="55" t="s">
        <v>4694</v>
      </c>
      <c r="F9760" s="55">
        <v>61</v>
      </c>
      <c r="G9760" s="55">
        <v>19</v>
      </c>
    </row>
    <row r="9761" spans="2:7">
      <c r="B9761" s="55" t="s">
        <v>266</v>
      </c>
      <c r="C9761" s="55" t="s">
        <v>4356</v>
      </c>
      <c r="D9761" s="55" t="s">
        <v>269</v>
      </c>
      <c r="E9761" s="55" t="s">
        <v>4694</v>
      </c>
      <c r="F9761" s="55">
        <v>6</v>
      </c>
      <c r="G9761" s="55">
        <v>6</v>
      </c>
    </row>
    <row r="9762" spans="2:7">
      <c r="B9762" s="55" t="s">
        <v>266</v>
      </c>
      <c r="C9762" s="55" t="s">
        <v>4356</v>
      </c>
      <c r="D9762" s="55" t="s">
        <v>267</v>
      </c>
      <c r="E9762" s="55" t="s">
        <v>4695</v>
      </c>
      <c r="F9762" s="55">
        <v>0</v>
      </c>
      <c r="G9762" s="55">
        <v>0</v>
      </c>
    </row>
    <row r="9763" spans="2:7">
      <c r="B9763" s="55" t="s">
        <v>266</v>
      </c>
      <c r="C9763" s="55" t="s">
        <v>4356</v>
      </c>
      <c r="D9763" s="55" t="s">
        <v>269</v>
      </c>
      <c r="E9763" s="55" t="s">
        <v>4695</v>
      </c>
      <c r="F9763" s="55">
        <v>0</v>
      </c>
      <c r="G9763" s="55">
        <v>0</v>
      </c>
    </row>
    <row r="9764" spans="2:7">
      <c r="B9764" s="55" t="s">
        <v>266</v>
      </c>
      <c r="C9764" s="55" t="s">
        <v>4356</v>
      </c>
      <c r="D9764" s="55" t="s">
        <v>270</v>
      </c>
      <c r="E9764" s="55" t="s">
        <v>4695</v>
      </c>
      <c r="F9764" s="55">
        <v>0</v>
      </c>
      <c r="G9764" s="55">
        <v>0</v>
      </c>
    </row>
    <row r="9765" spans="2:7">
      <c r="B9765" s="55" t="s">
        <v>266</v>
      </c>
      <c r="C9765" s="55" t="s">
        <v>4356</v>
      </c>
      <c r="D9765" s="55" t="s">
        <v>267</v>
      </c>
      <c r="E9765" s="55" t="s">
        <v>4696</v>
      </c>
      <c r="F9765" s="55">
        <v>0</v>
      </c>
      <c r="G9765" s="55">
        <v>0</v>
      </c>
    </row>
    <row r="9766" spans="2:7">
      <c r="B9766" s="55" t="s">
        <v>266</v>
      </c>
      <c r="C9766" s="55" t="s">
        <v>4356</v>
      </c>
      <c r="D9766" s="55" t="s">
        <v>269</v>
      </c>
      <c r="E9766" s="55" t="s">
        <v>4696</v>
      </c>
      <c r="F9766" s="55">
        <v>0</v>
      </c>
      <c r="G9766" s="55">
        <v>0</v>
      </c>
    </row>
    <row r="9767" spans="2:7">
      <c r="B9767" s="55" t="s">
        <v>266</v>
      </c>
      <c r="C9767" s="55" t="s">
        <v>4356</v>
      </c>
      <c r="D9767" s="55" t="s">
        <v>270</v>
      </c>
      <c r="E9767" s="55" t="s">
        <v>4696</v>
      </c>
      <c r="F9767" s="55">
        <v>0</v>
      </c>
      <c r="G9767" s="55">
        <v>0</v>
      </c>
    </row>
    <row r="9768" spans="2:7">
      <c r="B9768" s="55" t="s">
        <v>266</v>
      </c>
      <c r="C9768" s="55" t="s">
        <v>4356</v>
      </c>
      <c r="D9768" s="55" t="s">
        <v>267</v>
      </c>
      <c r="E9768" s="55" t="s">
        <v>4697</v>
      </c>
      <c r="F9768" s="55">
        <v>37</v>
      </c>
      <c r="G9768" s="55">
        <v>22</v>
      </c>
    </row>
    <row r="9769" spans="2:7">
      <c r="B9769" s="55" t="s">
        <v>266</v>
      </c>
      <c r="C9769" s="55" t="s">
        <v>4356</v>
      </c>
      <c r="D9769" s="55" t="s">
        <v>269</v>
      </c>
      <c r="E9769" s="55" t="s">
        <v>4697</v>
      </c>
      <c r="F9769" s="55">
        <v>0</v>
      </c>
      <c r="G9769" s="55">
        <v>6</v>
      </c>
    </row>
    <row r="9770" spans="2:7">
      <c r="B9770" s="55" t="s">
        <v>266</v>
      </c>
      <c r="C9770" s="55" t="s">
        <v>4356</v>
      </c>
      <c r="D9770" s="55" t="s">
        <v>270</v>
      </c>
      <c r="E9770" s="55" t="s">
        <v>4697</v>
      </c>
      <c r="F9770" s="55">
        <v>9</v>
      </c>
      <c r="G9770" s="55">
        <v>0</v>
      </c>
    </row>
    <row r="9771" spans="2:7">
      <c r="B9771" s="55" t="s">
        <v>266</v>
      </c>
      <c r="C9771" s="55" t="s">
        <v>4356</v>
      </c>
      <c r="D9771" s="55" t="s">
        <v>267</v>
      </c>
      <c r="E9771" s="55" t="s">
        <v>4698</v>
      </c>
      <c r="F9771" s="55">
        <v>150</v>
      </c>
      <c r="G9771" s="55">
        <v>97</v>
      </c>
    </row>
    <row r="9772" spans="2:7">
      <c r="B9772" s="55" t="s">
        <v>266</v>
      </c>
      <c r="C9772" s="55" t="s">
        <v>4356</v>
      </c>
      <c r="D9772" s="55" t="s">
        <v>269</v>
      </c>
      <c r="E9772" s="55" t="s">
        <v>4698</v>
      </c>
      <c r="F9772" s="55">
        <v>61</v>
      </c>
      <c r="G9772" s="55">
        <v>43</v>
      </c>
    </row>
    <row r="9773" spans="2:7">
      <c r="B9773" s="55" t="s">
        <v>266</v>
      </c>
      <c r="C9773" s="55" t="s">
        <v>4356</v>
      </c>
      <c r="D9773" s="55" t="s">
        <v>270</v>
      </c>
      <c r="E9773" s="55" t="s">
        <v>4698</v>
      </c>
      <c r="F9773" s="55">
        <v>5</v>
      </c>
      <c r="G9773" s="55">
        <v>4</v>
      </c>
    </row>
    <row r="9774" spans="2:7">
      <c r="B9774" s="55" t="s">
        <v>266</v>
      </c>
      <c r="C9774" s="55" t="s">
        <v>4356</v>
      </c>
      <c r="D9774" s="55" t="s">
        <v>267</v>
      </c>
      <c r="E9774" s="55" t="s">
        <v>4699</v>
      </c>
      <c r="F9774" s="55">
        <v>31</v>
      </c>
      <c r="G9774" s="55">
        <v>30</v>
      </c>
    </row>
    <row r="9775" spans="2:7">
      <c r="B9775" s="55" t="s">
        <v>266</v>
      </c>
      <c r="C9775" s="55" t="s">
        <v>4356</v>
      </c>
      <c r="D9775" s="55" t="s">
        <v>269</v>
      </c>
      <c r="E9775" s="55" t="s">
        <v>4699</v>
      </c>
      <c r="F9775" s="55">
        <v>0</v>
      </c>
      <c r="G9775" s="55">
        <v>3</v>
      </c>
    </row>
    <row r="9776" spans="2:7">
      <c r="B9776" s="55" t="s">
        <v>266</v>
      </c>
      <c r="C9776" s="55" t="s">
        <v>4356</v>
      </c>
      <c r="D9776" s="55" t="s">
        <v>270</v>
      </c>
      <c r="E9776" s="55" t="s">
        <v>4699</v>
      </c>
      <c r="F9776" s="55">
        <v>0</v>
      </c>
      <c r="G9776" s="55">
        <v>0</v>
      </c>
    </row>
    <row r="9777" spans="2:7">
      <c r="B9777" s="55" t="s">
        <v>266</v>
      </c>
      <c r="C9777" s="55" t="s">
        <v>4356</v>
      </c>
      <c r="D9777" s="55" t="s">
        <v>267</v>
      </c>
      <c r="E9777" s="55" t="s">
        <v>4700</v>
      </c>
      <c r="F9777" s="55">
        <v>268</v>
      </c>
      <c r="G9777" s="55">
        <v>276</v>
      </c>
    </row>
    <row r="9778" spans="2:7">
      <c r="B9778" s="55" t="s">
        <v>266</v>
      </c>
      <c r="C9778" s="55" t="s">
        <v>4356</v>
      </c>
      <c r="D9778" s="55" t="s">
        <v>269</v>
      </c>
      <c r="E9778" s="55" t="s">
        <v>4700</v>
      </c>
      <c r="F9778" s="55">
        <v>385</v>
      </c>
      <c r="G9778" s="55">
        <v>489</v>
      </c>
    </row>
    <row r="9779" spans="2:7">
      <c r="B9779" s="55" t="s">
        <v>266</v>
      </c>
      <c r="C9779" s="55" t="s">
        <v>4356</v>
      </c>
      <c r="D9779" s="55" t="s">
        <v>270</v>
      </c>
      <c r="E9779" s="55" t="s">
        <v>4700</v>
      </c>
      <c r="F9779" s="55">
        <v>52</v>
      </c>
      <c r="G9779" s="55">
        <v>27</v>
      </c>
    </row>
    <row r="9780" spans="2:7">
      <c r="B9780" s="55" t="s">
        <v>266</v>
      </c>
      <c r="C9780" s="55" t="s">
        <v>4356</v>
      </c>
      <c r="D9780" s="55" t="s">
        <v>267</v>
      </c>
      <c r="E9780" s="55" t="s">
        <v>4701</v>
      </c>
      <c r="F9780" s="55">
        <v>17</v>
      </c>
      <c r="G9780" s="55">
        <v>12</v>
      </c>
    </row>
    <row r="9781" spans="2:7">
      <c r="B9781" s="55" t="s">
        <v>266</v>
      </c>
      <c r="C9781" s="55" t="s">
        <v>4356</v>
      </c>
      <c r="D9781" s="55" t="s">
        <v>269</v>
      </c>
      <c r="E9781" s="55" t="s">
        <v>4701</v>
      </c>
      <c r="F9781" s="55">
        <v>6</v>
      </c>
      <c r="G9781" s="55">
        <v>4</v>
      </c>
    </row>
    <row r="9782" spans="2:7">
      <c r="B9782" s="55" t="s">
        <v>266</v>
      </c>
      <c r="C9782" s="55" t="s">
        <v>4356</v>
      </c>
      <c r="D9782" s="55" t="s">
        <v>270</v>
      </c>
      <c r="E9782" s="55" t="s">
        <v>4701</v>
      </c>
      <c r="F9782" s="55">
        <v>0</v>
      </c>
      <c r="G9782" s="55">
        <v>0</v>
      </c>
    </row>
    <row r="9783" spans="2:7">
      <c r="B9783" s="55" t="s">
        <v>266</v>
      </c>
      <c r="C9783" s="55" t="s">
        <v>4356</v>
      </c>
      <c r="D9783" s="55" t="s">
        <v>267</v>
      </c>
      <c r="E9783" s="55" t="s">
        <v>4702</v>
      </c>
      <c r="F9783" s="55">
        <v>137</v>
      </c>
      <c r="G9783" s="55">
        <v>136</v>
      </c>
    </row>
    <row r="9784" spans="2:7">
      <c r="B9784" s="55" t="s">
        <v>266</v>
      </c>
      <c r="C9784" s="55" t="s">
        <v>4356</v>
      </c>
      <c r="D9784" s="55" t="s">
        <v>269</v>
      </c>
      <c r="E9784" s="55" t="s">
        <v>4702</v>
      </c>
      <c r="F9784" s="55">
        <v>255</v>
      </c>
      <c r="G9784" s="55">
        <v>177</v>
      </c>
    </row>
    <row r="9785" spans="2:7">
      <c r="B9785" s="55" t="s">
        <v>266</v>
      </c>
      <c r="C9785" s="55" t="s">
        <v>4356</v>
      </c>
      <c r="D9785" s="55" t="s">
        <v>270</v>
      </c>
      <c r="E9785" s="55" t="s">
        <v>4702</v>
      </c>
      <c r="F9785" s="55">
        <v>59</v>
      </c>
      <c r="G9785" s="55">
        <v>45</v>
      </c>
    </row>
    <row r="9786" spans="2:7">
      <c r="B9786" s="55" t="s">
        <v>266</v>
      </c>
      <c r="C9786" s="55" t="s">
        <v>4356</v>
      </c>
      <c r="D9786" s="55" t="s">
        <v>267</v>
      </c>
      <c r="E9786" s="55" t="s">
        <v>4703</v>
      </c>
      <c r="F9786" s="55">
        <v>1392</v>
      </c>
      <c r="G9786" s="55">
        <v>1506</v>
      </c>
    </row>
    <row r="9787" spans="2:7">
      <c r="B9787" s="55" t="s">
        <v>266</v>
      </c>
      <c r="C9787" s="55" t="s">
        <v>4356</v>
      </c>
      <c r="D9787" s="55" t="s">
        <v>269</v>
      </c>
      <c r="E9787" s="55" t="s">
        <v>4703</v>
      </c>
      <c r="F9787" s="55">
        <v>847</v>
      </c>
      <c r="G9787" s="55">
        <v>1084</v>
      </c>
    </row>
    <row r="9788" spans="2:7">
      <c r="B9788" s="55" t="s">
        <v>266</v>
      </c>
      <c r="C9788" s="55" t="s">
        <v>4356</v>
      </c>
      <c r="D9788" s="55" t="s">
        <v>270</v>
      </c>
      <c r="E9788" s="55" t="s">
        <v>4703</v>
      </c>
      <c r="F9788" s="55">
        <v>810</v>
      </c>
      <c r="G9788" s="55">
        <v>894</v>
      </c>
    </row>
    <row r="9789" spans="2:7">
      <c r="B9789" s="55" t="s">
        <v>266</v>
      </c>
      <c r="C9789" s="55" t="s">
        <v>4356</v>
      </c>
      <c r="D9789" s="55" t="s">
        <v>267</v>
      </c>
      <c r="E9789" s="55" t="s">
        <v>4704</v>
      </c>
      <c r="F9789" s="55">
        <v>427</v>
      </c>
      <c r="G9789" s="55">
        <v>324</v>
      </c>
    </row>
    <row r="9790" spans="2:7">
      <c r="B9790" s="55" t="s">
        <v>266</v>
      </c>
      <c r="C9790" s="55" t="s">
        <v>4356</v>
      </c>
      <c r="D9790" s="55" t="s">
        <v>269</v>
      </c>
      <c r="E9790" s="55" t="s">
        <v>4704</v>
      </c>
      <c r="F9790" s="55">
        <v>132</v>
      </c>
      <c r="G9790" s="55">
        <v>90</v>
      </c>
    </row>
    <row r="9791" spans="2:7">
      <c r="B9791" s="55" t="s">
        <v>266</v>
      </c>
      <c r="C9791" s="55" t="s">
        <v>4356</v>
      </c>
      <c r="D9791" s="55" t="s">
        <v>270</v>
      </c>
      <c r="E9791" s="55" t="s">
        <v>4704</v>
      </c>
      <c r="F9791" s="55">
        <v>39</v>
      </c>
      <c r="G9791" s="55">
        <v>56</v>
      </c>
    </row>
    <row r="9792" spans="2:7">
      <c r="B9792" s="55" t="s">
        <v>266</v>
      </c>
      <c r="C9792" s="55" t="s">
        <v>4356</v>
      </c>
      <c r="D9792" s="55" t="s">
        <v>267</v>
      </c>
      <c r="E9792" s="55" t="s">
        <v>4705</v>
      </c>
      <c r="F9792" s="55">
        <v>304</v>
      </c>
      <c r="G9792" s="55">
        <v>2162</v>
      </c>
    </row>
    <row r="9793" spans="2:7">
      <c r="B9793" s="55" t="s">
        <v>266</v>
      </c>
      <c r="C9793" s="55" t="s">
        <v>4356</v>
      </c>
      <c r="D9793" s="55" t="s">
        <v>269</v>
      </c>
      <c r="E9793" s="55" t="s">
        <v>4705</v>
      </c>
      <c r="F9793" s="55">
        <v>197</v>
      </c>
      <c r="G9793" s="55">
        <v>648</v>
      </c>
    </row>
    <row r="9794" spans="2:7">
      <c r="B9794" s="55" t="s">
        <v>266</v>
      </c>
      <c r="C9794" s="55" t="s">
        <v>4356</v>
      </c>
      <c r="D9794" s="55" t="s">
        <v>270</v>
      </c>
      <c r="E9794" s="55" t="s">
        <v>4705</v>
      </c>
      <c r="F9794" s="55">
        <v>92</v>
      </c>
      <c r="G9794" s="55">
        <v>297</v>
      </c>
    </row>
    <row r="9795" spans="2:7">
      <c r="B9795" s="55" t="s">
        <v>266</v>
      </c>
      <c r="C9795" s="55" t="s">
        <v>4356</v>
      </c>
      <c r="D9795" s="55" t="s">
        <v>267</v>
      </c>
      <c r="E9795" s="55" t="s">
        <v>4706</v>
      </c>
      <c r="F9795" s="55">
        <v>5</v>
      </c>
      <c r="G9795" s="55">
        <v>6</v>
      </c>
    </row>
    <row r="9796" spans="2:7">
      <c r="B9796" s="55" t="s">
        <v>266</v>
      </c>
      <c r="C9796" s="55" t="s">
        <v>4356</v>
      </c>
      <c r="D9796" s="55" t="s">
        <v>269</v>
      </c>
      <c r="E9796" s="55" t="s">
        <v>4706</v>
      </c>
      <c r="F9796" s="55">
        <v>0</v>
      </c>
      <c r="G9796" s="55">
        <v>0</v>
      </c>
    </row>
    <row r="9797" spans="2:7">
      <c r="B9797" s="55" t="s">
        <v>266</v>
      </c>
      <c r="C9797" s="55" t="s">
        <v>4356</v>
      </c>
      <c r="D9797" s="55" t="s">
        <v>267</v>
      </c>
      <c r="E9797" s="55" t="s">
        <v>4707</v>
      </c>
      <c r="F9797" s="55">
        <v>0</v>
      </c>
      <c r="G9797" s="55">
        <v>4</v>
      </c>
    </row>
    <row r="9798" spans="2:7">
      <c r="B9798" s="55" t="s">
        <v>266</v>
      </c>
      <c r="C9798" s="55" t="s">
        <v>4356</v>
      </c>
      <c r="D9798" s="55" t="s">
        <v>269</v>
      </c>
      <c r="E9798" s="55" t="s">
        <v>4707</v>
      </c>
      <c r="F9798" s="55">
        <v>0</v>
      </c>
      <c r="G9798" s="55">
        <v>0</v>
      </c>
    </row>
    <row r="9799" spans="2:7">
      <c r="B9799" s="55" t="s">
        <v>266</v>
      </c>
      <c r="C9799" s="55" t="s">
        <v>4356</v>
      </c>
      <c r="D9799" s="55" t="s">
        <v>267</v>
      </c>
      <c r="E9799" s="55" t="s">
        <v>4708</v>
      </c>
      <c r="F9799" s="55">
        <v>365</v>
      </c>
      <c r="G9799" s="55">
        <v>184</v>
      </c>
    </row>
    <row r="9800" spans="2:7">
      <c r="B9800" s="55" t="s">
        <v>266</v>
      </c>
      <c r="C9800" s="55" t="s">
        <v>4356</v>
      </c>
      <c r="D9800" s="55" t="s">
        <v>269</v>
      </c>
      <c r="E9800" s="55" t="s">
        <v>4708</v>
      </c>
      <c r="F9800" s="55">
        <v>216</v>
      </c>
      <c r="G9800" s="55">
        <v>101</v>
      </c>
    </row>
    <row r="9801" spans="2:7">
      <c r="B9801" s="55" t="s">
        <v>266</v>
      </c>
      <c r="C9801" s="55" t="s">
        <v>4356</v>
      </c>
      <c r="D9801" s="55" t="s">
        <v>270</v>
      </c>
      <c r="E9801" s="55" t="s">
        <v>4708</v>
      </c>
      <c r="F9801" s="55">
        <v>18</v>
      </c>
      <c r="G9801" s="55">
        <v>30</v>
      </c>
    </row>
    <row r="9802" spans="2:7">
      <c r="B9802" s="55" t="s">
        <v>266</v>
      </c>
      <c r="C9802" s="55" t="s">
        <v>4356</v>
      </c>
      <c r="D9802" s="55" t="s">
        <v>267</v>
      </c>
      <c r="E9802" s="55" t="s">
        <v>4709</v>
      </c>
      <c r="F9802" s="55">
        <v>2</v>
      </c>
      <c r="G9802" s="55">
        <v>14</v>
      </c>
    </row>
    <row r="9803" spans="2:7">
      <c r="B9803" s="55" t="s">
        <v>266</v>
      </c>
      <c r="C9803" s="55" t="s">
        <v>4356</v>
      </c>
      <c r="D9803" s="55" t="s">
        <v>269</v>
      </c>
      <c r="E9803" s="55" t="s">
        <v>4709</v>
      </c>
      <c r="F9803" s="55">
        <v>0</v>
      </c>
      <c r="G9803" s="55">
        <v>6</v>
      </c>
    </row>
    <row r="9804" spans="2:7">
      <c r="B9804" s="55" t="s">
        <v>266</v>
      </c>
      <c r="C9804" s="55" t="s">
        <v>4356</v>
      </c>
      <c r="D9804" s="55" t="s">
        <v>267</v>
      </c>
      <c r="E9804" s="55" t="s">
        <v>4710</v>
      </c>
      <c r="F9804" s="55">
        <v>230</v>
      </c>
      <c r="G9804" s="55">
        <v>240</v>
      </c>
    </row>
    <row r="9805" spans="2:7">
      <c r="B9805" s="55" t="s">
        <v>266</v>
      </c>
      <c r="C9805" s="55" t="s">
        <v>4356</v>
      </c>
      <c r="D9805" s="55" t="s">
        <v>269</v>
      </c>
      <c r="E9805" s="55" t="s">
        <v>4710</v>
      </c>
      <c r="F9805" s="55">
        <v>163</v>
      </c>
      <c r="G9805" s="55">
        <v>167</v>
      </c>
    </row>
    <row r="9806" spans="2:7">
      <c r="B9806" s="55" t="s">
        <v>266</v>
      </c>
      <c r="C9806" s="55" t="s">
        <v>4356</v>
      </c>
      <c r="D9806" s="55" t="s">
        <v>270</v>
      </c>
      <c r="E9806" s="55" t="s">
        <v>4710</v>
      </c>
      <c r="F9806" s="55">
        <v>53</v>
      </c>
      <c r="G9806" s="55">
        <v>47</v>
      </c>
    </row>
    <row r="9807" spans="2:7">
      <c r="B9807" s="55" t="s">
        <v>266</v>
      </c>
      <c r="C9807" s="55" t="s">
        <v>4356</v>
      </c>
      <c r="D9807" s="55" t="s">
        <v>267</v>
      </c>
      <c r="E9807" s="55" t="s">
        <v>4711</v>
      </c>
      <c r="F9807" s="55">
        <v>102</v>
      </c>
      <c r="G9807" s="55">
        <v>97</v>
      </c>
    </row>
    <row r="9808" spans="2:7">
      <c r="B9808" s="55" t="s">
        <v>266</v>
      </c>
      <c r="C9808" s="55" t="s">
        <v>4356</v>
      </c>
      <c r="D9808" s="55" t="s">
        <v>269</v>
      </c>
      <c r="E9808" s="55" t="s">
        <v>4711</v>
      </c>
      <c r="F9808" s="55">
        <v>88</v>
      </c>
      <c r="G9808" s="55">
        <v>292</v>
      </c>
    </row>
    <row r="9809" spans="2:7">
      <c r="B9809" s="55" t="s">
        <v>266</v>
      </c>
      <c r="C9809" s="55" t="s">
        <v>4356</v>
      </c>
      <c r="D9809" s="55" t="s">
        <v>270</v>
      </c>
      <c r="E9809" s="55" t="s">
        <v>4711</v>
      </c>
      <c r="F9809" s="55">
        <v>7</v>
      </c>
      <c r="G9809" s="55">
        <v>4</v>
      </c>
    </row>
    <row r="9810" spans="2:7">
      <c r="B9810" s="55" t="s">
        <v>266</v>
      </c>
      <c r="C9810" s="55" t="s">
        <v>4356</v>
      </c>
      <c r="D9810" s="55" t="s">
        <v>267</v>
      </c>
      <c r="E9810" s="55" t="s">
        <v>4712</v>
      </c>
      <c r="F9810" s="55">
        <v>38</v>
      </c>
      <c r="G9810" s="55">
        <v>51</v>
      </c>
    </row>
    <row r="9811" spans="2:7">
      <c r="B9811" s="55" t="s">
        <v>266</v>
      </c>
      <c r="C9811" s="55" t="s">
        <v>4356</v>
      </c>
      <c r="D9811" s="55" t="s">
        <v>269</v>
      </c>
      <c r="E9811" s="55" t="s">
        <v>4712</v>
      </c>
      <c r="F9811" s="55">
        <v>43</v>
      </c>
      <c r="G9811" s="55">
        <v>31</v>
      </c>
    </row>
    <row r="9812" spans="2:7">
      <c r="B9812" s="55" t="s">
        <v>266</v>
      </c>
      <c r="C9812" s="55" t="s">
        <v>4356</v>
      </c>
      <c r="D9812" s="55" t="s">
        <v>270</v>
      </c>
      <c r="E9812" s="55" t="s">
        <v>4712</v>
      </c>
      <c r="F9812" s="55">
        <v>7</v>
      </c>
      <c r="G9812" s="55">
        <v>2</v>
      </c>
    </row>
    <row r="9813" spans="2:7">
      <c r="B9813" s="55" t="s">
        <v>266</v>
      </c>
      <c r="C9813" s="55" t="s">
        <v>4356</v>
      </c>
      <c r="D9813" s="55" t="s">
        <v>267</v>
      </c>
      <c r="E9813" s="55" t="s">
        <v>4247</v>
      </c>
      <c r="F9813" s="55">
        <v>0</v>
      </c>
      <c r="G9813" s="55">
        <v>0</v>
      </c>
    </row>
    <row r="9814" spans="2:7">
      <c r="B9814" s="55" t="s">
        <v>266</v>
      </c>
      <c r="C9814" s="55" t="s">
        <v>4356</v>
      </c>
      <c r="D9814" s="55" t="s">
        <v>269</v>
      </c>
      <c r="E9814" s="55" t="s">
        <v>4247</v>
      </c>
      <c r="F9814" s="55">
        <v>0</v>
      </c>
      <c r="G9814" s="55">
        <v>0</v>
      </c>
    </row>
    <row r="9815" spans="2:7">
      <c r="B9815" s="55" t="s">
        <v>266</v>
      </c>
      <c r="C9815" s="55" t="s">
        <v>4356</v>
      </c>
      <c r="D9815" s="55" t="s">
        <v>267</v>
      </c>
      <c r="E9815" s="55" t="s">
        <v>4713</v>
      </c>
      <c r="F9815" s="55">
        <v>349</v>
      </c>
      <c r="G9815" s="55">
        <v>383</v>
      </c>
    </row>
    <row r="9816" spans="2:7">
      <c r="B9816" s="55" t="s">
        <v>266</v>
      </c>
      <c r="C9816" s="55" t="s">
        <v>4356</v>
      </c>
      <c r="D9816" s="55" t="s">
        <v>269</v>
      </c>
      <c r="E9816" s="55" t="s">
        <v>4713</v>
      </c>
      <c r="F9816" s="55">
        <v>136</v>
      </c>
      <c r="G9816" s="55">
        <v>170</v>
      </c>
    </row>
    <row r="9817" spans="2:7">
      <c r="B9817" s="55" t="s">
        <v>266</v>
      </c>
      <c r="C9817" s="55" t="s">
        <v>4356</v>
      </c>
      <c r="D9817" s="55" t="s">
        <v>270</v>
      </c>
      <c r="E9817" s="55" t="s">
        <v>4713</v>
      </c>
      <c r="F9817" s="55">
        <v>22</v>
      </c>
      <c r="G9817" s="55">
        <v>16</v>
      </c>
    </row>
    <row r="9818" spans="2:7">
      <c r="B9818" s="55" t="s">
        <v>266</v>
      </c>
      <c r="C9818" s="55" t="s">
        <v>4356</v>
      </c>
      <c r="D9818" s="55" t="s">
        <v>267</v>
      </c>
      <c r="E9818" s="55" t="s">
        <v>4714</v>
      </c>
      <c r="F9818" s="55">
        <v>6</v>
      </c>
      <c r="G9818" s="55">
        <v>2</v>
      </c>
    </row>
    <row r="9819" spans="2:7">
      <c r="B9819" s="55" t="s">
        <v>266</v>
      </c>
      <c r="C9819" s="55" t="s">
        <v>4356</v>
      </c>
      <c r="D9819" s="55" t="s">
        <v>269</v>
      </c>
      <c r="E9819" s="55" t="s">
        <v>4714</v>
      </c>
      <c r="F9819" s="55">
        <v>0</v>
      </c>
      <c r="G9819" s="55">
        <v>0</v>
      </c>
    </row>
    <row r="9820" spans="2:7">
      <c r="B9820" s="55" t="s">
        <v>266</v>
      </c>
      <c r="C9820" s="55" t="s">
        <v>4356</v>
      </c>
      <c r="D9820" s="55" t="s">
        <v>267</v>
      </c>
      <c r="E9820" s="55" t="s">
        <v>4715</v>
      </c>
      <c r="F9820" s="55">
        <v>2</v>
      </c>
      <c r="G9820" s="55">
        <v>0</v>
      </c>
    </row>
    <row r="9821" spans="2:7">
      <c r="B9821" s="55" t="s">
        <v>266</v>
      </c>
      <c r="C9821" s="55" t="s">
        <v>4356</v>
      </c>
      <c r="D9821" s="55" t="s">
        <v>267</v>
      </c>
      <c r="E9821" s="55" t="s">
        <v>4716</v>
      </c>
      <c r="F9821" s="55">
        <v>122</v>
      </c>
      <c r="G9821" s="55">
        <v>85</v>
      </c>
    </row>
    <row r="9822" spans="2:7">
      <c r="B9822" s="55" t="s">
        <v>266</v>
      </c>
      <c r="C9822" s="55" t="s">
        <v>4356</v>
      </c>
      <c r="D9822" s="55" t="s">
        <v>269</v>
      </c>
      <c r="E9822" s="55" t="s">
        <v>4716</v>
      </c>
      <c r="F9822" s="55">
        <v>53</v>
      </c>
      <c r="G9822" s="55">
        <v>32</v>
      </c>
    </row>
    <row r="9823" spans="2:7">
      <c r="B9823" s="55" t="s">
        <v>266</v>
      </c>
      <c r="C9823" s="55" t="s">
        <v>4356</v>
      </c>
      <c r="D9823" s="55" t="s">
        <v>270</v>
      </c>
      <c r="E9823" s="55" t="s">
        <v>4716</v>
      </c>
      <c r="F9823" s="55">
        <v>6</v>
      </c>
      <c r="G9823" s="55">
        <v>21</v>
      </c>
    </row>
    <row r="9824" spans="2:7">
      <c r="B9824" s="55" t="s">
        <v>266</v>
      </c>
      <c r="C9824" s="55" t="s">
        <v>4356</v>
      </c>
      <c r="D9824" s="55" t="s">
        <v>267</v>
      </c>
      <c r="E9824" s="55" t="s">
        <v>4717</v>
      </c>
      <c r="F9824" s="55">
        <v>87</v>
      </c>
      <c r="G9824" s="55">
        <v>3</v>
      </c>
    </row>
    <row r="9825" spans="2:7">
      <c r="B9825" s="55" t="s">
        <v>266</v>
      </c>
      <c r="C9825" s="55" t="s">
        <v>4356</v>
      </c>
      <c r="D9825" s="55" t="s">
        <v>269</v>
      </c>
      <c r="E9825" s="55" t="s">
        <v>4717</v>
      </c>
      <c r="F9825" s="55">
        <v>0</v>
      </c>
      <c r="G9825" s="55">
        <v>74</v>
      </c>
    </row>
    <row r="9826" spans="2:7">
      <c r="B9826" s="55" t="s">
        <v>266</v>
      </c>
      <c r="C9826" s="55" t="s">
        <v>4356</v>
      </c>
      <c r="D9826" s="55" t="s">
        <v>270</v>
      </c>
      <c r="E9826" s="55" t="s">
        <v>4717</v>
      </c>
      <c r="F9826" s="55">
        <v>6</v>
      </c>
      <c r="G9826" s="55">
        <v>0</v>
      </c>
    </row>
    <row r="9827" spans="2:7">
      <c r="B9827" s="55" t="s">
        <v>266</v>
      </c>
      <c r="C9827" s="55" t="s">
        <v>4356</v>
      </c>
      <c r="D9827" s="55" t="s">
        <v>267</v>
      </c>
      <c r="E9827" s="55" t="s">
        <v>4718</v>
      </c>
      <c r="F9827" s="55">
        <v>2</v>
      </c>
      <c r="G9827" s="55">
        <v>17</v>
      </c>
    </row>
    <row r="9828" spans="2:7">
      <c r="B9828" s="55" t="s">
        <v>266</v>
      </c>
      <c r="C9828" s="55" t="s">
        <v>4356</v>
      </c>
      <c r="D9828" s="55" t="s">
        <v>269</v>
      </c>
      <c r="E9828" s="55" t="s">
        <v>4718</v>
      </c>
      <c r="F9828" s="55">
        <v>0</v>
      </c>
      <c r="G9828" s="55">
        <v>0</v>
      </c>
    </row>
    <row r="9829" spans="2:7">
      <c r="B9829" s="55" t="s">
        <v>266</v>
      </c>
      <c r="C9829" s="55" t="s">
        <v>4356</v>
      </c>
      <c r="D9829" s="55" t="s">
        <v>267</v>
      </c>
      <c r="E9829" s="55" t="s">
        <v>4719</v>
      </c>
      <c r="F9829" s="55">
        <v>7</v>
      </c>
      <c r="G9829" s="55">
        <v>18</v>
      </c>
    </row>
    <row r="9830" spans="2:7">
      <c r="B9830" s="55" t="s">
        <v>266</v>
      </c>
      <c r="C9830" s="55" t="s">
        <v>4356</v>
      </c>
      <c r="D9830" s="55" t="s">
        <v>269</v>
      </c>
      <c r="E9830" s="55" t="s">
        <v>4719</v>
      </c>
      <c r="F9830" s="55">
        <v>4</v>
      </c>
      <c r="G9830" s="55">
        <v>5</v>
      </c>
    </row>
    <row r="9831" spans="2:7">
      <c r="B9831" s="55" t="s">
        <v>266</v>
      </c>
      <c r="C9831" s="55" t="s">
        <v>4356</v>
      </c>
      <c r="D9831" s="55" t="s">
        <v>270</v>
      </c>
      <c r="E9831" s="55" t="s">
        <v>4719</v>
      </c>
      <c r="F9831" s="55">
        <v>0</v>
      </c>
      <c r="G9831" s="55">
        <v>0</v>
      </c>
    </row>
    <row r="9832" spans="2:7">
      <c r="B9832" s="55" t="s">
        <v>266</v>
      </c>
      <c r="C9832" s="55" t="s">
        <v>4356</v>
      </c>
      <c r="D9832" s="55" t="s">
        <v>267</v>
      </c>
      <c r="E9832" s="55" t="s">
        <v>4720</v>
      </c>
      <c r="F9832" s="55">
        <v>9</v>
      </c>
      <c r="G9832" s="55">
        <v>0</v>
      </c>
    </row>
    <row r="9833" spans="2:7">
      <c r="B9833" s="55" t="s">
        <v>266</v>
      </c>
      <c r="C9833" s="55" t="s">
        <v>4356</v>
      </c>
      <c r="D9833" s="55" t="s">
        <v>269</v>
      </c>
      <c r="E9833" s="55" t="s">
        <v>4720</v>
      </c>
      <c r="F9833" s="55">
        <v>0</v>
      </c>
      <c r="G9833" s="55">
        <v>0</v>
      </c>
    </row>
    <row r="9834" spans="2:7">
      <c r="B9834" s="55" t="s">
        <v>266</v>
      </c>
      <c r="C9834" s="55" t="s">
        <v>4356</v>
      </c>
      <c r="D9834" s="55" t="s">
        <v>270</v>
      </c>
      <c r="E9834" s="55" t="s">
        <v>4720</v>
      </c>
      <c r="F9834" s="55">
        <v>0</v>
      </c>
      <c r="G9834" s="55">
        <v>0</v>
      </c>
    </row>
    <row r="9835" spans="2:7">
      <c r="B9835" s="55" t="s">
        <v>266</v>
      </c>
      <c r="C9835" s="55" t="s">
        <v>4356</v>
      </c>
      <c r="D9835" s="55" t="s">
        <v>267</v>
      </c>
      <c r="E9835" s="55" t="s">
        <v>4721</v>
      </c>
      <c r="F9835" s="55">
        <v>15</v>
      </c>
      <c r="G9835" s="55">
        <v>6</v>
      </c>
    </row>
    <row r="9836" spans="2:7">
      <c r="B9836" s="55" t="s">
        <v>266</v>
      </c>
      <c r="C9836" s="55" t="s">
        <v>4356</v>
      </c>
      <c r="D9836" s="55" t="s">
        <v>269</v>
      </c>
      <c r="E9836" s="55" t="s">
        <v>4721</v>
      </c>
      <c r="F9836" s="55">
        <v>0</v>
      </c>
      <c r="G9836" s="55">
        <v>0</v>
      </c>
    </row>
    <row r="9837" spans="2:7">
      <c r="B9837" s="55" t="s">
        <v>266</v>
      </c>
      <c r="C9837" s="55" t="s">
        <v>4356</v>
      </c>
      <c r="D9837" s="55" t="s">
        <v>270</v>
      </c>
      <c r="E9837" s="55" t="s">
        <v>4721</v>
      </c>
      <c r="F9837" s="55">
        <v>0</v>
      </c>
      <c r="G9837" s="55">
        <v>0</v>
      </c>
    </row>
    <row r="9838" spans="2:7">
      <c r="B9838" s="55" t="s">
        <v>266</v>
      </c>
      <c r="C9838" s="55" t="s">
        <v>4356</v>
      </c>
      <c r="D9838" s="55" t="s">
        <v>267</v>
      </c>
      <c r="E9838" s="55" t="s">
        <v>4722</v>
      </c>
      <c r="F9838" s="55">
        <v>9</v>
      </c>
      <c r="G9838" s="55">
        <v>2</v>
      </c>
    </row>
    <row r="9839" spans="2:7">
      <c r="B9839" s="55" t="s">
        <v>266</v>
      </c>
      <c r="C9839" s="55" t="s">
        <v>4356</v>
      </c>
      <c r="D9839" s="55" t="s">
        <v>267</v>
      </c>
      <c r="E9839" s="55" t="s">
        <v>4723</v>
      </c>
      <c r="F9839" s="55">
        <v>160</v>
      </c>
      <c r="G9839" s="55">
        <v>149</v>
      </c>
    </row>
    <row r="9840" spans="2:7">
      <c r="B9840" s="55" t="s">
        <v>266</v>
      </c>
      <c r="C9840" s="55" t="s">
        <v>4356</v>
      </c>
      <c r="D9840" s="55" t="s">
        <v>269</v>
      </c>
      <c r="E9840" s="55" t="s">
        <v>4723</v>
      </c>
      <c r="F9840" s="55">
        <v>18</v>
      </c>
      <c r="G9840" s="55">
        <v>32</v>
      </c>
    </row>
    <row r="9841" spans="2:7">
      <c r="B9841" s="55" t="s">
        <v>266</v>
      </c>
      <c r="C9841" s="55" t="s">
        <v>4356</v>
      </c>
      <c r="D9841" s="55" t="s">
        <v>270</v>
      </c>
      <c r="E9841" s="55" t="s">
        <v>4723</v>
      </c>
      <c r="F9841" s="55">
        <v>5</v>
      </c>
      <c r="G9841" s="55">
        <v>5</v>
      </c>
    </row>
    <row r="9842" spans="2:7">
      <c r="B9842" s="55" t="s">
        <v>266</v>
      </c>
      <c r="C9842" s="55" t="s">
        <v>4356</v>
      </c>
      <c r="D9842" s="55" t="s">
        <v>267</v>
      </c>
      <c r="E9842" s="55" t="s">
        <v>4724</v>
      </c>
      <c r="F9842" s="55">
        <v>47</v>
      </c>
      <c r="G9842" s="55">
        <v>30</v>
      </c>
    </row>
    <row r="9843" spans="2:7">
      <c r="B9843" s="55" t="s">
        <v>266</v>
      </c>
      <c r="C9843" s="55" t="s">
        <v>4356</v>
      </c>
      <c r="D9843" s="55" t="s">
        <v>269</v>
      </c>
      <c r="E9843" s="55" t="s">
        <v>4724</v>
      </c>
      <c r="F9843" s="55">
        <v>0</v>
      </c>
      <c r="G9843" s="55">
        <v>12</v>
      </c>
    </row>
    <row r="9844" spans="2:7">
      <c r="B9844" s="55" t="s">
        <v>266</v>
      </c>
      <c r="C9844" s="55" t="s">
        <v>4356</v>
      </c>
      <c r="D9844" s="55" t="s">
        <v>270</v>
      </c>
      <c r="E9844" s="55" t="s">
        <v>4724</v>
      </c>
      <c r="F9844" s="55">
        <v>0</v>
      </c>
      <c r="G9844" s="55">
        <v>1</v>
      </c>
    </row>
    <row r="9845" spans="2:7">
      <c r="B9845" s="55" t="s">
        <v>266</v>
      </c>
      <c r="C9845" s="55" t="s">
        <v>4356</v>
      </c>
      <c r="D9845" s="55" t="s">
        <v>267</v>
      </c>
      <c r="E9845" s="55" t="s">
        <v>4725</v>
      </c>
      <c r="F9845" s="55">
        <v>15</v>
      </c>
      <c r="G9845" s="55">
        <v>8</v>
      </c>
    </row>
    <row r="9846" spans="2:7">
      <c r="B9846" s="55" t="s">
        <v>266</v>
      </c>
      <c r="C9846" s="55" t="s">
        <v>4356</v>
      </c>
      <c r="D9846" s="55" t="s">
        <v>269</v>
      </c>
      <c r="E9846" s="55" t="s">
        <v>4725</v>
      </c>
      <c r="F9846" s="55">
        <v>14</v>
      </c>
      <c r="G9846" s="55">
        <v>3</v>
      </c>
    </row>
    <row r="9847" spans="2:7">
      <c r="B9847" s="55" t="s">
        <v>266</v>
      </c>
      <c r="C9847" s="55" t="s">
        <v>4356</v>
      </c>
      <c r="D9847" s="55" t="s">
        <v>270</v>
      </c>
      <c r="E9847" s="55" t="s">
        <v>4725</v>
      </c>
      <c r="F9847" s="55">
        <v>9</v>
      </c>
      <c r="G9847" s="55">
        <v>7</v>
      </c>
    </row>
    <row r="9848" spans="2:7">
      <c r="B9848" s="55" t="s">
        <v>266</v>
      </c>
      <c r="C9848" s="55" t="s">
        <v>4356</v>
      </c>
      <c r="D9848" s="55" t="s">
        <v>267</v>
      </c>
      <c r="E9848" s="55" t="s">
        <v>4726</v>
      </c>
      <c r="F9848" s="55">
        <v>13</v>
      </c>
      <c r="G9848" s="55">
        <v>4</v>
      </c>
    </row>
    <row r="9849" spans="2:7">
      <c r="B9849" s="55" t="s">
        <v>266</v>
      </c>
      <c r="C9849" s="55" t="s">
        <v>4356</v>
      </c>
      <c r="D9849" s="55" t="s">
        <v>269</v>
      </c>
      <c r="E9849" s="55" t="s">
        <v>4726</v>
      </c>
      <c r="F9849" s="55">
        <v>0</v>
      </c>
      <c r="G9849" s="55">
        <v>0</v>
      </c>
    </row>
    <row r="9850" spans="2:7">
      <c r="B9850" s="55" t="s">
        <v>266</v>
      </c>
      <c r="C9850" s="55" t="s">
        <v>4356</v>
      </c>
      <c r="D9850" s="55" t="s">
        <v>270</v>
      </c>
      <c r="E9850" s="55" t="s">
        <v>4726</v>
      </c>
      <c r="F9850" s="55">
        <v>0</v>
      </c>
      <c r="G9850" s="55">
        <v>0</v>
      </c>
    </row>
    <row r="9851" spans="2:7">
      <c r="B9851" s="55" t="s">
        <v>266</v>
      </c>
      <c r="C9851" s="55" t="s">
        <v>4356</v>
      </c>
      <c r="D9851" s="55" t="s">
        <v>267</v>
      </c>
      <c r="E9851" s="55" t="s">
        <v>4727</v>
      </c>
      <c r="F9851" s="55">
        <v>13</v>
      </c>
      <c r="G9851" s="55">
        <v>5</v>
      </c>
    </row>
    <row r="9852" spans="2:7">
      <c r="B9852" s="55" t="s">
        <v>266</v>
      </c>
      <c r="C9852" s="55" t="s">
        <v>4356</v>
      </c>
      <c r="D9852" s="55" t="s">
        <v>269</v>
      </c>
      <c r="E9852" s="55" t="s">
        <v>4727</v>
      </c>
      <c r="F9852" s="55">
        <v>3</v>
      </c>
      <c r="G9852" s="55">
        <v>0</v>
      </c>
    </row>
    <row r="9853" spans="2:7">
      <c r="B9853" s="55" t="s">
        <v>266</v>
      </c>
      <c r="C9853" s="55" t="s">
        <v>4356</v>
      </c>
      <c r="D9853" s="55" t="s">
        <v>270</v>
      </c>
      <c r="E9853" s="55" t="s">
        <v>4727</v>
      </c>
      <c r="F9853" s="55">
        <v>0</v>
      </c>
      <c r="G9853" s="55">
        <v>0</v>
      </c>
    </row>
    <row r="9854" spans="2:7">
      <c r="B9854" s="55" t="s">
        <v>266</v>
      </c>
      <c r="C9854" s="55" t="s">
        <v>4356</v>
      </c>
      <c r="D9854" s="55" t="s">
        <v>267</v>
      </c>
      <c r="E9854" s="55" t="s">
        <v>4728</v>
      </c>
      <c r="F9854" s="55">
        <v>0</v>
      </c>
      <c r="G9854" s="55">
        <v>0</v>
      </c>
    </row>
    <row r="9855" spans="2:7">
      <c r="B9855" s="55" t="s">
        <v>266</v>
      </c>
      <c r="C9855" s="55" t="s">
        <v>4356</v>
      </c>
      <c r="D9855" s="55" t="s">
        <v>267</v>
      </c>
      <c r="E9855" s="55" t="s">
        <v>4729</v>
      </c>
      <c r="F9855" s="55">
        <v>5</v>
      </c>
      <c r="G9855" s="55">
        <v>10</v>
      </c>
    </row>
    <row r="9856" spans="2:7">
      <c r="B9856" s="55" t="s">
        <v>266</v>
      </c>
      <c r="C9856" s="55" t="s">
        <v>4356</v>
      </c>
      <c r="D9856" s="55" t="s">
        <v>267</v>
      </c>
      <c r="E9856" s="55" t="s">
        <v>4730</v>
      </c>
      <c r="F9856" s="55">
        <v>40</v>
      </c>
      <c r="G9856" s="55">
        <v>27</v>
      </c>
    </row>
    <row r="9857" spans="2:7">
      <c r="B9857" s="55" t="s">
        <v>266</v>
      </c>
      <c r="C9857" s="55" t="s">
        <v>4356</v>
      </c>
      <c r="D9857" s="55" t="s">
        <v>269</v>
      </c>
      <c r="E9857" s="55" t="s">
        <v>4730</v>
      </c>
      <c r="F9857" s="55">
        <v>121</v>
      </c>
      <c r="G9857" s="55">
        <v>24</v>
      </c>
    </row>
    <row r="9858" spans="2:7">
      <c r="B9858" s="55" t="s">
        <v>266</v>
      </c>
      <c r="C9858" s="55" t="s">
        <v>4356</v>
      </c>
      <c r="D9858" s="55" t="s">
        <v>270</v>
      </c>
      <c r="E9858" s="55" t="s">
        <v>4730</v>
      </c>
      <c r="F9858" s="55">
        <v>18</v>
      </c>
      <c r="G9858" s="55">
        <v>0</v>
      </c>
    </row>
    <row r="9859" spans="2:7">
      <c r="B9859" s="55" t="s">
        <v>266</v>
      </c>
      <c r="C9859" s="55" t="s">
        <v>4356</v>
      </c>
      <c r="D9859" s="55" t="s">
        <v>267</v>
      </c>
      <c r="E9859" s="55" t="s">
        <v>4731</v>
      </c>
      <c r="F9859" s="55">
        <v>39</v>
      </c>
      <c r="G9859" s="55">
        <v>48</v>
      </c>
    </row>
    <row r="9860" spans="2:7">
      <c r="B9860" s="55" t="s">
        <v>266</v>
      </c>
      <c r="C9860" s="55" t="s">
        <v>4356</v>
      </c>
      <c r="D9860" s="55" t="s">
        <v>269</v>
      </c>
      <c r="E9860" s="55" t="s">
        <v>4731</v>
      </c>
      <c r="F9860" s="55">
        <v>8</v>
      </c>
      <c r="G9860" s="55">
        <v>8</v>
      </c>
    </row>
    <row r="9861" spans="2:7">
      <c r="B9861" s="55" t="s">
        <v>266</v>
      </c>
      <c r="C9861" s="55" t="s">
        <v>4356</v>
      </c>
      <c r="D9861" s="55" t="s">
        <v>270</v>
      </c>
      <c r="E9861" s="55" t="s">
        <v>4731</v>
      </c>
      <c r="F9861" s="55">
        <v>1</v>
      </c>
      <c r="G9861" s="55">
        <v>0</v>
      </c>
    </row>
    <row r="9862" spans="2:7">
      <c r="B9862" s="55" t="s">
        <v>266</v>
      </c>
      <c r="C9862" s="55" t="s">
        <v>4356</v>
      </c>
      <c r="D9862" s="55" t="s">
        <v>267</v>
      </c>
      <c r="E9862" s="55" t="s">
        <v>4732</v>
      </c>
      <c r="F9862" s="55">
        <v>14</v>
      </c>
      <c r="G9862" s="55">
        <v>4</v>
      </c>
    </row>
    <row r="9863" spans="2:7">
      <c r="B9863" s="55" t="s">
        <v>266</v>
      </c>
      <c r="C9863" s="55" t="s">
        <v>4356</v>
      </c>
      <c r="D9863" s="55" t="s">
        <v>269</v>
      </c>
      <c r="E9863" s="55" t="s">
        <v>4732</v>
      </c>
      <c r="F9863" s="55">
        <v>6</v>
      </c>
      <c r="G9863" s="55">
        <v>0</v>
      </c>
    </row>
    <row r="9864" spans="2:7">
      <c r="B9864" s="55" t="s">
        <v>266</v>
      </c>
      <c r="C9864" s="55" t="s">
        <v>4356</v>
      </c>
      <c r="D9864" s="55" t="s">
        <v>267</v>
      </c>
      <c r="E9864" s="55" t="s">
        <v>4733</v>
      </c>
      <c r="F9864" s="55">
        <v>1</v>
      </c>
      <c r="G9864" s="55">
        <v>0</v>
      </c>
    </row>
    <row r="9865" spans="2:7">
      <c r="B9865" s="55" t="s">
        <v>266</v>
      </c>
      <c r="C9865" s="55" t="s">
        <v>4356</v>
      </c>
      <c r="D9865" s="55" t="s">
        <v>269</v>
      </c>
      <c r="E9865" s="55" t="s">
        <v>4733</v>
      </c>
      <c r="F9865" s="55">
        <v>0</v>
      </c>
      <c r="G9865" s="55">
        <v>0</v>
      </c>
    </row>
    <row r="9866" spans="2:7">
      <c r="B9866" s="55" t="s">
        <v>266</v>
      </c>
      <c r="C9866" s="55" t="s">
        <v>4356</v>
      </c>
      <c r="D9866" s="55" t="s">
        <v>267</v>
      </c>
      <c r="E9866" s="55" t="s">
        <v>4734</v>
      </c>
      <c r="F9866" s="55">
        <v>0</v>
      </c>
      <c r="G9866" s="55">
        <v>0</v>
      </c>
    </row>
    <row r="9867" spans="2:7">
      <c r="B9867" s="55" t="s">
        <v>266</v>
      </c>
      <c r="C9867" s="55" t="s">
        <v>4356</v>
      </c>
      <c r="D9867" s="55" t="s">
        <v>269</v>
      </c>
      <c r="E9867" s="55" t="s">
        <v>4734</v>
      </c>
      <c r="F9867" s="55">
        <v>0</v>
      </c>
      <c r="G9867" s="55">
        <v>2</v>
      </c>
    </row>
    <row r="9868" spans="2:7">
      <c r="B9868" s="55" t="s">
        <v>266</v>
      </c>
      <c r="C9868" s="55" t="s">
        <v>4356</v>
      </c>
      <c r="D9868" s="55" t="s">
        <v>267</v>
      </c>
      <c r="E9868" s="55" t="s">
        <v>4735</v>
      </c>
      <c r="F9868" s="55">
        <v>22</v>
      </c>
      <c r="G9868" s="55">
        <v>7</v>
      </c>
    </row>
    <row r="9869" spans="2:7">
      <c r="B9869" s="55" t="s">
        <v>266</v>
      </c>
      <c r="C9869" s="55" t="s">
        <v>4356</v>
      </c>
      <c r="D9869" s="55" t="s">
        <v>269</v>
      </c>
      <c r="E9869" s="55" t="s">
        <v>4735</v>
      </c>
      <c r="F9869" s="55">
        <v>3</v>
      </c>
      <c r="G9869" s="55">
        <v>2</v>
      </c>
    </row>
    <row r="9870" spans="2:7">
      <c r="B9870" s="55" t="s">
        <v>266</v>
      </c>
      <c r="C9870" s="55" t="s">
        <v>4356</v>
      </c>
      <c r="D9870" s="55" t="s">
        <v>270</v>
      </c>
      <c r="E9870" s="55" t="s">
        <v>4735</v>
      </c>
      <c r="F9870" s="55">
        <v>0</v>
      </c>
      <c r="G9870" s="55">
        <v>0</v>
      </c>
    </row>
    <row r="9871" spans="2:7">
      <c r="B9871" s="55" t="s">
        <v>266</v>
      </c>
      <c r="C9871" s="55" t="s">
        <v>4356</v>
      </c>
      <c r="D9871" s="55" t="s">
        <v>267</v>
      </c>
      <c r="E9871" s="55" t="s">
        <v>4736</v>
      </c>
      <c r="F9871" s="55">
        <v>723</v>
      </c>
      <c r="G9871" s="55">
        <v>288</v>
      </c>
    </row>
    <row r="9872" spans="2:7">
      <c r="B9872" s="55" t="s">
        <v>266</v>
      </c>
      <c r="C9872" s="55" t="s">
        <v>4356</v>
      </c>
      <c r="D9872" s="55" t="s">
        <v>269</v>
      </c>
      <c r="E9872" s="55" t="s">
        <v>4736</v>
      </c>
      <c r="F9872" s="55">
        <v>201</v>
      </c>
      <c r="G9872" s="55">
        <v>237</v>
      </c>
    </row>
    <row r="9873" spans="2:7">
      <c r="B9873" s="55" t="s">
        <v>266</v>
      </c>
      <c r="C9873" s="55" t="s">
        <v>4356</v>
      </c>
      <c r="D9873" s="55" t="s">
        <v>270</v>
      </c>
      <c r="E9873" s="55" t="s">
        <v>4736</v>
      </c>
      <c r="F9873" s="55">
        <v>29</v>
      </c>
      <c r="G9873" s="55">
        <v>36</v>
      </c>
    </row>
    <row r="9874" spans="2:7">
      <c r="B9874" s="55" t="s">
        <v>266</v>
      </c>
      <c r="C9874" s="55" t="s">
        <v>4356</v>
      </c>
      <c r="D9874" s="55" t="s">
        <v>267</v>
      </c>
      <c r="E9874" s="55" t="s">
        <v>4737</v>
      </c>
      <c r="F9874" s="55">
        <v>13</v>
      </c>
      <c r="G9874" s="55">
        <v>10</v>
      </c>
    </row>
    <row r="9875" spans="2:7">
      <c r="B9875" s="55" t="s">
        <v>266</v>
      </c>
      <c r="C9875" s="55" t="s">
        <v>4356</v>
      </c>
      <c r="D9875" s="55" t="s">
        <v>269</v>
      </c>
      <c r="E9875" s="55" t="s">
        <v>4737</v>
      </c>
      <c r="F9875" s="55">
        <v>1</v>
      </c>
      <c r="G9875" s="55">
        <v>5</v>
      </c>
    </row>
    <row r="9876" spans="2:7">
      <c r="B9876" s="55" t="s">
        <v>266</v>
      </c>
      <c r="C9876" s="55" t="s">
        <v>4356</v>
      </c>
      <c r="D9876" s="55" t="s">
        <v>267</v>
      </c>
      <c r="E9876" s="55" t="s">
        <v>703</v>
      </c>
      <c r="F9876" s="55">
        <v>80</v>
      </c>
      <c r="G9876" s="55">
        <v>81</v>
      </c>
    </row>
    <row r="9877" spans="2:7">
      <c r="B9877" s="55" t="s">
        <v>266</v>
      </c>
      <c r="C9877" s="55" t="s">
        <v>4356</v>
      </c>
      <c r="D9877" s="55" t="s">
        <v>269</v>
      </c>
      <c r="E9877" s="55" t="s">
        <v>703</v>
      </c>
      <c r="F9877" s="55">
        <v>272</v>
      </c>
      <c r="G9877" s="55">
        <v>188</v>
      </c>
    </row>
    <row r="9878" spans="2:7">
      <c r="B9878" s="55" t="s">
        <v>266</v>
      </c>
      <c r="C9878" s="55" t="s">
        <v>4356</v>
      </c>
      <c r="D9878" s="55" t="s">
        <v>270</v>
      </c>
      <c r="E9878" s="55" t="s">
        <v>703</v>
      </c>
      <c r="F9878" s="55">
        <v>23</v>
      </c>
      <c r="G9878" s="55">
        <v>60</v>
      </c>
    </row>
    <row r="9879" spans="2:7">
      <c r="B9879" s="55" t="s">
        <v>266</v>
      </c>
      <c r="C9879" s="55" t="s">
        <v>4356</v>
      </c>
      <c r="D9879" s="55" t="s">
        <v>267</v>
      </c>
      <c r="E9879" s="55" t="s">
        <v>4738</v>
      </c>
      <c r="F9879" s="55">
        <v>24</v>
      </c>
      <c r="G9879" s="55">
        <v>11</v>
      </c>
    </row>
    <row r="9880" spans="2:7">
      <c r="B9880" s="55" t="s">
        <v>266</v>
      </c>
      <c r="C9880" s="55" t="s">
        <v>4356</v>
      </c>
      <c r="D9880" s="55" t="s">
        <v>269</v>
      </c>
      <c r="E9880" s="55" t="s">
        <v>4738</v>
      </c>
      <c r="F9880" s="55">
        <v>16</v>
      </c>
      <c r="G9880" s="55">
        <v>6</v>
      </c>
    </row>
    <row r="9881" spans="2:7">
      <c r="B9881" s="55" t="s">
        <v>266</v>
      </c>
      <c r="C9881" s="55" t="s">
        <v>4356</v>
      </c>
      <c r="D9881" s="55" t="s">
        <v>270</v>
      </c>
      <c r="E9881" s="55" t="s">
        <v>4738</v>
      </c>
      <c r="F9881" s="55">
        <v>0</v>
      </c>
      <c r="G9881" s="55">
        <v>0</v>
      </c>
    </row>
    <row r="9882" spans="2:7">
      <c r="B9882" s="55" t="s">
        <v>266</v>
      </c>
      <c r="C9882" s="55" t="s">
        <v>4356</v>
      </c>
      <c r="D9882" s="55" t="s">
        <v>267</v>
      </c>
      <c r="E9882" s="55" t="s">
        <v>4739</v>
      </c>
      <c r="F9882" s="55">
        <v>0</v>
      </c>
      <c r="G9882" s="55">
        <v>0</v>
      </c>
    </row>
    <row r="9883" spans="2:7">
      <c r="B9883" s="55" t="s">
        <v>266</v>
      </c>
      <c r="C9883" s="55" t="s">
        <v>4356</v>
      </c>
      <c r="D9883" s="55" t="s">
        <v>269</v>
      </c>
      <c r="E9883" s="55" t="s">
        <v>4739</v>
      </c>
      <c r="F9883" s="55">
        <v>0</v>
      </c>
      <c r="G9883" s="55">
        <v>1</v>
      </c>
    </row>
    <row r="9884" spans="2:7">
      <c r="B9884" s="55" t="s">
        <v>266</v>
      </c>
      <c r="C9884" s="55" t="s">
        <v>4356</v>
      </c>
      <c r="D9884" s="55" t="s">
        <v>267</v>
      </c>
      <c r="E9884" s="55" t="s">
        <v>4740</v>
      </c>
      <c r="F9884" s="55">
        <v>0</v>
      </c>
      <c r="G9884" s="55">
        <v>0</v>
      </c>
    </row>
    <row r="9885" spans="2:7">
      <c r="B9885" s="55" t="s">
        <v>266</v>
      </c>
      <c r="C9885" s="55" t="s">
        <v>4356</v>
      </c>
      <c r="D9885" s="55" t="s">
        <v>267</v>
      </c>
      <c r="E9885" s="55" t="s">
        <v>4741</v>
      </c>
      <c r="F9885" s="55">
        <v>385</v>
      </c>
      <c r="G9885" s="55">
        <v>200</v>
      </c>
    </row>
    <row r="9886" spans="2:7">
      <c r="B9886" s="55" t="s">
        <v>266</v>
      </c>
      <c r="C9886" s="55" t="s">
        <v>4356</v>
      </c>
      <c r="D9886" s="55" t="s">
        <v>269</v>
      </c>
      <c r="E9886" s="55" t="s">
        <v>4741</v>
      </c>
      <c r="F9886" s="55">
        <v>280</v>
      </c>
      <c r="G9886" s="55">
        <v>138</v>
      </c>
    </row>
    <row r="9887" spans="2:7">
      <c r="B9887" s="55" t="s">
        <v>266</v>
      </c>
      <c r="C9887" s="55" t="s">
        <v>4356</v>
      </c>
      <c r="D9887" s="55" t="s">
        <v>270</v>
      </c>
      <c r="E9887" s="55" t="s">
        <v>4741</v>
      </c>
      <c r="F9887" s="55">
        <v>91</v>
      </c>
      <c r="G9887" s="55">
        <v>70</v>
      </c>
    </row>
    <row r="9888" spans="2:7">
      <c r="B9888" s="55" t="s">
        <v>266</v>
      </c>
      <c r="C9888" s="55" t="s">
        <v>4356</v>
      </c>
      <c r="D9888" s="55" t="s">
        <v>267</v>
      </c>
      <c r="E9888" s="55" t="s">
        <v>4742</v>
      </c>
      <c r="F9888" s="55">
        <v>6</v>
      </c>
      <c r="G9888" s="55">
        <v>2</v>
      </c>
    </row>
    <row r="9889" spans="2:7">
      <c r="B9889" s="55" t="s">
        <v>266</v>
      </c>
      <c r="C9889" s="55" t="s">
        <v>4356</v>
      </c>
      <c r="D9889" s="55" t="s">
        <v>269</v>
      </c>
      <c r="E9889" s="55" t="s">
        <v>4742</v>
      </c>
      <c r="F9889" s="55">
        <v>0</v>
      </c>
      <c r="G9889" s="55">
        <v>0</v>
      </c>
    </row>
    <row r="9890" spans="2:7">
      <c r="B9890" s="55" t="s">
        <v>266</v>
      </c>
      <c r="C9890" s="55" t="s">
        <v>4356</v>
      </c>
      <c r="D9890" s="55" t="s">
        <v>267</v>
      </c>
      <c r="E9890" s="55" t="s">
        <v>4743</v>
      </c>
      <c r="F9890" s="55">
        <v>0</v>
      </c>
      <c r="G9890" s="55">
        <v>0</v>
      </c>
    </row>
    <row r="9891" spans="2:7">
      <c r="B9891" s="55" t="s">
        <v>266</v>
      </c>
      <c r="C9891" s="55" t="s">
        <v>4356</v>
      </c>
      <c r="D9891" s="55" t="s">
        <v>269</v>
      </c>
      <c r="E9891" s="55" t="s">
        <v>4743</v>
      </c>
      <c r="F9891" s="55">
        <v>1</v>
      </c>
      <c r="G9891" s="55">
        <v>0</v>
      </c>
    </row>
    <row r="9892" spans="2:7">
      <c r="B9892" s="55" t="s">
        <v>266</v>
      </c>
      <c r="C9892" s="55" t="s">
        <v>4356</v>
      </c>
      <c r="D9892" s="55" t="s">
        <v>270</v>
      </c>
      <c r="E9892" s="55" t="s">
        <v>4743</v>
      </c>
      <c r="F9892" s="55">
        <v>0</v>
      </c>
      <c r="G9892" s="55">
        <v>0</v>
      </c>
    </row>
    <row r="9893" spans="2:7">
      <c r="B9893" s="55" t="s">
        <v>266</v>
      </c>
      <c r="C9893" s="55" t="s">
        <v>4356</v>
      </c>
      <c r="D9893" s="55" t="s">
        <v>267</v>
      </c>
      <c r="E9893" s="55" t="s">
        <v>4744</v>
      </c>
      <c r="F9893" s="55">
        <v>13</v>
      </c>
      <c r="G9893" s="55">
        <v>11</v>
      </c>
    </row>
    <row r="9894" spans="2:7">
      <c r="B9894" s="55" t="s">
        <v>266</v>
      </c>
      <c r="C9894" s="55" t="s">
        <v>4356</v>
      </c>
      <c r="D9894" s="55" t="s">
        <v>269</v>
      </c>
      <c r="E9894" s="55" t="s">
        <v>4744</v>
      </c>
      <c r="F9894" s="55">
        <v>4</v>
      </c>
      <c r="G9894" s="55">
        <v>1</v>
      </c>
    </row>
    <row r="9895" spans="2:7">
      <c r="B9895" s="55" t="s">
        <v>266</v>
      </c>
      <c r="C9895" s="55" t="s">
        <v>4356</v>
      </c>
      <c r="D9895" s="55" t="s">
        <v>267</v>
      </c>
      <c r="E9895" s="55" t="s">
        <v>4745</v>
      </c>
      <c r="F9895" s="55">
        <v>336</v>
      </c>
      <c r="G9895" s="55">
        <v>243</v>
      </c>
    </row>
    <row r="9896" spans="2:7">
      <c r="B9896" s="55" t="s">
        <v>266</v>
      </c>
      <c r="C9896" s="55" t="s">
        <v>4356</v>
      </c>
      <c r="D9896" s="55" t="s">
        <v>269</v>
      </c>
      <c r="E9896" s="55" t="s">
        <v>4745</v>
      </c>
      <c r="F9896" s="55">
        <v>138</v>
      </c>
      <c r="G9896" s="55">
        <v>87</v>
      </c>
    </row>
    <row r="9897" spans="2:7">
      <c r="B9897" s="55" t="s">
        <v>266</v>
      </c>
      <c r="C9897" s="55" t="s">
        <v>4356</v>
      </c>
      <c r="D9897" s="55" t="s">
        <v>270</v>
      </c>
      <c r="E9897" s="55" t="s">
        <v>4745</v>
      </c>
      <c r="F9897" s="55">
        <v>76</v>
      </c>
      <c r="G9897" s="55">
        <v>50</v>
      </c>
    </row>
    <row r="9898" spans="2:7">
      <c r="B9898" s="55" t="s">
        <v>266</v>
      </c>
      <c r="C9898" s="55" t="s">
        <v>4356</v>
      </c>
      <c r="D9898" s="55" t="s">
        <v>267</v>
      </c>
      <c r="E9898" s="55" t="s">
        <v>4746</v>
      </c>
      <c r="F9898" s="55">
        <v>3093</v>
      </c>
      <c r="G9898" s="55">
        <v>3080</v>
      </c>
    </row>
    <row r="9899" spans="2:7">
      <c r="B9899" s="55" t="s">
        <v>266</v>
      </c>
      <c r="C9899" s="55" t="s">
        <v>4356</v>
      </c>
      <c r="D9899" s="55" t="s">
        <v>269</v>
      </c>
      <c r="E9899" s="55" t="s">
        <v>4746</v>
      </c>
      <c r="F9899" s="55">
        <v>1122</v>
      </c>
      <c r="G9899" s="55">
        <v>983</v>
      </c>
    </row>
    <row r="9900" spans="2:7">
      <c r="B9900" s="55" t="s">
        <v>266</v>
      </c>
      <c r="C9900" s="55" t="s">
        <v>4356</v>
      </c>
      <c r="D9900" s="55" t="s">
        <v>270</v>
      </c>
      <c r="E9900" s="55" t="s">
        <v>4746</v>
      </c>
      <c r="F9900" s="55">
        <v>955</v>
      </c>
      <c r="G9900" s="55">
        <v>920</v>
      </c>
    </row>
    <row r="9901" spans="2:7">
      <c r="B9901" s="55" t="s">
        <v>266</v>
      </c>
      <c r="C9901" s="55" t="s">
        <v>4356</v>
      </c>
      <c r="D9901" s="55" t="s">
        <v>267</v>
      </c>
      <c r="E9901" s="55" t="s">
        <v>4747</v>
      </c>
      <c r="F9901" s="55">
        <v>5</v>
      </c>
      <c r="G9901" s="55">
        <v>4</v>
      </c>
    </row>
    <row r="9902" spans="2:7">
      <c r="B9902" s="55" t="s">
        <v>266</v>
      </c>
      <c r="C9902" s="55" t="s">
        <v>4356</v>
      </c>
      <c r="D9902" s="55" t="s">
        <v>269</v>
      </c>
      <c r="E9902" s="55" t="s">
        <v>4747</v>
      </c>
      <c r="F9902" s="55">
        <v>1</v>
      </c>
      <c r="G9902" s="55">
        <v>0</v>
      </c>
    </row>
    <row r="9903" spans="2:7">
      <c r="B9903" s="55" t="s">
        <v>266</v>
      </c>
      <c r="C9903" s="55" t="s">
        <v>4356</v>
      </c>
      <c r="D9903" s="55" t="s">
        <v>267</v>
      </c>
      <c r="E9903" s="55" t="s">
        <v>4748</v>
      </c>
      <c r="F9903" s="55">
        <v>89</v>
      </c>
      <c r="G9903" s="55">
        <v>50</v>
      </c>
    </row>
    <row r="9904" spans="2:7">
      <c r="B9904" s="55" t="s">
        <v>266</v>
      </c>
      <c r="C9904" s="55" t="s">
        <v>4356</v>
      </c>
      <c r="D9904" s="55" t="s">
        <v>269</v>
      </c>
      <c r="E9904" s="55" t="s">
        <v>4748</v>
      </c>
      <c r="F9904" s="55">
        <v>94</v>
      </c>
      <c r="G9904" s="55">
        <v>15</v>
      </c>
    </row>
    <row r="9905" spans="2:7">
      <c r="B9905" s="55" t="s">
        <v>266</v>
      </c>
      <c r="C9905" s="55" t="s">
        <v>4356</v>
      </c>
      <c r="D9905" s="55" t="s">
        <v>270</v>
      </c>
      <c r="E9905" s="55" t="s">
        <v>4748</v>
      </c>
      <c r="F9905" s="55">
        <v>8</v>
      </c>
      <c r="G9905" s="55">
        <v>16</v>
      </c>
    </row>
    <row r="9906" spans="2:7">
      <c r="B9906" s="55" t="s">
        <v>266</v>
      </c>
      <c r="C9906" s="55" t="s">
        <v>4356</v>
      </c>
      <c r="D9906" s="55" t="s">
        <v>267</v>
      </c>
      <c r="E9906" s="55" t="s">
        <v>4749</v>
      </c>
      <c r="F9906" s="55">
        <v>357</v>
      </c>
      <c r="G9906" s="55">
        <v>275</v>
      </c>
    </row>
    <row r="9907" spans="2:7">
      <c r="B9907" s="55" t="s">
        <v>266</v>
      </c>
      <c r="C9907" s="55" t="s">
        <v>4356</v>
      </c>
      <c r="D9907" s="55" t="s">
        <v>269</v>
      </c>
      <c r="E9907" s="55" t="s">
        <v>4749</v>
      </c>
      <c r="F9907" s="55">
        <v>218</v>
      </c>
      <c r="G9907" s="55">
        <v>431</v>
      </c>
    </row>
    <row r="9908" spans="2:7">
      <c r="B9908" s="55" t="s">
        <v>266</v>
      </c>
      <c r="C9908" s="55" t="s">
        <v>4356</v>
      </c>
      <c r="D9908" s="55" t="s">
        <v>270</v>
      </c>
      <c r="E9908" s="55" t="s">
        <v>4749</v>
      </c>
      <c r="F9908" s="55">
        <v>70</v>
      </c>
      <c r="G9908" s="55">
        <v>62</v>
      </c>
    </row>
    <row r="9909" spans="2:7">
      <c r="B9909" s="55" t="s">
        <v>266</v>
      </c>
      <c r="C9909" s="55" t="s">
        <v>4356</v>
      </c>
      <c r="D9909" s="55" t="s">
        <v>267</v>
      </c>
      <c r="E9909" s="55" t="s">
        <v>4750</v>
      </c>
      <c r="F9909" s="55">
        <v>9</v>
      </c>
      <c r="G9909" s="55">
        <v>6</v>
      </c>
    </row>
    <row r="9910" spans="2:7">
      <c r="B9910" s="55" t="s">
        <v>266</v>
      </c>
      <c r="C9910" s="55" t="s">
        <v>4356</v>
      </c>
      <c r="D9910" s="55" t="s">
        <v>269</v>
      </c>
      <c r="E9910" s="55" t="s">
        <v>4750</v>
      </c>
      <c r="F9910" s="55">
        <v>0</v>
      </c>
      <c r="G9910" s="55">
        <v>0</v>
      </c>
    </row>
    <row r="9911" spans="2:7">
      <c r="B9911" s="55" t="s">
        <v>266</v>
      </c>
      <c r="C9911" s="55" t="s">
        <v>4356</v>
      </c>
      <c r="D9911" s="55" t="s">
        <v>267</v>
      </c>
      <c r="E9911" s="55" t="s">
        <v>4751</v>
      </c>
      <c r="F9911" s="55">
        <v>26</v>
      </c>
      <c r="G9911" s="55">
        <v>14</v>
      </c>
    </row>
    <row r="9912" spans="2:7">
      <c r="B9912" s="55" t="s">
        <v>266</v>
      </c>
      <c r="C9912" s="55" t="s">
        <v>4356</v>
      </c>
      <c r="D9912" s="55" t="s">
        <v>269</v>
      </c>
      <c r="E9912" s="55" t="s">
        <v>4751</v>
      </c>
      <c r="F9912" s="55">
        <v>4</v>
      </c>
      <c r="G9912" s="55">
        <v>0</v>
      </c>
    </row>
    <row r="9913" spans="2:7">
      <c r="B9913" s="55" t="s">
        <v>266</v>
      </c>
      <c r="C9913" s="55" t="s">
        <v>4356</v>
      </c>
      <c r="D9913" s="55" t="s">
        <v>270</v>
      </c>
      <c r="E9913" s="55" t="s">
        <v>4751</v>
      </c>
      <c r="F9913" s="55">
        <v>0</v>
      </c>
      <c r="G9913" s="55">
        <v>1</v>
      </c>
    </row>
    <row r="9914" spans="2:7">
      <c r="B9914" s="55" t="s">
        <v>266</v>
      </c>
      <c r="C9914" s="55" t="s">
        <v>4356</v>
      </c>
      <c r="D9914" s="55" t="s">
        <v>267</v>
      </c>
      <c r="E9914" s="55" t="s">
        <v>4752</v>
      </c>
      <c r="F9914" s="55">
        <v>27</v>
      </c>
      <c r="G9914" s="55">
        <v>20</v>
      </c>
    </row>
    <row r="9915" spans="2:7">
      <c r="B9915" s="55" t="s">
        <v>266</v>
      </c>
      <c r="C9915" s="55" t="s">
        <v>4356</v>
      </c>
      <c r="D9915" s="55" t="s">
        <v>269</v>
      </c>
      <c r="E9915" s="55" t="s">
        <v>4752</v>
      </c>
      <c r="F9915" s="55">
        <v>8</v>
      </c>
      <c r="G9915" s="55">
        <v>1</v>
      </c>
    </row>
    <row r="9916" spans="2:7">
      <c r="B9916" s="55" t="s">
        <v>266</v>
      </c>
      <c r="C9916" s="55" t="s">
        <v>4356</v>
      </c>
      <c r="D9916" s="55" t="s">
        <v>270</v>
      </c>
      <c r="E9916" s="55" t="s">
        <v>4752</v>
      </c>
      <c r="F9916" s="55">
        <v>0</v>
      </c>
      <c r="G9916" s="55">
        <v>0</v>
      </c>
    </row>
    <row r="9917" spans="2:7">
      <c r="B9917" s="55" t="s">
        <v>266</v>
      </c>
      <c r="C9917" s="55" t="s">
        <v>4356</v>
      </c>
      <c r="D9917" s="55" t="s">
        <v>267</v>
      </c>
      <c r="E9917" s="55" t="s">
        <v>4753</v>
      </c>
      <c r="F9917" s="55">
        <v>77</v>
      </c>
      <c r="G9917" s="55">
        <v>54</v>
      </c>
    </row>
    <row r="9918" spans="2:7">
      <c r="B9918" s="55" t="s">
        <v>266</v>
      </c>
      <c r="C9918" s="55" t="s">
        <v>4356</v>
      </c>
      <c r="D9918" s="55" t="s">
        <v>269</v>
      </c>
      <c r="E9918" s="55" t="s">
        <v>4753</v>
      </c>
      <c r="F9918" s="55">
        <v>4</v>
      </c>
      <c r="G9918" s="55">
        <v>6</v>
      </c>
    </row>
    <row r="9919" spans="2:7">
      <c r="B9919" s="55" t="s">
        <v>266</v>
      </c>
      <c r="C9919" s="55" t="s">
        <v>4356</v>
      </c>
      <c r="D9919" s="55" t="s">
        <v>270</v>
      </c>
      <c r="E9919" s="55" t="s">
        <v>4753</v>
      </c>
      <c r="F9919" s="55">
        <v>0</v>
      </c>
      <c r="G9919" s="55">
        <v>0</v>
      </c>
    </row>
    <row r="9920" spans="2:7">
      <c r="B9920" s="55" t="s">
        <v>266</v>
      </c>
      <c r="C9920" s="55" t="s">
        <v>4356</v>
      </c>
      <c r="D9920" s="55" t="s">
        <v>267</v>
      </c>
      <c r="E9920" s="55" t="s">
        <v>4754</v>
      </c>
      <c r="F9920" s="55">
        <v>9</v>
      </c>
      <c r="G9920" s="55">
        <v>7</v>
      </c>
    </row>
    <row r="9921" spans="2:7">
      <c r="B9921" s="55" t="s">
        <v>266</v>
      </c>
      <c r="C9921" s="55" t="s">
        <v>4356</v>
      </c>
      <c r="D9921" s="55" t="s">
        <v>269</v>
      </c>
      <c r="E9921" s="55" t="s">
        <v>4754</v>
      </c>
      <c r="F9921" s="55">
        <v>2</v>
      </c>
      <c r="G9921" s="55">
        <v>9</v>
      </c>
    </row>
    <row r="9922" spans="2:7">
      <c r="B9922" s="55" t="s">
        <v>266</v>
      </c>
      <c r="C9922" s="55" t="s">
        <v>4356</v>
      </c>
      <c r="D9922" s="55" t="s">
        <v>270</v>
      </c>
      <c r="E9922" s="55" t="s">
        <v>4754</v>
      </c>
      <c r="F9922" s="55">
        <v>0</v>
      </c>
      <c r="G9922" s="55">
        <v>1</v>
      </c>
    </row>
    <row r="9923" spans="2:7">
      <c r="B9923" s="55" t="s">
        <v>266</v>
      </c>
      <c r="C9923" s="55" t="s">
        <v>4356</v>
      </c>
      <c r="D9923" s="55" t="s">
        <v>267</v>
      </c>
      <c r="E9923" s="55" t="s">
        <v>4755</v>
      </c>
      <c r="F9923" s="55">
        <v>67</v>
      </c>
      <c r="G9923" s="55">
        <v>22</v>
      </c>
    </row>
    <row r="9924" spans="2:7">
      <c r="B9924" s="55" t="s">
        <v>266</v>
      </c>
      <c r="C9924" s="55" t="s">
        <v>4356</v>
      </c>
      <c r="D9924" s="55" t="s">
        <v>269</v>
      </c>
      <c r="E9924" s="55" t="s">
        <v>4755</v>
      </c>
      <c r="F9924" s="55">
        <v>3</v>
      </c>
      <c r="G9924" s="55">
        <v>15</v>
      </c>
    </row>
    <row r="9925" spans="2:7">
      <c r="B9925" s="55" t="s">
        <v>266</v>
      </c>
      <c r="C9925" s="55" t="s">
        <v>4356</v>
      </c>
      <c r="D9925" s="55" t="s">
        <v>267</v>
      </c>
      <c r="E9925" s="55" t="s">
        <v>2957</v>
      </c>
      <c r="F9925" s="55">
        <v>45</v>
      </c>
      <c r="G9925" s="55">
        <v>44</v>
      </c>
    </row>
    <row r="9926" spans="2:7">
      <c r="B9926" s="55" t="s">
        <v>266</v>
      </c>
      <c r="C9926" s="55" t="s">
        <v>4356</v>
      </c>
      <c r="D9926" s="55" t="s">
        <v>269</v>
      </c>
      <c r="E9926" s="55" t="s">
        <v>2957</v>
      </c>
      <c r="F9926" s="55">
        <v>5</v>
      </c>
      <c r="G9926" s="55">
        <v>12</v>
      </c>
    </row>
    <row r="9927" spans="2:7">
      <c r="B9927" s="55" t="s">
        <v>266</v>
      </c>
      <c r="C9927" s="55" t="s">
        <v>4356</v>
      </c>
      <c r="D9927" s="55" t="s">
        <v>270</v>
      </c>
      <c r="E9927" s="55" t="s">
        <v>2957</v>
      </c>
      <c r="F9927" s="55">
        <v>5</v>
      </c>
      <c r="G9927" s="55">
        <v>4</v>
      </c>
    </row>
    <row r="9928" spans="2:7">
      <c r="B9928" s="55" t="s">
        <v>266</v>
      </c>
      <c r="C9928" s="55" t="s">
        <v>4356</v>
      </c>
      <c r="D9928" s="55" t="s">
        <v>267</v>
      </c>
      <c r="E9928" s="55" t="s">
        <v>4756</v>
      </c>
      <c r="F9928" s="55">
        <v>89</v>
      </c>
      <c r="G9928" s="55">
        <v>10</v>
      </c>
    </row>
    <row r="9929" spans="2:7">
      <c r="B9929" s="55" t="s">
        <v>266</v>
      </c>
      <c r="C9929" s="55" t="s">
        <v>4356</v>
      </c>
      <c r="D9929" s="55" t="s">
        <v>269</v>
      </c>
      <c r="E9929" s="55" t="s">
        <v>4756</v>
      </c>
      <c r="F9929" s="55">
        <v>4</v>
      </c>
      <c r="G9929" s="55">
        <v>0</v>
      </c>
    </row>
    <row r="9930" spans="2:7">
      <c r="B9930" s="55" t="s">
        <v>266</v>
      </c>
      <c r="C9930" s="55" t="s">
        <v>4356</v>
      </c>
      <c r="D9930" s="55" t="s">
        <v>270</v>
      </c>
      <c r="E9930" s="55" t="s">
        <v>4756</v>
      </c>
      <c r="F9930" s="55">
        <v>2</v>
      </c>
      <c r="G9930" s="55">
        <v>0</v>
      </c>
    </row>
    <row r="9931" spans="2:7">
      <c r="B9931" s="55" t="s">
        <v>266</v>
      </c>
      <c r="C9931" s="55" t="s">
        <v>4356</v>
      </c>
      <c r="D9931" s="55" t="s">
        <v>267</v>
      </c>
      <c r="E9931" s="55" t="s">
        <v>4757</v>
      </c>
      <c r="F9931" s="55">
        <v>94</v>
      </c>
      <c r="G9931" s="55">
        <v>117</v>
      </c>
    </row>
    <row r="9932" spans="2:7">
      <c r="B9932" s="55" t="s">
        <v>266</v>
      </c>
      <c r="C9932" s="55" t="s">
        <v>4356</v>
      </c>
      <c r="D9932" s="55" t="s">
        <v>269</v>
      </c>
      <c r="E9932" s="55" t="s">
        <v>4757</v>
      </c>
      <c r="F9932" s="55">
        <v>74</v>
      </c>
      <c r="G9932" s="55">
        <v>46</v>
      </c>
    </row>
    <row r="9933" spans="2:7">
      <c r="B9933" s="55" t="s">
        <v>266</v>
      </c>
      <c r="C9933" s="55" t="s">
        <v>4356</v>
      </c>
      <c r="D9933" s="55" t="s">
        <v>270</v>
      </c>
      <c r="E9933" s="55" t="s">
        <v>4757</v>
      </c>
      <c r="F9933" s="55">
        <v>17</v>
      </c>
      <c r="G9933" s="55">
        <v>22</v>
      </c>
    </row>
    <row r="9934" spans="2:7">
      <c r="B9934" s="55" t="s">
        <v>266</v>
      </c>
      <c r="C9934" s="55" t="s">
        <v>4356</v>
      </c>
      <c r="D9934" s="55" t="s">
        <v>267</v>
      </c>
      <c r="E9934" s="55" t="s">
        <v>4758</v>
      </c>
      <c r="F9934" s="55">
        <v>56</v>
      </c>
      <c r="G9934" s="55">
        <v>47</v>
      </c>
    </row>
    <row r="9935" spans="2:7">
      <c r="B9935" s="55" t="s">
        <v>266</v>
      </c>
      <c r="C9935" s="55" t="s">
        <v>4356</v>
      </c>
      <c r="D9935" s="55" t="s">
        <v>269</v>
      </c>
      <c r="E9935" s="55" t="s">
        <v>4758</v>
      </c>
      <c r="F9935" s="55">
        <v>21</v>
      </c>
      <c r="G9935" s="55">
        <v>7</v>
      </c>
    </row>
    <row r="9936" spans="2:7">
      <c r="B9936" s="55" t="s">
        <v>266</v>
      </c>
      <c r="C9936" s="55" t="s">
        <v>4356</v>
      </c>
      <c r="D9936" s="55" t="s">
        <v>270</v>
      </c>
      <c r="E9936" s="55" t="s">
        <v>4758</v>
      </c>
      <c r="F9936" s="55">
        <v>0</v>
      </c>
      <c r="G9936" s="55">
        <v>2</v>
      </c>
    </row>
    <row r="9937" spans="2:7">
      <c r="B9937" s="55" t="s">
        <v>266</v>
      </c>
      <c r="C9937" s="55" t="s">
        <v>4356</v>
      </c>
      <c r="D9937" s="55" t="s">
        <v>267</v>
      </c>
      <c r="E9937" s="55" t="s">
        <v>4262</v>
      </c>
      <c r="F9937" s="55">
        <v>2</v>
      </c>
      <c r="G9937" s="55">
        <v>9</v>
      </c>
    </row>
    <row r="9938" spans="2:7">
      <c r="B9938" s="55" t="s">
        <v>266</v>
      </c>
      <c r="C9938" s="55" t="s">
        <v>4356</v>
      </c>
      <c r="D9938" s="55" t="s">
        <v>269</v>
      </c>
      <c r="E9938" s="55" t="s">
        <v>4262</v>
      </c>
      <c r="F9938" s="55">
        <v>0</v>
      </c>
      <c r="G9938" s="55">
        <v>0</v>
      </c>
    </row>
    <row r="9939" spans="2:7">
      <c r="B9939" s="55" t="s">
        <v>266</v>
      </c>
      <c r="C9939" s="55" t="s">
        <v>4356</v>
      </c>
      <c r="D9939" s="55" t="s">
        <v>270</v>
      </c>
      <c r="E9939" s="55" t="s">
        <v>4262</v>
      </c>
      <c r="F9939" s="55">
        <v>0</v>
      </c>
      <c r="G9939" s="55">
        <v>0</v>
      </c>
    </row>
    <row r="9940" spans="2:7">
      <c r="B9940" s="55" t="s">
        <v>266</v>
      </c>
      <c r="C9940" s="55" t="s">
        <v>4356</v>
      </c>
      <c r="D9940" s="55" t="s">
        <v>267</v>
      </c>
      <c r="E9940" s="55" t="s">
        <v>4759</v>
      </c>
      <c r="F9940" s="55">
        <v>58</v>
      </c>
      <c r="G9940" s="55">
        <v>69</v>
      </c>
    </row>
    <row r="9941" spans="2:7">
      <c r="B9941" s="55" t="s">
        <v>266</v>
      </c>
      <c r="C9941" s="55" t="s">
        <v>4356</v>
      </c>
      <c r="D9941" s="55" t="s">
        <v>269</v>
      </c>
      <c r="E9941" s="55" t="s">
        <v>4759</v>
      </c>
      <c r="F9941" s="55">
        <v>11</v>
      </c>
      <c r="G9941" s="55">
        <v>6</v>
      </c>
    </row>
    <row r="9942" spans="2:7">
      <c r="B9942" s="55" t="s">
        <v>266</v>
      </c>
      <c r="C9942" s="55" t="s">
        <v>4356</v>
      </c>
      <c r="D9942" s="55" t="s">
        <v>270</v>
      </c>
      <c r="E9942" s="55" t="s">
        <v>4759</v>
      </c>
      <c r="F9942" s="55">
        <v>1</v>
      </c>
      <c r="G9942" s="55">
        <v>0</v>
      </c>
    </row>
    <row r="9943" spans="2:7">
      <c r="B9943" s="55" t="s">
        <v>266</v>
      </c>
      <c r="C9943" s="55" t="s">
        <v>4356</v>
      </c>
      <c r="D9943" s="55" t="s">
        <v>267</v>
      </c>
      <c r="E9943" s="55" t="s">
        <v>4760</v>
      </c>
      <c r="F9943" s="55">
        <v>33</v>
      </c>
      <c r="G9943" s="55">
        <v>18</v>
      </c>
    </row>
    <row r="9944" spans="2:7">
      <c r="B9944" s="55" t="s">
        <v>266</v>
      </c>
      <c r="C9944" s="55" t="s">
        <v>4356</v>
      </c>
      <c r="D9944" s="55" t="s">
        <v>269</v>
      </c>
      <c r="E9944" s="55" t="s">
        <v>4760</v>
      </c>
      <c r="F9944" s="55">
        <v>0</v>
      </c>
      <c r="G9944" s="55">
        <v>0</v>
      </c>
    </row>
    <row r="9945" spans="2:7">
      <c r="B9945" s="55" t="s">
        <v>266</v>
      </c>
      <c r="C9945" s="55" t="s">
        <v>4356</v>
      </c>
      <c r="D9945" s="55" t="s">
        <v>267</v>
      </c>
      <c r="E9945" s="55" t="s">
        <v>4761</v>
      </c>
      <c r="F9945" s="55">
        <v>10</v>
      </c>
      <c r="G9945" s="55">
        <v>0</v>
      </c>
    </row>
    <row r="9946" spans="2:7">
      <c r="B9946" s="55" t="s">
        <v>266</v>
      </c>
      <c r="C9946" s="55" t="s">
        <v>4356</v>
      </c>
      <c r="D9946" s="55" t="s">
        <v>269</v>
      </c>
      <c r="E9946" s="55" t="s">
        <v>4761</v>
      </c>
      <c r="F9946" s="55">
        <v>0</v>
      </c>
      <c r="G9946" s="55">
        <v>1</v>
      </c>
    </row>
    <row r="9947" spans="2:7">
      <c r="B9947" s="55" t="s">
        <v>266</v>
      </c>
      <c r="C9947" s="55" t="s">
        <v>4356</v>
      </c>
      <c r="D9947" s="55" t="s">
        <v>270</v>
      </c>
      <c r="E9947" s="55" t="s">
        <v>4761</v>
      </c>
      <c r="F9947" s="55">
        <v>0</v>
      </c>
      <c r="G9947" s="55">
        <v>0</v>
      </c>
    </row>
    <row r="9948" spans="2:7">
      <c r="B9948" s="55" t="s">
        <v>266</v>
      </c>
      <c r="C9948" s="55" t="s">
        <v>4356</v>
      </c>
      <c r="D9948" s="55" t="s">
        <v>267</v>
      </c>
      <c r="E9948" s="55" t="s">
        <v>4762</v>
      </c>
      <c r="F9948" s="55">
        <v>21</v>
      </c>
      <c r="G9948" s="55">
        <v>19</v>
      </c>
    </row>
    <row r="9949" spans="2:7">
      <c r="B9949" s="55" t="s">
        <v>266</v>
      </c>
      <c r="C9949" s="55" t="s">
        <v>4356</v>
      </c>
      <c r="D9949" s="55" t="s">
        <v>269</v>
      </c>
      <c r="E9949" s="55" t="s">
        <v>4762</v>
      </c>
      <c r="F9949" s="55">
        <v>3</v>
      </c>
      <c r="G9949" s="55">
        <v>0</v>
      </c>
    </row>
    <row r="9950" spans="2:7">
      <c r="B9950" s="55" t="s">
        <v>266</v>
      </c>
      <c r="C9950" s="55" t="s">
        <v>4356</v>
      </c>
      <c r="D9950" s="55" t="s">
        <v>267</v>
      </c>
      <c r="E9950" s="55" t="s">
        <v>4763</v>
      </c>
      <c r="F9950" s="55">
        <v>17</v>
      </c>
      <c r="G9950" s="55">
        <v>18</v>
      </c>
    </row>
    <row r="9951" spans="2:7">
      <c r="B9951" s="55" t="s">
        <v>266</v>
      </c>
      <c r="C9951" s="55" t="s">
        <v>4356</v>
      </c>
      <c r="D9951" s="55" t="s">
        <v>269</v>
      </c>
      <c r="E9951" s="55" t="s">
        <v>4763</v>
      </c>
      <c r="F9951" s="55">
        <v>0</v>
      </c>
      <c r="G9951" s="55">
        <v>0</v>
      </c>
    </row>
    <row r="9952" spans="2:7">
      <c r="B9952" s="55" t="s">
        <v>266</v>
      </c>
      <c r="C9952" s="55" t="s">
        <v>4356</v>
      </c>
      <c r="D9952" s="55" t="s">
        <v>270</v>
      </c>
      <c r="E9952" s="55" t="s">
        <v>4763</v>
      </c>
      <c r="F9952" s="55">
        <v>0</v>
      </c>
      <c r="G9952" s="55">
        <v>0</v>
      </c>
    </row>
    <row r="9953" spans="2:7">
      <c r="B9953" s="55" t="s">
        <v>266</v>
      </c>
      <c r="C9953" s="55" t="s">
        <v>4356</v>
      </c>
      <c r="D9953" s="55" t="s">
        <v>267</v>
      </c>
      <c r="E9953" s="55" t="s">
        <v>4764</v>
      </c>
      <c r="F9953" s="55">
        <v>32</v>
      </c>
      <c r="G9953" s="55">
        <v>59</v>
      </c>
    </row>
    <row r="9954" spans="2:7">
      <c r="B9954" s="55" t="s">
        <v>266</v>
      </c>
      <c r="C9954" s="55" t="s">
        <v>4356</v>
      </c>
      <c r="D9954" s="55" t="s">
        <v>269</v>
      </c>
      <c r="E9954" s="55" t="s">
        <v>4764</v>
      </c>
      <c r="F9954" s="55">
        <v>7</v>
      </c>
      <c r="G9954" s="55">
        <v>5</v>
      </c>
    </row>
    <row r="9955" spans="2:7">
      <c r="B9955" s="55" t="s">
        <v>266</v>
      </c>
      <c r="C9955" s="55" t="s">
        <v>4356</v>
      </c>
      <c r="D9955" s="55" t="s">
        <v>270</v>
      </c>
      <c r="E9955" s="55" t="s">
        <v>4764</v>
      </c>
      <c r="F9955" s="55">
        <v>4</v>
      </c>
      <c r="G9955" s="55">
        <v>2</v>
      </c>
    </row>
    <row r="9956" spans="2:7">
      <c r="B9956" s="55" t="s">
        <v>266</v>
      </c>
      <c r="C9956" s="55" t="s">
        <v>4356</v>
      </c>
      <c r="D9956" s="55" t="s">
        <v>267</v>
      </c>
      <c r="E9956" s="55" t="s">
        <v>4765</v>
      </c>
      <c r="F9956" s="55">
        <v>74</v>
      </c>
      <c r="G9956" s="55">
        <v>23</v>
      </c>
    </row>
    <row r="9957" spans="2:7">
      <c r="B9957" s="55" t="s">
        <v>266</v>
      </c>
      <c r="C9957" s="55" t="s">
        <v>4356</v>
      </c>
      <c r="D9957" s="55" t="s">
        <v>269</v>
      </c>
      <c r="E9957" s="55" t="s">
        <v>4765</v>
      </c>
      <c r="F9957" s="55">
        <v>24</v>
      </c>
      <c r="G9957" s="55">
        <v>0</v>
      </c>
    </row>
    <row r="9958" spans="2:7">
      <c r="B9958" s="55" t="s">
        <v>266</v>
      </c>
      <c r="C9958" s="55" t="s">
        <v>4356</v>
      </c>
      <c r="D9958" s="55" t="s">
        <v>267</v>
      </c>
      <c r="E9958" s="55" t="s">
        <v>4766</v>
      </c>
      <c r="F9958" s="55">
        <v>270</v>
      </c>
      <c r="G9958" s="55">
        <v>430</v>
      </c>
    </row>
    <row r="9959" spans="2:7">
      <c r="B9959" s="55" t="s">
        <v>266</v>
      </c>
      <c r="C9959" s="55" t="s">
        <v>4356</v>
      </c>
      <c r="D9959" s="55" t="s">
        <v>269</v>
      </c>
      <c r="E9959" s="55" t="s">
        <v>4766</v>
      </c>
      <c r="F9959" s="55">
        <v>463</v>
      </c>
      <c r="G9959" s="55">
        <v>759</v>
      </c>
    </row>
    <row r="9960" spans="2:7">
      <c r="B9960" s="55" t="s">
        <v>266</v>
      </c>
      <c r="C9960" s="55" t="s">
        <v>4356</v>
      </c>
      <c r="D9960" s="55" t="s">
        <v>270</v>
      </c>
      <c r="E9960" s="55" t="s">
        <v>4766</v>
      </c>
      <c r="F9960" s="55">
        <v>146</v>
      </c>
      <c r="G9960" s="55">
        <v>170</v>
      </c>
    </row>
    <row r="9961" spans="2:7">
      <c r="B9961" s="55" t="s">
        <v>266</v>
      </c>
      <c r="C9961" s="55" t="s">
        <v>4356</v>
      </c>
      <c r="D9961" s="55" t="s">
        <v>267</v>
      </c>
      <c r="E9961" s="55" t="s">
        <v>4767</v>
      </c>
      <c r="F9961" s="55">
        <v>0</v>
      </c>
      <c r="G9961" s="55">
        <v>0</v>
      </c>
    </row>
    <row r="9962" spans="2:7">
      <c r="B9962" s="55" t="s">
        <v>266</v>
      </c>
      <c r="C9962" s="55" t="s">
        <v>4356</v>
      </c>
      <c r="D9962" s="55" t="s">
        <v>270</v>
      </c>
      <c r="E9962" s="55" t="s">
        <v>4767</v>
      </c>
      <c r="F9962" s="55">
        <v>0</v>
      </c>
      <c r="G9962" s="55">
        <v>0</v>
      </c>
    </row>
    <row r="9963" spans="2:7">
      <c r="B9963" s="55" t="s">
        <v>266</v>
      </c>
      <c r="C9963" s="55" t="s">
        <v>4356</v>
      </c>
      <c r="D9963" s="55" t="s">
        <v>267</v>
      </c>
      <c r="E9963" s="55" t="s">
        <v>4768</v>
      </c>
      <c r="F9963" s="55">
        <v>19</v>
      </c>
      <c r="G9963" s="55">
        <v>38</v>
      </c>
    </row>
    <row r="9964" spans="2:7">
      <c r="B9964" s="55" t="s">
        <v>266</v>
      </c>
      <c r="C9964" s="55" t="s">
        <v>4356</v>
      </c>
      <c r="D9964" s="55" t="s">
        <v>269</v>
      </c>
      <c r="E9964" s="55" t="s">
        <v>4768</v>
      </c>
      <c r="F9964" s="55">
        <v>7</v>
      </c>
      <c r="G9964" s="55">
        <v>12</v>
      </c>
    </row>
    <row r="9965" spans="2:7">
      <c r="B9965" s="55" t="s">
        <v>266</v>
      </c>
      <c r="C9965" s="55" t="s">
        <v>4356</v>
      </c>
      <c r="D9965" s="55" t="s">
        <v>270</v>
      </c>
      <c r="E9965" s="55" t="s">
        <v>4768</v>
      </c>
      <c r="F9965" s="55">
        <v>0</v>
      </c>
      <c r="G9965" s="55">
        <v>1</v>
      </c>
    </row>
    <row r="9966" spans="2:7">
      <c r="B9966" s="55" t="s">
        <v>266</v>
      </c>
      <c r="C9966" s="55" t="s">
        <v>4356</v>
      </c>
      <c r="D9966" s="55" t="s">
        <v>267</v>
      </c>
      <c r="E9966" s="55" t="s">
        <v>4769</v>
      </c>
      <c r="F9966" s="55">
        <v>292</v>
      </c>
      <c r="G9966" s="55">
        <v>209</v>
      </c>
    </row>
    <row r="9967" spans="2:7">
      <c r="B9967" s="55" t="s">
        <v>266</v>
      </c>
      <c r="C9967" s="55" t="s">
        <v>4356</v>
      </c>
      <c r="D9967" s="55" t="s">
        <v>269</v>
      </c>
      <c r="E9967" s="55" t="s">
        <v>4769</v>
      </c>
      <c r="F9967" s="55">
        <v>309</v>
      </c>
      <c r="G9967" s="55">
        <v>191</v>
      </c>
    </row>
    <row r="9968" spans="2:7">
      <c r="B9968" s="55" t="s">
        <v>266</v>
      </c>
      <c r="C9968" s="55" t="s">
        <v>4356</v>
      </c>
      <c r="D9968" s="55" t="s">
        <v>270</v>
      </c>
      <c r="E9968" s="55" t="s">
        <v>4769</v>
      </c>
      <c r="F9968" s="55">
        <v>34</v>
      </c>
      <c r="G9968" s="55">
        <v>21</v>
      </c>
    </row>
    <row r="9969" spans="2:7">
      <c r="B9969" s="55" t="s">
        <v>266</v>
      </c>
      <c r="C9969" s="55" t="s">
        <v>4356</v>
      </c>
      <c r="D9969" s="55" t="s">
        <v>267</v>
      </c>
      <c r="E9969" s="55" t="s">
        <v>4770</v>
      </c>
      <c r="F9969" s="55">
        <v>19</v>
      </c>
      <c r="G9969" s="55">
        <v>23</v>
      </c>
    </row>
    <row r="9970" spans="2:7">
      <c r="B9970" s="55" t="s">
        <v>266</v>
      </c>
      <c r="C9970" s="55" t="s">
        <v>4356</v>
      </c>
      <c r="D9970" s="55" t="s">
        <v>269</v>
      </c>
      <c r="E9970" s="55" t="s">
        <v>4770</v>
      </c>
      <c r="F9970" s="55">
        <v>0</v>
      </c>
      <c r="G9970" s="55">
        <v>0</v>
      </c>
    </row>
    <row r="9971" spans="2:7">
      <c r="B9971" s="55" t="s">
        <v>266</v>
      </c>
      <c r="C9971" s="55" t="s">
        <v>4356</v>
      </c>
      <c r="D9971" s="55" t="s">
        <v>270</v>
      </c>
      <c r="E9971" s="55" t="s">
        <v>4770</v>
      </c>
      <c r="F9971" s="55">
        <v>0</v>
      </c>
      <c r="G9971" s="55">
        <v>0</v>
      </c>
    </row>
    <row r="9972" spans="2:7">
      <c r="B9972" s="55" t="s">
        <v>266</v>
      </c>
      <c r="C9972" s="55" t="s">
        <v>4356</v>
      </c>
      <c r="D9972" s="55" t="s">
        <v>267</v>
      </c>
      <c r="E9972" s="55" t="s">
        <v>4771</v>
      </c>
      <c r="F9972" s="55">
        <v>16</v>
      </c>
      <c r="G9972" s="55">
        <v>0</v>
      </c>
    </row>
    <row r="9973" spans="2:7">
      <c r="B9973" s="55" t="s">
        <v>266</v>
      </c>
      <c r="C9973" s="55" t="s">
        <v>4356</v>
      </c>
      <c r="D9973" s="55" t="s">
        <v>269</v>
      </c>
      <c r="E9973" s="55" t="s">
        <v>4771</v>
      </c>
      <c r="F9973" s="55">
        <v>0</v>
      </c>
      <c r="G9973" s="55">
        <v>0</v>
      </c>
    </row>
    <row r="9974" spans="2:7">
      <c r="B9974" s="55" t="s">
        <v>266</v>
      </c>
      <c r="C9974" s="55" t="s">
        <v>4356</v>
      </c>
      <c r="D9974" s="55" t="s">
        <v>267</v>
      </c>
      <c r="E9974" s="55" t="s">
        <v>4772</v>
      </c>
      <c r="F9974" s="55">
        <v>133</v>
      </c>
      <c r="G9974" s="55">
        <v>146</v>
      </c>
    </row>
    <row r="9975" spans="2:7">
      <c r="B9975" s="55" t="s">
        <v>266</v>
      </c>
      <c r="C9975" s="55" t="s">
        <v>4356</v>
      </c>
      <c r="D9975" s="55" t="s">
        <v>269</v>
      </c>
      <c r="E9975" s="55" t="s">
        <v>4772</v>
      </c>
      <c r="F9975" s="55">
        <v>18</v>
      </c>
      <c r="G9975" s="55">
        <v>3</v>
      </c>
    </row>
    <row r="9976" spans="2:7">
      <c r="B9976" s="55" t="s">
        <v>266</v>
      </c>
      <c r="C9976" s="55" t="s">
        <v>4356</v>
      </c>
      <c r="D9976" s="55" t="s">
        <v>270</v>
      </c>
      <c r="E9976" s="55" t="s">
        <v>4772</v>
      </c>
      <c r="F9976" s="55">
        <v>1</v>
      </c>
      <c r="G9976" s="55">
        <v>1</v>
      </c>
    </row>
    <row r="9977" spans="2:7">
      <c r="B9977" s="55" t="s">
        <v>266</v>
      </c>
      <c r="C9977" s="55" t="s">
        <v>4356</v>
      </c>
      <c r="D9977" s="55" t="s">
        <v>267</v>
      </c>
      <c r="E9977" s="55" t="s">
        <v>4773</v>
      </c>
      <c r="F9977" s="55">
        <v>82</v>
      </c>
      <c r="G9977" s="55">
        <v>154</v>
      </c>
    </row>
    <row r="9978" spans="2:7">
      <c r="B9978" s="55" t="s">
        <v>266</v>
      </c>
      <c r="C9978" s="55" t="s">
        <v>4356</v>
      </c>
      <c r="D9978" s="55" t="s">
        <v>269</v>
      </c>
      <c r="E9978" s="55" t="s">
        <v>4773</v>
      </c>
      <c r="F9978" s="55">
        <v>29</v>
      </c>
      <c r="G9978" s="55">
        <v>91</v>
      </c>
    </row>
    <row r="9979" spans="2:7">
      <c r="B9979" s="55" t="s">
        <v>266</v>
      </c>
      <c r="C9979" s="55" t="s">
        <v>4356</v>
      </c>
      <c r="D9979" s="55" t="s">
        <v>270</v>
      </c>
      <c r="E9979" s="55" t="s">
        <v>4773</v>
      </c>
      <c r="F9979" s="55">
        <v>3</v>
      </c>
      <c r="G9979" s="55">
        <v>6</v>
      </c>
    </row>
    <row r="9980" spans="2:7">
      <c r="B9980" s="55" t="s">
        <v>266</v>
      </c>
      <c r="C9980" s="55" t="s">
        <v>4356</v>
      </c>
      <c r="D9980" s="55" t="s">
        <v>267</v>
      </c>
      <c r="E9980" s="55" t="s">
        <v>4774</v>
      </c>
      <c r="F9980" s="55">
        <v>0</v>
      </c>
      <c r="G9980" s="55">
        <v>1</v>
      </c>
    </row>
    <row r="9981" spans="2:7">
      <c r="B9981" s="55" t="s">
        <v>266</v>
      </c>
      <c r="C9981" s="55" t="s">
        <v>4356</v>
      </c>
      <c r="D9981" s="55" t="s">
        <v>267</v>
      </c>
      <c r="E9981" s="55" t="s">
        <v>4775</v>
      </c>
      <c r="F9981" s="55">
        <v>0</v>
      </c>
      <c r="G9981" s="55">
        <v>0</v>
      </c>
    </row>
    <row r="9982" spans="2:7">
      <c r="B9982" s="55" t="s">
        <v>266</v>
      </c>
      <c r="C9982" s="55" t="s">
        <v>4356</v>
      </c>
      <c r="D9982" s="55" t="s">
        <v>269</v>
      </c>
      <c r="E9982" s="55" t="s">
        <v>4775</v>
      </c>
      <c r="F9982" s="55">
        <v>0</v>
      </c>
      <c r="G9982" s="55">
        <v>6</v>
      </c>
    </row>
    <row r="9983" spans="2:7">
      <c r="B9983" s="55" t="s">
        <v>266</v>
      </c>
      <c r="C9983" s="55" t="s">
        <v>4356</v>
      </c>
      <c r="D9983" s="55" t="s">
        <v>270</v>
      </c>
      <c r="E9983" s="55" t="s">
        <v>4775</v>
      </c>
      <c r="F9983" s="55">
        <v>0</v>
      </c>
      <c r="G9983" s="55">
        <v>0</v>
      </c>
    </row>
    <row r="9984" spans="2:7">
      <c r="B9984" s="55" t="s">
        <v>266</v>
      </c>
      <c r="C9984" s="55" t="s">
        <v>4356</v>
      </c>
      <c r="D9984" s="55" t="s">
        <v>267</v>
      </c>
      <c r="E9984" s="55" t="s">
        <v>4776</v>
      </c>
      <c r="F9984" s="55">
        <v>187</v>
      </c>
      <c r="G9984" s="55">
        <v>109</v>
      </c>
    </row>
    <row r="9985" spans="2:7">
      <c r="B9985" s="55" t="s">
        <v>266</v>
      </c>
      <c r="C9985" s="55" t="s">
        <v>4356</v>
      </c>
      <c r="D9985" s="55" t="s">
        <v>269</v>
      </c>
      <c r="E9985" s="55" t="s">
        <v>4776</v>
      </c>
      <c r="F9985" s="55">
        <v>56</v>
      </c>
      <c r="G9985" s="55">
        <v>99</v>
      </c>
    </row>
    <row r="9986" spans="2:7">
      <c r="B9986" s="55" t="s">
        <v>266</v>
      </c>
      <c r="C9986" s="55" t="s">
        <v>4356</v>
      </c>
      <c r="D9986" s="55" t="s">
        <v>270</v>
      </c>
      <c r="E9986" s="55" t="s">
        <v>4776</v>
      </c>
      <c r="F9986" s="55">
        <v>15</v>
      </c>
      <c r="G9986" s="55">
        <v>23</v>
      </c>
    </row>
    <row r="9987" spans="2:7">
      <c r="B9987" s="55" t="s">
        <v>266</v>
      </c>
      <c r="C9987" s="55" t="s">
        <v>4356</v>
      </c>
      <c r="D9987" s="55" t="s">
        <v>267</v>
      </c>
      <c r="E9987" s="55" t="s">
        <v>4777</v>
      </c>
      <c r="F9987" s="55">
        <v>81</v>
      </c>
      <c r="G9987" s="55">
        <v>94</v>
      </c>
    </row>
    <row r="9988" spans="2:7">
      <c r="B9988" s="55" t="s">
        <v>266</v>
      </c>
      <c r="C9988" s="55" t="s">
        <v>4356</v>
      </c>
      <c r="D9988" s="55" t="s">
        <v>269</v>
      </c>
      <c r="E9988" s="55" t="s">
        <v>4777</v>
      </c>
      <c r="F9988" s="55">
        <v>11</v>
      </c>
      <c r="G9988" s="55">
        <v>35</v>
      </c>
    </row>
    <row r="9989" spans="2:7">
      <c r="B9989" s="55" t="s">
        <v>266</v>
      </c>
      <c r="C9989" s="55" t="s">
        <v>4356</v>
      </c>
      <c r="D9989" s="55" t="s">
        <v>270</v>
      </c>
      <c r="E9989" s="55" t="s">
        <v>4777</v>
      </c>
      <c r="F9989" s="55">
        <v>6</v>
      </c>
      <c r="G9989" s="55">
        <v>15</v>
      </c>
    </row>
    <row r="9990" spans="2:7">
      <c r="B9990" s="55" t="s">
        <v>266</v>
      </c>
      <c r="C9990" s="55" t="s">
        <v>4356</v>
      </c>
      <c r="D9990" s="55" t="s">
        <v>267</v>
      </c>
      <c r="E9990" s="55" t="s">
        <v>4778</v>
      </c>
      <c r="F9990" s="55">
        <v>1</v>
      </c>
      <c r="G9990" s="55">
        <v>9</v>
      </c>
    </row>
    <row r="9991" spans="2:7">
      <c r="B9991" s="55" t="s">
        <v>266</v>
      </c>
      <c r="C9991" s="55" t="s">
        <v>4356</v>
      </c>
      <c r="D9991" s="55" t="s">
        <v>269</v>
      </c>
      <c r="E9991" s="55" t="s">
        <v>4778</v>
      </c>
      <c r="F9991" s="55">
        <v>0</v>
      </c>
      <c r="G9991" s="55">
        <v>1</v>
      </c>
    </row>
    <row r="9992" spans="2:7">
      <c r="B9992" s="55" t="s">
        <v>266</v>
      </c>
      <c r="C9992" s="55" t="s">
        <v>4356</v>
      </c>
      <c r="D9992" s="55" t="s">
        <v>270</v>
      </c>
      <c r="E9992" s="55" t="s">
        <v>4778</v>
      </c>
      <c r="F9992" s="55">
        <v>0</v>
      </c>
      <c r="G9992" s="55">
        <v>0</v>
      </c>
    </row>
    <row r="9993" spans="2:7">
      <c r="B9993" s="55" t="s">
        <v>266</v>
      </c>
      <c r="C9993" s="55" t="s">
        <v>4356</v>
      </c>
      <c r="D9993" s="55" t="s">
        <v>267</v>
      </c>
      <c r="E9993" s="55" t="s">
        <v>4779</v>
      </c>
      <c r="F9993" s="55">
        <v>201</v>
      </c>
      <c r="G9993" s="55">
        <v>145</v>
      </c>
    </row>
    <row r="9994" spans="2:7">
      <c r="B9994" s="55" t="s">
        <v>266</v>
      </c>
      <c r="C9994" s="55" t="s">
        <v>4356</v>
      </c>
      <c r="D9994" s="55" t="s">
        <v>269</v>
      </c>
      <c r="E9994" s="55" t="s">
        <v>4779</v>
      </c>
      <c r="F9994" s="55">
        <v>324</v>
      </c>
      <c r="G9994" s="55">
        <v>162</v>
      </c>
    </row>
    <row r="9995" spans="2:7">
      <c r="B9995" s="55" t="s">
        <v>266</v>
      </c>
      <c r="C9995" s="55" t="s">
        <v>4356</v>
      </c>
      <c r="D9995" s="55" t="s">
        <v>270</v>
      </c>
      <c r="E9995" s="55" t="s">
        <v>4779</v>
      </c>
      <c r="F9995" s="55">
        <v>135</v>
      </c>
      <c r="G9995" s="55">
        <v>65</v>
      </c>
    </row>
    <row r="9996" spans="2:7">
      <c r="B9996" s="55" t="s">
        <v>266</v>
      </c>
      <c r="C9996" s="55" t="s">
        <v>4356</v>
      </c>
      <c r="D9996" s="55" t="s">
        <v>267</v>
      </c>
      <c r="E9996" s="55" t="s">
        <v>4780</v>
      </c>
      <c r="F9996" s="55">
        <v>18</v>
      </c>
      <c r="G9996" s="55">
        <v>3</v>
      </c>
    </row>
    <row r="9997" spans="2:7">
      <c r="B9997" s="55" t="s">
        <v>266</v>
      </c>
      <c r="C9997" s="55" t="s">
        <v>4356</v>
      </c>
      <c r="D9997" s="55" t="s">
        <v>270</v>
      </c>
      <c r="E9997" s="55" t="s">
        <v>4780</v>
      </c>
      <c r="F9997" s="55">
        <v>0</v>
      </c>
      <c r="G9997" s="55">
        <v>0</v>
      </c>
    </row>
    <row r="9998" spans="2:7">
      <c r="B9998" s="55" t="s">
        <v>266</v>
      </c>
      <c r="C9998" s="55" t="s">
        <v>4356</v>
      </c>
      <c r="D9998" s="55" t="s">
        <v>267</v>
      </c>
      <c r="E9998" s="55" t="s">
        <v>4781</v>
      </c>
      <c r="F9998" s="55">
        <v>85</v>
      </c>
      <c r="G9998" s="55">
        <v>270</v>
      </c>
    </row>
    <row r="9999" spans="2:7">
      <c r="B9999" s="55" t="s">
        <v>266</v>
      </c>
      <c r="C9999" s="55" t="s">
        <v>4356</v>
      </c>
      <c r="D9999" s="55" t="s">
        <v>269</v>
      </c>
      <c r="E9999" s="55" t="s">
        <v>4781</v>
      </c>
      <c r="F9999" s="55">
        <v>3</v>
      </c>
      <c r="G9999" s="55">
        <v>13</v>
      </c>
    </row>
    <row r="10000" spans="2:7">
      <c r="B10000" s="55" t="s">
        <v>266</v>
      </c>
      <c r="C10000" s="55" t="s">
        <v>4356</v>
      </c>
      <c r="D10000" s="55" t="s">
        <v>270</v>
      </c>
      <c r="E10000" s="55" t="s">
        <v>4781</v>
      </c>
      <c r="F10000" s="55">
        <v>5</v>
      </c>
      <c r="G10000" s="55">
        <v>5</v>
      </c>
    </row>
    <row r="10001" spans="2:7">
      <c r="B10001" s="55" t="s">
        <v>266</v>
      </c>
      <c r="C10001" s="55" t="s">
        <v>4356</v>
      </c>
      <c r="D10001" s="55" t="s">
        <v>267</v>
      </c>
      <c r="E10001" s="55" t="s">
        <v>4782</v>
      </c>
      <c r="F10001" s="55">
        <v>79</v>
      </c>
      <c r="G10001" s="55">
        <v>25</v>
      </c>
    </row>
    <row r="10002" spans="2:7">
      <c r="B10002" s="55" t="s">
        <v>266</v>
      </c>
      <c r="C10002" s="55" t="s">
        <v>4356</v>
      </c>
      <c r="D10002" s="55" t="s">
        <v>269</v>
      </c>
      <c r="E10002" s="55" t="s">
        <v>4782</v>
      </c>
      <c r="F10002" s="55">
        <v>0</v>
      </c>
      <c r="G10002" s="55">
        <v>3</v>
      </c>
    </row>
    <row r="10003" spans="2:7">
      <c r="B10003" s="55" t="s">
        <v>266</v>
      </c>
      <c r="C10003" s="55" t="s">
        <v>4356</v>
      </c>
      <c r="D10003" s="55" t="s">
        <v>270</v>
      </c>
      <c r="E10003" s="55" t="s">
        <v>4782</v>
      </c>
      <c r="F10003" s="55">
        <v>0</v>
      </c>
      <c r="G10003" s="55">
        <v>2</v>
      </c>
    </row>
    <row r="10004" spans="2:7">
      <c r="B10004" s="55" t="s">
        <v>266</v>
      </c>
      <c r="C10004" s="55" t="s">
        <v>4356</v>
      </c>
      <c r="D10004" s="55" t="s">
        <v>267</v>
      </c>
      <c r="E10004" s="55" t="s">
        <v>4783</v>
      </c>
      <c r="F10004" s="55">
        <v>528</v>
      </c>
      <c r="G10004" s="55">
        <v>431</v>
      </c>
    </row>
    <row r="10005" spans="2:7">
      <c r="B10005" s="55" t="s">
        <v>266</v>
      </c>
      <c r="C10005" s="55" t="s">
        <v>4356</v>
      </c>
      <c r="D10005" s="55" t="s">
        <v>269</v>
      </c>
      <c r="E10005" s="55" t="s">
        <v>4783</v>
      </c>
      <c r="F10005" s="55">
        <v>451</v>
      </c>
      <c r="G10005" s="55">
        <v>465</v>
      </c>
    </row>
    <row r="10006" spans="2:7">
      <c r="B10006" s="55" t="s">
        <v>266</v>
      </c>
      <c r="C10006" s="55" t="s">
        <v>4356</v>
      </c>
      <c r="D10006" s="55" t="s">
        <v>270</v>
      </c>
      <c r="E10006" s="55" t="s">
        <v>4783</v>
      </c>
      <c r="F10006" s="55">
        <v>148</v>
      </c>
      <c r="G10006" s="55">
        <v>188</v>
      </c>
    </row>
    <row r="10007" spans="2:7">
      <c r="B10007" s="55" t="s">
        <v>266</v>
      </c>
      <c r="C10007" s="55" t="s">
        <v>4356</v>
      </c>
      <c r="D10007" s="55" t="s">
        <v>267</v>
      </c>
      <c r="E10007" s="55" t="s">
        <v>4784</v>
      </c>
      <c r="F10007" s="55">
        <v>11</v>
      </c>
      <c r="G10007" s="55">
        <v>14</v>
      </c>
    </row>
    <row r="10008" spans="2:7">
      <c r="B10008" s="55" t="s">
        <v>266</v>
      </c>
      <c r="C10008" s="55" t="s">
        <v>4356</v>
      </c>
      <c r="D10008" s="55" t="s">
        <v>269</v>
      </c>
      <c r="E10008" s="55" t="s">
        <v>4784</v>
      </c>
      <c r="F10008" s="55">
        <v>11</v>
      </c>
      <c r="G10008" s="55">
        <v>10</v>
      </c>
    </row>
    <row r="10009" spans="2:7">
      <c r="B10009" s="55" t="s">
        <v>266</v>
      </c>
      <c r="C10009" s="55" t="s">
        <v>4356</v>
      </c>
      <c r="D10009" s="55" t="s">
        <v>270</v>
      </c>
      <c r="E10009" s="55" t="s">
        <v>4784</v>
      </c>
      <c r="F10009" s="55">
        <v>7</v>
      </c>
      <c r="G10009" s="55">
        <v>0</v>
      </c>
    </row>
    <row r="10010" spans="2:7">
      <c r="B10010" s="55" t="s">
        <v>266</v>
      </c>
      <c r="C10010" s="55" t="s">
        <v>4356</v>
      </c>
      <c r="D10010" s="55" t="s">
        <v>267</v>
      </c>
      <c r="E10010" s="55" t="s">
        <v>4269</v>
      </c>
      <c r="F10010" s="55">
        <v>158</v>
      </c>
      <c r="G10010" s="55">
        <v>67</v>
      </c>
    </row>
    <row r="10011" spans="2:7">
      <c r="B10011" s="55" t="s">
        <v>266</v>
      </c>
      <c r="C10011" s="55" t="s">
        <v>4356</v>
      </c>
      <c r="D10011" s="55" t="s">
        <v>269</v>
      </c>
      <c r="E10011" s="55" t="s">
        <v>4269</v>
      </c>
      <c r="F10011" s="55">
        <v>0</v>
      </c>
      <c r="G10011" s="55">
        <v>0</v>
      </c>
    </row>
    <row r="10012" spans="2:7">
      <c r="B10012" s="55" t="s">
        <v>266</v>
      </c>
      <c r="C10012" s="55" t="s">
        <v>4356</v>
      </c>
      <c r="D10012" s="55" t="s">
        <v>270</v>
      </c>
      <c r="E10012" s="55" t="s">
        <v>4269</v>
      </c>
      <c r="F10012" s="55">
        <v>0</v>
      </c>
      <c r="G10012" s="55">
        <v>0</v>
      </c>
    </row>
    <row r="10013" spans="2:7">
      <c r="B10013" s="55" t="s">
        <v>266</v>
      </c>
      <c r="C10013" s="55" t="s">
        <v>4356</v>
      </c>
      <c r="D10013" s="55" t="s">
        <v>267</v>
      </c>
      <c r="E10013" s="55" t="s">
        <v>4785</v>
      </c>
      <c r="F10013" s="55">
        <v>9</v>
      </c>
      <c r="G10013" s="55">
        <v>4</v>
      </c>
    </row>
    <row r="10014" spans="2:7">
      <c r="B10014" s="55" t="s">
        <v>266</v>
      </c>
      <c r="C10014" s="55" t="s">
        <v>4356</v>
      </c>
      <c r="D10014" s="55" t="s">
        <v>269</v>
      </c>
      <c r="E10014" s="55" t="s">
        <v>4785</v>
      </c>
      <c r="F10014" s="55">
        <v>0</v>
      </c>
      <c r="G10014" s="55">
        <v>0</v>
      </c>
    </row>
    <row r="10015" spans="2:7">
      <c r="B10015" s="55" t="s">
        <v>266</v>
      </c>
      <c r="C10015" s="55" t="s">
        <v>4356</v>
      </c>
      <c r="D10015" s="55" t="s">
        <v>270</v>
      </c>
      <c r="E10015" s="55" t="s">
        <v>4785</v>
      </c>
      <c r="F10015" s="55">
        <v>0</v>
      </c>
      <c r="G10015" s="55">
        <v>0</v>
      </c>
    </row>
    <row r="10016" spans="2:7">
      <c r="B10016" s="55" t="s">
        <v>266</v>
      </c>
      <c r="C10016" s="55" t="s">
        <v>4356</v>
      </c>
      <c r="D10016" s="55" t="s">
        <v>267</v>
      </c>
      <c r="E10016" s="55" t="s">
        <v>4786</v>
      </c>
      <c r="F10016" s="55">
        <v>35</v>
      </c>
      <c r="G10016" s="55">
        <v>12</v>
      </c>
    </row>
    <row r="10017" spans="2:7">
      <c r="B10017" s="55" t="s">
        <v>266</v>
      </c>
      <c r="C10017" s="55" t="s">
        <v>4356</v>
      </c>
      <c r="D10017" s="55" t="s">
        <v>269</v>
      </c>
      <c r="E10017" s="55" t="s">
        <v>4786</v>
      </c>
      <c r="F10017" s="55">
        <v>54</v>
      </c>
      <c r="G10017" s="55">
        <v>52</v>
      </c>
    </row>
    <row r="10018" spans="2:7">
      <c r="B10018" s="55" t="s">
        <v>266</v>
      </c>
      <c r="C10018" s="55" t="s">
        <v>4356</v>
      </c>
      <c r="D10018" s="55" t="s">
        <v>270</v>
      </c>
      <c r="E10018" s="55" t="s">
        <v>4786</v>
      </c>
      <c r="F10018" s="55">
        <v>11</v>
      </c>
      <c r="G10018" s="55">
        <v>11</v>
      </c>
    </row>
    <row r="10019" spans="2:7">
      <c r="B10019" s="55" t="s">
        <v>266</v>
      </c>
      <c r="C10019" s="55" t="s">
        <v>4356</v>
      </c>
      <c r="D10019" s="55" t="s">
        <v>267</v>
      </c>
      <c r="E10019" s="55" t="s">
        <v>4787</v>
      </c>
      <c r="F10019" s="55">
        <v>219</v>
      </c>
      <c r="G10019" s="55">
        <v>231</v>
      </c>
    </row>
    <row r="10020" spans="2:7">
      <c r="B10020" s="55" t="s">
        <v>266</v>
      </c>
      <c r="C10020" s="55" t="s">
        <v>4356</v>
      </c>
      <c r="D10020" s="55" t="s">
        <v>269</v>
      </c>
      <c r="E10020" s="55" t="s">
        <v>4787</v>
      </c>
      <c r="F10020" s="55">
        <v>1</v>
      </c>
      <c r="G10020" s="55">
        <v>7</v>
      </c>
    </row>
    <row r="10021" spans="2:7">
      <c r="B10021" s="55" t="s">
        <v>266</v>
      </c>
      <c r="C10021" s="55" t="s">
        <v>4356</v>
      </c>
      <c r="D10021" s="55" t="s">
        <v>270</v>
      </c>
      <c r="E10021" s="55" t="s">
        <v>4787</v>
      </c>
      <c r="F10021" s="55">
        <v>5</v>
      </c>
      <c r="G10021" s="55">
        <v>7</v>
      </c>
    </row>
    <row r="10022" spans="2:7">
      <c r="B10022" s="55" t="s">
        <v>266</v>
      </c>
      <c r="C10022" s="55" t="s">
        <v>4356</v>
      </c>
      <c r="D10022" s="55" t="s">
        <v>267</v>
      </c>
      <c r="E10022" s="55" t="s">
        <v>4788</v>
      </c>
      <c r="F10022" s="55">
        <v>2824</v>
      </c>
      <c r="G10022" s="55">
        <v>3664</v>
      </c>
    </row>
    <row r="10023" spans="2:7">
      <c r="B10023" s="55" t="s">
        <v>266</v>
      </c>
      <c r="C10023" s="55" t="s">
        <v>4356</v>
      </c>
      <c r="D10023" s="55" t="s">
        <v>269</v>
      </c>
      <c r="E10023" s="55" t="s">
        <v>4788</v>
      </c>
      <c r="F10023" s="55">
        <v>3233</v>
      </c>
      <c r="G10023" s="55">
        <v>3358</v>
      </c>
    </row>
    <row r="10024" spans="2:7">
      <c r="B10024" s="55" t="s">
        <v>266</v>
      </c>
      <c r="C10024" s="55" t="s">
        <v>4356</v>
      </c>
      <c r="D10024" s="55" t="s">
        <v>270</v>
      </c>
      <c r="E10024" s="55" t="s">
        <v>4788</v>
      </c>
      <c r="F10024" s="55">
        <v>1043</v>
      </c>
      <c r="G10024" s="55">
        <v>914</v>
      </c>
    </row>
    <row r="10025" spans="2:7">
      <c r="B10025" s="55" t="s">
        <v>266</v>
      </c>
      <c r="C10025" s="55" t="s">
        <v>4356</v>
      </c>
      <c r="D10025" s="55" t="s">
        <v>267</v>
      </c>
      <c r="E10025" s="55" t="s">
        <v>4789</v>
      </c>
      <c r="F10025" s="55">
        <v>138</v>
      </c>
      <c r="G10025" s="55">
        <v>128</v>
      </c>
    </row>
    <row r="10026" spans="2:7">
      <c r="B10026" s="55" t="s">
        <v>266</v>
      </c>
      <c r="C10026" s="55" t="s">
        <v>4356</v>
      </c>
      <c r="D10026" s="55" t="s">
        <v>269</v>
      </c>
      <c r="E10026" s="55" t="s">
        <v>4789</v>
      </c>
      <c r="F10026" s="55">
        <v>43</v>
      </c>
      <c r="G10026" s="55">
        <v>14</v>
      </c>
    </row>
    <row r="10027" spans="2:7">
      <c r="B10027" s="55" t="s">
        <v>266</v>
      </c>
      <c r="C10027" s="55" t="s">
        <v>4356</v>
      </c>
      <c r="D10027" s="55" t="s">
        <v>270</v>
      </c>
      <c r="E10027" s="55" t="s">
        <v>4789</v>
      </c>
      <c r="F10027" s="55">
        <v>12</v>
      </c>
      <c r="G10027" s="55">
        <v>4</v>
      </c>
    </row>
    <row r="10028" spans="2:7">
      <c r="B10028" s="55" t="s">
        <v>266</v>
      </c>
      <c r="C10028" s="55" t="s">
        <v>4356</v>
      </c>
      <c r="D10028" s="55" t="s">
        <v>267</v>
      </c>
      <c r="E10028" s="55" t="s">
        <v>4790</v>
      </c>
      <c r="F10028" s="55">
        <v>31</v>
      </c>
      <c r="G10028" s="55">
        <v>25</v>
      </c>
    </row>
    <row r="10029" spans="2:7">
      <c r="B10029" s="55" t="s">
        <v>266</v>
      </c>
      <c r="C10029" s="55" t="s">
        <v>4356</v>
      </c>
      <c r="D10029" s="55" t="s">
        <v>269</v>
      </c>
      <c r="E10029" s="55" t="s">
        <v>4790</v>
      </c>
      <c r="F10029" s="55">
        <v>7</v>
      </c>
      <c r="G10029" s="55">
        <v>2</v>
      </c>
    </row>
    <row r="10030" spans="2:7">
      <c r="B10030" s="55" t="s">
        <v>266</v>
      </c>
      <c r="C10030" s="55" t="s">
        <v>4356</v>
      </c>
      <c r="D10030" s="55" t="s">
        <v>270</v>
      </c>
      <c r="E10030" s="55" t="s">
        <v>4790</v>
      </c>
      <c r="F10030" s="55">
        <v>5</v>
      </c>
      <c r="G10030" s="55">
        <v>5</v>
      </c>
    </row>
    <row r="10031" spans="2:7">
      <c r="B10031" s="55" t="s">
        <v>266</v>
      </c>
      <c r="C10031" s="55" t="s">
        <v>4356</v>
      </c>
      <c r="D10031" s="55" t="s">
        <v>267</v>
      </c>
      <c r="E10031" s="55" t="s">
        <v>4791</v>
      </c>
      <c r="F10031" s="55">
        <v>30</v>
      </c>
      <c r="G10031" s="55">
        <v>16</v>
      </c>
    </row>
    <row r="10032" spans="2:7">
      <c r="B10032" s="55" t="s">
        <v>266</v>
      </c>
      <c r="C10032" s="55" t="s">
        <v>4356</v>
      </c>
      <c r="D10032" s="55" t="s">
        <v>269</v>
      </c>
      <c r="E10032" s="55" t="s">
        <v>4791</v>
      </c>
      <c r="F10032" s="55">
        <v>10</v>
      </c>
      <c r="G10032" s="55">
        <v>5</v>
      </c>
    </row>
    <row r="10033" spans="2:7">
      <c r="B10033" s="55" t="s">
        <v>266</v>
      </c>
      <c r="C10033" s="55" t="s">
        <v>4356</v>
      </c>
      <c r="D10033" s="55" t="s">
        <v>270</v>
      </c>
      <c r="E10033" s="55" t="s">
        <v>4791</v>
      </c>
      <c r="F10033" s="55">
        <v>2</v>
      </c>
      <c r="G10033" s="55">
        <v>1</v>
      </c>
    </row>
    <row r="10034" spans="2:7">
      <c r="B10034" s="55" t="s">
        <v>266</v>
      </c>
      <c r="C10034" s="55" t="s">
        <v>4356</v>
      </c>
      <c r="D10034" s="55" t="s">
        <v>267</v>
      </c>
      <c r="E10034" s="55" t="s">
        <v>4792</v>
      </c>
      <c r="F10034" s="55">
        <v>9</v>
      </c>
      <c r="G10034" s="55">
        <v>21</v>
      </c>
    </row>
    <row r="10035" spans="2:7">
      <c r="B10035" s="55" t="s">
        <v>266</v>
      </c>
      <c r="C10035" s="55" t="s">
        <v>4356</v>
      </c>
      <c r="D10035" s="55" t="s">
        <v>269</v>
      </c>
      <c r="E10035" s="55" t="s">
        <v>4792</v>
      </c>
      <c r="F10035" s="55">
        <v>0</v>
      </c>
      <c r="G10035" s="55">
        <v>0</v>
      </c>
    </row>
    <row r="10036" spans="2:7">
      <c r="B10036" s="55" t="s">
        <v>266</v>
      </c>
      <c r="C10036" s="55" t="s">
        <v>4356</v>
      </c>
      <c r="D10036" s="55" t="s">
        <v>270</v>
      </c>
      <c r="E10036" s="55" t="s">
        <v>4792</v>
      </c>
      <c r="F10036" s="55">
        <v>0</v>
      </c>
      <c r="G10036" s="55">
        <v>0</v>
      </c>
    </row>
    <row r="10037" spans="2:7">
      <c r="B10037" s="55" t="s">
        <v>266</v>
      </c>
      <c r="C10037" s="55" t="s">
        <v>4356</v>
      </c>
      <c r="D10037" s="55" t="s">
        <v>267</v>
      </c>
      <c r="E10037" s="55" t="s">
        <v>4793</v>
      </c>
      <c r="F10037" s="55">
        <v>121</v>
      </c>
      <c r="G10037" s="55">
        <v>60</v>
      </c>
    </row>
    <row r="10038" spans="2:7">
      <c r="B10038" s="55" t="s">
        <v>266</v>
      </c>
      <c r="C10038" s="55" t="s">
        <v>4356</v>
      </c>
      <c r="D10038" s="55" t="s">
        <v>269</v>
      </c>
      <c r="E10038" s="55" t="s">
        <v>4793</v>
      </c>
      <c r="F10038" s="55">
        <v>2</v>
      </c>
      <c r="G10038" s="55">
        <v>3</v>
      </c>
    </row>
    <row r="10039" spans="2:7">
      <c r="B10039" s="55" t="s">
        <v>266</v>
      </c>
      <c r="C10039" s="55" t="s">
        <v>4356</v>
      </c>
      <c r="D10039" s="55" t="s">
        <v>270</v>
      </c>
      <c r="E10039" s="55" t="s">
        <v>4793</v>
      </c>
      <c r="F10039" s="55">
        <v>0</v>
      </c>
      <c r="G10039" s="55">
        <v>2</v>
      </c>
    </row>
    <row r="10040" spans="2:7">
      <c r="B10040" s="55" t="s">
        <v>266</v>
      </c>
      <c r="C10040" s="55" t="s">
        <v>4356</v>
      </c>
      <c r="D10040" s="55" t="s">
        <v>267</v>
      </c>
      <c r="E10040" s="55" t="s">
        <v>4794</v>
      </c>
      <c r="F10040" s="55">
        <v>394</v>
      </c>
      <c r="G10040" s="55">
        <v>619</v>
      </c>
    </row>
    <row r="10041" spans="2:7">
      <c r="B10041" s="55" t="s">
        <v>266</v>
      </c>
      <c r="C10041" s="55" t="s">
        <v>4356</v>
      </c>
      <c r="D10041" s="55" t="s">
        <v>269</v>
      </c>
      <c r="E10041" s="55" t="s">
        <v>4794</v>
      </c>
      <c r="F10041" s="55">
        <v>304</v>
      </c>
      <c r="G10041" s="55">
        <v>633</v>
      </c>
    </row>
    <row r="10042" spans="2:7">
      <c r="B10042" s="55" t="s">
        <v>266</v>
      </c>
      <c r="C10042" s="55" t="s">
        <v>4356</v>
      </c>
      <c r="D10042" s="55" t="s">
        <v>270</v>
      </c>
      <c r="E10042" s="55" t="s">
        <v>4794</v>
      </c>
      <c r="F10042" s="55">
        <v>101</v>
      </c>
      <c r="G10042" s="55">
        <v>128</v>
      </c>
    </row>
    <row r="10043" spans="2:7">
      <c r="B10043" s="55" t="s">
        <v>266</v>
      </c>
      <c r="C10043" s="55" t="s">
        <v>4356</v>
      </c>
      <c r="D10043" s="55" t="s">
        <v>267</v>
      </c>
      <c r="E10043" s="55" t="s">
        <v>4795</v>
      </c>
      <c r="F10043" s="55">
        <v>35</v>
      </c>
      <c r="G10043" s="55">
        <v>21</v>
      </c>
    </row>
    <row r="10044" spans="2:7">
      <c r="B10044" s="55" t="s">
        <v>266</v>
      </c>
      <c r="C10044" s="55" t="s">
        <v>4356</v>
      </c>
      <c r="D10044" s="55" t="s">
        <v>269</v>
      </c>
      <c r="E10044" s="55" t="s">
        <v>4795</v>
      </c>
      <c r="F10044" s="55">
        <v>0</v>
      </c>
      <c r="G10044" s="55">
        <v>0</v>
      </c>
    </row>
    <row r="10045" spans="2:7">
      <c r="B10045" s="55" t="s">
        <v>266</v>
      </c>
      <c r="C10045" s="55" t="s">
        <v>4356</v>
      </c>
      <c r="D10045" s="55" t="s">
        <v>267</v>
      </c>
      <c r="E10045" s="55" t="s">
        <v>2982</v>
      </c>
      <c r="F10045" s="55">
        <v>131</v>
      </c>
      <c r="G10045" s="55">
        <v>151</v>
      </c>
    </row>
    <row r="10046" spans="2:7">
      <c r="B10046" s="55" t="s">
        <v>266</v>
      </c>
      <c r="C10046" s="55" t="s">
        <v>4356</v>
      </c>
      <c r="D10046" s="55" t="s">
        <v>269</v>
      </c>
      <c r="E10046" s="55" t="s">
        <v>2982</v>
      </c>
      <c r="F10046" s="55">
        <v>44</v>
      </c>
      <c r="G10046" s="55">
        <v>48</v>
      </c>
    </row>
    <row r="10047" spans="2:7">
      <c r="B10047" s="55" t="s">
        <v>266</v>
      </c>
      <c r="C10047" s="55" t="s">
        <v>4356</v>
      </c>
      <c r="D10047" s="55" t="s">
        <v>270</v>
      </c>
      <c r="E10047" s="55" t="s">
        <v>2982</v>
      </c>
      <c r="F10047" s="55">
        <v>0</v>
      </c>
      <c r="G10047" s="55">
        <v>11</v>
      </c>
    </row>
    <row r="10048" spans="2:7">
      <c r="B10048" s="55" t="s">
        <v>266</v>
      </c>
      <c r="C10048" s="55" t="s">
        <v>4356</v>
      </c>
      <c r="D10048" s="55" t="s">
        <v>267</v>
      </c>
      <c r="E10048" s="55" t="s">
        <v>729</v>
      </c>
      <c r="F10048" s="55">
        <v>0</v>
      </c>
      <c r="G10048" s="55">
        <v>2</v>
      </c>
    </row>
    <row r="10049" spans="2:7">
      <c r="B10049" s="55" t="s">
        <v>266</v>
      </c>
      <c r="C10049" s="55" t="s">
        <v>4356</v>
      </c>
      <c r="D10049" s="55" t="s">
        <v>269</v>
      </c>
      <c r="E10049" s="55" t="s">
        <v>729</v>
      </c>
      <c r="F10049" s="55">
        <v>0</v>
      </c>
      <c r="G10049" s="55">
        <v>0</v>
      </c>
    </row>
    <row r="10050" spans="2:7">
      <c r="B10050" s="55" t="s">
        <v>266</v>
      </c>
      <c r="C10050" s="55" t="s">
        <v>4356</v>
      </c>
      <c r="D10050" s="55" t="s">
        <v>267</v>
      </c>
      <c r="E10050" s="55" t="s">
        <v>4796</v>
      </c>
      <c r="F10050" s="55">
        <v>0</v>
      </c>
      <c r="G10050" s="55">
        <v>3</v>
      </c>
    </row>
    <row r="10051" spans="2:7">
      <c r="B10051" s="55" t="s">
        <v>266</v>
      </c>
      <c r="C10051" s="55" t="s">
        <v>4356</v>
      </c>
      <c r="D10051" s="55" t="s">
        <v>267</v>
      </c>
      <c r="E10051" s="55" t="s">
        <v>4797</v>
      </c>
      <c r="F10051" s="55">
        <v>158</v>
      </c>
      <c r="G10051" s="55">
        <v>322</v>
      </c>
    </row>
    <row r="10052" spans="2:7">
      <c r="B10052" s="55" t="s">
        <v>266</v>
      </c>
      <c r="C10052" s="55" t="s">
        <v>4356</v>
      </c>
      <c r="D10052" s="55" t="s">
        <v>269</v>
      </c>
      <c r="E10052" s="55" t="s">
        <v>4797</v>
      </c>
      <c r="F10052" s="55">
        <v>68</v>
      </c>
      <c r="G10052" s="55">
        <v>289</v>
      </c>
    </row>
    <row r="10053" spans="2:7">
      <c r="B10053" s="55" t="s">
        <v>266</v>
      </c>
      <c r="C10053" s="55" t="s">
        <v>4356</v>
      </c>
      <c r="D10053" s="55" t="s">
        <v>270</v>
      </c>
      <c r="E10053" s="55" t="s">
        <v>4797</v>
      </c>
      <c r="F10053" s="55">
        <v>12</v>
      </c>
      <c r="G10053" s="55">
        <v>34</v>
      </c>
    </row>
    <row r="10054" spans="2:7">
      <c r="B10054" s="55" t="s">
        <v>266</v>
      </c>
      <c r="C10054" s="55" t="s">
        <v>4356</v>
      </c>
      <c r="D10054" s="55" t="s">
        <v>267</v>
      </c>
      <c r="E10054" s="55" t="s">
        <v>4798</v>
      </c>
      <c r="F10054" s="55">
        <v>16</v>
      </c>
      <c r="G10054" s="55">
        <v>14</v>
      </c>
    </row>
    <row r="10055" spans="2:7">
      <c r="B10055" s="55" t="s">
        <v>266</v>
      </c>
      <c r="C10055" s="55" t="s">
        <v>4356</v>
      </c>
      <c r="D10055" s="55" t="s">
        <v>269</v>
      </c>
      <c r="E10055" s="55" t="s">
        <v>4798</v>
      </c>
      <c r="F10055" s="55">
        <v>2</v>
      </c>
      <c r="G10055" s="55">
        <v>7</v>
      </c>
    </row>
    <row r="10056" spans="2:7">
      <c r="B10056" s="55" t="s">
        <v>266</v>
      </c>
      <c r="C10056" s="55" t="s">
        <v>4356</v>
      </c>
      <c r="D10056" s="55" t="s">
        <v>270</v>
      </c>
      <c r="E10056" s="55" t="s">
        <v>4798</v>
      </c>
      <c r="F10056" s="55">
        <v>1</v>
      </c>
      <c r="G10056" s="55">
        <v>3</v>
      </c>
    </row>
    <row r="10057" spans="2:7">
      <c r="B10057" s="55" t="s">
        <v>266</v>
      </c>
      <c r="C10057" s="55" t="s">
        <v>4356</v>
      </c>
      <c r="D10057" s="55" t="s">
        <v>267</v>
      </c>
      <c r="E10057" s="55" t="s">
        <v>4799</v>
      </c>
      <c r="F10057" s="55">
        <v>140</v>
      </c>
      <c r="G10057" s="55">
        <v>99</v>
      </c>
    </row>
    <row r="10058" spans="2:7">
      <c r="B10058" s="55" t="s">
        <v>266</v>
      </c>
      <c r="C10058" s="55" t="s">
        <v>4356</v>
      </c>
      <c r="D10058" s="55" t="s">
        <v>269</v>
      </c>
      <c r="E10058" s="55" t="s">
        <v>4799</v>
      </c>
      <c r="F10058" s="55">
        <v>2</v>
      </c>
      <c r="G10058" s="55">
        <v>3</v>
      </c>
    </row>
    <row r="10059" spans="2:7">
      <c r="B10059" s="55" t="s">
        <v>266</v>
      </c>
      <c r="C10059" s="55" t="s">
        <v>4356</v>
      </c>
      <c r="D10059" s="55" t="s">
        <v>270</v>
      </c>
      <c r="E10059" s="55" t="s">
        <v>4799</v>
      </c>
      <c r="F10059" s="55">
        <v>0</v>
      </c>
      <c r="G10059" s="55">
        <v>3</v>
      </c>
    </row>
    <row r="10060" spans="2:7">
      <c r="B10060" s="55" t="s">
        <v>266</v>
      </c>
      <c r="C10060" s="55" t="s">
        <v>4356</v>
      </c>
      <c r="D10060" s="55" t="s">
        <v>267</v>
      </c>
      <c r="E10060" s="55" t="s">
        <v>4800</v>
      </c>
      <c r="F10060" s="55">
        <v>40</v>
      </c>
      <c r="G10060" s="55">
        <v>101</v>
      </c>
    </row>
    <row r="10061" spans="2:7">
      <c r="B10061" s="55" t="s">
        <v>266</v>
      </c>
      <c r="C10061" s="55" t="s">
        <v>4356</v>
      </c>
      <c r="D10061" s="55" t="s">
        <v>269</v>
      </c>
      <c r="E10061" s="55" t="s">
        <v>4800</v>
      </c>
      <c r="F10061" s="55">
        <v>66</v>
      </c>
      <c r="G10061" s="55">
        <v>82</v>
      </c>
    </row>
    <row r="10062" spans="2:7">
      <c r="B10062" s="55" t="s">
        <v>266</v>
      </c>
      <c r="C10062" s="55" t="s">
        <v>4356</v>
      </c>
      <c r="D10062" s="55" t="s">
        <v>270</v>
      </c>
      <c r="E10062" s="55" t="s">
        <v>4800</v>
      </c>
      <c r="F10062" s="55">
        <v>22</v>
      </c>
      <c r="G10062" s="55">
        <v>31</v>
      </c>
    </row>
    <row r="10063" spans="2:7">
      <c r="B10063" s="55" t="s">
        <v>266</v>
      </c>
      <c r="C10063" s="55" t="s">
        <v>4356</v>
      </c>
      <c r="D10063" s="55" t="s">
        <v>267</v>
      </c>
      <c r="E10063" s="55" t="s">
        <v>4801</v>
      </c>
      <c r="F10063" s="55">
        <v>7</v>
      </c>
      <c r="G10063" s="55">
        <v>10</v>
      </c>
    </row>
    <row r="10064" spans="2:7">
      <c r="B10064" s="55" t="s">
        <v>266</v>
      </c>
      <c r="C10064" s="55" t="s">
        <v>4356</v>
      </c>
      <c r="D10064" s="55" t="s">
        <v>269</v>
      </c>
      <c r="E10064" s="55" t="s">
        <v>4801</v>
      </c>
      <c r="F10064" s="55">
        <v>0</v>
      </c>
      <c r="G10064" s="55">
        <v>0</v>
      </c>
    </row>
    <row r="10065" spans="2:7">
      <c r="B10065" s="55" t="s">
        <v>266</v>
      </c>
      <c r="C10065" s="55" t="s">
        <v>4356</v>
      </c>
      <c r="D10065" s="55" t="s">
        <v>270</v>
      </c>
      <c r="E10065" s="55" t="s">
        <v>4801</v>
      </c>
      <c r="F10065" s="55">
        <v>0</v>
      </c>
      <c r="G10065" s="55">
        <v>0</v>
      </c>
    </row>
    <row r="10066" spans="2:7">
      <c r="B10066" s="55" t="s">
        <v>266</v>
      </c>
      <c r="C10066" s="55" t="s">
        <v>4356</v>
      </c>
      <c r="D10066" s="55" t="s">
        <v>267</v>
      </c>
      <c r="E10066" s="55" t="s">
        <v>4802</v>
      </c>
      <c r="F10066" s="55">
        <v>147</v>
      </c>
      <c r="G10066" s="55">
        <v>135</v>
      </c>
    </row>
    <row r="10067" spans="2:7">
      <c r="B10067" s="55" t="s">
        <v>266</v>
      </c>
      <c r="C10067" s="55" t="s">
        <v>4356</v>
      </c>
      <c r="D10067" s="55" t="s">
        <v>269</v>
      </c>
      <c r="E10067" s="55" t="s">
        <v>4802</v>
      </c>
      <c r="F10067" s="55">
        <v>37</v>
      </c>
      <c r="G10067" s="55">
        <v>17</v>
      </c>
    </row>
    <row r="10068" spans="2:7">
      <c r="B10068" s="55" t="s">
        <v>266</v>
      </c>
      <c r="C10068" s="55" t="s">
        <v>4356</v>
      </c>
      <c r="D10068" s="55" t="s">
        <v>270</v>
      </c>
      <c r="E10068" s="55" t="s">
        <v>4802</v>
      </c>
      <c r="F10068" s="55">
        <v>0</v>
      </c>
      <c r="G10068" s="55">
        <v>0</v>
      </c>
    </row>
    <row r="10069" spans="2:7">
      <c r="B10069" s="55" t="s">
        <v>266</v>
      </c>
      <c r="C10069" s="55" t="s">
        <v>4356</v>
      </c>
      <c r="D10069" s="55" t="s">
        <v>267</v>
      </c>
      <c r="E10069" s="55" t="s">
        <v>4803</v>
      </c>
      <c r="F10069" s="55">
        <v>1</v>
      </c>
      <c r="G10069" s="55">
        <v>4</v>
      </c>
    </row>
    <row r="10070" spans="2:7">
      <c r="B10070" s="55" t="s">
        <v>266</v>
      </c>
      <c r="C10070" s="55" t="s">
        <v>4356</v>
      </c>
      <c r="D10070" s="55" t="s">
        <v>270</v>
      </c>
      <c r="E10070" s="55" t="s">
        <v>4803</v>
      </c>
      <c r="F10070" s="55">
        <v>0</v>
      </c>
      <c r="G10070" s="55">
        <v>0</v>
      </c>
    </row>
    <row r="10071" spans="2:7">
      <c r="B10071" s="55" t="s">
        <v>266</v>
      </c>
      <c r="C10071" s="55" t="s">
        <v>4356</v>
      </c>
      <c r="D10071" s="55" t="s">
        <v>267</v>
      </c>
      <c r="E10071" s="55" t="s">
        <v>4804</v>
      </c>
      <c r="F10071" s="55">
        <v>2</v>
      </c>
      <c r="G10071" s="55">
        <v>0</v>
      </c>
    </row>
    <row r="10072" spans="2:7">
      <c r="B10072" s="55" t="s">
        <v>266</v>
      </c>
      <c r="C10072" s="55" t="s">
        <v>4356</v>
      </c>
      <c r="D10072" s="55" t="s">
        <v>269</v>
      </c>
      <c r="E10072" s="55" t="s">
        <v>4804</v>
      </c>
      <c r="F10072" s="55">
        <v>0</v>
      </c>
      <c r="G10072" s="55">
        <v>0</v>
      </c>
    </row>
    <row r="10073" spans="2:7">
      <c r="B10073" s="55" t="s">
        <v>266</v>
      </c>
      <c r="C10073" s="55" t="s">
        <v>4356</v>
      </c>
      <c r="D10073" s="55" t="s">
        <v>270</v>
      </c>
      <c r="E10073" s="55" t="s">
        <v>4804</v>
      </c>
      <c r="F10073" s="55">
        <v>0</v>
      </c>
      <c r="G10073" s="55">
        <v>0</v>
      </c>
    </row>
    <row r="10074" spans="2:7">
      <c r="B10074" s="55" t="s">
        <v>266</v>
      </c>
      <c r="C10074" s="55" t="s">
        <v>4356</v>
      </c>
      <c r="D10074" s="55" t="s">
        <v>267</v>
      </c>
      <c r="E10074" s="55" t="s">
        <v>4805</v>
      </c>
      <c r="F10074" s="55">
        <v>0</v>
      </c>
      <c r="G10074" s="55">
        <v>2</v>
      </c>
    </row>
    <row r="10075" spans="2:7">
      <c r="B10075" s="55" t="s">
        <v>266</v>
      </c>
      <c r="C10075" s="55" t="s">
        <v>4356</v>
      </c>
      <c r="D10075" s="55" t="s">
        <v>267</v>
      </c>
      <c r="E10075" s="55" t="s">
        <v>4806</v>
      </c>
      <c r="F10075" s="55">
        <v>16</v>
      </c>
      <c r="G10075" s="55">
        <v>44</v>
      </c>
    </row>
    <row r="10076" spans="2:7">
      <c r="B10076" s="55" t="s">
        <v>266</v>
      </c>
      <c r="C10076" s="55" t="s">
        <v>4356</v>
      </c>
      <c r="D10076" s="55" t="s">
        <v>269</v>
      </c>
      <c r="E10076" s="55" t="s">
        <v>4806</v>
      </c>
      <c r="F10076" s="55">
        <v>8</v>
      </c>
      <c r="G10076" s="55">
        <v>3</v>
      </c>
    </row>
    <row r="10077" spans="2:7">
      <c r="B10077" s="55" t="s">
        <v>266</v>
      </c>
      <c r="C10077" s="55" t="s">
        <v>4356</v>
      </c>
      <c r="D10077" s="55" t="s">
        <v>270</v>
      </c>
      <c r="E10077" s="55" t="s">
        <v>4806</v>
      </c>
      <c r="F10077" s="55">
        <v>1</v>
      </c>
      <c r="G10077" s="55">
        <v>0</v>
      </c>
    </row>
    <row r="10078" spans="2:7">
      <c r="B10078" s="55" t="s">
        <v>266</v>
      </c>
      <c r="C10078" s="55" t="s">
        <v>4356</v>
      </c>
      <c r="D10078" s="55" t="s">
        <v>267</v>
      </c>
      <c r="E10078" s="55" t="s">
        <v>4807</v>
      </c>
      <c r="F10078" s="55">
        <v>143</v>
      </c>
      <c r="G10078" s="55">
        <v>146</v>
      </c>
    </row>
    <row r="10079" spans="2:7">
      <c r="B10079" s="55" t="s">
        <v>266</v>
      </c>
      <c r="C10079" s="55" t="s">
        <v>4356</v>
      </c>
      <c r="D10079" s="55" t="s">
        <v>269</v>
      </c>
      <c r="E10079" s="55" t="s">
        <v>4807</v>
      </c>
      <c r="F10079" s="55">
        <v>20</v>
      </c>
      <c r="G10079" s="55">
        <v>51</v>
      </c>
    </row>
    <row r="10080" spans="2:7">
      <c r="B10080" s="55" t="s">
        <v>266</v>
      </c>
      <c r="C10080" s="55" t="s">
        <v>4356</v>
      </c>
      <c r="D10080" s="55" t="s">
        <v>270</v>
      </c>
      <c r="E10080" s="55" t="s">
        <v>4807</v>
      </c>
      <c r="F10080" s="55">
        <v>21</v>
      </c>
      <c r="G10080" s="55">
        <v>14</v>
      </c>
    </row>
    <row r="10081" spans="2:7">
      <c r="B10081" s="55" t="s">
        <v>266</v>
      </c>
      <c r="C10081" s="55" t="s">
        <v>4356</v>
      </c>
      <c r="D10081" s="55" t="s">
        <v>267</v>
      </c>
      <c r="E10081" s="55" t="s">
        <v>4808</v>
      </c>
      <c r="F10081" s="55">
        <v>381</v>
      </c>
      <c r="G10081" s="55">
        <v>358</v>
      </c>
    </row>
    <row r="10082" spans="2:7">
      <c r="B10082" s="55" t="s">
        <v>266</v>
      </c>
      <c r="C10082" s="55" t="s">
        <v>4356</v>
      </c>
      <c r="D10082" s="55" t="s">
        <v>269</v>
      </c>
      <c r="E10082" s="55" t="s">
        <v>4808</v>
      </c>
      <c r="F10082" s="55">
        <v>218</v>
      </c>
      <c r="G10082" s="55">
        <v>159</v>
      </c>
    </row>
    <row r="10083" spans="2:7">
      <c r="B10083" s="55" t="s">
        <v>266</v>
      </c>
      <c r="C10083" s="55" t="s">
        <v>4356</v>
      </c>
      <c r="D10083" s="55" t="s">
        <v>270</v>
      </c>
      <c r="E10083" s="55" t="s">
        <v>4808</v>
      </c>
      <c r="F10083" s="55">
        <v>51</v>
      </c>
      <c r="G10083" s="55">
        <v>50</v>
      </c>
    </row>
    <row r="10084" spans="2:7">
      <c r="B10084" s="55" t="s">
        <v>266</v>
      </c>
      <c r="C10084" s="55" t="s">
        <v>4356</v>
      </c>
      <c r="D10084" s="55" t="s">
        <v>267</v>
      </c>
      <c r="E10084" s="55" t="s">
        <v>4809</v>
      </c>
      <c r="F10084" s="55">
        <v>15</v>
      </c>
      <c r="G10084" s="55">
        <v>38</v>
      </c>
    </row>
    <row r="10085" spans="2:7">
      <c r="B10085" s="55" t="s">
        <v>266</v>
      </c>
      <c r="C10085" s="55" t="s">
        <v>4356</v>
      </c>
      <c r="D10085" s="55" t="s">
        <v>269</v>
      </c>
      <c r="E10085" s="55" t="s">
        <v>4809</v>
      </c>
      <c r="F10085" s="55">
        <v>0</v>
      </c>
      <c r="G10085" s="55">
        <v>6</v>
      </c>
    </row>
    <row r="10086" spans="2:7">
      <c r="B10086" s="55" t="s">
        <v>266</v>
      </c>
      <c r="C10086" s="55" t="s">
        <v>4356</v>
      </c>
      <c r="D10086" s="55" t="s">
        <v>270</v>
      </c>
      <c r="E10086" s="55" t="s">
        <v>4809</v>
      </c>
      <c r="F10086" s="55">
        <v>0</v>
      </c>
      <c r="G10086" s="55">
        <v>0</v>
      </c>
    </row>
    <row r="10087" spans="2:7">
      <c r="B10087" s="55" t="s">
        <v>266</v>
      </c>
      <c r="C10087" s="55" t="s">
        <v>4356</v>
      </c>
      <c r="D10087" s="55" t="s">
        <v>267</v>
      </c>
      <c r="E10087" s="55" t="s">
        <v>4810</v>
      </c>
      <c r="F10087" s="55">
        <v>80</v>
      </c>
      <c r="G10087" s="55">
        <v>54</v>
      </c>
    </row>
    <row r="10088" spans="2:7">
      <c r="B10088" s="55" t="s">
        <v>266</v>
      </c>
      <c r="C10088" s="55" t="s">
        <v>4356</v>
      </c>
      <c r="D10088" s="55" t="s">
        <v>269</v>
      </c>
      <c r="E10088" s="55" t="s">
        <v>4810</v>
      </c>
      <c r="F10088" s="55">
        <v>21</v>
      </c>
      <c r="G10088" s="55">
        <v>37</v>
      </c>
    </row>
    <row r="10089" spans="2:7">
      <c r="B10089" s="55" t="s">
        <v>266</v>
      </c>
      <c r="C10089" s="55" t="s">
        <v>4356</v>
      </c>
      <c r="D10089" s="55" t="s">
        <v>270</v>
      </c>
      <c r="E10089" s="55" t="s">
        <v>4810</v>
      </c>
      <c r="F10089" s="55">
        <v>0</v>
      </c>
      <c r="G10089" s="55">
        <v>3</v>
      </c>
    </row>
    <row r="10090" spans="2:7">
      <c r="B10090" s="55" t="s">
        <v>266</v>
      </c>
      <c r="C10090" s="55" t="s">
        <v>4356</v>
      </c>
      <c r="D10090" s="55" t="s">
        <v>267</v>
      </c>
      <c r="E10090" s="55" t="s">
        <v>4811</v>
      </c>
      <c r="F10090" s="55">
        <v>63</v>
      </c>
      <c r="G10090" s="55">
        <v>38</v>
      </c>
    </row>
    <row r="10091" spans="2:7">
      <c r="B10091" s="55" t="s">
        <v>266</v>
      </c>
      <c r="C10091" s="55" t="s">
        <v>4356</v>
      </c>
      <c r="D10091" s="55" t="s">
        <v>269</v>
      </c>
      <c r="E10091" s="55" t="s">
        <v>4811</v>
      </c>
      <c r="F10091" s="55">
        <v>12</v>
      </c>
      <c r="G10091" s="55">
        <v>16</v>
      </c>
    </row>
    <row r="10092" spans="2:7">
      <c r="B10092" s="55" t="s">
        <v>266</v>
      </c>
      <c r="C10092" s="55" t="s">
        <v>4356</v>
      </c>
      <c r="D10092" s="55" t="s">
        <v>270</v>
      </c>
      <c r="E10092" s="55" t="s">
        <v>4811</v>
      </c>
      <c r="F10092" s="55">
        <v>0</v>
      </c>
      <c r="G10092" s="55">
        <v>0</v>
      </c>
    </row>
    <row r="10093" spans="2:7">
      <c r="B10093" s="55" t="s">
        <v>266</v>
      </c>
      <c r="C10093" s="55" t="s">
        <v>4356</v>
      </c>
      <c r="D10093" s="55" t="s">
        <v>267</v>
      </c>
      <c r="E10093" s="55" t="s">
        <v>4278</v>
      </c>
      <c r="F10093" s="55">
        <v>862</v>
      </c>
      <c r="G10093" s="55">
        <v>700</v>
      </c>
    </row>
    <row r="10094" spans="2:7">
      <c r="B10094" s="55" t="s">
        <v>266</v>
      </c>
      <c r="C10094" s="55" t="s">
        <v>4356</v>
      </c>
      <c r="D10094" s="55" t="s">
        <v>269</v>
      </c>
      <c r="E10094" s="55" t="s">
        <v>4278</v>
      </c>
      <c r="F10094" s="55">
        <v>1203</v>
      </c>
      <c r="G10094" s="55">
        <v>1050</v>
      </c>
    </row>
    <row r="10095" spans="2:7">
      <c r="B10095" s="55" t="s">
        <v>266</v>
      </c>
      <c r="C10095" s="55" t="s">
        <v>4356</v>
      </c>
      <c r="D10095" s="55" t="s">
        <v>270</v>
      </c>
      <c r="E10095" s="55" t="s">
        <v>4278</v>
      </c>
      <c r="F10095" s="55">
        <v>617</v>
      </c>
      <c r="G10095" s="55">
        <v>418</v>
      </c>
    </row>
    <row r="10096" spans="2:7">
      <c r="B10096" s="55" t="s">
        <v>266</v>
      </c>
      <c r="C10096" s="55" t="s">
        <v>4356</v>
      </c>
      <c r="D10096" s="55" t="s">
        <v>267</v>
      </c>
      <c r="E10096" s="55" t="s">
        <v>4812</v>
      </c>
      <c r="F10096" s="55">
        <v>6</v>
      </c>
      <c r="G10096" s="55">
        <v>7</v>
      </c>
    </row>
    <row r="10097" spans="2:7">
      <c r="B10097" s="55" t="s">
        <v>266</v>
      </c>
      <c r="C10097" s="55" t="s">
        <v>4356</v>
      </c>
      <c r="D10097" s="55" t="s">
        <v>267</v>
      </c>
      <c r="E10097" s="55" t="s">
        <v>4813</v>
      </c>
      <c r="F10097" s="55">
        <v>14</v>
      </c>
      <c r="G10097" s="55">
        <v>3</v>
      </c>
    </row>
    <row r="10098" spans="2:7">
      <c r="B10098" s="55" t="s">
        <v>266</v>
      </c>
      <c r="C10098" s="55" t="s">
        <v>4356</v>
      </c>
      <c r="D10098" s="55" t="s">
        <v>269</v>
      </c>
      <c r="E10098" s="55" t="s">
        <v>4813</v>
      </c>
      <c r="F10098" s="55">
        <v>0</v>
      </c>
      <c r="G10098" s="55">
        <v>3</v>
      </c>
    </row>
    <row r="10099" spans="2:7">
      <c r="B10099" s="55" t="s">
        <v>266</v>
      </c>
      <c r="C10099" s="55" t="s">
        <v>4356</v>
      </c>
      <c r="D10099" s="55" t="s">
        <v>270</v>
      </c>
      <c r="E10099" s="55" t="s">
        <v>4813</v>
      </c>
      <c r="F10099" s="55">
        <v>0</v>
      </c>
      <c r="G10099" s="55">
        <v>2</v>
      </c>
    </row>
    <row r="10100" spans="2:7">
      <c r="B10100" s="55" t="s">
        <v>266</v>
      </c>
      <c r="C10100" s="55" t="s">
        <v>4356</v>
      </c>
      <c r="D10100" s="55" t="s">
        <v>267</v>
      </c>
      <c r="E10100" s="55" t="s">
        <v>2242</v>
      </c>
      <c r="F10100" s="55">
        <v>74</v>
      </c>
      <c r="G10100" s="55">
        <v>42</v>
      </c>
    </row>
    <row r="10101" spans="2:7">
      <c r="B10101" s="55" t="s">
        <v>266</v>
      </c>
      <c r="C10101" s="55" t="s">
        <v>4356</v>
      </c>
      <c r="D10101" s="55" t="s">
        <v>269</v>
      </c>
      <c r="E10101" s="55" t="s">
        <v>2242</v>
      </c>
      <c r="F10101" s="55">
        <v>2</v>
      </c>
      <c r="G10101" s="55">
        <v>8</v>
      </c>
    </row>
    <row r="10102" spans="2:7">
      <c r="B10102" s="55" t="s">
        <v>266</v>
      </c>
      <c r="C10102" s="55" t="s">
        <v>4356</v>
      </c>
      <c r="D10102" s="55" t="s">
        <v>270</v>
      </c>
      <c r="E10102" s="55" t="s">
        <v>2242</v>
      </c>
      <c r="F10102" s="55">
        <v>0</v>
      </c>
      <c r="G10102" s="55">
        <v>0</v>
      </c>
    </row>
    <row r="10103" spans="2:7">
      <c r="B10103" s="55" t="s">
        <v>266</v>
      </c>
      <c r="C10103" s="55" t="s">
        <v>4356</v>
      </c>
      <c r="D10103" s="55" t="s">
        <v>267</v>
      </c>
      <c r="E10103" s="55" t="s">
        <v>4814</v>
      </c>
      <c r="F10103" s="55">
        <v>217</v>
      </c>
      <c r="G10103" s="55">
        <v>199</v>
      </c>
    </row>
    <row r="10104" spans="2:7">
      <c r="B10104" s="55" t="s">
        <v>266</v>
      </c>
      <c r="C10104" s="55" t="s">
        <v>4356</v>
      </c>
      <c r="D10104" s="55" t="s">
        <v>269</v>
      </c>
      <c r="E10104" s="55" t="s">
        <v>4814</v>
      </c>
      <c r="F10104" s="55">
        <v>172</v>
      </c>
      <c r="G10104" s="55">
        <v>149</v>
      </c>
    </row>
    <row r="10105" spans="2:7">
      <c r="B10105" s="55" t="s">
        <v>266</v>
      </c>
      <c r="C10105" s="55" t="s">
        <v>4356</v>
      </c>
      <c r="D10105" s="55" t="s">
        <v>270</v>
      </c>
      <c r="E10105" s="55" t="s">
        <v>4814</v>
      </c>
      <c r="F10105" s="55">
        <v>12</v>
      </c>
      <c r="G10105" s="55">
        <v>6</v>
      </c>
    </row>
    <row r="10106" spans="2:7">
      <c r="B10106" s="55" t="s">
        <v>266</v>
      </c>
      <c r="C10106" s="55" t="s">
        <v>4356</v>
      </c>
      <c r="D10106" s="55" t="s">
        <v>267</v>
      </c>
      <c r="E10106" s="55" t="s">
        <v>4815</v>
      </c>
      <c r="F10106" s="55">
        <v>674</v>
      </c>
      <c r="G10106" s="55">
        <v>684</v>
      </c>
    </row>
    <row r="10107" spans="2:7">
      <c r="B10107" s="55" t="s">
        <v>266</v>
      </c>
      <c r="C10107" s="55" t="s">
        <v>4356</v>
      </c>
      <c r="D10107" s="55" t="s">
        <v>269</v>
      </c>
      <c r="E10107" s="55" t="s">
        <v>4815</v>
      </c>
      <c r="F10107" s="55">
        <v>415</v>
      </c>
      <c r="G10107" s="55">
        <v>414</v>
      </c>
    </row>
    <row r="10108" spans="2:7">
      <c r="B10108" s="55" t="s">
        <v>266</v>
      </c>
      <c r="C10108" s="55" t="s">
        <v>4356</v>
      </c>
      <c r="D10108" s="55" t="s">
        <v>270</v>
      </c>
      <c r="E10108" s="55" t="s">
        <v>4815</v>
      </c>
      <c r="F10108" s="55">
        <v>366</v>
      </c>
      <c r="G10108" s="55">
        <v>302</v>
      </c>
    </row>
    <row r="10109" spans="2:7">
      <c r="B10109" s="55" t="s">
        <v>266</v>
      </c>
      <c r="C10109" s="55" t="s">
        <v>4356</v>
      </c>
      <c r="D10109" s="55" t="s">
        <v>267</v>
      </c>
      <c r="E10109" s="55" t="s">
        <v>4816</v>
      </c>
      <c r="F10109" s="55">
        <v>157</v>
      </c>
      <c r="G10109" s="55">
        <v>297</v>
      </c>
    </row>
    <row r="10110" spans="2:7">
      <c r="B10110" s="55" t="s">
        <v>266</v>
      </c>
      <c r="C10110" s="55" t="s">
        <v>4356</v>
      </c>
      <c r="D10110" s="55" t="s">
        <v>269</v>
      </c>
      <c r="E10110" s="55" t="s">
        <v>4816</v>
      </c>
      <c r="F10110" s="55">
        <v>181</v>
      </c>
      <c r="G10110" s="55">
        <v>209</v>
      </c>
    </row>
    <row r="10111" spans="2:7">
      <c r="B10111" s="55" t="s">
        <v>266</v>
      </c>
      <c r="C10111" s="55" t="s">
        <v>4356</v>
      </c>
      <c r="D10111" s="55" t="s">
        <v>270</v>
      </c>
      <c r="E10111" s="55" t="s">
        <v>4816</v>
      </c>
      <c r="F10111" s="55">
        <v>37</v>
      </c>
      <c r="G10111" s="55">
        <v>18</v>
      </c>
    </row>
    <row r="10112" spans="2:7">
      <c r="B10112" s="55" t="s">
        <v>266</v>
      </c>
      <c r="C10112" s="55" t="s">
        <v>4356</v>
      </c>
      <c r="D10112" s="55" t="s">
        <v>267</v>
      </c>
      <c r="E10112" s="55" t="s">
        <v>4817</v>
      </c>
      <c r="F10112" s="55">
        <v>43</v>
      </c>
      <c r="G10112" s="55">
        <v>24</v>
      </c>
    </row>
    <row r="10113" spans="2:7">
      <c r="B10113" s="55" t="s">
        <v>266</v>
      </c>
      <c r="C10113" s="55" t="s">
        <v>4356</v>
      </c>
      <c r="D10113" s="55" t="s">
        <v>269</v>
      </c>
      <c r="E10113" s="55" t="s">
        <v>4817</v>
      </c>
      <c r="F10113" s="55">
        <v>2</v>
      </c>
      <c r="G10113" s="55">
        <v>2</v>
      </c>
    </row>
    <row r="10114" spans="2:7">
      <c r="B10114" s="55" t="s">
        <v>266</v>
      </c>
      <c r="C10114" s="55" t="s">
        <v>4356</v>
      </c>
      <c r="D10114" s="55" t="s">
        <v>270</v>
      </c>
      <c r="E10114" s="55" t="s">
        <v>4817</v>
      </c>
      <c r="F10114" s="55">
        <v>1</v>
      </c>
      <c r="G10114" s="55">
        <v>2</v>
      </c>
    </row>
    <row r="10115" spans="2:7">
      <c r="B10115" s="55" t="s">
        <v>266</v>
      </c>
      <c r="C10115" s="55" t="s">
        <v>4356</v>
      </c>
      <c r="D10115" s="55" t="s">
        <v>267</v>
      </c>
      <c r="E10115" s="55" t="s">
        <v>4818</v>
      </c>
      <c r="F10115" s="55">
        <v>233</v>
      </c>
      <c r="G10115" s="55">
        <v>187</v>
      </c>
    </row>
    <row r="10116" spans="2:7">
      <c r="B10116" s="55" t="s">
        <v>266</v>
      </c>
      <c r="C10116" s="55" t="s">
        <v>4356</v>
      </c>
      <c r="D10116" s="55" t="s">
        <v>269</v>
      </c>
      <c r="E10116" s="55" t="s">
        <v>4818</v>
      </c>
      <c r="F10116" s="55">
        <v>63</v>
      </c>
      <c r="G10116" s="55">
        <v>39</v>
      </c>
    </row>
    <row r="10117" spans="2:7">
      <c r="B10117" s="55" t="s">
        <v>266</v>
      </c>
      <c r="C10117" s="55" t="s">
        <v>4356</v>
      </c>
      <c r="D10117" s="55" t="s">
        <v>270</v>
      </c>
      <c r="E10117" s="55" t="s">
        <v>4818</v>
      </c>
      <c r="F10117" s="55">
        <v>14</v>
      </c>
      <c r="G10117" s="55">
        <v>3</v>
      </c>
    </row>
    <row r="10118" spans="2:7">
      <c r="B10118" s="55" t="s">
        <v>266</v>
      </c>
      <c r="C10118" s="55" t="s">
        <v>4356</v>
      </c>
      <c r="D10118" s="55" t="s">
        <v>267</v>
      </c>
      <c r="E10118" s="55" t="s">
        <v>4819</v>
      </c>
      <c r="F10118" s="55">
        <v>1</v>
      </c>
      <c r="G10118" s="55">
        <v>6</v>
      </c>
    </row>
    <row r="10119" spans="2:7">
      <c r="B10119" s="55" t="s">
        <v>266</v>
      </c>
      <c r="C10119" s="55" t="s">
        <v>4356</v>
      </c>
      <c r="D10119" s="55" t="s">
        <v>267</v>
      </c>
      <c r="E10119" s="55" t="s">
        <v>4820</v>
      </c>
      <c r="F10119" s="55">
        <v>45</v>
      </c>
      <c r="G10119" s="55">
        <v>29</v>
      </c>
    </row>
    <row r="10120" spans="2:7">
      <c r="B10120" s="55" t="s">
        <v>266</v>
      </c>
      <c r="C10120" s="55" t="s">
        <v>4356</v>
      </c>
      <c r="D10120" s="55" t="s">
        <v>269</v>
      </c>
      <c r="E10120" s="55" t="s">
        <v>4820</v>
      </c>
      <c r="F10120" s="55">
        <v>0</v>
      </c>
      <c r="G10120" s="55">
        <v>0</v>
      </c>
    </row>
    <row r="10121" spans="2:7">
      <c r="B10121" s="55" t="s">
        <v>266</v>
      </c>
      <c r="C10121" s="55" t="s">
        <v>4356</v>
      </c>
      <c r="D10121" s="55" t="s">
        <v>270</v>
      </c>
      <c r="E10121" s="55" t="s">
        <v>4820</v>
      </c>
      <c r="F10121" s="55">
        <v>1</v>
      </c>
      <c r="G10121" s="55">
        <v>1</v>
      </c>
    </row>
    <row r="10122" spans="2:7">
      <c r="B10122" s="55" t="s">
        <v>266</v>
      </c>
      <c r="C10122" s="55" t="s">
        <v>4356</v>
      </c>
      <c r="D10122" s="55" t="s">
        <v>267</v>
      </c>
      <c r="E10122" s="55" t="s">
        <v>4821</v>
      </c>
      <c r="F10122" s="55">
        <v>3</v>
      </c>
      <c r="G10122" s="55">
        <v>2</v>
      </c>
    </row>
    <row r="10123" spans="2:7">
      <c r="B10123" s="55" t="s">
        <v>266</v>
      </c>
      <c r="C10123" s="55" t="s">
        <v>4356</v>
      </c>
      <c r="D10123" s="55" t="s">
        <v>269</v>
      </c>
      <c r="E10123" s="55" t="s">
        <v>4821</v>
      </c>
      <c r="F10123" s="55">
        <v>0</v>
      </c>
      <c r="G10123" s="55">
        <v>1</v>
      </c>
    </row>
    <row r="10124" spans="2:7">
      <c r="B10124" s="55" t="s">
        <v>266</v>
      </c>
      <c r="C10124" s="55" t="s">
        <v>4356</v>
      </c>
      <c r="D10124" s="55" t="s">
        <v>267</v>
      </c>
      <c r="E10124" s="55" t="s">
        <v>4822</v>
      </c>
      <c r="F10124" s="55">
        <v>16</v>
      </c>
      <c r="G10124" s="55">
        <v>2</v>
      </c>
    </row>
    <row r="10125" spans="2:7">
      <c r="B10125" s="55" t="s">
        <v>266</v>
      </c>
      <c r="C10125" s="55" t="s">
        <v>4356</v>
      </c>
      <c r="D10125" s="55" t="s">
        <v>269</v>
      </c>
      <c r="E10125" s="55" t="s">
        <v>4822</v>
      </c>
      <c r="F10125" s="55">
        <v>6</v>
      </c>
      <c r="G10125" s="55">
        <v>0</v>
      </c>
    </row>
    <row r="10126" spans="2:7">
      <c r="B10126" s="55" t="s">
        <v>266</v>
      </c>
      <c r="C10126" s="55" t="s">
        <v>4356</v>
      </c>
      <c r="D10126" s="55" t="s">
        <v>270</v>
      </c>
      <c r="E10126" s="55" t="s">
        <v>4822</v>
      </c>
      <c r="F10126" s="55">
        <v>0</v>
      </c>
      <c r="G10126" s="55">
        <v>3</v>
      </c>
    </row>
    <row r="10127" spans="2:7">
      <c r="B10127" s="55" t="s">
        <v>266</v>
      </c>
      <c r="C10127" s="55" t="s">
        <v>4356</v>
      </c>
      <c r="D10127" s="55" t="s">
        <v>267</v>
      </c>
      <c r="E10127" s="55" t="s">
        <v>4823</v>
      </c>
      <c r="F10127" s="55">
        <v>5</v>
      </c>
      <c r="G10127" s="55">
        <v>6</v>
      </c>
    </row>
    <row r="10128" spans="2:7">
      <c r="B10128" s="55" t="s">
        <v>266</v>
      </c>
      <c r="C10128" s="55" t="s">
        <v>4356</v>
      </c>
      <c r="D10128" s="55" t="s">
        <v>269</v>
      </c>
      <c r="E10128" s="55" t="s">
        <v>4823</v>
      </c>
      <c r="F10128" s="55">
        <v>0</v>
      </c>
      <c r="G10128" s="55">
        <v>0</v>
      </c>
    </row>
    <row r="10129" spans="2:7">
      <c r="B10129" s="55" t="s">
        <v>266</v>
      </c>
      <c r="C10129" s="55" t="s">
        <v>4356</v>
      </c>
      <c r="D10129" s="55" t="s">
        <v>270</v>
      </c>
      <c r="E10129" s="55" t="s">
        <v>4823</v>
      </c>
      <c r="F10129" s="55">
        <v>1</v>
      </c>
      <c r="G10129" s="55">
        <v>3</v>
      </c>
    </row>
    <row r="10130" spans="2:7">
      <c r="B10130" s="55" t="s">
        <v>266</v>
      </c>
      <c r="C10130" s="55" t="s">
        <v>4356</v>
      </c>
      <c r="D10130" s="55" t="s">
        <v>267</v>
      </c>
      <c r="E10130" s="55" t="s">
        <v>4824</v>
      </c>
      <c r="F10130" s="55">
        <v>20</v>
      </c>
      <c r="G10130" s="55">
        <v>3</v>
      </c>
    </row>
    <row r="10131" spans="2:7">
      <c r="B10131" s="55" t="s">
        <v>266</v>
      </c>
      <c r="C10131" s="55" t="s">
        <v>4356</v>
      </c>
      <c r="D10131" s="55" t="s">
        <v>267</v>
      </c>
      <c r="E10131" s="55" t="s">
        <v>4825</v>
      </c>
      <c r="F10131" s="55">
        <v>136</v>
      </c>
      <c r="G10131" s="55">
        <v>114</v>
      </c>
    </row>
    <row r="10132" spans="2:7">
      <c r="B10132" s="55" t="s">
        <v>266</v>
      </c>
      <c r="C10132" s="55" t="s">
        <v>4356</v>
      </c>
      <c r="D10132" s="55" t="s">
        <v>269</v>
      </c>
      <c r="E10132" s="55" t="s">
        <v>4825</v>
      </c>
      <c r="F10132" s="55">
        <v>5</v>
      </c>
      <c r="G10132" s="55">
        <v>20</v>
      </c>
    </row>
    <row r="10133" spans="2:7">
      <c r="B10133" s="55" t="s">
        <v>266</v>
      </c>
      <c r="C10133" s="55" t="s">
        <v>4356</v>
      </c>
      <c r="D10133" s="55" t="s">
        <v>270</v>
      </c>
      <c r="E10133" s="55" t="s">
        <v>4825</v>
      </c>
      <c r="F10133" s="55">
        <v>1</v>
      </c>
      <c r="G10133" s="55">
        <v>2</v>
      </c>
    </row>
    <row r="10134" spans="2:7">
      <c r="B10134" s="55" t="s">
        <v>266</v>
      </c>
      <c r="C10134" s="55" t="s">
        <v>4356</v>
      </c>
      <c r="D10134" s="55" t="s">
        <v>267</v>
      </c>
      <c r="E10134" s="55" t="s">
        <v>4826</v>
      </c>
      <c r="F10134" s="55">
        <v>15</v>
      </c>
      <c r="G10134" s="55">
        <v>3</v>
      </c>
    </row>
    <row r="10135" spans="2:7">
      <c r="B10135" s="55" t="s">
        <v>266</v>
      </c>
      <c r="C10135" s="55" t="s">
        <v>4356</v>
      </c>
      <c r="D10135" s="55" t="s">
        <v>270</v>
      </c>
      <c r="E10135" s="55" t="s">
        <v>4826</v>
      </c>
      <c r="F10135" s="55">
        <v>0</v>
      </c>
      <c r="G10135" s="55">
        <v>0</v>
      </c>
    </row>
    <row r="10136" spans="2:7">
      <c r="B10136" s="55" t="s">
        <v>266</v>
      </c>
      <c r="C10136" s="55" t="s">
        <v>4356</v>
      </c>
      <c r="D10136" s="55" t="s">
        <v>267</v>
      </c>
      <c r="E10136" s="55" t="s">
        <v>4827</v>
      </c>
      <c r="F10136" s="55">
        <v>5</v>
      </c>
      <c r="G10136" s="55">
        <v>1</v>
      </c>
    </row>
    <row r="10137" spans="2:7">
      <c r="B10137" s="55" t="s">
        <v>266</v>
      </c>
      <c r="C10137" s="55" t="s">
        <v>4356</v>
      </c>
      <c r="D10137" s="55" t="s">
        <v>267</v>
      </c>
      <c r="E10137" s="55" t="s">
        <v>4828</v>
      </c>
      <c r="F10137" s="55">
        <v>27</v>
      </c>
      <c r="G10137" s="55">
        <v>20</v>
      </c>
    </row>
    <row r="10138" spans="2:7">
      <c r="B10138" s="55" t="s">
        <v>266</v>
      </c>
      <c r="C10138" s="55" t="s">
        <v>4356</v>
      </c>
      <c r="D10138" s="55" t="s">
        <v>269</v>
      </c>
      <c r="E10138" s="55" t="s">
        <v>4828</v>
      </c>
      <c r="F10138" s="55">
        <v>3</v>
      </c>
      <c r="G10138" s="55">
        <v>2</v>
      </c>
    </row>
    <row r="10139" spans="2:7">
      <c r="B10139" s="55" t="s">
        <v>266</v>
      </c>
      <c r="C10139" s="55" t="s">
        <v>4356</v>
      </c>
      <c r="D10139" s="55" t="s">
        <v>270</v>
      </c>
      <c r="E10139" s="55" t="s">
        <v>4828</v>
      </c>
      <c r="F10139" s="55">
        <v>2</v>
      </c>
      <c r="G10139" s="55">
        <v>2</v>
      </c>
    </row>
    <row r="10140" spans="2:7">
      <c r="B10140" s="55" t="s">
        <v>266</v>
      </c>
      <c r="C10140" s="55" t="s">
        <v>4356</v>
      </c>
      <c r="D10140" s="55" t="s">
        <v>267</v>
      </c>
      <c r="E10140" s="55" t="s">
        <v>4829</v>
      </c>
      <c r="F10140" s="55">
        <v>7</v>
      </c>
      <c r="G10140" s="55">
        <v>4</v>
      </c>
    </row>
    <row r="10141" spans="2:7">
      <c r="B10141" s="55" t="s">
        <v>266</v>
      </c>
      <c r="C10141" s="55" t="s">
        <v>4356</v>
      </c>
      <c r="D10141" s="55" t="s">
        <v>269</v>
      </c>
      <c r="E10141" s="55" t="s">
        <v>4829</v>
      </c>
      <c r="F10141" s="55">
        <v>0</v>
      </c>
      <c r="G10141" s="55">
        <v>0</v>
      </c>
    </row>
    <row r="10142" spans="2:7">
      <c r="B10142" s="55" t="s">
        <v>266</v>
      </c>
      <c r="C10142" s="55" t="s">
        <v>4356</v>
      </c>
      <c r="D10142" s="55" t="s">
        <v>270</v>
      </c>
      <c r="E10142" s="55" t="s">
        <v>4829</v>
      </c>
      <c r="F10142" s="55">
        <v>0</v>
      </c>
      <c r="G10142" s="55">
        <v>2</v>
      </c>
    </row>
    <row r="10143" spans="2:7">
      <c r="B10143" s="55" t="s">
        <v>266</v>
      </c>
      <c r="C10143" s="55" t="s">
        <v>4356</v>
      </c>
      <c r="D10143" s="55" t="s">
        <v>267</v>
      </c>
      <c r="E10143" s="55" t="s">
        <v>4830</v>
      </c>
      <c r="F10143" s="55">
        <v>110</v>
      </c>
      <c r="G10143" s="55">
        <v>62</v>
      </c>
    </row>
    <row r="10144" spans="2:7">
      <c r="B10144" s="55" t="s">
        <v>266</v>
      </c>
      <c r="C10144" s="55" t="s">
        <v>4356</v>
      </c>
      <c r="D10144" s="55" t="s">
        <v>269</v>
      </c>
      <c r="E10144" s="55" t="s">
        <v>4830</v>
      </c>
      <c r="F10144" s="55">
        <v>86</v>
      </c>
      <c r="G10144" s="55">
        <v>37</v>
      </c>
    </row>
    <row r="10145" spans="2:7">
      <c r="B10145" s="55" t="s">
        <v>266</v>
      </c>
      <c r="C10145" s="55" t="s">
        <v>4356</v>
      </c>
      <c r="D10145" s="55" t="s">
        <v>270</v>
      </c>
      <c r="E10145" s="55" t="s">
        <v>4830</v>
      </c>
      <c r="F10145" s="55">
        <v>7</v>
      </c>
      <c r="G10145" s="55">
        <v>9</v>
      </c>
    </row>
    <row r="10146" spans="2:7">
      <c r="B10146" s="55" t="s">
        <v>266</v>
      </c>
      <c r="C10146" s="55" t="s">
        <v>4356</v>
      </c>
      <c r="D10146" s="55" t="s">
        <v>267</v>
      </c>
      <c r="E10146" s="55" t="s">
        <v>4831</v>
      </c>
      <c r="F10146" s="55">
        <v>12</v>
      </c>
      <c r="G10146" s="55">
        <v>8</v>
      </c>
    </row>
    <row r="10147" spans="2:7">
      <c r="B10147" s="55" t="s">
        <v>266</v>
      </c>
      <c r="C10147" s="55" t="s">
        <v>4356</v>
      </c>
      <c r="D10147" s="55" t="s">
        <v>269</v>
      </c>
      <c r="E10147" s="55" t="s">
        <v>4831</v>
      </c>
      <c r="F10147" s="55">
        <v>0</v>
      </c>
      <c r="G10147" s="55">
        <v>0</v>
      </c>
    </row>
    <row r="10148" spans="2:7">
      <c r="B10148" s="55" t="s">
        <v>266</v>
      </c>
      <c r="C10148" s="55" t="s">
        <v>4356</v>
      </c>
      <c r="D10148" s="55" t="s">
        <v>267</v>
      </c>
      <c r="E10148" s="55" t="s">
        <v>4832</v>
      </c>
      <c r="F10148" s="55">
        <v>43</v>
      </c>
      <c r="G10148" s="55">
        <v>14</v>
      </c>
    </row>
    <row r="10149" spans="2:7">
      <c r="B10149" s="55" t="s">
        <v>266</v>
      </c>
      <c r="C10149" s="55" t="s">
        <v>4356</v>
      </c>
      <c r="D10149" s="55" t="s">
        <v>269</v>
      </c>
      <c r="E10149" s="55" t="s">
        <v>4832</v>
      </c>
      <c r="F10149" s="55">
        <v>4</v>
      </c>
      <c r="G10149" s="55">
        <v>0</v>
      </c>
    </row>
    <row r="10150" spans="2:7">
      <c r="B10150" s="55" t="s">
        <v>266</v>
      </c>
      <c r="C10150" s="55" t="s">
        <v>4356</v>
      </c>
      <c r="D10150" s="55" t="s">
        <v>270</v>
      </c>
      <c r="E10150" s="55" t="s">
        <v>4832</v>
      </c>
      <c r="F10150" s="55">
        <v>1</v>
      </c>
      <c r="G10150" s="55">
        <v>1</v>
      </c>
    </row>
    <row r="10151" spans="2:7">
      <c r="B10151" s="55" t="s">
        <v>266</v>
      </c>
      <c r="C10151" s="55" t="s">
        <v>4356</v>
      </c>
      <c r="D10151" s="55" t="s">
        <v>267</v>
      </c>
      <c r="E10151" s="55" t="s">
        <v>4833</v>
      </c>
      <c r="F10151" s="55">
        <v>9</v>
      </c>
      <c r="G10151" s="55">
        <v>2</v>
      </c>
    </row>
    <row r="10152" spans="2:7">
      <c r="B10152" s="55" t="s">
        <v>266</v>
      </c>
      <c r="C10152" s="55" t="s">
        <v>4356</v>
      </c>
      <c r="D10152" s="55" t="s">
        <v>269</v>
      </c>
      <c r="E10152" s="55" t="s">
        <v>4833</v>
      </c>
      <c r="F10152" s="55">
        <v>0</v>
      </c>
      <c r="G10152" s="55">
        <v>0</v>
      </c>
    </row>
    <row r="10153" spans="2:7">
      <c r="B10153" s="55" t="s">
        <v>266</v>
      </c>
      <c r="C10153" s="55" t="s">
        <v>4356</v>
      </c>
      <c r="D10153" s="55" t="s">
        <v>267</v>
      </c>
      <c r="E10153" s="55" t="s">
        <v>4834</v>
      </c>
      <c r="F10153" s="55">
        <v>4</v>
      </c>
      <c r="G10153" s="55">
        <v>9</v>
      </c>
    </row>
    <row r="10154" spans="2:7">
      <c r="B10154" s="55" t="s">
        <v>266</v>
      </c>
      <c r="C10154" s="55" t="s">
        <v>4356</v>
      </c>
      <c r="D10154" s="55" t="s">
        <v>269</v>
      </c>
      <c r="E10154" s="55" t="s">
        <v>4834</v>
      </c>
      <c r="F10154" s="55">
        <v>1</v>
      </c>
      <c r="G10154" s="55">
        <v>0</v>
      </c>
    </row>
    <row r="10155" spans="2:7">
      <c r="B10155" s="55" t="s">
        <v>266</v>
      </c>
      <c r="C10155" s="55" t="s">
        <v>4356</v>
      </c>
      <c r="D10155" s="55" t="s">
        <v>267</v>
      </c>
      <c r="E10155" s="55" t="s">
        <v>4835</v>
      </c>
      <c r="F10155" s="55">
        <v>2</v>
      </c>
      <c r="G10155" s="55">
        <v>0</v>
      </c>
    </row>
    <row r="10156" spans="2:7">
      <c r="B10156" s="55" t="s">
        <v>266</v>
      </c>
      <c r="C10156" s="55" t="s">
        <v>4356</v>
      </c>
      <c r="D10156" s="55" t="s">
        <v>269</v>
      </c>
      <c r="E10156" s="55" t="s">
        <v>4835</v>
      </c>
      <c r="F10156" s="55">
        <v>0</v>
      </c>
      <c r="G10156" s="55">
        <v>1</v>
      </c>
    </row>
    <row r="10157" spans="2:7">
      <c r="B10157" s="55" t="s">
        <v>266</v>
      </c>
      <c r="C10157" s="55" t="s">
        <v>4356</v>
      </c>
      <c r="D10157" s="55" t="s">
        <v>270</v>
      </c>
      <c r="E10157" s="55" t="s">
        <v>4835</v>
      </c>
      <c r="F10157" s="55">
        <v>0</v>
      </c>
      <c r="G10157" s="55">
        <v>0</v>
      </c>
    </row>
    <row r="10158" spans="2:7">
      <c r="B10158" s="55" t="s">
        <v>266</v>
      </c>
      <c r="C10158" s="55" t="s">
        <v>4356</v>
      </c>
      <c r="D10158" s="55" t="s">
        <v>267</v>
      </c>
      <c r="E10158" s="55" t="s">
        <v>4836</v>
      </c>
      <c r="F10158" s="55">
        <v>2</v>
      </c>
      <c r="G10158" s="55">
        <v>3</v>
      </c>
    </row>
    <row r="10159" spans="2:7">
      <c r="B10159" s="55" t="s">
        <v>266</v>
      </c>
      <c r="C10159" s="55" t="s">
        <v>4356</v>
      </c>
      <c r="D10159" s="55" t="s">
        <v>267</v>
      </c>
      <c r="E10159" s="55" t="s">
        <v>4837</v>
      </c>
      <c r="F10159" s="55">
        <v>3</v>
      </c>
      <c r="G10159" s="55">
        <v>5</v>
      </c>
    </row>
    <row r="10160" spans="2:7">
      <c r="B10160" s="55" t="s">
        <v>266</v>
      </c>
      <c r="C10160" s="55" t="s">
        <v>4356</v>
      </c>
      <c r="D10160" s="55" t="s">
        <v>269</v>
      </c>
      <c r="E10160" s="55" t="s">
        <v>4837</v>
      </c>
      <c r="F10160" s="55">
        <v>0</v>
      </c>
      <c r="G10160" s="55">
        <v>0</v>
      </c>
    </row>
    <row r="10161" spans="2:7">
      <c r="B10161" s="55" t="s">
        <v>266</v>
      </c>
      <c r="C10161" s="55" t="s">
        <v>4356</v>
      </c>
      <c r="D10161" s="55" t="s">
        <v>267</v>
      </c>
      <c r="E10161" s="55" t="s">
        <v>4838</v>
      </c>
      <c r="F10161" s="55">
        <v>389</v>
      </c>
      <c r="G10161" s="55">
        <v>368</v>
      </c>
    </row>
    <row r="10162" spans="2:7">
      <c r="B10162" s="55" t="s">
        <v>266</v>
      </c>
      <c r="C10162" s="55" t="s">
        <v>4356</v>
      </c>
      <c r="D10162" s="55" t="s">
        <v>269</v>
      </c>
      <c r="E10162" s="55" t="s">
        <v>4838</v>
      </c>
      <c r="F10162" s="55">
        <v>256</v>
      </c>
      <c r="G10162" s="55">
        <v>225</v>
      </c>
    </row>
    <row r="10163" spans="2:7">
      <c r="B10163" s="55" t="s">
        <v>266</v>
      </c>
      <c r="C10163" s="55" t="s">
        <v>4356</v>
      </c>
      <c r="D10163" s="55" t="s">
        <v>270</v>
      </c>
      <c r="E10163" s="55" t="s">
        <v>4838</v>
      </c>
      <c r="F10163" s="55">
        <v>178</v>
      </c>
      <c r="G10163" s="55">
        <v>131</v>
      </c>
    </row>
    <row r="10164" spans="2:7">
      <c r="B10164" s="55" t="s">
        <v>266</v>
      </c>
      <c r="C10164" s="55" t="s">
        <v>4356</v>
      </c>
      <c r="D10164" s="55" t="s">
        <v>267</v>
      </c>
      <c r="E10164" s="55" t="s">
        <v>4839</v>
      </c>
      <c r="F10164" s="55">
        <v>4188</v>
      </c>
      <c r="G10164" s="55">
        <v>4492</v>
      </c>
    </row>
    <row r="10165" spans="2:7">
      <c r="B10165" s="55" t="s">
        <v>266</v>
      </c>
      <c r="C10165" s="55" t="s">
        <v>4356</v>
      </c>
      <c r="D10165" s="55" t="s">
        <v>269</v>
      </c>
      <c r="E10165" s="55" t="s">
        <v>4839</v>
      </c>
      <c r="F10165" s="55">
        <v>1930</v>
      </c>
      <c r="G10165" s="55">
        <v>2617</v>
      </c>
    </row>
    <row r="10166" spans="2:7">
      <c r="B10166" s="55" t="s">
        <v>266</v>
      </c>
      <c r="C10166" s="55" t="s">
        <v>4356</v>
      </c>
      <c r="D10166" s="55" t="s">
        <v>270</v>
      </c>
      <c r="E10166" s="55" t="s">
        <v>4839</v>
      </c>
      <c r="F10166" s="55">
        <v>844</v>
      </c>
      <c r="G10166" s="55">
        <v>912</v>
      </c>
    </row>
    <row r="10167" spans="2:7">
      <c r="B10167" s="55" t="s">
        <v>266</v>
      </c>
      <c r="C10167" s="55" t="s">
        <v>4356</v>
      </c>
      <c r="D10167" s="55" t="s">
        <v>267</v>
      </c>
      <c r="E10167" s="55" t="s">
        <v>4840</v>
      </c>
      <c r="F10167" s="55">
        <v>25</v>
      </c>
      <c r="G10167" s="55">
        <v>19</v>
      </c>
    </row>
    <row r="10168" spans="2:7">
      <c r="B10168" s="55" t="s">
        <v>266</v>
      </c>
      <c r="C10168" s="55" t="s">
        <v>4356</v>
      </c>
      <c r="D10168" s="55" t="s">
        <v>269</v>
      </c>
      <c r="E10168" s="55" t="s">
        <v>4840</v>
      </c>
      <c r="F10168" s="55">
        <v>14</v>
      </c>
      <c r="G10168" s="55">
        <v>1</v>
      </c>
    </row>
    <row r="10169" spans="2:7">
      <c r="B10169" s="55" t="s">
        <v>266</v>
      </c>
      <c r="C10169" s="55" t="s">
        <v>4356</v>
      </c>
      <c r="D10169" s="55" t="s">
        <v>270</v>
      </c>
      <c r="E10169" s="55" t="s">
        <v>4840</v>
      </c>
      <c r="F10169" s="55">
        <v>1</v>
      </c>
      <c r="G10169" s="55">
        <v>0</v>
      </c>
    </row>
    <row r="10170" spans="2:7">
      <c r="B10170" s="55" t="s">
        <v>266</v>
      </c>
      <c r="C10170" s="55" t="s">
        <v>4356</v>
      </c>
      <c r="D10170" s="55" t="s">
        <v>267</v>
      </c>
      <c r="E10170" s="55" t="s">
        <v>4841</v>
      </c>
      <c r="F10170" s="55">
        <v>24</v>
      </c>
      <c r="G10170" s="55">
        <v>21</v>
      </c>
    </row>
    <row r="10171" spans="2:7">
      <c r="B10171" s="55" t="s">
        <v>266</v>
      </c>
      <c r="C10171" s="55" t="s">
        <v>4356</v>
      </c>
      <c r="D10171" s="55" t="s">
        <v>269</v>
      </c>
      <c r="E10171" s="55" t="s">
        <v>4841</v>
      </c>
      <c r="F10171" s="55">
        <v>1</v>
      </c>
      <c r="G10171" s="55">
        <v>4</v>
      </c>
    </row>
    <row r="10172" spans="2:7">
      <c r="B10172" s="55" t="s">
        <v>266</v>
      </c>
      <c r="C10172" s="55" t="s">
        <v>4356</v>
      </c>
      <c r="D10172" s="55" t="s">
        <v>270</v>
      </c>
      <c r="E10172" s="55" t="s">
        <v>4841</v>
      </c>
      <c r="F10172" s="55">
        <v>0</v>
      </c>
      <c r="G10172" s="55">
        <v>0</v>
      </c>
    </row>
    <row r="10173" spans="2:7">
      <c r="B10173" s="55" t="s">
        <v>266</v>
      </c>
      <c r="C10173" s="55" t="s">
        <v>4356</v>
      </c>
      <c r="D10173" s="55" t="s">
        <v>267</v>
      </c>
      <c r="E10173" s="55" t="s">
        <v>4842</v>
      </c>
      <c r="F10173" s="55">
        <v>21</v>
      </c>
      <c r="G10173" s="55">
        <v>38</v>
      </c>
    </row>
    <row r="10174" spans="2:7">
      <c r="B10174" s="55" t="s">
        <v>266</v>
      </c>
      <c r="C10174" s="55" t="s">
        <v>4356</v>
      </c>
      <c r="D10174" s="55" t="s">
        <v>269</v>
      </c>
      <c r="E10174" s="55" t="s">
        <v>4842</v>
      </c>
      <c r="F10174" s="55">
        <v>3</v>
      </c>
      <c r="G10174" s="55">
        <v>0</v>
      </c>
    </row>
    <row r="10175" spans="2:7">
      <c r="B10175" s="55" t="s">
        <v>266</v>
      </c>
      <c r="C10175" s="55" t="s">
        <v>4356</v>
      </c>
      <c r="D10175" s="55" t="s">
        <v>270</v>
      </c>
      <c r="E10175" s="55" t="s">
        <v>4842</v>
      </c>
      <c r="F10175" s="55">
        <v>1</v>
      </c>
      <c r="G10175" s="55">
        <v>0</v>
      </c>
    </row>
    <row r="10176" spans="2:7">
      <c r="B10176" s="55" t="s">
        <v>266</v>
      </c>
      <c r="C10176" s="55" t="s">
        <v>4356</v>
      </c>
      <c r="D10176" s="55" t="s">
        <v>267</v>
      </c>
      <c r="E10176" s="55" t="s">
        <v>3475</v>
      </c>
      <c r="F10176" s="55">
        <v>1062</v>
      </c>
      <c r="G10176" s="55">
        <v>757</v>
      </c>
    </row>
    <row r="10177" spans="2:7">
      <c r="B10177" s="55" t="s">
        <v>266</v>
      </c>
      <c r="C10177" s="55" t="s">
        <v>4356</v>
      </c>
      <c r="D10177" s="55" t="s">
        <v>269</v>
      </c>
      <c r="E10177" s="55" t="s">
        <v>3475</v>
      </c>
      <c r="F10177" s="55">
        <v>938</v>
      </c>
      <c r="G10177" s="55">
        <v>1081</v>
      </c>
    </row>
    <row r="10178" spans="2:7">
      <c r="B10178" s="55" t="s">
        <v>266</v>
      </c>
      <c r="C10178" s="55" t="s">
        <v>4356</v>
      </c>
      <c r="D10178" s="55" t="s">
        <v>270</v>
      </c>
      <c r="E10178" s="55" t="s">
        <v>3475</v>
      </c>
      <c r="F10178" s="55">
        <v>172</v>
      </c>
      <c r="G10178" s="55">
        <v>168</v>
      </c>
    </row>
    <row r="10179" spans="2:7">
      <c r="B10179" s="55" t="s">
        <v>266</v>
      </c>
      <c r="C10179" s="55" t="s">
        <v>4356</v>
      </c>
      <c r="D10179" s="55" t="s">
        <v>267</v>
      </c>
      <c r="E10179" s="55" t="s">
        <v>4843</v>
      </c>
      <c r="F10179" s="55">
        <v>124</v>
      </c>
      <c r="G10179" s="55">
        <v>150</v>
      </c>
    </row>
    <row r="10180" spans="2:7">
      <c r="B10180" s="55" t="s">
        <v>266</v>
      </c>
      <c r="C10180" s="55" t="s">
        <v>4356</v>
      </c>
      <c r="D10180" s="55" t="s">
        <v>269</v>
      </c>
      <c r="E10180" s="55" t="s">
        <v>4843</v>
      </c>
      <c r="F10180" s="55">
        <v>130</v>
      </c>
      <c r="G10180" s="55">
        <v>134</v>
      </c>
    </row>
    <row r="10181" spans="2:7">
      <c r="B10181" s="55" t="s">
        <v>266</v>
      </c>
      <c r="C10181" s="55" t="s">
        <v>4356</v>
      </c>
      <c r="D10181" s="55" t="s">
        <v>270</v>
      </c>
      <c r="E10181" s="55" t="s">
        <v>4843</v>
      </c>
      <c r="F10181" s="55">
        <v>13</v>
      </c>
      <c r="G10181" s="55">
        <v>10</v>
      </c>
    </row>
    <row r="10182" spans="2:7">
      <c r="B10182" s="55" t="s">
        <v>266</v>
      </c>
      <c r="C10182" s="55" t="s">
        <v>4356</v>
      </c>
      <c r="D10182" s="55" t="s">
        <v>267</v>
      </c>
      <c r="E10182" s="55" t="s">
        <v>4844</v>
      </c>
      <c r="F10182" s="55">
        <v>56</v>
      </c>
      <c r="G10182" s="55">
        <v>30</v>
      </c>
    </row>
    <row r="10183" spans="2:7">
      <c r="B10183" s="55" t="s">
        <v>266</v>
      </c>
      <c r="C10183" s="55" t="s">
        <v>4356</v>
      </c>
      <c r="D10183" s="55" t="s">
        <v>269</v>
      </c>
      <c r="E10183" s="55" t="s">
        <v>4844</v>
      </c>
      <c r="F10183" s="55">
        <v>10</v>
      </c>
      <c r="G10183" s="55">
        <v>4</v>
      </c>
    </row>
    <row r="10184" spans="2:7">
      <c r="B10184" s="55" t="s">
        <v>266</v>
      </c>
      <c r="C10184" s="55" t="s">
        <v>4356</v>
      </c>
      <c r="D10184" s="55" t="s">
        <v>270</v>
      </c>
      <c r="E10184" s="55" t="s">
        <v>4844</v>
      </c>
      <c r="F10184" s="55">
        <v>1</v>
      </c>
      <c r="G10184" s="55">
        <v>0</v>
      </c>
    </row>
    <row r="10185" spans="2:7">
      <c r="B10185" s="55" t="s">
        <v>266</v>
      </c>
      <c r="C10185" s="55" t="s">
        <v>4356</v>
      </c>
      <c r="D10185" s="55" t="s">
        <v>267</v>
      </c>
      <c r="E10185" s="55" t="s">
        <v>4845</v>
      </c>
      <c r="F10185" s="55">
        <v>18</v>
      </c>
      <c r="G10185" s="55">
        <v>10</v>
      </c>
    </row>
    <row r="10186" spans="2:7">
      <c r="B10186" s="55" t="s">
        <v>266</v>
      </c>
      <c r="C10186" s="55" t="s">
        <v>4356</v>
      </c>
      <c r="D10186" s="55" t="s">
        <v>269</v>
      </c>
      <c r="E10186" s="55" t="s">
        <v>4845</v>
      </c>
      <c r="F10186" s="55">
        <v>1</v>
      </c>
      <c r="G10186" s="55">
        <v>0</v>
      </c>
    </row>
    <row r="10187" spans="2:7">
      <c r="B10187" s="55" t="s">
        <v>266</v>
      </c>
      <c r="C10187" s="55" t="s">
        <v>4356</v>
      </c>
      <c r="D10187" s="55" t="s">
        <v>267</v>
      </c>
      <c r="E10187" s="55" t="s">
        <v>4846</v>
      </c>
      <c r="F10187" s="55">
        <v>16</v>
      </c>
      <c r="G10187" s="55">
        <v>7</v>
      </c>
    </row>
    <row r="10188" spans="2:7">
      <c r="B10188" s="55" t="s">
        <v>266</v>
      </c>
      <c r="C10188" s="55" t="s">
        <v>4356</v>
      </c>
      <c r="D10188" s="55" t="s">
        <v>267</v>
      </c>
      <c r="E10188" s="55" t="s">
        <v>4847</v>
      </c>
      <c r="F10188" s="55">
        <v>8</v>
      </c>
      <c r="G10188" s="55">
        <v>8</v>
      </c>
    </row>
    <row r="10189" spans="2:7">
      <c r="B10189" s="55" t="s">
        <v>266</v>
      </c>
      <c r="C10189" s="55" t="s">
        <v>4356</v>
      </c>
      <c r="D10189" s="55" t="s">
        <v>269</v>
      </c>
      <c r="E10189" s="55" t="s">
        <v>4847</v>
      </c>
      <c r="F10189" s="55">
        <v>3</v>
      </c>
      <c r="G10189" s="55">
        <v>0</v>
      </c>
    </row>
    <row r="10190" spans="2:7">
      <c r="B10190" s="55" t="s">
        <v>266</v>
      </c>
      <c r="C10190" s="55" t="s">
        <v>4356</v>
      </c>
      <c r="D10190" s="55" t="s">
        <v>267</v>
      </c>
      <c r="E10190" s="55" t="s">
        <v>4848</v>
      </c>
      <c r="F10190" s="55">
        <v>43</v>
      </c>
      <c r="G10190" s="55">
        <v>54</v>
      </c>
    </row>
    <row r="10191" spans="2:7">
      <c r="B10191" s="55" t="s">
        <v>266</v>
      </c>
      <c r="C10191" s="55" t="s">
        <v>4356</v>
      </c>
      <c r="D10191" s="55" t="s">
        <v>269</v>
      </c>
      <c r="E10191" s="55" t="s">
        <v>4848</v>
      </c>
      <c r="F10191" s="55">
        <v>0</v>
      </c>
      <c r="G10191" s="55">
        <v>2</v>
      </c>
    </row>
    <row r="10192" spans="2:7">
      <c r="B10192" s="55" t="s">
        <v>266</v>
      </c>
      <c r="C10192" s="55" t="s">
        <v>4356</v>
      </c>
      <c r="D10192" s="55" t="s">
        <v>270</v>
      </c>
      <c r="E10192" s="55" t="s">
        <v>4848</v>
      </c>
      <c r="F10192" s="55">
        <v>0</v>
      </c>
      <c r="G10192" s="55">
        <v>3</v>
      </c>
    </row>
    <row r="10193" spans="2:7">
      <c r="B10193" s="55" t="s">
        <v>266</v>
      </c>
      <c r="C10193" s="55" t="s">
        <v>4356</v>
      </c>
      <c r="D10193" s="55" t="s">
        <v>267</v>
      </c>
      <c r="E10193" s="55" t="s">
        <v>4849</v>
      </c>
      <c r="F10193" s="55">
        <v>29</v>
      </c>
      <c r="G10193" s="55">
        <v>20</v>
      </c>
    </row>
    <row r="10194" spans="2:7">
      <c r="B10194" s="55" t="s">
        <v>266</v>
      </c>
      <c r="C10194" s="55" t="s">
        <v>4356</v>
      </c>
      <c r="D10194" s="55" t="s">
        <v>269</v>
      </c>
      <c r="E10194" s="55" t="s">
        <v>4849</v>
      </c>
      <c r="F10194" s="55">
        <v>54</v>
      </c>
      <c r="G10194" s="55">
        <v>26</v>
      </c>
    </row>
    <row r="10195" spans="2:7">
      <c r="B10195" s="55" t="s">
        <v>266</v>
      </c>
      <c r="C10195" s="55" t="s">
        <v>4356</v>
      </c>
      <c r="D10195" s="55" t="s">
        <v>270</v>
      </c>
      <c r="E10195" s="55" t="s">
        <v>4849</v>
      </c>
      <c r="F10195" s="55">
        <v>2</v>
      </c>
      <c r="G10195" s="55">
        <v>5</v>
      </c>
    </row>
    <row r="10196" spans="2:7">
      <c r="B10196" s="55" t="s">
        <v>266</v>
      </c>
      <c r="C10196" s="55" t="s">
        <v>4356</v>
      </c>
      <c r="D10196" s="55" t="s">
        <v>267</v>
      </c>
      <c r="E10196" s="55" t="s">
        <v>4850</v>
      </c>
      <c r="F10196" s="55">
        <v>2</v>
      </c>
      <c r="G10196" s="55">
        <v>0</v>
      </c>
    </row>
    <row r="10197" spans="2:7">
      <c r="B10197" s="55" t="s">
        <v>266</v>
      </c>
      <c r="C10197" s="55" t="s">
        <v>4356</v>
      </c>
      <c r="D10197" s="55" t="s">
        <v>267</v>
      </c>
      <c r="E10197" s="55" t="s">
        <v>4851</v>
      </c>
      <c r="F10197" s="55">
        <v>4</v>
      </c>
      <c r="G10197" s="55">
        <v>4</v>
      </c>
    </row>
    <row r="10198" spans="2:7">
      <c r="B10198" s="55" t="s">
        <v>266</v>
      </c>
      <c r="C10198" s="55" t="s">
        <v>4356</v>
      </c>
      <c r="D10198" s="55" t="s">
        <v>267</v>
      </c>
      <c r="E10198" s="55" t="s">
        <v>4852</v>
      </c>
      <c r="F10198" s="55">
        <v>3</v>
      </c>
      <c r="G10198" s="55">
        <v>0</v>
      </c>
    </row>
    <row r="10199" spans="2:7">
      <c r="B10199" s="55" t="s">
        <v>266</v>
      </c>
      <c r="C10199" s="55" t="s">
        <v>4356</v>
      </c>
      <c r="D10199" s="55" t="s">
        <v>269</v>
      </c>
      <c r="E10199" s="55" t="s">
        <v>4852</v>
      </c>
      <c r="F10199" s="55">
        <v>0</v>
      </c>
      <c r="G10199" s="55">
        <v>0</v>
      </c>
    </row>
    <row r="10200" spans="2:7">
      <c r="B10200" s="55" t="s">
        <v>266</v>
      </c>
      <c r="C10200" s="55" t="s">
        <v>4356</v>
      </c>
      <c r="D10200" s="55" t="s">
        <v>267</v>
      </c>
      <c r="E10200" s="55" t="s">
        <v>4853</v>
      </c>
      <c r="F10200" s="55">
        <v>18</v>
      </c>
      <c r="G10200" s="55">
        <v>5</v>
      </c>
    </row>
    <row r="10201" spans="2:7">
      <c r="B10201" s="55" t="s">
        <v>266</v>
      </c>
      <c r="C10201" s="55" t="s">
        <v>4356</v>
      </c>
      <c r="D10201" s="55" t="s">
        <v>269</v>
      </c>
      <c r="E10201" s="55" t="s">
        <v>4853</v>
      </c>
      <c r="F10201" s="55">
        <v>1</v>
      </c>
      <c r="G10201" s="55">
        <v>0</v>
      </c>
    </row>
    <row r="10202" spans="2:7">
      <c r="B10202" s="55" t="s">
        <v>266</v>
      </c>
      <c r="C10202" s="55" t="s">
        <v>4356</v>
      </c>
      <c r="D10202" s="55" t="s">
        <v>267</v>
      </c>
      <c r="E10202" s="55" t="s">
        <v>4854</v>
      </c>
      <c r="F10202" s="55">
        <v>26</v>
      </c>
      <c r="G10202" s="55">
        <v>102</v>
      </c>
    </row>
    <row r="10203" spans="2:7">
      <c r="B10203" s="55" t="s">
        <v>266</v>
      </c>
      <c r="C10203" s="55" t="s">
        <v>4356</v>
      </c>
      <c r="D10203" s="55" t="s">
        <v>269</v>
      </c>
      <c r="E10203" s="55" t="s">
        <v>4854</v>
      </c>
      <c r="F10203" s="55">
        <v>1</v>
      </c>
      <c r="G10203" s="55">
        <v>3</v>
      </c>
    </row>
    <row r="10204" spans="2:7">
      <c r="B10204" s="55" t="s">
        <v>266</v>
      </c>
      <c r="C10204" s="55" t="s">
        <v>4356</v>
      </c>
      <c r="D10204" s="55" t="s">
        <v>270</v>
      </c>
      <c r="E10204" s="55" t="s">
        <v>4854</v>
      </c>
      <c r="F10204" s="55">
        <v>4</v>
      </c>
      <c r="G10204" s="55">
        <v>7</v>
      </c>
    </row>
    <row r="10205" spans="2:7">
      <c r="B10205" s="55" t="s">
        <v>266</v>
      </c>
      <c r="C10205" s="55" t="s">
        <v>4356</v>
      </c>
      <c r="D10205" s="55" t="s">
        <v>267</v>
      </c>
      <c r="E10205" s="55" t="s">
        <v>4855</v>
      </c>
      <c r="F10205" s="55">
        <v>26</v>
      </c>
      <c r="G10205" s="55">
        <v>19</v>
      </c>
    </row>
    <row r="10206" spans="2:7">
      <c r="B10206" s="55" t="s">
        <v>266</v>
      </c>
      <c r="C10206" s="55" t="s">
        <v>4356</v>
      </c>
      <c r="D10206" s="55" t="s">
        <v>269</v>
      </c>
      <c r="E10206" s="55" t="s">
        <v>4855</v>
      </c>
      <c r="F10206" s="55">
        <v>13</v>
      </c>
      <c r="G10206" s="55">
        <v>18</v>
      </c>
    </row>
    <row r="10207" spans="2:7">
      <c r="B10207" s="55" t="s">
        <v>266</v>
      </c>
      <c r="C10207" s="55" t="s">
        <v>4356</v>
      </c>
      <c r="D10207" s="55" t="s">
        <v>270</v>
      </c>
      <c r="E10207" s="55" t="s">
        <v>4855</v>
      </c>
      <c r="F10207" s="55">
        <v>4</v>
      </c>
      <c r="G10207" s="55">
        <v>0</v>
      </c>
    </row>
    <row r="10208" spans="2:7">
      <c r="B10208" s="55" t="s">
        <v>266</v>
      </c>
      <c r="C10208" s="55" t="s">
        <v>4356</v>
      </c>
      <c r="D10208" s="55" t="s">
        <v>267</v>
      </c>
      <c r="E10208" s="55" t="s">
        <v>4856</v>
      </c>
      <c r="F10208" s="55">
        <v>10</v>
      </c>
      <c r="G10208" s="55">
        <v>5</v>
      </c>
    </row>
    <row r="10209" spans="2:7">
      <c r="B10209" s="55" t="s">
        <v>266</v>
      </c>
      <c r="C10209" s="55" t="s">
        <v>4356</v>
      </c>
      <c r="D10209" s="55" t="s">
        <v>269</v>
      </c>
      <c r="E10209" s="55" t="s">
        <v>4856</v>
      </c>
      <c r="F10209" s="55">
        <v>0</v>
      </c>
      <c r="G10209" s="55">
        <v>0</v>
      </c>
    </row>
    <row r="10210" spans="2:7">
      <c r="B10210" s="55" t="s">
        <v>266</v>
      </c>
      <c r="C10210" s="55" t="s">
        <v>4356</v>
      </c>
      <c r="D10210" s="55" t="s">
        <v>267</v>
      </c>
      <c r="E10210" s="55" t="s">
        <v>4296</v>
      </c>
      <c r="F10210" s="55">
        <v>44</v>
      </c>
      <c r="G10210" s="55">
        <v>34</v>
      </c>
    </row>
    <row r="10211" spans="2:7">
      <c r="B10211" s="55" t="s">
        <v>266</v>
      </c>
      <c r="C10211" s="55" t="s">
        <v>4356</v>
      </c>
      <c r="D10211" s="55" t="s">
        <v>269</v>
      </c>
      <c r="E10211" s="55" t="s">
        <v>4296</v>
      </c>
      <c r="F10211" s="55">
        <v>24</v>
      </c>
      <c r="G10211" s="55">
        <v>46</v>
      </c>
    </row>
    <row r="10212" spans="2:7">
      <c r="B10212" s="55" t="s">
        <v>266</v>
      </c>
      <c r="C10212" s="55" t="s">
        <v>4356</v>
      </c>
      <c r="D10212" s="55" t="s">
        <v>270</v>
      </c>
      <c r="E10212" s="55" t="s">
        <v>4296</v>
      </c>
      <c r="F10212" s="55">
        <v>2</v>
      </c>
      <c r="G10212" s="55">
        <v>4</v>
      </c>
    </row>
    <row r="10213" spans="2:7">
      <c r="B10213" s="55" t="s">
        <v>266</v>
      </c>
      <c r="C10213" s="55" t="s">
        <v>4356</v>
      </c>
      <c r="D10213" s="55" t="s">
        <v>267</v>
      </c>
      <c r="E10213" s="55" t="s">
        <v>4857</v>
      </c>
      <c r="F10213" s="55">
        <v>768</v>
      </c>
      <c r="G10213" s="55">
        <v>790</v>
      </c>
    </row>
    <row r="10214" spans="2:7">
      <c r="B10214" s="55" t="s">
        <v>266</v>
      </c>
      <c r="C10214" s="55" t="s">
        <v>4356</v>
      </c>
      <c r="D10214" s="55" t="s">
        <v>269</v>
      </c>
      <c r="E10214" s="55" t="s">
        <v>4857</v>
      </c>
      <c r="F10214" s="55">
        <v>625</v>
      </c>
      <c r="G10214" s="55">
        <v>440</v>
      </c>
    </row>
    <row r="10215" spans="2:7">
      <c r="B10215" s="55" t="s">
        <v>266</v>
      </c>
      <c r="C10215" s="55" t="s">
        <v>4356</v>
      </c>
      <c r="D10215" s="55" t="s">
        <v>270</v>
      </c>
      <c r="E10215" s="55" t="s">
        <v>4857</v>
      </c>
      <c r="F10215" s="55">
        <v>174</v>
      </c>
      <c r="G10215" s="55">
        <v>145</v>
      </c>
    </row>
    <row r="10216" spans="2:7">
      <c r="B10216" s="55" t="s">
        <v>266</v>
      </c>
      <c r="C10216" s="55" t="s">
        <v>4356</v>
      </c>
      <c r="D10216" s="55" t="s">
        <v>267</v>
      </c>
      <c r="E10216" s="55" t="s">
        <v>4858</v>
      </c>
      <c r="F10216" s="55">
        <v>128</v>
      </c>
      <c r="G10216" s="55">
        <v>167</v>
      </c>
    </row>
    <row r="10217" spans="2:7">
      <c r="B10217" s="55" t="s">
        <v>266</v>
      </c>
      <c r="C10217" s="55" t="s">
        <v>4356</v>
      </c>
      <c r="D10217" s="55" t="s">
        <v>269</v>
      </c>
      <c r="E10217" s="55" t="s">
        <v>4858</v>
      </c>
      <c r="F10217" s="55">
        <v>69</v>
      </c>
      <c r="G10217" s="55">
        <v>23</v>
      </c>
    </row>
    <row r="10218" spans="2:7">
      <c r="B10218" s="55" t="s">
        <v>266</v>
      </c>
      <c r="C10218" s="55" t="s">
        <v>4356</v>
      </c>
      <c r="D10218" s="55" t="s">
        <v>270</v>
      </c>
      <c r="E10218" s="55" t="s">
        <v>4858</v>
      </c>
      <c r="F10218" s="55">
        <v>6</v>
      </c>
      <c r="G10218" s="55">
        <v>10</v>
      </c>
    </row>
    <row r="10219" spans="2:7">
      <c r="B10219" s="55" t="s">
        <v>266</v>
      </c>
      <c r="C10219" s="55" t="s">
        <v>4356</v>
      </c>
      <c r="D10219" s="55" t="s">
        <v>267</v>
      </c>
      <c r="E10219" s="55" t="s">
        <v>4859</v>
      </c>
      <c r="F10219" s="55">
        <v>15</v>
      </c>
      <c r="G10219" s="55">
        <v>12</v>
      </c>
    </row>
    <row r="10220" spans="2:7">
      <c r="B10220" s="55" t="s">
        <v>266</v>
      </c>
      <c r="C10220" s="55" t="s">
        <v>4356</v>
      </c>
      <c r="D10220" s="55" t="s">
        <v>269</v>
      </c>
      <c r="E10220" s="55" t="s">
        <v>4859</v>
      </c>
      <c r="F10220" s="55">
        <v>0</v>
      </c>
      <c r="G10220" s="55">
        <v>0</v>
      </c>
    </row>
    <row r="10221" spans="2:7">
      <c r="B10221" s="55" t="s">
        <v>266</v>
      </c>
      <c r="C10221" s="55" t="s">
        <v>4356</v>
      </c>
      <c r="D10221" s="55" t="s">
        <v>267</v>
      </c>
      <c r="E10221" s="55" t="s">
        <v>4860</v>
      </c>
      <c r="F10221" s="55">
        <v>0</v>
      </c>
      <c r="G10221" s="55">
        <v>6</v>
      </c>
    </row>
    <row r="10222" spans="2:7">
      <c r="B10222" s="55" t="s">
        <v>266</v>
      </c>
      <c r="C10222" s="55" t="s">
        <v>4356</v>
      </c>
      <c r="D10222" s="55" t="s">
        <v>267</v>
      </c>
      <c r="E10222" s="55" t="s">
        <v>4861</v>
      </c>
      <c r="F10222" s="55">
        <v>13</v>
      </c>
      <c r="G10222" s="55">
        <v>15</v>
      </c>
    </row>
    <row r="10223" spans="2:7">
      <c r="B10223" s="55" t="s">
        <v>266</v>
      </c>
      <c r="C10223" s="55" t="s">
        <v>4356</v>
      </c>
      <c r="D10223" s="55" t="s">
        <v>269</v>
      </c>
      <c r="E10223" s="55" t="s">
        <v>4861</v>
      </c>
      <c r="F10223" s="55">
        <v>0</v>
      </c>
      <c r="G10223" s="55">
        <v>4</v>
      </c>
    </row>
    <row r="10224" spans="2:7">
      <c r="B10224" s="55" t="s">
        <v>266</v>
      </c>
      <c r="C10224" s="55" t="s">
        <v>4356</v>
      </c>
      <c r="D10224" s="55" t="s">
        <v>270</v>
      </c>
      <c r="E10224" s="55" t="s">
        <v>4861</v>
      </c>
      <c r="F10224" s="55">
        <v>0</v>
      </c>
      <c r="G10224" s="55">
        <v>0</v>
      </c>
    </row>
    <row r="10225" spans="2:7">
      <c r="B10225" s="55" t="s">
        <v>266</v>
      </c>
      <c r="C10225" s="55" t="s">
        <v>4356</v>
      </c>
      <c r="D10225" s="55" t="s">
        <v>267</v>
      </c>
      <c r="E10225" s="55" t="s">
        <v>4862</v>
      </c>
      <c r="F10225" s="55">
        <v>28</v>
      </c>
      <c r="G10225" s="55">
        <v>10</v>
      </c>
    </row>
    <row r="10226" spans="2:7">
      <c r="B10226" s="55" t="s">
        <v>266</v>
      </c>
      <c r="C10226" s="55" t="s">
        <v>4356</v>
      </c>
      <c r="D10226" s="55" t="s">
        <v>269</v>
      </c>
      <c r="E10226" s="55" t="s">
        <v>4862</v>
      </c>
      <c r="F10226" s="55">
        <v>12</v>
      </c>
      <c r="G10226" s="55">
        <v>0</v>
      </c>
    </row>
    <row r="10227" spans="2:7">
      <c r="B10227" s="55" t="s">
        <v>266</v>
      </c>
      <c r="C10227" s="55" t="s">
        <v>4356</v>
      </c>
      <c r="D10227" s="55" t="s">
        <v>267</v>
      </c>
      <c r="E10227" s="55" t="s">
        <v>4863</v>
      </c>
      <c r="F10227" s="55">
        <v>540</v>
      </c>
      <c r="G10227" s="55">
        <v>591</v>
      </c>
    </row>
    <row r="10228" spans="2:7">
      <c r="B10228" s="55" t="s">
        <v>266</v>
      </c>
      <c r="C10228" s="55" t="s">
        <v>4356</v>
      </c>
      <c r="D10228" s="55" t="s">
        <v>269</v>
      </c>
      <c r="E10228" s="55" t="s">
        <v>4863</v>
      </c>
      <c r="F10228" s="55">
        <v>752</v>
      </c>
      <c r="G10228" s="55">
        <v>656</v>
      </c>
    </row>
    <row r="10229" spans="2:7">
      <c r="B10229" s="55" t="s">
        <v>266</v>
      </c>
      <c r="C10229" s="55" t="s">
        <v>4356</v>
      </c>
      <c r="D10229" s="55" t="s">
        <v>270</v>
      </c>
      <c r="E10229" s="55" t="s">
        <v>4863</v>
      </c>
      <c r="F10229" s="55">
        <v>161</v>
      </c>
      <c r="G10229" s="55">
        <v>119</v>
      </c>
    </row>
    <row r="10230" spans="2:7">
      <c r="B10230" s="55" t="s">
        <v>266</v>
      </c>
      <c r="C10230" s="55" t="s">
        <v>4356</v>
      </c>
      <c r="D10230" s="55" t="s">
        <v>267</v>
      </c>
      <c r="E10230" s="55" t="s">
        <v>4864</v>
      </c>
      <c r="F10230" s="55">
        <v>37</v>
      </c>
      <c r="G10230" s="55">
        <v>38</v>
      </c>
    </row>
    <row r="10231" spans="2:7">
      <c r="B10231" s="55" t="s">
        <v>266</v>
      </c>
      <c r="C10231" s="55" t="s">
        <v>4356</v>
      </c>
      <c r="D10231" s="55" t="s">
        <v>269</v>
      </c>
      <c r="E10231" s="55" t="s">
        <v>4864</v>
      </c>
      <c r="F10231" s="55">
        <v>23</v>
      </c>
      <c r="G10231" s="55">
        <v>30</v>
      </c>
    </row>
    <row r="10232" spans="2:7">
      <c r="B10232" s="55" t="s">
        <v>266</v>
      </c>
      <c r="C10232" s="55" t="s">
        <v>4356</v>
      </c>
      <c r="D10232" s="55" t="s">
        <v>270</v>
      </c>
      <c r="E10232" s="55" t="s">
        <v>4864</v>
      </c>
      <c r="F10232" s="55">
        <v>4</v>
      </c>
      <c r="G10232" s="55">
        <v>3</v>
      </c>
    </row>
    <row r="10233" spans="2:7">
      <c r="B10233" s="55" t="s">
        <v>266</v>
      </c>
      <c r="C10233" s="55" t="s">
        <v>4356</v>
      </c>
      <c r="D10233" s="55" t="s">
        <v>267</v>
      </c>
      <c r="E10233" s="55" t="s">
        <v>4865</v>
      </c>
      <c r="F10233" s="55">
        <v>1</v>
      </c>
      <c r="G10233" s="55">
        <v>3</v>
      </c>
    </row>
    <row r="10234" spans="2:7">
      <c r="B10234" s="55" t="s">
        <v>266</v>
      </c>
      <c r="C10234" s="55" t="s">
        <v>4356</v>
      </c>
      <c r="D10234" s="55" t="s">
        <v>269</v>
      </c>
      <c r="E10234" s="55" t="s">
        <v>4865</v>
      </c>
      <c r="F10234" s="55">
        <v>0</v>
      </c>
      <c r="G10234" s="55">
        <v>0</v>
      </c>
    </row>
    <row r="10235" spans="2:7">
      <c r="B10235" s="55" t="s">
        <v>266</v>
      </c>
      <c r="C10235" s="55" t="s">
        <v>4356</v>
      </c>
      <c r="D10235" s="55" t="s">
        <v>267</v>
      </c>
      <c r="E10235" s="55" t="s">
        <v>4866</v>
      </c>
      <c r="F10235" s="55">
        <v>7</v>
      </c>
      <c r="G10235" s="55">
        <v>19</v>
      </c>
    </row>
    <row r="10236" spans="2:7">
      <c r="B10236" s="55" t="s">
        <v>266</v>
      </c>
      <c r="C10236" s="55" t="s">
        <v>4356</v>
      </c>
      <c r="D10236" s="55" t="s">
        <v>269</v>
      </c>
      <c r="E10236" s="55" t="s">
        <v>4866</v>
      </c>
      <c r="F10236" s="55">
        <v>2</v>
      </c>
      <c r="G10236" s="55">
        <v>0</v>
      </c>
    </row>
    <row r="10237" spans="2:7">
      <c r="B10237" s="55" t="s">
        <v>266</v>
      </c>
      <c r="C10237" s="55" t="s">
        <v>4356</v>
      </c>
      <c r="D10237" s="55" t="s">
        <v>267</v>
      </c>
      <c r="E10237" s="55" t="s">
        <v>4867</v>
      </c>
      <c r="F10237" s="55">
        <v>0</v>
      </c>
      <c r="G10237" s="55">
        <v>0</v>
      </c>
    </row>
    <row r="10238" spans="2:7">
      <c r="B10238" s="55" t="s">
        <v>266</v>
      </c>
      <c r="C10238" s="55" t="s">
        <v>4356</v>
      </c>
      <c r="D10238" s="55" t="s">
        <v>267</v>
      </c>
      <c r="E10238" s="55" t="s">
        <v>4868</v>
      </c>
      <c r="F10238" s="55">
        <v>138</v>
      </c>
      <c r="G10238" s="55">
        <v>225</v>
      </c>
    </row>
    <row r="10239" spans="2:7">
      <c r="B10239" s="55" t="s">
        <v>266</v>
      </c>
      <c r="C10239" s="55" t="s">
        <v>4356</v>
      </c>
      <c r="D10239" s="55" t="s">
        <v>269</v>
      </c>
      <c r="E10239" s="55" t="s">
        <v>4868</v>
      </c>
      <c r="F10239" s="55">
        <v>102</v>
      </c>
      <c r="G10239" s="55">
        <v>47</v>
      </c>
    </row>
    <row r="10240" spans="2:7">
      <c r="B10240" s="55" t="s">
        <v>266</v>
      </c>
      <c r="C10240" s="55" t="s">
        <v>4356</v>
      </c>
      <c r="D10240" s="55" t="s">
        <v>270</v>
      </c>
      <c r="E10240" s="55" t="s">
        <v>4868</v>
      </c>
      <c r="F10240" s="55">
        <v>3</v>
      </c>
      <c r="G10240" s="55">
        <v>2</v>
      </c>
    </row>
    <row r="10241" spans="2:7">
      <c r="B10241" s="55" t="s">
        <v>266</v>
      </c>
      <c r="C10241" s="55" t="s">
        <v>4356</v>
      </c>
      <c r="D10241" s="55" t="s">
        <v>267</v>
      </c>
      <c r="E10241" s="55" t="s">
        <v>4869</v>
      </c>
      <c r="F10241" s="55">
        <v>82</v>
      </c>
      <c r="G10241" s="55">
        <v>98</v>
      </c>
    </row>
    <row r="10242" spans="2:7">
      <c r="B10242" s="55" t="s">
        <v>266</v>
      </c>
      <c r="C10242" s="55" t="s">
        <v>4356</v>
      </c>
      <c r="D10242" s="55" t="s">
        <v>269</v>
      </c>
      <c r="E10242" s="55" t="s">
        <v>4869</v>
      </c>
      <c r="F10242" s="55">
        <v>37</v>
      </c>
      <c r="G10242" s="55">
        <v>23</v>
      </c>
    </row>
    <row r="10243" spans="2:7">
      <c r="B10243" s="55" t="s">
        <v>266</v>
      </c>
      <c r="C10243" s="55" t="s">
        <v>4356</v>
      </c>
      <c r="D10243" s="55" t="s">
        <v>270</v>
      </c>
      <c r="E10243" s="55" t="s">
        <v>4869</v>
      </c>
      <c r="F10243" s="55">
        <v>8</v>
      </c>
      <c r="G10243" s="55">
        <v>4</v>
      </c>
    </row>
    <row r="10244" spans="2:7">
      <c r="B10244" s="55" t="s">
        <v>266</v>
      </c>
      <c r="C10244" s="55" t="s">
        <v>4356</v>
      </c>
      <c r="D10244" s="55" t="s">
        <v>267</v>
      </c>
      <c r="E10244" s="55" t="s">
        <v>4870</v>
      </c>
      <c r="F10244" s="55">
        <v>39</v>
      </c>
      <c r="G10244" s="55">
        <v>28</v>
      </c>
    </row>
    <row r="10245" spans="2:7">
      <c r="B10245" s="55" t="s">
        <v>266</v>
      </c>
      <c r="C10245" s="55" t="s">
        <v>4356</v>
      </c>
      <c r="D10245" s="55" t="s">
        <v>269</v>
      </c>
      <c r="E10245" s="55" t="s">
        <v>4870</v>
      </c>
      <c r="F10245" s="55">
        <v>19</v>
      </c>
      <c r="G10245" s="55">
        <v>0</v>
      </c>
    </row>
    <row r="10246" spans="2:7">
      <c r="B10246" s="55" t="s">
        <v>266</v>
      </c>
      <c r="C10246" s="55" t="s">
        <v>4356</v>
      </c>
      <c r="D10246" s="55" t="s">
        <v>270</v>
      </c>
      <c r="E10246" s="55" t="s">
        <v>4870</v>
      </c>
      <c r="F10246" s="55">
        <v>2</v>
      </c>
      <c r="G10246" s="55">
        <v>6</v>
      </c>
    </row>
    <row r="10247" spans="2:7">
      <c r="B10247" s="55" t="s">
        <v>266</v>
      </c>
      <c r="C10247" s="55" t="s">
        <v>4356</v>
      </c>
      <c r="D10247" s="55" t="s">
        <v>267</v>
      </c>
      <c r="E10247" s="55" t="s">
        <v>4871</v>
      </c>
      <c r="F10247" s="55">
        <v>5</v>
      </c>
      <c r="G10247" s="55">
        <v>3</v>
      </c>
    </row>
    <row r="10248" spans="2:7">
      <c r="B10248" s="55" t="s">
        <v>266</v>
      </c>
      <c r="C10248" s="55" t="s">
        <v>4356</v>
      </c>
      <c r="D10248" s="55" t="s">
        <v>267</v>
      </c>
      <c r="E10248" s="55" t="s">
        <v>4872</v>
      </c>
      <c r="F10248" s="55">
        <v>177</v>
      </c>
      <c r="G10248" s="55">
        <v>200</v>
      </c>
    </row>
    <row r="10249" spans="2:7">
      <c r="B10249" s="55" t="s">
        <v>266</v>
      </c>
      <c r="C10249" s="55" t="s">
        <v>4356</v>
      </c>
      <c r="D10249" s="55" t="s">
        <v>269</v>
      </c>
      <c r="E10249" s="55" t="s">
        <v>4872</v>
      </c>
      <c r="F10249" s="55">
        <v>49</v>
      </c>
      <c r="G10249" s="55">
        <v>36</v>
      </c>
    </row>
    <row r="10250" spans="2:7">
      <c r="B10250" s="55" t="s">
        <v>266</v>
      </c>
      <c r="C10250" s="55" t="s">
        <v>4356</v>
      </c>
      <c r="D10250" s="55" t="s">
        <v>270</v>
      </c>
      <c r="E10250" s="55" t="s">
        <v>4872</v>
      </c>
      <c r="F10250" s="55">
        <v>6</v>
      </c>
      <c r="G10250" s="55">
        <v>3</v>
      </c>
    </row>
    <row r="10251" spans="2:7">
      <c r="B10251" s="55" t="s">
        <v>266</v>
      </c>
      <c r="C10251" s="55" t="s">
        <v>4356</v>
      </c>
      <c r="D10251" s="55" t="s">
        <v>267</v>
      </c>
      <c r="E10251" s="55" t="s">
        <v>4873</v>
      </c>
      <c r="F10251" s="55">
        <v>21</v>
      </c>
      <c r="G10251" s="55">
        <v>11</v>
      </c>
    </row>
    <row r="10252" spans="2:7">
      <c r="B10252" s="55" t="s">
        <v>266</v>
      </c>
      <c r="C10252" s="55" t="s">
        <v>4356</v>
      </c>
      <c r="D10252" s="55" t="s">
        <v>269</v>
      </c>
      <c r="E10252" s="55" t="s">
        <v>4873</v>
      </c>
      <c r="F10252" s="55">
        <v>0</v>
      </c>
      <c r="G10252" s="55">
        <v>1</v>
      </c>
    </row>
    <row r="10253" spans="2:7">
      <c r="B10253" s="55" t="s">
        <v>266</v>
      </c>
      <c r="C10253" s="55" t="s">
        <v>4356</v>
      </c>
      <c r="D10253" s="55" t="s">
        <v>270</v>
      </c>
      <c r="E10253" s="55" t="s">
        <v>4873</v>
      </c>
      <c r="F10253" s="55">
        <v>15</v>
      </c>
      <c r="G10253" s="55">
        <v>6</v>
      </c>
    </row>
    <row r="10254" spans="2:7">
      <c r="B10254" s="55" t="s">
        <v>266</v>
      </c>
      <c r="C10254" s="55" t="s">
        <v>4356</v>
      </c>
      <c r="D10254" s="55" t="s">
        <v>267</v>
      </c>
      <c r="E10254" s="55" t="s">
        <v>4874</v>
      </c>
      <c r="F10254" s="55">
        <v>75</v>
      </c>
      <c r="G10254" s="55">
        <v>45</v>
      </c>
    </row>
    <row r="10255" spans="2:7">
      <c r="B10255" s="55" t="s">
        <v>266</v>
      </c>
      <c r="C10255" s="55" t="s">
        <v>4356</v>
      </c>
      <c r="D10255" s="55" t="s">
        <v>269</v>
      </c>
      <c r="E10255" s="55" t="s">
        <v>4874</v>
      </c>
      <c r="F10255" s="55">
        <v>37</v>
      </c>
      <c r="G10255" s="55">
        <v>19</v>
      </c>
    </row>
    <row r="10256" spans="2:7">
      <c r="B10256" s="55" t="s">
        <v>266</v>
      </c>
      <c r="C10256" s="55" t="s">
        <v>4356</v>
      </c>
      <c r="D10256" s="55" t="s">
        <v>270</v>
      </c>
      <c r="E10256" s="55" t="s">
        <v>4874</v>
      </c>
      <c r="F10256" s="55">
        <v>27</v>
      </c>
      <c r="G10256" s="55">
        <v>43</v>
      </c>
    </row>
    <row r="10257" spans="2:7">
      <c r="B10257" s="55" t="s">
        <v>266</v>
      </c>
      <c r="C10257" s="55" t="s">
        <v>4356</v>
      </c>
      <c r="D10257" s="55" t="s">
        <v>267</v>
      </c>
      <c r="E10257" s="55" t="s">
        <v>3027</v>
      </c>
      <c r="F10257" s="55">
        <v>7</v>
      </c>
      <c r="G10257" s="55">
        <v>8</v>
      </c>
    </row>
    <row r="10258" spans="2:7">
      <c r="B10258" s="55" t="s">
        <v>266</v>
      </c>
      <c r="C10258" s="55" t="s">
        <v>4356</v>
      </c>
      <c r="D10258" s="55" t="s">
        <v>269</v>
      </c>
      <c r="E10258" s="55" t="s">
        <v>3027</v>
      </c>
      <c r="F10258" s="55">
        <v>0</v>
      </c>
      <c r="G10258" s="55">
        <v>0</v>
      </c>
    </row>
    <row r="10259" spans="2:7">
      <c r="B10259" s="55" t="s">
        <v>266</v>
      </c>
      <c r="C10259" s="55" t="s">
        <v>4356</v>
      </c>
      <c r="D10259" s="55" t="s">
        <v>267</v>
      </c>
      <c r="E10259" s="55" t="s">
        <v>4875</v>
      </c>
      <c r="F10259" s="55">
        <v>7</v>
      </c>
      <c r="G10259" s="55">
        <v>1</v>
      </c>
    </row>
    <row r="10260" spans="2:7">
      <c r="B10260" s="55" t="s">
        <v>266</v>
      </c>
      <c r="C10260" s="55" t="s">
        <v>4356</v>
      </c>
      <c r="D10260" s="55" t="s">
        <v>269</v>
      </c>
      <c r="E10260" s="55" t="s">
        <v>4875</v>
      </c>
      <c r="F10260" s="55">
        <v>0</v>
      </c>
      <c r="G10260" s="55">
        <v>3</v>
      </c>
    </row>
    <row r="10261" spans="2:7">
      <c r="B10261" s="55" t="s">
        <v>266</v>
      </c>
      <c r="C10261" s="55" t="s">
        <v>4356</v>
      </c>
      <c r="D10261" s="55" t="s">
        <v>270</v>
      </c>
      <c r="E10261" s="55" t="s">
        <v>4875</v>
      </c>
      <c r="F10261" s="55">
        <v>0</v>
      </c>
      <c r="G10261" s="55">
        <v>0</v>
      </c>
    </row>
    <row r="10262" spans="2:7">
      <c r="B10262" s="55" t="s">
        <v>266</v>
      </c>
      <c r="C10262" s="55" t="s">
        <v>4356</v>
      </c>
      <c r="D10262" s="55" t="s">
        <v>267</v>
      </c>
      <c r="E10262" s="55" t="s">
        <v>4876</v>
      </c>
      <c r="F10262" s="55">
        <v>0</v>
      </c>
      <c r="G10262" s="55">
        <v>2</v>
      </c>
    </row>
    <row r="10263" spans="2:7">
      <c r="B10263" s="55" t="s">
        <v>266</v>
      </c>
      <c r="C10263" s="55" t="s">
        <v>4356</v>
      </c>
      <c r="D10263" s="55" t="s">
        <v>269</v>
      </c>
      <c r="E10263" s="55" t="s">
        <v>4876</v>
      </c>
      <c r="F10263" s="55">
        <v>0</v>
      </c>
      <c r="G10263" s="55">
        <v>0</v>
      </c>
    </row>
    <row r="10264" spans="2:7">
      <c r="B10264" s="55" t="s">
        <v>266</v>
      </c>
      <c r="C10264" s="55" t="s">
        <v>4356</v>
      </c>
      <c r="D10264" s="55" t="s">
        <v>267</v>
      </c>
      <c r="E10264" s="55" t="s">
        <v>4877</v>
      </c>
      <c r="F10264" s="55">
        <v>3</v>
      </c>
      <c r="G10264" s="55">
        <v>1</v>
      </c>
    </row>
    <row r="10265" spans="2:7">
      <c r="B10265" s="55" t="s">
        <v>266</v>
      </c>
      <c r="C10265" s="55" t="s">
        <v>4356</v>
      </c>
      <c r="D10265" s="55" t="s">
        <v>270</v>
      </c>
      <c r="E10265" s="55" t="s">
        <v>4877</v>
      </c>
      <c r="F10265" s="55">
        <v>0</v>
      </c>
      <c r="G10265" s="55">
        <v>0</v>
      </c>
    </row>
    <row r="10266" spans="2:7">
      <c r="B10266" s="55" t="s">
        <v>266</v>
      </c>
      <c r="C10266" s="55" t="s">
        <v>4356</v>
      </c>
      <c r="D10266" s="55" t="s">
        <v>267</v>
      </c>
      <c r="E10266" s="55" t="s">
        <v>4878</v>
      </c>
      <c r="F10266" s="55">
        <v>136</v>
      </c>
      <c r="G10266" s="55">
        <v>78</v>
      </c>
    </row>
    <row r="10267" spans="2:7">
      <c r="B10267" s="55" t="s">
        <v>266</v>
      </c>
      <c r="C10267" s="55" t="s">
        <v>4356</v>
      </c>
      <c r="D10267" s="55" t="s">
        <v>269</v>
      </c>
      <c r="E10267" s="55" t="s">
        <v>4878</v>
      </c>
      <c r="F10267" s="55">
        <v>18</v>
      </c>
      <c r="G10267" s="55">
        <v>7</v>
      </c>
    </row>
    <row r="10268" spans="2:7">
      <c r="B10268" s="55" t="s">
        <v>266</v>
      </c>
      <c r="C10268" s="55" t="s">
        <v>4356</v>
      </c>
      <c r="D10268" s="55" t="s">
        <v>270</v>
      </c>
      <c r="E10268" s="55" t="s">
        <v>4878</v>
      </c>
      <c r="F10268" s="55">
        <v>4</v>
      </c>
      <c r="G10268" s="55">
        <v>7</v>
      </c>
    </row>
    <row r="10269" spans="2:7">
      <c r="B10269" s="55" t="s">
        <v>266</v>
      </c>
      <c r="C10269" s="55" t="s">
        <v>4356</v>
      </c>
      <c r="D10269" s="55" t="s">
        <v>267</v>
      </c>
      <c r="E10269" s="55" t="s">
        <v>4879</v>
      </c>
      <c r="F10269" s="55">
        <v>98</v>
      </c>
      <c r="G10269" s="55">
        <v>143</v>
      </c>
    </row>
    <row r="10270" spans="2:7">
      <c r="B10270" s="55" t="s">
        <v>266</v>
      </c>
      <c r="C10270" s="55" t="s">
        <v>4356</v>
      </c>
      <c r="D10270" s="55" t="s">
        <v>269</v>
      </c>
      <c r="E10270" s="55" t="s">
        <v>4879</v>
      </c>
      <c r="F10270" s="55">
        <v>44</v>
      </c>
      <c r="G10270" s="55">
        <v>57</v>
      </c>
    </row>
    <row r="10271" spans="2:7">
      <c r="B10271" s="55" t="s">
        <v>266</v>
      </c>
      <c r="C10271" s="55" t="s">
        <v>4356</v>
      </c>
      <c r="D10271" s="55" t="s">
        <v>270</v>
      </c>
      <c r="E10271" s="55" t="s">
        <v>4879</v>
      </c>
      <c r="F10271" s="55">
        <v>20</v>
      </c>
      <c r="G10271" s="55">
        <v>19</v>
      </c>
    </row>
    <row r="10272" spans="2:7">
      <c r="B10272" s="55" t="s">
        <v>266</v>
      </c>
      <c r="C10272" s="55" t="s">
        <v>4356</v>
      </c>
      <c r="D10272" s="55" t="s">
        <v>267</v>
      </c>
      <c r="E10272" s="55" t="s">
        <v>4880</v>
      </c>
      <c r="F10272" s="55">
        <v>2</v>
      </c>
      <c r="G10272" s="55">
        <v>5</v>
      </c>
    </row>
    <row r="10273" spans="2:7">
      <c r="B10273" s="55" t="s">
        <v>266</v>
      </c>
      <c r="C10273" s="55" t="s">
        <v>4356</v>
      </c>
      <c r="D10273" s="55" t="s">
        <v>267</v>
      </c>
      <c r="E10273" s="55" t="s">
        <v>4881</v>
      </c>
      <c r="F10273" s="55">
        <v>0</v>
      </c>
      <c r="G10273" s="55">
        <v>0</v>
      </c>
    </row>
    <row r="10274" spans="2:7">
      <c r="B10274" s="55" t="s">
        <v>266</v>
      </c>
      <c r="C10274" s="55" t="s">
        <v>4356</v>
      </c>
      <c r="D10274" s="55" t="s">
        <v>269</v>
      </c>
      <c r="E10274" s="55" t="s">
        <v>4881</v>
      </c>
      <c r="F10274" s="55">
        <v>0</v>
      </c>
      <c r="G10274" s="55">
        <v>0</v>
      </c>
    </row>
    <row r="10275" spans="2:7">
      <c r="B10275" s="55" t="s">
        <v>266</v>
      </c>
      <c r="C10275" s="55" t="s">
        <v>4356</v>
      </c>
      <c r="D10275" s="55" t="s">
        <v>267</v>
      </c>
      <c r="E10275" s="55" t="s">
        <v>4882</v>
      </c>
      <c r="F10275" s="55">
        <v>531</v>
      </c>
      <c r="G10275" s="55">
        <v>341</v>
      </c>
    </row>
    <row r="10276" spans="2:7">
      <c r="B10276" s="55" t="s">
        <v>266</v>
      </c>
      <c r="C10276" s="55" t="s">
        <v>4356</v>
      </c>
      <c r="D10276" s="55" t="s">
        <v>269</v>
      </c>
      <c r="E10276" s="55" t="s">
        <v>4882</v>
      </c>
      <c r="F10276" s="55">
        <v>217</v>
      </c>
      <c r="G10276" s="55">
        <v>203</v>
      </c>
    </row>
    <row r="10277" spans="2:7">
      <c r="B10277" s="55" t="s">
        <v>266</v>
      </c>
      <c r="C10277" s="55" t="s">
        <v>4356</v>
      </c>
      <c r="D10277" s="55" t="s">
        <v>270</v>
      </c>
      <c r="E10277" s="55" t="s">
        <v>4882</v>
      </c>
      <c r="F10277" s="55">
        <v>615</v>
      </c>
      <c r="G10277" s="55">
        <v>451</v>
      </c>
    </row>
    <row r="10278" spans="2:7">
      <c r="B10278" s="55" t="s">
        <v>266</v>
      </c>
      <c r="C10278" s="55" t="s">
        <v>4356</v>
      </c>
      <c r="D10278" s="55" t="s">
        <v>267</v>
      </c>
      <c r="E10278" s="55" t="s">
        <v>4883</v>
      </c>
      <c r="F10278" s="55">
        <v>44</v>
      </c>
      <c r="G10278" s="55">
        <v>140</v>
      </c>
    </row>
    <row r="10279" spans="2:7">
      <c r="B10279" s="55" t="s">
        <v>266</v>
      </c>
      <c r="C10279" s="55" t="s">
        <v>4356</v>
      </c>
      <c r="D10279" s="55" t="s">
        <v>269</v>
      </c>
      <c r="E10279" s="55" t="s">
        <v>4883</v>
      </c>
      <c r="F10279" s="55">
        <v>10</v>
      </c>
      <c r="G10279" s="55">
        <v>115</v>
      </c>
    </row>
    <row r="10280" spans="2:7">
      <c r="B10280" s="55" t="s">
        <v>266</v>
      </c>
      <c r="C10280" s="55" t="s">
        <v>4356</v>
      </c>
      <c r="D10280" s="55" t="s">
        <v>270</v>
      </c>
      <c r="E10280" s="55" t="s">
        <v>4883</v>
      </c>
      <c r="F10280" s="55">
        <v>14</v>
      </c>
      <c r="G10280" s="55">
        <v>5</v>
      </c>
    </row>
    <row r="10281" spans="2:7">
      <c r="B10281" s="55" t="s">
        <v>266</v>
      </c>
      <c r="C10281" s="55" t="s">
        <v>4356</v>
      </c>
      <c r="D10281" s="55" t="s">
        <v>267</v>
      </c>
      <c r="E10281" s="55" t="s">
        <v>4884</v>
      </c>
      <c r="F10281" s="55">
        <v>4024</v>
      </c>
      <c r="G10281" s="55">
        <v>2439</v>
      </c>
    </row>
    <row r="10282" spans="2:7">
      <c r="B10282" s="55" t="s">
        <v>266</v>
      </c>
      <c r="C10282" s="55" t="s">
        <v>4356</v>
      </c>
      <c r="D10282" s="55" t="s">
        <v>269</v>
      </c>
      <c r="E10282" s="55" t="s">
        <v>4884</v>
      </c>
      <c r="F10282" s="55">
        <v>2862</v>
      </c>
      <c r="G10282" s="55">
        <v>2702</v>
      </c>
    </row>
    <row r="10283" spans="2:7">
      <c r="B10283" s="55" t="s">
        <v>266</v>
      </c>
      <c r="C10283" s="55" t="s">
        <v>4356</v>
      </c>
      <c r="D10283" s="55" t="s">
        <v>270</v>
      </c>
      <c r="E10283" s="55" t="s">
        <v>4884</v>
      </c>
      <c r="F10283" s="55">
        <v>2389</v>
      </c>
      <c r="G10283" s="55">
        <v>2324</v>
      </c>
    </row>
    <row r="10284" spans="2:7">
      <c r="B10284" s="55" t="s">
        <v>266</v>
      </c>
      <c r="C10284" s="55" t="s">
        <v>4356</v>
      </c>
      <c r="D10284" s="55" t="s">
        <v>267</v>
      </c>
      <c r="E10284" s="55" t="s">
        <v>4885</v>
      </c>
      <c r="F10284" s="55">
        <v>18</v>
      </c>
      <c r="G10284" s="55">
        <v>13</v>
      </c>
    </row>
    <row r="10285" spans="2:7">
      <c r="B10285" s="55" t="s">
        <v>266</v>
      </c>
      <c r="C10285" s="55" t="s">
        <v>4356</v>
      </c>
      <c r="D10285" s="55" t="s">
        <v>269</v>
      </c>
      <c r="E10285" s="55" t="s">
        <v>4885</v>
      </c>
      <c r="F10285" s="55">
        <v>0</v>
      </c>
      <c r="G10285" s="55">
        <v>0</v>
      </c>
    </row>
    <row r="10286" spans="2:7">
      <c r="B10286" s="55" t="s">
        <v>266</v>
      </c>
      <c r="C10286" s="55" t="s">
        <v>4356</v>
      </c>
      <c r="D10286" s="55" t="s">
        <v>267</v>
      </c>
      <c r="E10286" s="55" t="s">
        <v>4886</v>
      </c>
      <c r="F10286" s="55">
        <v>74</v>
      </c>
      <c r="G10286" s="55">
        <v>71</v>
      </c>
    </row>
    <row r="10287" spans="2:7">
      <c r="B10287" s="55" t="s">
        <v>266</v>
      </c>
      <c r="C10287" s="55" t="s">
        <v>4356</v>
      </c>
      <c r="D10287" s="55" t="s">
        <v>269</v>
      </c>
      <c r="E10287" s="55" t="s">
        <v>4886</v>
      </c>
      <c r="F10287" s="55">
        <v>12</v>
      </c>
      <c r="G10287" s="55">
        <v>36</v>
      </c>
    </row>
    <row r="10288" spans="2:7">
      <c r="B10288" s="55" t="s">
        <v>266</v>
      </c>
      <c r="C10288" s="55" t="s">
        <v>4356</v>
      </c>
      <c r="D10288" s="55" t="s">
        <v>270</v>
      </c>
      <c r="E10288" s="55" t="s">
        <v>4886</v>
      </c>
      <c r="F10288" s="55">
        <v>0</v>
      </c>
      <c r="G10288" s="55">
        <v>12</v>
      </c>
    </row>
    <row r="10289" spans="2:7">
      <c r="B10289" s="55" t="s">
        <v>266</v>
      </c>
      <c r="C10289" s="55" t="s">
        <v>4356</v>
      </c>
      <c r="D10289" s="55" t="s">
        <v>267</v>
      </c>
      <c r="E10289" s="55" t="s">
        <v>4887</v>
      </c>
      <c r="F10289" s="55">
        <v>3</v>
      </c>
      <c r="G10289" s="55">
        <v>6</v>
      </c>
    </row>
    <row r="10290" spans="2:7">
      <c r="B10290" s="55" t="s">
        <v>266</v>
      </c>
      <c r="C10290" s="55" t="s">
        <v>4356</v>
      </c>
      <c r="D10290" s="55" t="s">
        <v>270</v>
      </c>
      <c r="E10290" s="55" t="s">
        <v>4887</v>
      </c>
      <c r="F10290" s="55">
        <v>0</v>
      </c>
      <c r="G10290" s="55">
        <v>0</v>
      </c>
    </row>
    <row r="10291" spans="2:7">
      <c r="B10291" s="55" t="s">
        <v>266</v>
      </c>
      <c r="C10291" s="55" t="s">
        <v>4356</v>
      </c>
      <c r="D10291" s="55" t="s">
        <v>267</v>
      </c>
      <c r="E10291" s="55" t="s">
        <v>4888</v>
      </c>
      <c r="F10291" s="55">
        <v>5</v>
      </c>
      <c r="G10291" s="55">
        <v>3</v>
      </c>
    </row>
    <row r="10292" spans="2:7">
      <c r="B10292" s="55" t="s">
        <v>266</v>
      </c>
      <c r="C10292" s="55" t="s">
        <v>4356</v>
      </c>
      <c r="D10292" s="55" t="s">
        <v>269</v>
      </c>
      <c r="E10292" s="55" t="s">
        <v>4888</v>
      </c>
      <c r="F10292" s="55">
        <v>2</v>
      </c>
      <c r="G10292" s="55">
        <v>62</v>
      </c>
    </row>
    <row r="10293" spans="2:7">
      <c r="B10293" s="55" t="s">
        <v>266</v>
      </c>
      <c r="C10293" s="55" t="s">
        <v>4356</v>
      </c>
      <c r="D10293" s="55" t="s">
        <v>267</v>
      </c>
      <c r="E10293" s="55" t="s">
        <v>4889</v>
      </c>
      <c r="F10293" s="55">
        <v>50</v>
      </c>
      <c r="G10293" s="55">
        <v>36</v>
      </c>
    </row>
    <row r="10294" spans="2:7">
      <c r="B10294" s="55" t="s">
        <v>266</v>
      </c>
      <c r="C10294" s="55" t="s">
        <v>4356</v>
      </c>
      <c r="D10294" s="55" t="s">
        <v>269</v>
      </c>
      <c r="E10294" s="55" t="s">
        <v>4889</v>
      </c>
      <c r="F10294" s="55">
        <v>6</v>
      </c>
      <c r="G10294" s="55">
        <v>3</v>
      </c>
    </row>
    <row r="10295" spans="2:7">
      <c r="B10295" s="55" t="s">
        <v>266</v>
      </c>
      <c r="C10295" s="55" t="s">
        <v>4356</v>
      </c>
      <c r="D10295" s="55" t="s">
        <v>270</v>
      </c>
      <c r="E10295" s="55" t="s">
        <v>4889</v>
      </c>
      <c r="F10295" s="55">
        <v>2</v>
      </c>
      <c r="G10295" s="55">
        <v>6</v>
      </c>
    </row>
    <row r="10296" spans="2:7">
      <c r="B10296" s="55" t="s">
        <v>266</v>
      </c>
      <c r="C10296" s="55" t="s">
        <v>4356</v>
      </c>
      <c r="D10296" s="55" t="s">
        <v>267</v>
      </c>
      <c r="E10296" s="55" t="s">
        <v>4890</v>
      </c>
      <c r="F10296" s="55">
        <v>19</v>
      </c>
      <c r="G10296" s="55">
        <v>9</v>
      </c>
    </row>
    <row r="10297" spans="2:7">
      <c r="B10297" s="55" t="s">
        <v>266</v>
      </c>
      <c r="C10297" s="55" t="s">
        <v>4356</v>
      </c>
      <c r="D10297" s="55" t="s">
        <v>269</v>
      </c>
      <c r="E10297" s="55" t="s">
        <v>4890</v>
      </c>
      <c r="F10297" s="55">
        <v>1</v>
      </c>
      <c r="G10297" s="55">
        <v>0</v>
      </c>
    </row>
    <row r="10298" spans="2:7">
      <c r="B10298" s="55" t="s">
        <v>266</v>
      </c>
      <c r="C10298" s="55" t="s">
        <v>4356</v>
      </c>
      <c r="D10298" s="55" t="s">
        <v>267</v>
      </c>
      <c r="E10298" s="55" t="s">
        <v>4891</v>
      </c>
      <c r="F10298" s="55">
        <v>685</v>
      </c>
      <c r="G10298" s="55">
        <v>758</v>
      </c>
    </row>
    <row r="10299" spans="2:7">
      <c r="B10299" s="55" t="s">
        <v>266</v>
      </c>
      <c r="C10299" s="55" t="s">
        <v>4356</v>
      </c>
      <c r="D10299" s="55" t="s">
        <v>269</v>
      </c>
      <c r="E10299" s="55" t="s">
        <v>4891</v>
      </c>
      <c r="F10299" s="55">
        <v>3203</v>
      </c>
      <c r="G10299" s="55">
        <v>2697</v>
      </c>
    </row>
    <row r="10300" spans="2:7">
      <c r="B10300" s="55" t="s">
        <v>266</v>
      </c>
      <c r="C10300" s="55" t="s">
        <v>4356</v>
      </c>
      <c r="D10300" s="55" t="s">
        <v>270</v>
      </c>
      <c r="E10300" s="55" t="s">
        <v>4891</v>
      </c>
      <c r="F10300" s="55">
        <v>3356</v>
      </c>
      <c r="G10300" s="55">
        <v>3039</v>
      </c>
    </row>
    <row r="10301" spans="2:7">
      <c r="B10301" s="55" t="s">
        <v>266</v>
      </c>
      <c r="C10301" s="55" t="s">
        <v>4356</v>
      </c>
      <c r="D10301" s="55" t="s">
        <v>267</v>
      </c>
      <c r="E10301" s="55" t="s">
        <v>4892</v>
      </c>
      <c r="F10301" s="55">
        <v>1</v>
      </c>
      <c r="G10301" s="55">
        <v>0</v>
      </c>
    </row>
    <row r="10302" spans="2:7">
      <c r="B10302" s="55" t="s">
        <v>266</v>
      </c>
      <c r="C10302" s="55" t="s">
        <v>4356</v>
      </c>
      <c r="D10302" s="55" t="s">
        <v>267</v>
      </c>
      <c r="E10302" s="55" t="s">
        <v>4893</v>
      </c>
      <c r="F10302" s="55">
        <v>39</v>
      </c>
      <c r="G10302" s="55">
        <v>9</v>
      </c>
    </row>
    <row r="10303" spans="2:7">
      <c r="B10303" s="55" t="s">
        <v>266</v>
      </c>
      <c r="C10303" s="55" t="s">
        <v>4356</v>
      </c>
      <c r="D10303" s="55" t="s">
        <v>269</v>
      </c>
      <c r="E10303" s="55" t="s">
        <v>4893</v>
      </c>
      <c r="F10303" s="55">
        <v>8</v>
      </c>
      <c r="G10303" s="55">
        <v>3</v>
      </c>
    </row>
    <row r="10304" spans="2:7">
      <c r="B10304" s="55" t="s">
        <v>266</v>
      </c>
      <c r="C10304" s="55" t="s">
        <v>4356</v>
      </c>
      <c r="D10304" s="55" t="s">
        <v>270</v>
      </c>
      <c r="E10304" s="55" t="s">
        <v>4893</v>
      </c>
      <c r="F10304" s="55">
        <v>1</v>
      </c>
      <c r="G10304" s="55">
        <v>5</v>
      </c>
    </row>
    <row r="10305" spans="2:7">
      <c r="B10305" s="55" t="s">
        <v>266</v>
      </c>
      <c r="C10305" s="55" t="s">
        <v>4356</v>
      </c>
      <c r="D10305" s="55" t="s">
        <v>267</v>
      </c>
      <c r="E10305" s="55" t="s">
        <v>4894</v>
      </c>
      <c r="F10305" s="55">
        <v>2384</v>
      </c>
      <c r="G10305" s="55">
        <v>2595</v>
      </c>
    </row>
    <row r="10306" spans="2:7">
      <c r="B10306" s="55" t="s">
        <v>266</v>
      </c>
      <c r="C10306" s="55" t="s">
        <v>4356</v>
      </c>
      <c r="D10306" s="55" t="s">
        <v>269</v>
      </c>
      <c r="E10306" s="55" t="s">
        <v>4894</v>
      </c>
      <c r="F10306" s="55">
        <v>4529</v>
      </c>
      <c r="G10306" s="55">
        <v>2643</v>
      </c>
    </row>
    <row r="10307" spans="2:7">
      <c r="B10307" s="55" t="s">
        <v>266</v>
      </c>
      <c r="C10307" s="55" t="s">
        <v>4356</v>
      </c>
      <c r="D10307" s="55" t="s">
        <v>270</v>
      </c>
      <c r="E10307" s="55" t="s">
        <v>4894</v>
      </c>
      <c r="F10307" s="55">
        <v>2331</v>
      </c>
      <c r="G10307" s="55">
        <v>2407</v>
      </c>
    </row>
    <row r="10308" spans="2:7">
      <c r="B10308" s="55" t="s">
        <v>266</v>
      </c>
      <c r="C10308" s="55" t="s">
        <v>4356</v>
      </c>
      <c r="D10308" s="55" t="s">
        <v>267</v>
      </c>
      <c r="E10308" s="55" t="s">
        <v>4895</v>
      </c>
      <c r="F10308" s="55">
        <v>584</v>
      </c>
      <c r="G10308" s="55">
        <v>632</v>
      </c>
    </row>
    <row r="10309" spans="2:7">
      <c r="B10309" s="55" t="s">
        <v>266</v>
      </c>
      <c r="C10309" s="55" t="s">
        <v>4356</v>
      </c>
      <c r="D10309" s="55" t="s">
        <v>269</v>
      </c>
      <c r="E10309" s="55" t="s">
        <v>4895</v>
      </c>
      <c r="F10309" s="55">
        <v>925</v>
      </c>
      <c r="G10309" s="55">
        <v>850</v>
      </c>
    </row>
    <row r="10310" spans="2:7">
      <c r="B10310" s="55" t="s">
        <v>266</v>
      </c>
      <c r="C10310" s="55" t="s">
        <v>4356</v>
      </c>
      <c r="D10310" s="55" t="s">
        <v>270</v>
      </c>
      <c r="E10310" s="55" t="s">
        <v>4895</v>
      </c>
      <c r="F10310" s="55">
        <v>1335</v>
      </c>
      <c r="G10310" s="55">
        <v>1174</v>
      </c>
    </row>
    <row r="10311" spans="2:7">
      <c r="B10311" s="55" t="s">
        <v>266</v>
      </c>
      <c r="C10311" s="55" t="s">
        <v>4356</v>
      </c>
      <c r="D10311" s="55" t="s">
        <v>267</v>
      </c>
      <c r="E10311" s="55" t="s">
        <v>4309</v>
      </c>
      <c r="F10311" s="55">
        <v>1098</v>
      </c>
      <c r="G10311" s="55">
        <v>1004</v>
      </c>
    </row>
    <row r="10312" spans="2:7">
      <c r="B10312" s="55" t="s">
        <v>266</v>
      </c>
      <c r="C10312" s="55" t="s">
        <v>4356</v>
      </c>
      <c r="D10312" s="55" t="s">
        <v>269</v>
      </c>
      <c r="E10312" s="55" t="s">
        <v>4309</v>
      </c>
      <c r="F10312" s="55">
        <v>2286</v>
      </c>
      <c r="G10312" s="55">
        <v>1993</v>
      </c>
    </row>
    <row r="10313" spans="2:7">
      <c r="B10313" s="55" t="s">
        <v>266</v>
      </c>
      <c r="C10313" s="55" t="s">
        <v>4356</v>
      </c>
      <c r="D10313" s="55" t="s">
        <v>270</v>
      </c>
      <c r="E10313" s="55" t="s">
        <v>4309</v>
      </c>
      <c r="F10313" s="55">
        <v>569</v>
      </c>
      <c r="G10313" s="55">
        <v>437</v>
      </c>
    </row>
    <row r="10314" spans="2:7">
      <c r="B10314" s="55" t="s">
        <v>266</v>
      </c>
      <c r="C10314" s="55" t="s">
        <v>4356</v>
      </c>
      <c r="D10314" s="55" t="s">
        <v>267</v>
      </c>
      <c r="E10314" s="55" t="s">
        <v>2328</v>
      </c>
      <c r="F10314" s="55">
        <v>8</v>
      </c>
      <c r="G10314" s="55">
        <v>6</v>
      </c>
    </row>
    <row r="10315" spans="2:7">
      <c r="B10315" s="55" t="s">
        <v>266</v>
      </c>
      <c r="C10315" s="55" t="s">
        <v>4356</v>
      </c>
      <c r="D10315" s="55" t="s">
        <v>269</v>
      </c>
      <c r="E10315" s="55" t="s">
        <v>2328</v>
      </c>
      <c r="F10315" s="55">
        <v>0</v>
      </c>
      <c r="G10315" s="55">
        <v>0</v>
      </c>
    </row>
    <row r="10316" spans="2:7">
      <c r="B10316" s="55" t="s">
        <v>266</v>
      </c>
      <c r="C10316" s="55" t="s">
        <v>4356</v>
      </c>
      <c r="D10316" s="55" t="s">
        <v>267</v>
      </c>
      <c r="E10316" s="55" t="s">
        <v>4896</v>
      </c>
      <c r="F10316" s="55">
        <v>454</v>
      </c>
      <c r="G10316" s="55">
        <v>444</v>
      </c>
    </row>
    <row r="10317" spans="2:7">
      <c r="B10317" s="55" t="s">
        <v>266</v>
      </c>
      <c r="C10317" s="55" t="s">
        <v>4356</v>
      </c>
      <c r="D10317" s="55" t="s">
        <v>269</v>
      </c>
      <c r="E10317" s="55" t="s">
        <v>4896</v>
      </c>
      <c r="F10317" s="55">
        <v>103</v>
      </c>
      <c r="G10317" s="55">
        <v>121</v>
      </c>
    </row>
    <row r="10318" spans="2:7">
      <c r="B10318" s="55" t="s">
        <v>266</v>
      </c>
      <c r="C10318" s="55" t="s">
        <v>4356</v>
      </c>
      <c r="D10318" s="55" t="s">
        <v>270</v>
      </c>
      <c r="E10318" s="55" t="s">
        <v>4896</v>
      </c>
      <c r="F10318" s="55">
        <v>67</v>
      </c>
      <c r="G10318" s="55">
        <v>44</v>
      </c>
    </row>
    <row r="10319" spans="2:7">
      <c r="B10319" s="55" t="s">
        <v>266</v>
      </c>
      <c r="C10319" s="55" t="s">
        <v>4356</v>
      </c>
      <c r="D10319" s="55" t="s">
        <v>267</v>
      </c>
      <c r="E10319" s="55" t="s">
        <v>4897</v>
      </c>
      <c r="F10319" s="55">
        <v>4</v>
      </c>
      <c r="G10319" s="55">
        <v>3</v>
      </c>
    </row>
    <row r="10320" spans="2:7">
      <c r="B10320" s="55" t="s">
        <v>266</v>
      </c>
      <c r="C10320" s="55" t="s">
        <v>4356</v>
      </c>
      <c r="D10320" s="55" t="s">
        <v>269</v>
      </c>
      <c r="E10320" s="55" t="s">
        <v>4897</v>
      </c>
      <c r="F10320" s="55">
        <v>0</v>
      </c>
      <c r="G10320" s="55">
        <v>0</v>
      </c>
    </row>
    <row r="10321" spans="2:7">
      <c r="B10321" s="55" t="s">
        <v>266</v>
      </c>
      <c r="C10321" s="55" t="s">
        <v>4356</v>
      </c>
      <c r="D10321" s="55" t="s">
        <v>270</v>
      </c>
      <c r="E10321" s="55" t="s">
        <v>4897</v>
      </c>
      <c r="F10321" s="55">
        <v>0</v>
      </c>
      <c r="G10321" s="55">
        <v>0</v>
      </c>
    </row>
    <row r="10322" spans="2:7">
      <c r="B10322" s="55" t="s">
        <v>266</v>
      </c>
      <c r="C10322" s="55" t="s">
        <v>4356</v>
      </c>
      <c r="D10322" s="55" t="s">
        <v>267</v>
      </c>
      <c r="E10322" s="55" t="s">
        <v>4898</v>
      </c>
      <c r="F10322" s="55">
        <v>2</v>
      </c>
      <c r="G10322" s="55">
        <v>3</v>
      </c>
    </row>
    <row r="10323" spans="2:7">
      <c r="B10323" s="55" t="s">
        <v>266</v>
      </c>
      <c r="C10323" s="55" t="s">
        <v>4356</v>
      </c>
      <c r="D10323" s="55" t="s">
        <v>270</v>
      </c>
      <c r="E10323" s="55" t="s">
        <v>4898</v>
      </c>
      <c r="F10323" s="55">
        <v>0</v>
      </c>
      <c r="G10323" s="55">
        <v>0</v>
      </c>
    </row>
    <row r="10324" spans="2:7">
      <c r="B10324" s="55" t="s">
        <v>266</v>
      </c>
      <c r="C10324" s="55" t="s">
        <v>4356</v>
      </c>
      <c r="D10324" s="55" t="s">
        <v>267</v>
      </c>
      <c r="E10324" s="55" t="s">
        <v>4899</v>
      </c>
      <c r="F10324" s="55">
        <v>0</v>
      </c>
      <c r="G10324" s="55">
        <v>0</v>
      </c>
    </row>
    <row r="10325" spans="2:7">
      <c r="B10325" s="55" t="s">
        <v>266</v>
      </c>
      <c r="C10325" s="55" t="s">
        <v>4356</v>
      </c>
      <c r="D10325" s="55" t="s">
        <v>267</v>
      </c>
      <c r="E10325" s="55" t="s">
        <v>4900</v>
      </c>
      <c r="F10325" s="55">
        <v>328</v>
      </c>
      <c r="G10325" s="55">
        <v>364</v>
      </c>
    </row>
    <row r="10326" spans="2:7">
      <c r="B10326" s="55" t="s">
        <v>266</v>
      </c>
      <c r="C10326" s="55" t="s">
        <v>4356</v>
      </c>
      <c r="D10326" s="55" t="s">
        <v>269</v>
      </c>
      <c r="E10326" s="55" t="s">
        <v>4900</v>
      </c>
      <c r="F10326" s="55">
        <v>93</v>
      </c>
      <c r="G10326" s="55">
        <v>75</v>
      </c>
    </row>
    <row r="10327" spans="2:7">
      <c r="B10327" s="55" t="s">
        <v>266</v>
      </c>
      <c r="C10327" s="55" t="s">
        <v>4356</v>
      </c>
      <c r="D10327" s="55" t="s">
        <v>270</v>
      </c>
      <c r="E10327" s="55" t="s">
        <v>4900</v>
      </c>
      <c r="F10327" s="55">
        <v>21</v>
      </c>
      <c r="G10327" s="55">
        <v>17</v>
      </c>
    </row>
    <row r="10328" spans="2:7">
      <c r="B10328" s="55" t="s">
        <v>266</v>
      </c>
      <c r="C10328" s="55" t="s">
        <v>4356</v>
      </c>
      <c r="D10328" s="55" t="s">
        <v>267</v>
      </c>
      <c r="E10328" s="55" t="s">
        <v>4901</v>
      </c>
      <c r="F10328" s="55">
        <v>40</v>
      </c>
      <c r="G10328" s="55">
        <v>52</v>
      </c>
    </row>
    <row r="10329" spans="2:7">
      <c r="B10329" s="55" t="s">
        <v>266</v>
      </c>
      <c r="C10329" s="55" t="s">
        <v>4356</v>
      </c>
      <c r="D10329" s="55" t="s">
        <v>269</v>
      </c>
      <c r="E10329" s="55" t="s">
        <v>4901</v>
      </c>
      <c r="F10329" s="55">
        <v>3</v>
      </c>
      <c r="G10329" s="55">
        <v>0</v>
      </c>
    </row>
    <row r="10330" spans="2:7">
      <c r="B10330" s="55" t="s">
        <v>266</v>
      </c>
      <c r="C10330" s="55" t="s">
        <v>4356</v>
      </c>
      <c r="D10330" s="55" t="s">
        <v>270</v>
      </c>
      <c r="E10330" s="55" t="s">
        <v>4901</v>
      </c>
      <c r="F10330" s="55">
        <v>0</v>
      </c>
      <c r="G10330" s="55">
        <v>0</v>
      </c>
    </row>
    <row r="10331" spans="2:7">
      <c r="B10331" s="55" t="s">
        <v>266</v>
      </c>
      <c r="C10331" s="55" t="s">
        <v>4356</v>
      </c>
      <c r="D10331" s="55" t="s">
        <v>267</v>
      </c>
      <c r="E10331" s="55" t="s">
        <v>4902</v>
      </c>
      <c r="F10331" s="55">
        <v>0</v>
      </c>
      <c r="G10331" s="55">
        <v>2</v>
      </c>
    </row>
    <row r="10332" spans="2:7">
      <c r="B10332" s="55" t="s">
        <v>266</v>
      </c>
      <c r="C10332" s="55" t="s">
        <v>4356</v>
      </c>
      <c r="D10332" s="55" t="s">
        <v>267</v>
      </c>
      <c r="E10332" s="55" t="s">
        <v>4903</v>
      </c>
      <c r="F10332" s="55">
        <v>196</v>
      </c>
      <c r="G10332" s="55">
        <v>196</v>
      </c>
    </row>
    <row r="10333" spans="2:7">
      <c r="B10333" s="55" t="s">
        <v>266</v>
      </c>
      <c r="C10333" s="55" t="s">
        <v>4356</v>
      </c>
      <c r="D10333" s="55" t="s">
        <v>269</v>
      </c>
      <c r="E10333" s="55" t="s">
        <v>4903</v>
      </c>
      <c r="F10333" s="55">
        <v>206</v>
      </c>
      <c r="G10333" s="55">
        <v>179</v>
      </c>
    </row>
    <row r="10334" spans="2:7">
      <c r="B10334" s="55" t="s">
        <v>266</v>
      </c>
      <c r="C10334" s="55" t="s">
        <v>4356</v>
      </c>
      <c r="D10334" s="55" t="s">
        <v>270</v>
      </c>
      <c r="E10334" s="55" t="s">
        <v>4903</v>
      </c>
      <c r="F10334" s="55">
        <v>94</v>
      </c>
      <c r="G10334" s="55">
        <v>75</v>
      </c>
    </row>
    <row r="10335" spans="2:7">
      <c r="B10335" s="55" t="s">
        <v>266</v>
      </c>
      <c r="C10335" s="55" t="s">
        <v>4356</v>
      </c>
      <c r="D10335" s="55" t="s">
        <v>267</v>
      </c>
      <c r="E10335" s="55" t="s">
        <v>4904</v>
      </c>
      <c r="F10335" s="55">
        <v>2304</v>
      </c>
      <c r="G10335" s="55">
        <v>2349</v>
      </c>
    </row>
    <row r="10336" spans="2:7">
      <c r="B10336" s="55" t="s">
        <v>266</v>
      </c>
      <c r="C10336" s="55" t="s">
        <v>4356</v>
      </c>
      <c r="D10336" s="55" t="s">
        <v>269</v>
      </c>
      <c r="E10336" s="55" t="s">
        <v>4904</v>
      </c>
      <c r="F10336" s="55">
        <v>2339</v>
      </c>
      <c r="G10336" s="55">
        <v>3407</v>
      </c>
    </row>
    <row r="10337" spans="2:7">
      <c r="B10337" s="55" t="s">
        <v>266</v>
      </c>
      <c r="C10337" s="55" t="s">
        <v>4356</v>
      </c>
      <c r="D10337" s="55" t="s">
        <v>270</v>
      </c>
      <c r="E10337" s="55" t="s">
        <v>4904</v>
      </c>
      <c r="F10337" s="55">
        <v>990</v>
      </c>
      <c r="G10337" s="55">
        <v>822</v>
      </c>
    </row>
    <row r="10338" spans="2:7">
      <c r="B10338" s="55" t="s">
        <v>266</v>
      </c>
      <c r="C10338" s="55" t="s">
        <v>4356</v>
      </c>
      <c r="D10338" s="55" t="s">
        <v>267</v>
      </c>
      <c r="E10338" s="55" t="s">
        <v>4905</v>
      </c>
      <c r="F10338" s="55">
        <v>3089</v>
      </c>
      <c r="G10338" s="55">
        <v>2935</v>
      </c>
    </row>
    <row r="10339" spans="2:7">
      <c r="B10339" s="55" t="s">
        <v>266</v>
      </c>
      <c r="C10339" s="55" t="s">
        <v>4356</v>
      </c>
      <c r="D10339" s="55" t="s">
        <v>269</v>
      </c>
      <c r="E10339" s="55" t="s">
        <v>4905</v>
      </c>
      <c r="F10339" s="55">
        <v>1881</v>
      </c>
      <c r="G10339" s="55">
        <v>1937</v>
      </c>
    </row>
    <row r="10340" spans="2:7">
      <c r="B10340" s="55" t="s">
        <v>266</v>
      </c>
      <c r="C10340" s="55" t="s">
        <v>4356</v>
      </c>
      <c r="D10340" s="55" t="s">
        <v>270</v>
      </c>
      <c r="E10340" s="55" t="s">
        <v>4905</v>
      </c>
      <c r="F10340" s="55">
        <v>1364</v>
      </c>
      <c r="G10340" s="55">
        <v>1230</v>
      </c>
    </row>
    <row r="10341" spans="2:7">
      <c r="B10341" s="55" t="s">
        <v>266</v>
      </c>
      <c r="C10341" s="55" t="s">
        <v>4356</v>
      </c>
      <c r="D10341" s="55" t="s">
        <v>267</v>
      </c>
      <c r="E10341" s="55" t="s">
        <v>4906</v>
      </c>
      <c r="F10341" s="55">
        <v>30</v>
      </c>
      <c r="G10341" s="55">
        <v>12</v>
      </c>
    </row>
    <row r="10342" spans="2:7">
      <c r="B10342" s="55" t="s">
        <v>266</v>
      </c>
      <c r="C10342" s="55" t="s">
        <v>4356</v>
      </c>
      <c r="D10342" s="55" t="s">
        <v>269</v>
      </c>
      <c r="E10342" s="55" t="s">
        <v>4906</v>
      </c>
      <c r="F10342" s="55">
        <v>21</v>
      </c>
      <c r="G10342" s="55">
        <v>12</v>
      </c>
    </row>
    <row r="10343" spans="2:7">
      <c r="B10343" s="55" t="s">
        <v>266</v>
      </c>
      <c r="C10343" s="55" t="s">
        <v>4356</v>
      </c>
      <c r="D10343" s="55" t="s">
        <v>270</v>
      </c>
      <c r="E10343" s="55" t="s">
        <v>4906</v>
      </c>
      <c r="F10343" s="55">
        <v>4</v>
      </c>
      <c r="G10343" s="55">
        <v>3</v>
      </c>
    </row>
    <row r="10344" spans="2:7">
      <c r="B10344" s="55" t="s">
        <v>266</v>
      </c>
      <c r="C10344" s="55" t="s">
        <v>4356</v>
      </c>
      <c r="D10344" s="55" t="s">
        <v>267</v>
      </c>
      <c r="E10344" s="55" t="s">
        <v>4907</v>
      </c>
      <c r="F10344" s="55">
        <v>21</v>
      </c>
      <c r="G10344" s="55">
        <v>13</v>
      </c>
    </row>
    <row r="10345" spans="2:7">
      <c r="B10345" s="55" t="s">
        <v>266</v>
      </c>
      <c r="C10345" s="55" t="s">
        <v>4356</v>
      </c>
      <c r="D10345" s="55" t="s">
        <v>269</v>
      </c>
      <c r="E10345" s="55" t="s">
        <v>4907</v>
      </c>
      <c r="F10345" s="55">
        <v>6</v>
      </c>
      <c r="G10345" s="55">
        <v>7</v>
      </c>
    </row>
    <row r="10346" spans="2:7">
      <c r="B10346" s="55" t="s">
        <v>266</v>
      </c>
      <c r="C10346" s="55" t="s">
        <v>4356</v>
      </c>
      <c r="D10346" s="55" t="s">
        <v>270</v>
      </c>
      <c r="E10346" s="55" t="s">
        <v>4907</v>
      </c>
      <c r="F10346" s="55">
        <v>2</v>
      </c>
      <c r="G10346" s="55">
        <v>2</v>
      </c>
    </row>
    <row r="10347" spans="2:7">
      <c r="B10347" s="55" t="s">
        <v>266</v>
      </c>
      <c r="C10347" s="55" t="s">
        <v>4356</v>
      </c>
      <c r="D10347" s="55" t="s">
        <v>267</v>
      </c>
      <c r="E10347" s="55" t="s">
        <v>4908</v>
      </c>
      <c r="F10347" s="55">
        <v>142</v>
      </c>
      <c r="G10347" s="55">
        <v>135</v>
      </c>
    </row>
    <row r="10348" spans="2:7">
      <c r="B10348" s="55" t="s">
        <v>266</v>
      </c>
      <c r="C10348" s="55" t="s">
        <v>4356</v>
      </c>
      <c r="D10348" s="55" t="s">
        <v>269</v>
      </c>
      <c r="E10348" s="55" t="s">
        <v>4908</v>
      </c>
      <c r="F10348" s="55">
        <v>116</v>
      </c>
      <c r="G10348" s="55">
        <v>139</v>
      </c>
    </row>
    <row r="10349" spans="2:7">
      <c r="B10349" s="55" t="s">
        <v>266</v>
      </c>
      <c r="C10349" s="55" t="s">
        <v>4356</v>
      </c>
      <c r="D10349" s="55" t="s">
        <v>270</v>
      </c>
      <c r="E10349" s="55" t="s">
        <v>4908</v>
      </c>
      <c r="F10349" s="55">
        <v>44</v>
      </c>
      <c r="G10349" s="55">
        <v>27</v>
      </c>
    </row>
    <row r="10350" spans="2:7">
      <c r="B10350" s="55" t="s">
        <v>266</v>
      </c>
      <c r="C10350" s="55" t="s">
        <v>4356</v>
      </c>
      <c r="D10350" s="55" t="s">
        <v>267</v>
      </c>
      <c r="E10350" s="55" t="s">
        <v>4909</v>
      </c>
      <c r="F10350" s="55">
        <v>73</v>
      </c>
      <c r="G10350" s="55">
        <v>68</v>
      </c>
    </row>
    <row r="10351" spans="2:7">
      <c r="B10351" s="55" t="s">
        <v>266</v>
      </c>
      <c r="C10351" s="55" t="s">
        <v>4356</v>
      </c>
      <c r="D10351" s="55" t="s">
        <v>269</v>
      </c>
      <c r="E10351" s="55" t="s">
        <v>4909</v>
      </c>
      <c r="F10351" s="55">
        <v>4</v>
      </c>
      <c r="G10351" s="55">
        <v>7</v>
      </c>
    </row>
    <row r="10352" spans="2:7">
      <c r="B10352" s="55" t="s">
        <v>266</v>
      </c>
      <c r="C10352" s="55" t="s">
        <v>4356</v>
      </c>
      <c r="D10352" s="55" t="s">
        <v>270</v>
      </c>
      <c r="E10352" s="55" t="s">
        <v>4909</v>
      </c>
      <c r="F10352" s="55">
        <v>1</v>
      </c>
      <c r="G10352" s="55">
        <v>0</v>
      </c>
    </row>
    <row r="10353" spans="2:7">
      <c r="B10353" s="55" t="s">
        <v>266</v>
      </c>
      <c r="C10353" s="55" t="s">
        <v>4356</v>
      </c>
      <c r="D10353" s="55" t="s">
        <v>267</v>
      </c>
      <c r="E10353" s="55" t="s">
        <v>4910</v>
      </c>
      <c r="F10353" s="55">
        <v>40796</v>
      </c>
      <c r="G10353" s="55">
        <v>42184</v>
      </c>
    </row>
    <row r="10354" spans="2:7">
      <c r="B10354" s="55" t="s">
        <v>266</v>
      </c>
      <c r="C10354" s="55" t="s">
        <v>4356</v>
      </c>
      <c r="D10354" s="55" t="s">
        <v>269</v>
      </c>
      <c r="E10354" s="55" t="s">
        <v>4910</v>
      </c>
      <c r="F10354" s="55">
        <v>61510</v>
      </c>
      <c r="G10354" s="55">
        <v>55309</v>
      </c>
    </row>
    <row r="10355" spans="2:7">
      <c r="B10355" s="55" t="s">
        <v>266</v>
      </c>
      <c r="C10355" s="55" t="s">
        <v>4356</v>
      </c>
      <c r="D10355" s="55" t="s">
        <v>270</v>
      </c>
      <c r="E10355" s="55" t="s">
        <v>4910</v>
      </c>
      <c r="F10355" s="55">
        <v>65888</v>
      </c>
      <c r="G10355" s="55">
        <v>61552</v>
      </c>
    </row>
    <row r="10356" spans="2:7">
      <c r="B10356" s="55" t="s">
        <v>266</v>
      </c>
      <c r="C10356" s="55" t="s">
        <v>4356</v>
      </c>
      <c r="D10356" s="55" t="s">
        <v>267</v>
      </c>
      <c r="E10356" s="55" t="s">
        <v>3594</v>
      </c>
      <c r="F10356" s="55">
        <v>152</v>
      </c>
      <c r="G10356" s="55">
        <v>196</v>
      </c>
    </row>
    <row r="10357" spans="2:7">
      <c r="B10357" s="55" t="s">
        <v>266</v>
      </c>
      <c r="C10357" s="55" t="s">
        <v>4356</v>
      </c>
      <c r="D10357" s="55" t="s">
        <v>269</v>
      </c>
      <c r="E10357" s="55" t="s">
        <v>3594</v>
      </c>
      <c r="F10357" s="55">
        <v>255</v>
      </c>
      <c r="G10357" s="55">
        <v>157</v>
      </c>
    </row>
    <row r="10358" spans="2:7">
      <c r="B10358" s="55" t="s">
        <v>266</v>
      </c>
      <c r="C10358" s="55" t="s">
        <v>4356</v>
      </c>
      <c r="D10358" s="55" t="s">
        <v>270</v>
      </c>
      <c r="E10358" s="55" t="s">
        <v>3594</v>
      </c>
      <c r="F10358" s="55">
        <v>65</v>
      </c>
      <c r="G10358" s="55">
        <v>66</v>
      </c>
    </row>
    <row r="10359" spans="2:7">
      <c r="B10359" s="55" t="s">
        <v>266</v>
      </c>
      <c r="C10359" s="55" t="s">
        <v>4356</v>
      </c>
      <c r="D10359" s="55" t="s">
        <v>267</v>
      </c>
      <c r="E10359" s="55" t="s">
        <v>4911</v>
      </c>
      <c r="F10359" s="55">
        <v>15</v>
      </c>
      <c r="G10359" s="55">
        <v>8</v>
      </c>
    </row>
    <row r="10360" spans="2:7">
      <c r="B10360" s="55" t="s">
        <v>266</v>
      </c>
      <c r="C10360" s="55" t="s">
        <v>4356</v>
      </c>
      <c r="D10360" s="55" t="s">
        <v>267</v>
      </c>
      <c r="E10360" s="55" t="s">
        <v>4912</v>
      </c>
      <c r="F10360" s="55">
        <v>399</v>
      </c>
      <c r="G10360" s="55">
        <v>336</v>
      </c>
    </row>
    <row r="10361" spans="2:7">
      <c r="B10361" s="55" t="s">
        <v>266</v>
      </c>
      <c r="C10361" s="55" t="s">
        <v>4356</v>
      </c>
      <c r="D10361" s="55" t="s">
        <v>269</v>
      </c>
      <c r="E10361" s="55" t="s">
        <v>4912</v>
      </c>
      <c r="F10361" s="55">
        <v>615</v>
      </c>
      <c r="G10361" s="55">
        <v>341</v>
      </c>
    </row>
    <row r="10362" spans="2:7">
      <c r="B10362" s="55" t="s">
        <v>266</v>
      </c>
      <c r="C10362" s="55" t="s">
        <v>4356</v>
      </c>
      <c r="D10362" s="55" t="s">
        <v>270</v>
      </c>
      <c r="E10362" s="55" t="s">
        <v>4912</v>
      </c>
      <c r="F10362" s="55">
        <v>111</v>
      </c>
      <c r="G10362" s="55">
        <v>76</v>
      </c>
    </row>
    <row r="10363" spans="2:7">
      <c r="B10363" s="55" t="s">
        <v>266</v>
      </c>
      <c r="C10363" s="55" t="s">
        <v>4356</v>
      </c>
      <c r="D10363" s="55" t="s">
        <v>267</v>
      </c>
      <c r="E10363" s="55" t="s">
        <v>346</v>
      </c>
      <c r="F10363" s="55">
        <v>348</v>
      </c>
      <c r="G10363" s="55">
        <v>294</v>
      </c>
    </row>
    <row r="10364" spans="2:7">
      <c r="B10364" s="55" t="s">
        <v>266</v>
      </c>
      <c r="C10364" s="55" t="s">
        <v>4356</v>
      </c>
      <c r="D10364" s="55" t="s">
        <v>269</v>
      </c>
      <c r="E10364" s="55" t="s">
        <v>346</v>
      </c>
      <c r="F10364" s="55">
        <v>429</v>
      </c>
      <c r="G10364" s="55">
        <v>408</v>
      </c>
    </row>
    <row r="10365" spans="2:7">
      <c r="B10365" s="55" t="s">
        <v>266</v>
      </c>
      <c r="C10365" s="55" t="s">
        <v>4356</v>
      </c>
      <c r="D10365" s="55" t="s">
        <v>270</v>
      </c>
      <c r="E10365" s="55" t="s">
        <v>346</v>
      </c>
      <c r="F10365" s="55">
        <v>324</v>
      </c>
      <c r="G10365" s="55">
        <v>215</v>
      </c>
    </row>
    <row r="10366" spans="2:7">
      <c r="B10366" s="55" t="s">
        <v>266</v>
      </c>
      <c r="C10366" s="55" t="s">
        <v>4356</v>
      </c>
      <c r="D10366" s="55" t="s">
        <v>267</v>
      </c>
      <c r="E10366" s="55" t="s">
        <v>4913</v>
      </c>
      <c r="F10366" s="55">
        <v>376</v>
      </c>
      <c r="G10366" s="55">
        <v>18</v>
      </c>
    </row>
    <row r="10367" spans="2:7">
      <c r="B10367" s="55" t="s">
        <v>266</v>
      </c>
      <c r="C10367" s="55" t="s">
        <v>4356</v>
      </c>
      <c r="D10367" s="55" t="s">
        <v>269</v>
      </c>
      <c r="E10367" s="55" t="s">
        <v>4913</v>
      </c>
      <c r="F10367" s="55">
        <v>1</v>
      </c>
      <c r="G10367" s="55">
        <v>2</v>
      </c>
    </row>
    <row r="10368" spans="2:7">
      <c r="B10368" s="55" t="s">
        <v>266</v>
      </c>
      <c r="C10368" s="55" t="s">
        <v>4356</v>
      </c>
      <c r="D10368" s="55" t="s">
        <v>270</v>
      </c>
      <c r="E10368" s="55" t="s">
        <v>4913</v>
      </c>
      <c r="F10368" s="55">
        <v>0</v>
      </c>
      <c r="G10368" s="55">
        <v>0</v>
      </c>
    </row>
    <row r="10369" spans="2:7">
      <c r="B10369" s="55" t="s">
        <v>266</v>
      </c>
      <c r="C10369" s="55" t="s">
        <v>4356</v>
      </c>
      <c r="D10369" s="55" t="s">
        <v>267</v>
      </c>
      <c r="E10369" s="55" t="s">
        <v>1333</v>
      </c>
      <c r="F10369" s="55">
        <v>13</v>
      </c>
      <c r="G10369" s="55">
        <v>56</v>
      </c>
    </row>
    <row r="10370" spans="2:7">
      <c r="B10370" s="55" t="s">
        <v>266</v>
      </c>
      <c r="C10370" s="55" t="s">
        <v>4356</v>
      </c>
      <c r="D10370" s="55" t="s">
        <v>269</v>
      </c>
      <c r="E10370" s="55" t="s">
        <v>1333</v>
      </c>
      <c r="F10370" s="55">
        <v>0</v>
      </c>
      <c r="G10370" s="55">
        <v>6</v>
      </c>
    </row>
    <row r="10371" spans="2:7">
      <c r="B10371" s="55" t="s">
        <v>266</v>
      </c>
      <c r="C10371" s="55" t="s">
        <v>4356</v>
      </c>
      <c r="D10371" s="55" t="s">
        <v>270</v>
      </c>
      <c r="E10371" s="55" t="s">
        <v>1333</v>
      </c>
      <c r="F10371" s="55">
        <v>13</v>
      </c>
      <c r="G10371" s="55">
        <v>2</v>
      </c>
    </row>
    <row r="10372" spans="2:7">
      <c r="B10372" s="55" t="s">
        <v>266</v>
      </c>
      <c r="C10372" s="55" t="s">
        <v>4356</v>
      </c>
      <c r="D10372" s="55" t="s">
        <v>267</v>
      </c>
      <c r="E10372" s="55" t="s">
        <v>4914</v>
      </c>
      <c r="F10372" s="55">
        <v>496</v>
      </c>
      <c r="G10372" s="55">
        <v>449</v>
      </c>
    </row>
    <row r="10373" spans="2:7">
      <c r="B10373" s="55" t="s">
        <v>266</v>
      </c>
      <c r="C10373" s="55" t="s">
        <v>4356</v>
      </c>
      <c r="D10373" s="55" t="s">
        <v>269</v>
      </c>
      <c r="E10373" s="55" t="s">
        <v>4914</v>
      </c>
      <c r="F10373" s="55">
        <v>1167</v>
      </c>
      <c r="G10373" s="55">
        <v>879</v>
      </c>
    </row>
    <row r="10374" spans="2:7">
      <c r="B10374" s="55" t="s">
        <v>266</v>
      </c>
      <c r="C10374" s="55" t="s">
        <v>4356</v>
      </c>
      <c r="D10374" s="55" t="s">
        <v>270</v>
      </c>
      <c r="E10374" s="55" t="s">
        <v>4914</v>
      </c>
      <c r="F10374" s="55">
        <v>465</v>
      </c>
      <c r="G10374" s="55">
        <v>418</v>
      </c>
    </row>
    <row r="10375" spans="2:7">
      <c r="B10375" s="55" t="s">
        <v>266</v>
      </c>
      <c r="C10375" s="55" t="s">
        <v>4356</v>
      </c>
      <c r="D10375" s="55" t="s">
        <v>267</v>
      </c>
      <c r="E10375" s="55" t="s">
        <v>4915</v>
      </c>
      <c r="F10375" s="55">
        <v>29</v>
      </c>
      <c r="G10375" s="55">
        <v>9</v>
      </c>
    </row>
    <row r="10376" spans="2:7">
      <c r="B10376" s="55" t="s">
        <v>266</v>
      </c>
      <c r="C10376" s="55" t="s">
        <v>4356</v>
      </c>
      <c r="D10376" s="55" t="s">
        <v>269</v>
      </c>
      <c r="E10376" s="55" t="s">
        <v>4915</v>
      </c>
      <c r="F10376" s="55">
        <v>0</v>
      </c>
      <c r="G10376" s="55">
        <v>0</v>
      </c>
    </row>
    <row r="10377" spans="2:7">
      <c r="B10377" s="55" t="s">
        <v>266</v>
      </c>
      <c r="C10377" s="55" t="s">
        <v>4356</v>
      </c>
      <c r="D10377" s="55" t="s">
        <v>267</v>
      </c>
      <c r="E10377" s="55" t="s">
        <v>4916</v>
      </c>
      <c r="F10377" s="55">
        <v>4</v>
      </c>
      <c r="G10377" s="55">
        <v>0</v>
      </c>
    </row>
    <row r="10378" spans="2:7">
      <c r="B10378" s="55" t="s">
        <v>266</v>
      </c>
      <c r="C10378" s="55" t="s">
        <v>4356</v>
      </c>
      <c r="D10378" s="55" t="s">
        <v>269</v>
      </c>
      <c r="E10378" s="55" t="s">
        <v>4916</v>
      </c>
      <c r="F10378" s="55">
        <v>2</v>
      </c>
      <c r="G10378" s="55">
        <v>0</v>
      </c>
    </row>
    <row r="10379" spans="2:7">
      <c r="B10379" s="55" t="s">
        <v>266</v>
      </c>
      <c r="C10379" s="55" t="s">
        <v>4356</v>
      </c>
      <c r="D10379" s="55" t="s">
        <v>267</v>
      </c>
      <c r="E10379" s="55" t="s">
        <v>4917</v>
      </c>
      <c r="F10379" s="55">
        <v>10</v>
      </c>
      <c r="G10379" s="55">
        <v>2</v>
      </c>
    </row>
    <row r="10380" spans="2:7">
      <c r="B10380" s="55" t="s">
        <v>266</v>
      </c>
      <c r="C10380" s="55" t="s">
        <v>4356</v>
      </c>
      <c r="D10380" s="55" t="s">
        <v>269</v>
      </c>
      <c r="E10380" s="55" t="s">
        <v>4917</v>
      </c>
      <c r="F10380" s="55">
        <v>7</v>
      </c>
      <c r="G10380" s="55">
        <v>3</v>
      </c>
    </row>
    <row r="10381" spans="2:7">
      <c r="B10381" s="55" t="s">
        <v>266</v>
      </c>
      <c r="C10381" s="55" t="s">
        <v>4356</v>
      </c>
      <c r="D10381" s="55" t="s">
        <v>270</v>
      </c>
      <c r="E10381" s="55" t="s">
        <v>4917</v>
      </c>
      <c r="F10381" s="55">
        <v>1</v>
      </c>
      <c r="G10381" s="55">
        <v>1</v>
      </c>
    </row>
    <row r="10382" spans="2:7">
      <c r="B10382" s="55" t="s">
        <v>266</v>
      </c>
      <c r="C10382" s="55" t="s">
        <v>4356</v>
      </c>
      <c r="D10382" s="55" t="s">
        <v>267</v>
      </c>
      <c r="E10382" s="55" t="s">
        <v>4918</v>
      </c>
      <c r="F10382" s="55">
        <v>10</v>
      </c>
      <c r="G10382" s="55">
        <v>34</v>
      </c>
    </row>
    <row r="10383" spans="2:7">
      <c r="B10383" s="55" t="s">
        <v>266</v>
      </c>
      <c r="C10383" s="55" t="s">
        <v>4356</v>
      </c>
      <c r="D10383" s="55" t="s">
        <v>269</v>
      </c>
      <c r="E10383" s="55" t="s">
        <v>4918</v>
      </c>
      <c r="F10383" s="55">
        <v>11</v>
      </c>
      <c r="G10383" s="55">
        <v>6</v>
      </c>
    </row>
    <row r="10384" spans="2:7">
      <c r="B10384" s="55" t="s">
        <v>266</v>
      </c>
      <c r="C10384" s="55" t="s">
        <v>4356</v>
      </c>
      <c r="D10384" s="55" t="s">
        <v>267</v>
      </c>
      <c r="E10384" s="55" t="s">
        <v>4919</v>
      </c>
      <c r="F10384" s="55">
        <v>87</v>
      </c>
      <c r="G10384" s="55">
        <v>65</v>
      </c>
    </row>
    <row r="10385" spans="2:7">
      <c r="B10385" s="55" t="s">
        <v>266</v>
      </c>
      <c r="C10385" s="55" t="s">
        <v>4356</v>
      </c>
      <c r="D10385" s="55" t="s">
        <v>269</v>
      </c>
      <c r="E10385" s="55" t="s">
        <v>4919</v>
      </c>
      <c r="F10385" s="55">
        <v>23</v>
      </c>
      <c r="G10385" s="55">
        <v>40</v>
      </c>
    </row>
    <row r="10386" spans="2:7">
      <c r="B10386" s="55" t="s">
        <v>266</v>
      </c>
      <c r="C10386" s="55" t="s">
        <v>4356</v>
      </c>
      <c r="D10386" s="55" t="s">
        <v>270</v>
      </c>
      <c r="E10386" s="55" t="s">
        <v>4919</v>
      </c>
      <c r="F10386" s="55">
        <v>22</v>
      </c>
      <c r="G10386" s="55">
        <v>31</v>
      </c>
    </row>
    <row r="10387" spans="2:7">
      <c r="B10387" s="55" t="s">
        <v>266</v>
      </c>
      <c r="C10387" s="55" t="s">
        <v>4356</v>
      </c>
      <c r="D10387" s="55" t="s">
        <v>267</v>
      </c>
      <c r="E10387" s="55" t="s">
        <v>4920</v>
      </c>
      <c r="F10387" s="55">
        <v>158</v>
      </c>
      <c r="G10387" s="55">
        <v>187</v>
      </c>
    </row>
    <row r="10388" spans="2:7">
      <c r="B10388" s="55" t="s">
        <v>266</v>
      </c>
      <c r="C10388" s="55" t="s">
        <v>4356</v>
      </c>
      <c r="D10388" s="55" t="s">
        <v>269</v>
      </c>
      <c r="E10388" s="55" t="s">
        <v>4920</v>
      </c>
      <c r="F10388" s="55">
        <v>124</v>
      </c>
      <c r="G10388" s="55">
        <v>74</v>
      </c>
    </row>
    <row r="10389" spans="2:7">
      <c r="B10389" s="55" t="s">
        <v>266</v>
      </c>
      <c r="C10389" s="55" t="s">
        <v>4356</v>
      </c>
      <c r="D10389" s="55" t="s">
        <v>270</v>
      </c>
      <c r="E10389" s="55" t="s">
        <v>4920</v>
      </c>
      <c r="F10389" s="55">
        <v>0</v>
      </c>
      <c r="G10389" s="55">
        <v>1</v>
      </c>
    </row>
    <row r="10390" spans="2:7">
      <c r="B10390" s="55" t="s">
        <v>266</v>
      </c>
      <c r="C10390" s="55" t="s">
        <v>4356</v>
      </c>
      <c r="D10390" s="55" t="s">
        <v>267</v>
      </c>
      <c r="E10390" s="55" t="s">
        <v>4921</v>
      </c>
      <c r="F10390" s="55">
        <v>1049</v>
      </c>
      <c r="G10390" s="55">
        <v>1073</v>
      </c>
    </row>
    <row r="10391" spans="2:7">
      <c r="B10391" s="55" t="s">
        <v>266</v>
      </c>
      <c r="C10391" s="55" t="s">
        <v>4356</v>
      </c>
      <c r="D10391" s="55" t="s">
        <v>269</v>
      </c>
      <c r="E10391" s="55" t="s">
        <v>4921</v>
      </c>
      <c r="F10391" s="55">
        <v>334</v>
      </c>
      <c r="G10391" s="55">
        <v>372</v>
      </c>
    </row>
    <row r="10392" spans="2:7">
      <c r="B10392" s="55" t="s">
        <v>266</v>
      </c>
      <c r="C10392" s="55" t="s">
        <v>4356</v>
      </c>
      <c r="D10392" s="55" t="s">
        <v>270</v>
      </c>
      <c r="E10392" s="55" t="s">
        <v>4921</v>
      </c>
      <c r="F10392" s="55">
        <v>52</v>
      </c>
      <c r="G10392" s="55">
        <v>81</v>
      </c>
    </row>
    <row r="10393" spans="2:7">
      <c r="B10393" s="55" t="s">
        <v>266</v>
      </c>
      <c r="C10393" s="55" t="s">
        <v>4356</v>
      </c>
      <c r="D10393" s="55" t="s">
        <v>267</v>
      </c>
      <c r="E10393" s="55" t="s">
        <v>4922</v>
      </c>
      <c r="F10393" s="55">
        <v>6</v>
      </c>
      <c r="G10393" s="55">
        <v>26</v>
      </c>
    </row>
    <row r="10394" spans="2:7">
      <c r="B10394" s="55" t="s">
        <v>266</v>
      </c>
      <c r="C10394" s="55" t="s">
        <v>4356</v>
      </c>
      <c r="D10394" s="55" t="s">
        <v>269</v>
      </c>
      <c r="E10394" s="55" t="s">
        <v>4922</v>
      </c>
      <c r="F10394" s="55">
        <v>0</v>
      </c>
      <c r="G10394" s="55">
        <v>0</v>
      </c>
    </row>
    <row r="10395" spans="2:7">
      <c r="B10395" s="55" t="s">
        <v>266</v>
      </c>
      <c r="C10395" s="55" t="s">
        <v>4356</v>
      </c>
      <c r="D10395" s="55" t="s">
        <v>270</v>
      </c>
      <c r="E10395" s="55" t="s">
        <v>4922</v>
      </c>
      <c r="F10395" s="55">
        <v>0</v>
      </c>
      <c r="G10395" s="55">
        <v>0</v>
      </c>
    </row>
    <row r="10396" spans="2:7">
      <c r="B10396" s="55" t="s">
        <v>266</v>
      </c>
      <c r="C10396" s="55" t="s">
        <v>4356</v>
      </c>
      <c r="D10396" s="55" t="s">
        <v>267</v>
      </c>
      <c r="E10396" s="55" t="s">
        <v>4923</v>
      </c>
      <c r="F10396" s="55">
        <v>84</v>
      </c>
      <c r="G10396" s="55">
        <v>64</v>
      </c>
    </row>
    <row r="10397" spans="2:7">
      <c r="B10397" s="55" t="s">
        <v>266</v>
      </c>
      <c r="C10397" s="55" t="s">
        <v>4356</v>
      </c>
      <c r="D10397" s="55" t="s">
        <v>269</v>
      </c>
      <c r="E10397" s="55" t="s">
        <v>4923</v>
      </c>
      <c r="F10397" s="55">
        <v>80</v>
      </c>
      <c r="G10397" s="55">
        <v>58</v>
      </c>
    </row>
    <row r="10398" spans="2:7">
      <c r="B10398" s="55" t="s">
        <v>266</v>
      </c>
      <c r="C10398" s="55" t="s">
        <v>4356</v>
      </c>
      <c r="D10398" s="55" t="s">
        <v>270</v>
      </c>
      <c r="E10398" s="55" t="s">
        <v>4923</v>
      </c>
      <c r="F10398" s="55">
        <v>3</v>
      </c>
      <c r="G10398" s="55">
        <v>7</v>
      </c>
    </row>
    <row r="10399" spans="2:7">
      <c r="B10399" s="55" t="s">
        <v>266</v>
      </c>
      <c r="C10399" s="55" t="s">
        <v>4356</v>
      </c>
      <c r="D10399" s="55" t="s">
        <v>267</v>
      </c>
      <c r="E10399" s="55" t="s">
        <v>4924</v>
      </c>
      <c r="F10399" s="55">
        <v>6</v>
      </c>
      <c r="G10399" s="55">
        <v>4</v>
      </c>
    </row>
    <row r="10400" spans="2:7">
      <c r="B10400" s="55" t="s">
        <v>266</v>
      </c>
      <c r="C10400" s="55" t="s">
        <v>4356</v>
      </c>
      <c r="D10400" s="55" t="s">
        <v>269</v>
      </c>
      <c r="E10400" s="55" t="s">
        <v>4924</v>
      </c>
      <c r="F10400" s="55">
        <v>0</v>
      </c>
      <c r="G10400" s="55">
        <v>0</v>
      </c>
    </row>
    <row r="10401" spans="2:7">
      <c r="B10401" s="55" t="s">
        <v>266</v>
      </c>
      <c r="C10401" s="55" t="s">
        <v>4356</v>
      </c>
      <c r="D10401" s="55" t="s">
        <v>270</v>
      </c>
      <c r="E10401" s="55" t="s">
        <v>4924</v>
      </c>
      <c r="F10401" s="55">
        <v>0</v>
      </c>
      <c r="G10401" s="55">
        <v>0</v>
      </c>
    </row>
    <row r="10402" spans="2:7">
      <c r="B10402" s="55" t="s">
        <v>266</v>
      </c>
      <c r="C10402" s="55" t="s">
        <v>4356</v>
      </c>
      <c r="D10402" s="55" t="s">
        <v>267</v>
      </c>
      <c r="E10402" s="55" t="s">
        <v>4925</v>
      </c>
      <c r="F10402" s="55">
        <v>180</v>
      </c>
      <c r="G10402" s="55">
        <v>146</v>
      </c>
    </row>
    <row r="10403" spans="2:7">
      <c r="B10403" s="55" t="s">
        <v>266</v>
      </c>
      <c r="C10403" s="55" t="s">
        <v>4356</v>
      </c>
      <c r="D10403" s="55" t="s">
        <v>269</v>
      </c>
      <c r="E10403" s="55" t="s">
        <v>4925</v>
      </c>
      <c r="F10403" s="55">
        <v>129</v>
      </c>
      <c r="G10403" s="55">
        <v>81</v>
      </c>
    </row>
    <row r="10404" spans="2:7">
      <c r="B10404" s="55" t="s">
        <v>266</v>
      </c>
      <c r="C10404" s="55" t="s">
        <v>4356</v>
      </c>
      <c r="D10404" s="55" t="s">
        <v>270</v>
      </c>
      <c r="E10404" s="55" t="s">
        <v>4925</v>
      </c>
      <c r="F10404" s="55">
        <v>2</v>
      </c>
      <c r="G10404" s="55">
        <v>6</v>
      </c>
    </row>
    <row r="10405" spans="2:7">
      <c r="B10405" s="55" t="s">
        <v>266</v>
      </c>
      <c r="C10405" s="55" t="s">
        <v>4356</v>
      </c>
      <c r="D10405" s="55" t="s">
        <v>267</v>
      </c>
      <c r="E10405" s="55" t="s">
        <v>4926</v>
      </c>
      <c r="F10405" s="55">
        <v>3289</v>
      </c>
      <c r="G10405" s="55">
        <v>2509</v>
      </c>
    </row>
    <row r="10406" spans="2:7">
      <c r="B10406" s="55" t="s">
        <v>266</v>
      </c>
      <c r="C10406" s="55" t="s">
        <v>4356</v>
      </c>
      <c r="D10406" s="55" t="s">
        <v>269</v>
      </c>
      <c r="E10406" s="55" t="s">
        <v>4926</v>
      </c>
      <c r="F10406" s="55">
        <v>851</v>
      </c>
      <c r="G10406" s="55">
        <v>1246</v>
      </c>
    </row>
    <row r="10407" spans="2:7">
      <c r="B10407" s="55" t="s">
        <v>266</v>
      </c>
      <c r="C10407" s="55" t="s">
        <v>4356</v>
      </c>
      <c r="D10407" s="55" t="s">
        <v>270</v>
      </c>
      <c r="E10407" s="55" t="s">
        <v>4926</v>
      </c>
      <c r="F10407" s="55">
        <v>1125</v>
      </c>
      <c r="G10407" s="55">
        <v>1049</v>
      </c>
    </row>
    <row r="10408" spans="2:7">
      <c r="B10408" s="55" t="s">
        <v>266</v>
      </c>
      <c r="C10408" s="55" t="s">
        <v>4356</v>
      </c>
      <c r="D10408" s="55" t="s">
        <v>267</v>
      </c>
      <c r="E10408" s="55" t="s">
        <v>4927</v>
      </c>
      <c r="F10408" s="55">
        <v>1</v>
      </c>
      <c r="G10408" s="55">
        <v>0</v>
      </c>
    </row>
    <row r="10409" spans="2:7">
      <c r="B10409" s="55" t="s">
        <v>266</v>
      </c>
      <c r="C10409" s="55" t="s">
        <v>4356</v>
      </c>
      <c r="D10409" s="55" t="s">
        <v>270</v>
      </c>
      <c r="E10409" s="55" t="s">
        <v>4927</v>
      </c>
      <c r="F10409" s="55">
        <v>0</v>
      </c>
      <c r="G10409" s="55">
        <v>0</v>
      </c>
    </row>
    <row r="10410" spans="2:7">
      <c r="B10410" s="55" t="s">
        <v>266</v>
      </c>
      <c r="C10410" s="55" t="s">
        <v>4356</v>
      </c>
      <c r="D10410" s="55" t="s">
        <v>267</v>
      </c>
      <c r="E10410" s="55" t="s">
        <v>4928</v>
      </c>
      <c r="F10410" s="55">
        <v>922</v>
      </c>
      <c r="G10410" s="55">
        <v>1164</v>
      </c>
    </row>
    <row r="10411" spans="2:7">
      <c r="B10411" s="55" t="s">
        <v>266</v>
      </c>
      <c r="C10411" s="55" t="s">
        <v>4356</v>
      </c>
      <c r="D10411" s="55" t="s">
        <v>269</v>
      </c>
      <c r="E10411" s="55" t="s">
        <v>4928</v>
      </c>
      <c r="F10411" s="55">
        <v>421</v>
      </c>
      <c r="G10411" s="55">
        <v>647</v>
      </c>
    </row>
    <row r="10412" spans="2:7">
      <c r="B10412" s="55" t="s">
        <v>266</v>
      </c>
      <c r="C10412" s="55" t="s">
        <v>4356</v>
      </c>
      <c r="D10412" s="55" t="s">
        <v>270</v>
      </c>
      <c r="E10412" s="55" t="s">
        <v>4928</v>
      </c>
      <c r="F10412" s="55">
        <v>102</v>
      </c>
      <c r="G10412" s="55">
        <v>98</v>
      </c>
    </row>
    <row r="10413" spans="2:7">
      <c r="B10413" s="55" t="s">
        <v>266</v>
      </c>
      <c r="C10413" s="55" t="s">
        <v>4356</v>
      </c>
      <c r="D10413" s="55" t="s">
        <v>267</v>
      </c>
      <c r="E10413" s="55" t="s">
        <v>4929</v>
      </c>
      <c r="F10413" s="55">
        <v>778</v>
      </c>
      <c r="G10413" s="55">
        <v>671</v>
      </c>
    </row>
    <row r="10414" spans="2:7">
      <c r="B10414" s="55" t="s">
        <v>266</v>
      </c>
      <c r="C10414" s="55" t="s">
        <v>4356</v>
      </c>
      <c r="D10414" s="55" t="s">
        <v>269</v>
      </c>
      <c r="E10414" s="55" t="s">
        <v>4929</v>
      </c>
      <c r="F10414" s="55">
        <v>253</v>
      </c>
      <c r="G10414" s="55">
        <v>312</v>
      </c>
    </row>
    <row r="10415" spans="2:7">
      <c r="B10415" s="55" t="s">
        <v>266</v>
      </c>
      <c r="C10415" s="55" t="s">
        <v>4356</v>
      </c>
      <c r="D10415" s="55" t="s">
        <v>270</v>
      </c>
      <c r="E10415" s="55" t="s">
        <v>4929</v>
      </c>
      <c r="F10415" s="55">
        <v>190</v>
      </c>
      <c r="G10415" s="55">
        <v>153</v>
      </c>
    </row>
    <row r="10416" spans="2:7">
      <c r="B10416" s="55" t="s">
        <v>266</v>
      </c>
      <c r="C10416" s="55" t="s">
        <v>4356</v>
      </c>
      <c r="D10416" s="55" t="s">
        <v>267</v>
      </c>
      <c r="E10416" s="55" t="s">
        <v>4930</v>
      </c>
      <c r="F10416" s="55">
        <v>0</v>
      </c>
      <c r="G10416" s="55">
        <v>0</v>
      </c>
    </row>
    <row r="10417" spans="2:7">
      <c r="B10417" s="55" t="s">
        <v>266</v>
      </c>
      <c r="C10417" s="55" t="s">
        <v>4356</v>
      </c>
      <c r="D10417" s="55" t="s">
        <v>269</v>
      </c>
      <c r="E10417" s="55" t="s">
        <v>4930</v>
      </c>
      <c r="F10417" s="55">
        <v>0</v>
      </c>
      <c r="G10417" s="55">
        <v>0</v>
      </c>
    </row>
    <row r="10418" spans="2:7">
      <c r="B10418" s="55" t="s">
        <v>266</v>
      </c>
      <c r="C10418" s="55" t="s">
        <v>4356</v>
      </c>
      <c r="D10418" s="55" t="s">
        <v>267</v>
      </c>
      <c r="E10418" s="55" t="s">
        <v>4931</v>
      </c>
      <c r="F10418" s="55">
        <v>61</v>
      </c>
      <c r="G10418" s="55">
        <v>25</v>
      </c>
    </row>
    <row r="10419" spans="2:7">
      <c r="B10419" s="55" t="s">
        <v>266</v>
      </c>
      <c r="C10419" s="55" t="s">
        <v>4356</v>
      </c>
      <c r="D10419" s="55" t="s">
        <v>269</v>
      </c>
      <c r="E10419" s="55" t="s">
        <v>4931</v>
      </c>
      <c r="F10419" s="55">
        <v>38</v>
      </c>
      <c r="G10419" s="55">
        <v>5</v>
      </c>
    </row>
    <row r="10420" spans="2:7">
      <c r="B10420" s="55" t="s">
        <v>266</v>
      </c>
      <c r="C10420" s="55" t="s">
        <v>4356</v>
      </c>
      <c r="D10420" s="55" t="s">
        <v>270</v>
      </c>
      <c r="E10420" s="55" t="s">
        <v>4931</v>
      </c>
      <c r="F10420" s="55">
        <v>6</v>
      </c>
      <c r="G10420" s="55">
        <v>0</v>
      </c>
    </row>
    <row r="10421" spans="2:7">
      <c r="B10421" s="55" t="s">
        <v>266</v>
      </c>
      <c r="C10421" s="55" t="s">
        <v>4356</v>
      </c>
      <c r="D10421" s="55" t="s">
        <v>267</v>
      </c>
      <c r="E10421" s="55" t="s">
        <v>397</v>
      </c>
      <c r="F10421" s="55">
        <v>25</v>
      </c>
      <c r="G10421" s="55">
        <v>27</v>
      </c>
    </row>
    <row r="10422" spans="2:7">
      <c r="B10422" s="55" t="s">
        <v>266</v>
      </c>
      <c r="C10422" s="55" t="s">
        <v>4356</v>
      </c>
      <c r="D10422" s="55" t="s">
        <v>269</v>
      </c>
      <c r="E10422" s="55" t="s">
        <v>397</v>
      </c>
      <c r="F10422" s="55">
        <v>2</v>
      </c>
      <c r="G10422" s="55">
        <v>4</v>
      </c>
    </row>
    <row r="10423" spans="2:7">
      <c r="B10423" s="55" t="s">
        <v>266</v>
      </c>
      <c r="C10423" s="55" t="s">
        <v>4356</v>
      </c>
      <c r="D10423" s="55" t="s">
        <v>270</v>
      </c>
      <c r="E10423" s="55" t="s">
        <v>397</v>
      </c>
      <c r="F10423" s="55">
        <v>0</v>
      </c>
      <c r="G10423" s="55">
        <v>0</v>
      </c>
    </row>
    <row r="10424" spans="2:7">
      <c r="B10424" s="55" t="s">
        <v>266</v>
      </c>
      <c r="C10424" s="55" t="s">
        <v>4356</v>
      </c>
      <c r="D10424" s="55" t="s">
        <v>267</v>
      </c>
      <c r="E10424" s="55" t="s">
        <v>4932</v>
      </c>
      <c r="F10424" s="55">
        <v>1063</v>
      </c>
      <c r="G10424" s="55">
        <v>737</v>
      </c>
    </row>
    <row r="10425" spans="2:7">
      <c r="B10425" s="55" t="s">
        <v>266</v>
      </c>
      <c r="C10425" s="55" t="s">
        <v>4356</v>
      </c>
      <c r="D10425" s="55" t="s">
        <v>269</v>
      </c>
      <c r="E10425" s="55" t="s">
        <v>4932</v>
      </c>
      <c r="F10425" s="55">
        <v>490</v>
      </c>
      <c r="G10425" s="55">
        <v>788</v>
      </c>
    </row>
    <row r="10426" spans="2:7">
      <c r="B10426" s="55" t="s">
        <v>266</v>
      </c>
      <c r="C10426" s="55" t="s">
        <v>4356</v>
      </c>
      <c r="D10426" s="55" t="s">
        <v>270</v>
      </c>
      <c r="E10426" s="55" t="s">
        <v>4932</v>
      </c>
      <c r="F10426" s="55">
        <v>349</v>
      </c>
      <c r="G10426" s="55">
        <v>307</v>
      </c>
    </row>
    <row r="10427" spans="2:7">
      <c r="B10427" s="55" t="s">
        <v>266</v>
      </c>
      <c r="C10427" s="55" t="s">
        <v>4356</v>
      </c>
      <c r="D10427" s="55" t="s">
        <v>267</v>
      </c>
      <c r="E10427" s="55" t="s">
        <v>4933</v>
      </c>
      <c r="F10427" s="55">
        <v>3</v>
      </c>
      <c r="G10427" s="55">
        <v>0</v>
      </c>
    </row>
    <row r="10428" spans="2:7">
      <c r="B10428" s="55" t="s">
        <v>266</v>
      </c>
      <c r="C10428" s="55" t="s">
        <v>4356</v>
      </c>
      <c r="D10428" s="55" t="s">
        <v>269</v>
      </c>
      <c r="E10428" s="55" t="s">
        <v>4933</v>
      </c>
      <c r="F10428" s="55">
        <v>0</v>
      </c>
      <c r="G10428" s="55">
        <v>0</v>
      </c>
    </row>
    <row r="10429" spans="2:7">
      <c r="B10429" s="55" t="s">
        <v>266</v>
      </c>
      <c r="C10429" s="55" t="s">
        <v>4356</v>
      </c>
      <c r="D10429" s="55" t="s">
        <v>267</v>
      </c>
      <c r="E10429" s="55" t="s">
        <v>4934</v>
      </c>
      <c r="F10429" s="55">
        <v>14</v>
      </c>
      <c r="G10429" s="55">
        <v>6</v>
      </c>
    </row>
    <row r="10430" spans="2:7">
      <c r="B10430" s="55" t="s">
        <v>266</v>
      </c>
      <c r="C10430" s="55" t="s">
        <v>4356</v>
      </c>
      <c r="D10430" s="55" t="s">
        <v>269</v>
      </c>
      <c r="E10430" s="55" t="s">
        <v>4934</v>
      </c>
      <c r="F10430" s="55">
        <v>0</v>
      </c>
      <c r="G10430" s="55">
        <v>0</v>
      </c>
    </row>
    <row r="10431" spans="2:7">
      <c r="B10431" s="55" t="s">
        <v>266</v>
      </c>
      <c r="C10431" s="55" t="s">
        <v>4356</v>
      </c>
      <c r="D10431" s="55" t="s">
        <v>267</v>
      </c>
      <c r="E10431" s="55" t="s">
        <v>4935</v>
      </c>
      <c r="F10431" s="55">
        <v>11</v>
      </c>
      <c r="G10431" s="55">
        <v>1</v>
      </c>
    </row>
    <row r="10432" spans="2:7">
      <c r="B10432" s="55" t="s">
        <v>266</v>
      </c>
      <c r="C10432" s="55" t="s">
        <v>4356</v>
      </c>
      <c r="D10432" s="55" t="s">
        <v>269</v>
      </c>
      <c r="E10432" s="55" t="s">
        <v>4935</v>
      </c>
      <c r="F10432" s="55">
        <v>0</v>
      </c>
      <c r="G10432" s="55">
        <v>0</v>
      </c>
    </row>
    <row r="10433" spans="2:7">
      <c r="B10433" s="55" t="s">
        <v>266</v>
      </c>
      <c r="C10433" s="55" t="s">
        <v>4356</v>
      </c>
      <c r="D10433" s="55" t="s">
        <v>270</v>
      </c>
      <c r="E10433" s="55" t="s">
        <v>4935</v>
      </c>
      <c r="F10433" s="55">
        <v>0</v>
      </c>
      <c r="G10433" s="55">
        <v>0</v>
      </c>
    </row>
    <row r="10434" spans="2:7">
      <c r="B10434" s="55" t="s">
        <v>266</v>
      </c>
      <c r="C10434" s="55" t="s">
        <v>4356</v>
      </c>
      <c r="D10434" s="55" t="s">
        <v>267</v>
      </c>
      <c r="E10434" s="55" t="s">
        <v>4936</v>
      </c>
      <c r="F10434" s="55">
        <v>10</v>
      </c>
      <c r="G10434" s="55">
        <v>15</v>
      </c>
    </row>
    <row r="10435" spans="2:7">
      <c r="B10435" s="55" t="s">
        <v>266</v>
      </c>
      <c r="C10435" s="55" t="s">
        <v>4356</v>
      </c>
      <c r="D10435" s="55" t="s">
        <v>269</v>
      </c>
      <c r="E10435" s="55" t="s">
        <v>4936</v>
      </c>
      <c r="F10435" s="55">
        <v>3</v>
      </c>
      <c r="G10435" s="55">
        <v>0</v>
      </c>
    </row>
    <row r="10436" spans="2:7">
      <c r="B10436" s="55" t="s">
        <v>266</v>
      </c>
      <c r="C10436" s="55" t="s">
        <v>4356</v>
      </c>
      <c r="D10436" s="55" t="s">
        <v>270</v>
      </c>
      <c r="E10436" s="55" t="s">
        <v>4936</v>
      </c>
      <c r="F10436" s="55">
        <v>0</v>
      </c>
      <c r="G10436" s="55">
        <v>0</v>
      </c>
    </row>
    <row r="10437" spans="2:7">
      <c r="B10437" s="55" t="s">
        <v>266</v>
      </c>
      <c r="C10437" s="55" t="s">
        <v>4356</v>
      </c>
      <c r="D10437" s="55" t="s">
        <v>267</v>
      </c>
      <c r="E10437" s="55" t="s">
        <v>4937</v>
      </c>
      <c r="F10437" s="55">
        <v>91</v>
      </c>
      <c r="G10437" s="55">
        <v>106</v>
      </c>
    </row>
    <row r="10438" spans="2:7">
      <c r="B10438" s="55" t="s">
        <v>266</v>
      </c>
      <c r="C10438" s="55" t="s">
        <v>4356</v>
      </c>
      <c r="D10438" s="55" t="s">
        <v>269</v>
      </c>
      <c r="E10438" s="55" t="s">
        <v>4937</v>
      </c>
      <c r="F10438" s="55">
        <v>34</v>
      </c>
      <c r="G10438" s="55">
        <v>22</v>
      </c>
    </row>
    <row r="10439" spans="2:7">
      <c r="B10439" s="55" t="s">
        <v>266</v>
      </c>
      <c r="C10439" s="55" t="s">
        <v>4356</v>
      </c>
      <c r="D10439" s="55" t="s">
        <v>270</v>
      </c>
      <c r="E10439" s="55" t="s">
        <v>4937</v>
      </c>
      <c r="F10439" s="55">
        <v>7</v>
      </c>
      <c r="G10439" s="55">
        <v>5</v>
      </c>
    </row>
    <row r="10440" spans="2:7">
      <c r="B10440" s="55" t="s">
        <v>266</v>
      </c>
      <c r="C10440" s="55" t="s">
        <v>4356</v>
      </c>
      <c r="D10440" s="55" t="s">
        <v>267</v>
      </c>
      <c r="E10440" s="55" t="s">
        <v>4938</v>
      </c>
      <c r="F10440" s="55">
        <v>86</v>
      </c>
      <c r="G10440" s="55">
        <v>55</v>
      </c>
    </row>
    <row r="10441" spans="2:7">
      <c r="B10441" s="55" t="s">
        <v>266</v>
      </c>
      <c r="C10441" s="55" t="s">
        <v>4356</v>
      </c>
      <c r="D10441" s="55" t="s">
        <v>269</v>
      </c>
      <c r="E10441" s="55" t="s">
        <v>4938</v>
      </c>
      <c r="F10441" s="55">
        <v>84</v>
      </c>
      <c r="G10441" s="55">
        <v>87</v>
      </c>
    </row>
    <row r="10442" spans="2:7">
      <c r="B10442" s="55" t="s">
        <v>266</v>
      </c>
      <c r="C10442" s="55" t="s">
        <v>4356</v>
      </c>
      <c r="D10442" s="55" t="s">
        <v>270</v>
      </c>
      <c r="E10442" s="55" t="s">
        <v>4938</v>
      </c>
      <c r="F10442" s="55">
        <v>3</v>
      </c>
      <c r="G10442" s="55">
        <v>4</v>
      </c>
    </row>
    <row r="10443" spans="2:7">
      <c r="B10443" s="55" t="s">
        <v>266</v>
      </c>
      <c r="C10443" s="55" t="s">
        <v>4356</v>
      </c>
      <c r="D10443" s="55" t="s">
        <v>267</v>
      </c>
      <c r="E10443" s="55" t="s">
        <v>4939</v>
      </c>
      <c r="F10443" s="55">
        <v>20</v>
      </c>
      <c r="G10443" s="55">
        <v>22</v>
      </c>
    </row>
    <row r="10444" spans="2:7">
      <c r="B10444" s="55" t="s">
        <v>266</v>
      </c>
      <c r="C10444" s="55" t="s">
        <v>4356</v>
      </c>
      <c r="D10444" s="55" t="s">
        <v>269</v>
      </c>
      <c r="E10444" s="55" t="s">
        <v>4939</v>
      </c>
      <c r="F10444" s="55">
        <v>0</v>
      </c>
      <c r="G10444" s="55">
        <v>0</v>
      </c>
    </row>
    <row r="10445" spans="2:7">
      <c r="B10445" s="55" t="s">
        <v>266</v>
      </c>
      <c r="C10445" s="55" t="s">
        <v>4356</v>
      </c>
      <c r="D10445" s="55" t="s">
        <v>270</v>
      </c>
      <c r="E10445" s="55" t="s">
        <v>4939</v>
      </c>
      <c r="F10445" s="55">
        <v>2</v>
      </c>
      <c r="G10445" s="55">
        <v>1</v>
      </c>
    </row>
    <row r="10446" spans="2:7">
      <c r="B10446" s="55" t="s">
        <v>266</v>
      </c>
      <c r="C10446" s="55" t="s">
        <v>4356</v>
      </c>
      <c r="D10446" s="55" t="s">
        <v>267</v>
      </c>
      <c r="E10446" s="55" t="s">
        <v>4940</v>
      </c>
      <c r="F10446" s="55">
        <v>11</v>
      </c>
      <c r="G10446" s="55">
        <v>15</v>
      </c>
    </row>
    <row r="10447" spans="2:7">
      <c r="B10447" s="55" t="s">
        <v>266</v>
      </c>
      <c r="C10447" s="55" t="s">
        <v>4356</v>
      </c>
      <c r="D10447" s="55" t="s">
        <v>269</v>
      </c>
      <c r="E10447" s="55" t="s">
        <v>4940</v>
      </c>
      <c r="F10447" s="55">
        <v>3</v>
      </c>
      <c r="G10447" s="55">
        <v>3</v>
      </c>
    </row>
    <row r="10448" spans="2:7">
      <c r="B10448" s="55" t="s">
        <v>266</v>
      </c>
      <c r="C10448" s="55" t="s">
        <v>4356</v>
      </c>
      <c r="D10448" s="55" t="s">
        <v>270</v>
      </c>
      <c r="E10448" s="55" t="s">
        <v>4940</v>
      </c>
      <c r="F10448" s="55">
        <v>0</v>
      </c>
      <c r="G10448" s="55">
        <v>2</v>
      </c>
    </row>
    <row r="10449" spans="2:7">
      <c r="B10449" s="55" t="s">
        <v>266</v>
      </c>
      <c r="C10449" s="55" t="s">
        <v>4356</v>
      </c>
      <c r="D10449" s="55" t="s">
        <v>267</v>
      </c>
      <c r="E10449" s="55" t="s">
        <v>4941</v>
      </c>
      <c r="F10449" s="55">
        <v>0</v>
      </c>
      <c r="G10449" s="55">
        <v>5</v>
      </c>
    </row>
    <row r="10450" spans="2:7">
      <c r="B10450" s="55" t="s">
        <v>266</v>
      </c>
      <c r="C10450" s="55" t="s">
        <v>4356</v>
      </c>
      <c r="D10450" s="55" t="s">
        <v>269</v>
      </c>
      <c r="E10450" s="55" t="s">
        <v>4941</v>
      </c>
      <c r="F10450" s="55">
        <v>0</v>
      </c>
      <c r="G10450" s="55">
        <v>5</v>
      </c>
    </row>
    <row r="10451" spans="2:7">
      <c r="B10451" s="55" t="s">
        <v>266</v>
      </c>
      <c r="C10451" s="55" t="s">
        <v>4356</v>
      </c>
      <c r="D10451" s="55" t="s">
        <v>267</v>
      </c>
      <c r="E10451" s="55" t="s">
        <v>4942</v>
      </c>
      <c r="F10451" s="55">
        <v>193</v>
      </c>
      <c r="G10451" s="55">
        <v>178</v>
      </c>
    </row>
    <row r="10452" spans="2:7">
      <c r="B10452" s="55" t="s">
        <v>266</v>
      </c>
      <c r="C10452" s="55" t="s">
        <v>4356</v>
      </c>
      <c r="D10452" s="55" t="s">
        <v>269</v>
      </c>
      <c r="E10452" s="55" t="s">
        <v>4942</v>
      </c>
      <c r="F10452" s="55">
        <v>217</v>
      </c>
      <c r="G10452" s="55">
        <v>145</v>
      </c>
    </row>
    <row r="10453" spans="2:7">
      <c r="B10453" s="55" t="s">
        <v>266</v>
      </c>
      <c r="C10453" s="55" t="s">
        <v>4356</v>
      </c>
      <c r="D10453" s="55" t="s">
        <v>270</v>
      </c>
      <c r="E10453" s="55" t="s">
        <v>4942</v>
      </c>
      <c r="F10453" s="55">
        <v>25</v>
      </c>
      <c r="G10453" s="55">
        <v>27</v>
      </c>
    </row>
    <row r="10454" spans="2:7">
      <c r="B10454" s="55" t="s">
        <v>266</v>
      </c>
      <c r="C10454" s="55" t="s">
        <v>4356</v>
      </c>
      <c r="D10454" s="55" t="s">
        <v>267</v>
      </c>
      <c r="E10454" s="55" t="s">
        <v>4943</v>
      </c>
      <c r="F10454" s="55">
        <v>95</v>
      </c>
      <c r="G10454" s="55">
        <v>39</v>
      </c>
    </row>
    <row r="10455" spans="2:7">
      <c r="B10455" s="55" t="s">
        <v>266</v>
      </c>
      <c r="C10455" s="55" t="s">
        <v>4356</v>
      </c>
      <c r="D10455" s="55" t="s">
        <v>269</v>
      </c>
      <c r="E10455" s="55" t="s">
        <v>4943</v>
      </c>
      <c r="F10455" s="55">
        <v>0</v>
      </c>
      <c r="G10455" s="55">
        <v>0</v>
      </c>
    </row>
    <row r="10456" spans="2:7">
      <c r="B10456" s="55" t="s">
        <v>266</v>
      </c>
      <c r="C10456" s="55" t="s">
        <v>4356</v>
      </c>
      <c r="D10456" s="55" t="s">
        <v>270</v>
      </c>
      <c r="E10456" s="55" t="s">
        <v>4943</v>
      </c>
      <c r="F10456" s="55">
        <v>0</v>
      </c>
      <c r="G10456" s="55">
        <v>0</v>
      </c>
    </row>
    <row r="10457" spans="2:7">
      <c r="B10457" s="55" t="s">
        <v>266</v>
      </c>
      <c r="C10457" s="55" t="s">
        <v>4356</v>
      </c>
      <c r="D10457" s="55" t="s">
        <v>267</v>
      </c>
      <c r="E10457" s="55" t="s">
        <v>4944</v>
      </c>
      <c r="F10457" s="55">
        <v>2</v>
      </c>
      <c r="G10457" s="55">
        <v>1</v>
      </c>
    </row>
    <row r="10458" spans="2:7">
      <c r="B10458" s="55" t="s">
        <v>266</v>
      </c>
      <c r="C10458" s="55" t="s">
        <v>4356</v>
      </c>
      <c r="D10458" s="55" t="s">
        <v>269</v>
      </c>
      <c r="E10458" s="55" t="s">
        <v>4944</v>
      </c>
      <c r="F10458" s="55">
        <v>0</v>
      </c>
      <c r="G10458" s="55">
        <v>0</v>
      </c>
    </row>
    <row r="10459" spans="2:7">
      <c r="B10459" s="55" t="s">
        <v>266</v>
      </c>
      <c r="C10459" s="55" t="s">
        <v>4356</v>
      </c>
      <c r="D10459" s="55" t="s">
        <v>267</v>
      </c>
      <c r="E10459" s="55" t="s">
        <v>4945</v>
      </c>
      <c r="F10459" s="55">
        <v>9</v>
      </c>
      <c r="G10459" s="55">
        <v>3</v>
      </c>
    </row>
    <row r="10460" spans="2:7">
      <c r="B10460" s="55" t="s">
        <v>266</v>
      </c>
      <c r="C10460" s="55" t="s">
        <v>4356</v>
      </c>
      <c r="D10460" s="55" t="s">
        <v>267</v>
      </c>
      <c r="E10460" s="55" t="s">
        <v>4946</v>
      </c>
      <c r="F10460" s="55">
        <v>37</v>
      </c>
      <c r="G10460" s="55">
        <v>39</v>
      </c>
    </row>
    <row r="10461" spans="2:7">
      <c r="B10461" s="55" t="s">
        <v>266</v>
      </c>
      <c r="C10461" s="55" t="s">
        <v>4356</v>
      </c>
      <c r="D10461" s="55" t="s">
        <v>269</v>
      </c>
      <c r="E10461" s="55" t="s">
        <v>4946</v>
      </c>
      <c r="F10461" s="55">
        <v>0</v>
      </c>
      <c r="G10461" s="55">
        <v>0</v>
      </c>
    </row>
    <row r="10462" spans="2:7">
      <c r="B10462" s="55" t="s">
        <v>266</v>
      </c>
      <c r="C10462" s="55" t="s">
        <v>4356</v>
      </c>
      <c r="D10462" s="55" t="s">
        <v>270</v>
      </c>
      <c r="E10462" s="55" t="s">
        <v>4946</v>
      </c>
      <c r="F10462" s="55">
        <v>0</v>
      </c>
      <c r="G10462" s="55">
        <v>0</v>
      </c>
    </row>
    <row r="10463" spans="2:7">
      <c r="B10463" s="55" t="s">
        <v>266</v>
      </c>
      <c r="C10463" s="55" t="s">
        <v>4356</v>
      </c>
      <c r="D10463" s="55" t="s">
        <v>267</v>
      </c>
      <c r="E10463" s="55" t="s">
        <v>4947</v>
      </c>
      <c r="F10463" s="55">
        <v>593</v>
      </c>
      <c r="G10463" s="55">
        <v>534</v>
      </c>
    </row>
    <row r="10464" spans="2:7">
      <c r="B10464" s="55" t="s">
        <v>266</v>
      </c>
      <c r="C10464" s="55" t="s">
        <v>4356</v>
      </c>
      <c r="D10464" s="55" t="s">
        <v>269</v>
      </c>
      <c r="E10464" s="55" t="s">
        <v>4947</v>
      </c>
      <c r="F10464" s="55">
        <v>127</v>
      </c>
      <c r="G10464" s="55">
        <v>128</v>
      </c>
    </row>
    <row r="10465" spans="2:7">
      <c r="B10465" s="55" t="s">
        <v>266</v>
      </c>
      <c r="C10465" s="55" t="s">
        <v>4356</v>
      </c>
      <c r="D10465" s="55" t="s">
        <v>270</v>
      </c>
      <c r="E10465" s="55" t="s">
        <v>4947</v>
      </c>
      <c r="F10465" s="55">
        <v>50</v>
      </c>
      <c r="G10465" s="55">
        <v>60</v>
      </c>
    </row>
    <row r="10466" spans="2:7">
      <c r="B10466" s="55" t="s">
        <v>266</v>
      </c>
      <c r="C10466" s="55" t="s">
        <v>4356</v>
      </c>
      <c r="D10466" s="55" t="s">
        <v>267</v>
      </c>
      <c r="E10466" s="55" t="s">
        <v>4948</v>
      </c>
      <c r="F10466" s="55">
        <v>1006</v>
      </c>
      <c r="G10466" s="55">
        <v>1198</v>
      </c>
    </row>
    <row r="10467" spans="2:7">
      <c r="B10467" s="55" t="s">
        <v>266</v>
      </c>
      <c r="C10467" s="55" t="s">
        <v>4356</v>
      </c>
      <c r="D10467" s="55" t="s">
        <v>269</v>
      </c>
      <c r="E10467" s="55" t="s">
        <v>4948</v>
      </c>
      <c r="F10467" s="55">
        <v>798</v>
      </c>
      <c r="G10467" s="55">
        <v>746</v>
      </c>
    </row>
    <row r="10468" spans="2:7">
      <c r="B10468" s="55" t="s">
        <v>266</v>
      </c>
      <c r="C10468" s="55" t="s">
        <v>4356</v>
      </c>
      <c r="D10468" s="55" t="s">
        <v>270</v>
      </c>
      <c r="E10468" s="55" t="s">
        <v>4948</v>
      </c>
      <c r="F10468" s="55">
        <v>538</v>
      </c>
      <c r="G10468" s="55">
        <v>430</v>
      </c>
    </row>
    <row r="10469" spans="2:7">
      <c r="B10469" s="55" t="s">
        <v>266</v>
      </c>
      <c r="C10469" s="55" t="s">
        <v>4356</v>
      </c>
      <c r="D10469" s="55" t="s">
        <v>269</v>
      </c>
      <c r="E10469" s="55" t="s">
        <v>4949</v>
      </c>
      <c r="F10469" s="55">
        <v>0</v>
      </c>
      <c r="G10469" s="55">
        <v>0</v>
      </c>
    </row>
    <row r="10470" spans="2:7">
      <c r="B10470" s="55" t="s">
        <v>266</v>
      </c>
      <c r="C10470" s="55" t="s">
        <v>4356</v>
      </c>
      <c r="D10470" s="55" t="s">
        <v>267</v>
      </c>
      <c r="E10470" s="55" t="s">
        <v>816</v>
      </c>
      <c r="F10470" s="55">
        <v>48</v>
      </c>
      <c r="G10470" s="55">
        <v>84</v>
      </c>
    </row>
    <row r="10471" spans="2:7">
      <c r="B10471" s="55" t="s">
        <v>266</v>
      </c>
      <c r="C10471" s="55" t="s">
        <v>4356</v>
      </c>
      <c r="D10471" s="55" t="s">
        <v>269</v>
      </c>
      <c r="E10471" s="55" t="s">
        <v>816</v>
      </c>
      <c r="F10471" s="55">
        <v>14</v>
      </c>
      <c r="G10471" s="55">
        <v>65</v>
      </c>
    </row>
    <row r="10472" spans="2:7">
      <c r="B10472" s="55" t="s">
        <v>266</v>
      </c>
      <c r="C10472" s="55" t="s">
        <v>4356</v>
      </c>
      <c r="D10472" s="55" t="s">
        <v>270</v>
      </c>
      <c r="E10472" s="55" t="s">
        <v>816</v>
      </c>
      <c r="F10472" s="55">
        <v>7</v>
      </c>
      <c r="G10472" s="55">
        <v>1</v>
      </c>
    </row>
    <row r="10473" spans="2:7">
      <c r="B10473" s="55" t="s">
        <v>266</v>
      </c>
      <c r="C10473" s="55" t="s">
        <v>4356</v>
      </c>
      <c r="D10473" s="55" t="s">
        <v>267</v>
      </c>
      <c r="E10473" s="55" t="s">
        <v>3080</v>
      </c>
      <c r="F10473" s="55">
        <v>11</v>
      </c>
      <c r="G10473" s="55">
        <v>14</v>
      </c>
    </row>
    <row r="10474" spans="2:7">
      <c r="B10474" s="55" t="s">
        <v>266</v>
      </c>
      <c r="C10474" s="55" t="s">
        <v>4356</v>
      </c>
      <c r="D10474" s="55" t="s">
        <v>269</v>
      </c>
      <c r="E10474" s="55" t="s">
        <v>3080</v>
      </c>
      <c r="F10474" s="55">
        <v>0</v>
      </c>
      <c r="G10474" s="55">
        <v>0</v>
      </c>
    </row>
    <row r="10475" spans="2:7">
      <c r="B10475" s="55" t="s">
        <v>266</v>
      </c>
      <c r="C10475" s="55" t="s">
        <v>4356</v>
      </c>
      <c r="D10475" s="55" t="s">
        <v>270</v>
      </c>
      <c r="E10475" s="55" t="s">
        <v>3080</v>
      </c>
      <c r="F10475" s="55">
        <v>0</v>
      </c>
      <c r="G10475" s="55">
        <v>0</v>
      </c>
    </row>
    <row r="10476" spans="2:7">
      <c r="B10476" s="55" t="s">
        <v>266</v>
      </c>
      <c r="C10476" s="55" t="s">
        <v>4356</v>
      </c>
      <c r="D10476" s="55" t="s">
        <v>267</v>
      </c>
      <c r="E10476" s="55" t="s">
        <v>4950</v>
      </c>
      <c r="F10476" s="55">
        <v>263</v>
      </c>
      <c r="G10476" s="55">
        <v>230</v>
      </c>
    </row>
    <row r="10477" spans="2:7">
      <c r="B10477" s="55" t="s">
        <v>266</v>
      </c>
      <c r="C10477" s="55" t="s">
        <v>4356</v>
      </c>
      <c r="D10477" s="55" t="s">
        <v>269</v>
      </c>
      <c r="E10477" s="55" t="s">
        <v>4950</v>
      </c>
      <c r="F10477" s="55">
        <v>17</v>
      </c>
      <c r="G10477" s="55">
        <v>82</v>
      </c>
    </row>
    <row r="10478" spans="2:7">
      <c r="B10478" s="55" t="s">
        <v>266</v>
      </c>
      <c r="C10478" s="55" t="s">
        <v>4356</v>
      </c>
      <c r="D10478" s="55" t="s">
        <v>270</v>
      </c>
      <c r="E10478" s="55" t="s">
        <v>4950</v>
      </c>
      <c r="F10478" s="55">
        <v>42</v>
      </c>
      <c r="G10478" s="55">
        <v>43</v>
      </c>
    </row>
    <row r="10479" spans="2:7">
      <c r="B10479" s="55" t="s">
        <v>266</v>
      </c>
      <c r="C10479" s="55" t="s">
        <v>4356</v>
      </c>
      <c r="D10479" s="55" t="s">
        <v>267</v>
      </c>
      <c r="E10479" s="55" t="s">
        <v>4951</v>
      </c>
      <c r="F10479" s="55">
        <v>2</v>
      </c>
      <c r="G10479" s="55">
        <v>0</v>
      </c>
    </row>
    <row r="10480" spans="2:7">
      <c r="B10480" s="55" t="s">
        <v>266</v>
      </c>
      <c r="C10480" s="55" t="s">
        <v>4356</v>
      </c>
      <c r="D10480" s="55" t="s">
        <v>267</v>
      </c>
      <c r="E10480" s="55" t="s">
        <v>4952</v>
      </c>
      <c r="F10480" s="55">
        <v>15</v>
      </c>
      <c r="G10480" s="55">
        <v>24</v>
      </c>
    </row>
    <row r="10481" spans="2:7">
      <c r="B10481" s="55" t="s">
        <v>266</v>
      </c>
      <c r="C10481" s="55" t="s">
        <v>4356</v>
      </c>
      <c r="D10481" s="55" t="s">
        <v>267</v>
      </c>
      <c r="E10481" s="55" t="s">
        <v>4953</v>
      </c>
      <c r="F10481" s="55">
        <v>30</v>
      </c>
      <c r="G10481" s="55">
        <v>35</v>
      </c>
    </row>
    <row r="10482" spans="2:7">
      <c r="B10482" s="55" t="s">
        <v>266</v>
      </c>
      <c r="C10482" s="55" t="s">
        <v>4356</v>
      </c>
      <c r="D10482" s="55" t="s">
        <v>269</v>
      </c>
      <c r="E10482" s="55" t="s">
        <v>4953</v>
      </c>
      <c r="F10482" s="55">
        <v>105</v>
      </c>
      <c r="G10482" s="55">
        <v>57</v>
      </c>
    </row>
    <row r="10483" spans="2:7">
      <c r="B10483" s="55" t="s">
        <v>266</v>
      </c>
      <c r="C10483" s="55" t="s">
        <v>4356</v>
      </c>
      <c r="D10483" s="55" t="s">
        <v>270</v>
      </c>
      <c r="E10483" s="55" t="s">
        <v>4953</v>
      </c>
      <c r="F10483" s="55">
        <v>5</v>
      </c>
      <c r="G10483" s="55">
        <v>3</v>
      </c>
    </row>
    <row r="10484" spans="2:7">
      <c r="B10484" s="55" t="s">
        <v>266</v>
      </c>
      <c r="C10484" s="55" t="s">
        <v>4356</v>
      </c>
      <c r="D10484" s="55" t="s">
        <v>267</v>
      </c>
      <c r="E10484" s="55" t="s">
        <v>4954</v>
      </c>
      <c r="F10484" s="55">
        <v>117</v>
      </c>
      <c r="G10484" s="55">
        <v>160</v>
      </c>
    </row>
    <row r="10485" spans="2:7">
      <c r="B10485" s="55" t="s">
        <v>266</v>
      </c>
      <c r="C10485" s="55" t="s">
        <v>4356</v>
      </c>
      <c r="D10485" s="55" t="s">
        <v>269</v>
      </c>
      <c r="E10485" s="55" t="s">
        <v>4954</v>
      </c>
      <c r="F10485" s="55">
        <v>15</v>
      </c>
      <c r="G10485" s="55">
        <v>121</v>
      </c>
    </row>
    <row r="10486" spans="2:7">
      <c r="B10486" s="55" t="s">
        <v>266</v>
      </c>
      <c r="C10486" s="55" t="s">
        <v>4356</v>
      </c>
      <c r="D10486" s="55" t="s">
        <v>270</v>
      </c>
      <c r="E10486" s="55" t="s">
        <v>4954</v>
      </c>
      <c r="F10486" s="55">
        <v>9</v>
      </c>
      <c r="G10486" s="55">
        <v>6</v>
      </c>
    </row>
    <row r="10487" spans="2:7">
      <c r="B10487" s="55" t="s">
        <v>266</v>
      </c>
      <c r="C10487" s="55" t="s">
        <v>4356</v>
      </c>
      <c r="D10487" s="55" t="s">
        <v>267</v>
      </c>
      <c r="E10487" s="55" t="s">
        <v>4955</v>
      </c>
      <c r="F10487" s="55">
        <v>12</v>
      </c>
      <c r="G10487" s="55">
        <v>20</v>
      </c>
    </row>
    <row r="10488" spans="2:7">
      <c r="B10488" s="55" t="s">
        <v>266</v>
      </c>
      <c r="C10488" s="55" t="s">
        <v>4356</v>
      </c>
      <c r="D10488" s="55" t="s">
        <v>269</v>
      </c>
      <c r="E10488" s="55" t="s">
        <v>4955</v>
      </c>
      <c r="F10488" s="55">
        <v>3</v>
      </c>
      <c r="G10488" s="55">
        <v>0</v>
      </c>
    </row>
    <row r="10489" spans="2:7">
      <c r="B10489" s="55" t="s">
        <v>266</v>
      </c>
      <c r="C10489" s="55" t="s">
        <v>4356</v>
      </c>
      <c r="D10489" s="55" t="s">
        <v>270</v>
      </c>
      <c r="E10489" s="55" t="s">
        <v>4955</v>
      </c>
      <c r="F10489" s="55">
        <v>2</v>
      </c>
      <c r="G10489" s="55">
        <v>0</v>
      </c>
    </row>
    <row r="10490" spans="2:7">
      <c r="B10490" s="55" t="s">
        <v>266</v>
      </c>
      <c r="C10490" s="55" t="s">
        <v>4356</v>
      </c>
      <c r="D10490" s="55" t="s">
        <v>267</v>
      </c>
      <c r="E10490" s="55" t="s">
        <v>4956</v>
      </c>
      <c r="F10490" s="55">
        <v>22</v>
      </c>
      <c r="G10490" s="55">
        <v>27</v>
      </c>
    </row>
    <row r="10491" spans="2:7">
      <c r="B10491" s="55" t="s">
        <v>266</v>
      </c>
      <c r="C10491" s="55" t="s">
        <v>4356</v>
      </c>
      <c r="D10491" s="55" t="s">
        <v>269</v>
      </c>
      <c r="E10491" s="55" t="s">
        <v>4956</v>
      </c>
      <c r="F10491" s="55">
        <v>0</v>
      </c>
      <c r="G10491" s="55">
        <v>12</v>
      </c>
    </row>
    <row r="10492" spans="2:7">
      <c r="B10492" s="55" t="s">
        <v>266</v>
      </c>
      <c r="C10492" s="55" t="s">
        <v>4356</v>
      </c>
      <c r="D10492" s="55" t="s">
        <v>267</v>
      </c>
      <c r="E10492" s="55" t="s">
        <v>4957</v>
      </c>
      <c r="F10492" s="55">
        <v>48</v>
      </c>
      <c r="G10492" s="55">
        <v>73</v>
      </c>
    </row>
    <row r="10493" spans="2:7">
      <c r="B10493" s="55" t="s">
        <v>266</v>
      </c>
      <c r="C10493" s="55" t="s">
        <v>4356</v>
      </c>
      <c r="D10493" s="55" t="s">
        <v>269</v>
      </c>
      <c r="E10493" s="55" t="s">
        <v>4957</v>
      </c>
      <c r="F10493" s="55">
        <v>13</v>
      </c>
      <c r="G10493" s="55">
        <v>35</v>
      </c>
    </row>
    <row r="10494" spans="2:7">
      <c r="B10494" s="55" t="s">
        <v>266</v>
      </c>
      <c r="C10494" s="55" t="s">
        <v>4356</v>
      </c>
      <c r="D10494" s="55" t="s">
        <v>270</v>
      </c>
      <c r="E10494" s="55" t="s">
        <v>4957</v>
      </c>
      <c r="F10494" s="55">
        <v>19</v>
      </c>
      <c r="G10494" s="55">
        <v>15</v>
      </c>
    </row>
    <row r="10495" spans="2:7">
      <c r="B10495" s="55" t="s">
        <v>266</v>
      </c>
      <c r="C10495" s="55" t="s">
        <v>4356</v>
      </c>
      <c r="D10495" s="55" t="s">
        <v>267</v>
      </c>
      <c r="E10495" s="55" t="s">
        <v>4958</v>
      </c>
      <c r="F10495" s="55">
        <v>46</v>
      </c>
      <c r="G10495" s="55">
        <v>36</v>
      </c>
    </row>
    <row r="10496" spans="2:7">
      <c r="B10496" s="55" t="s">
        <v>266</v>
      </c>
      <c r="C10496" s="55" t="s">
        <v>4356</v>
      </c>
      <c r="D10496" s="55" t="s">
        <v>269</v>
      </c>
      <c r="E10496" s="55" t="s">
        <v>4958</v>
      </c>
      <c r="F10496" s="55">
        <v>0</v>
      </c>
      <c r="G10496" s="55">
        <v>1</v>
      </c>
    </row>
    <row r="10497" spans="2:7">
      <c r="B10497" s="55" t="s">
        <v>266</v>
      </c>
      <c r="C10497" s="55" t="s">
        <v>4356</v>
      </c>
      <c r="D10497" s="55" t="s">
        <v>270</v>
      </c>
      <c r="E10497" s="55" t="s">
        <v>4958</v>
      </c>
      <c r="F10497" s="55">
        <v>7</v>
      </c>
      <c r="G10497" s="55">
        <v>0</v>
      </c>
    </row>
    <row r="10498" spans="2:7">
      <c r="B10498" s="55" t="s">
        <v>266</v>
      </c>
      <c r="C10498" s="55" t="s">
        <v>4356</v>
      </c>
      <c r="D10498" s="55" t="s">
        <v>267</v>
      </c>
      <c r="E10498" s="55" t="s">
        <v>4959</v>
      </c>
      <c r="F10498" s="55">
        <v>2</v>
      </c>
      <c r="G10498" s="55">
        <v>0</v>
      </c>
    </row>
    <row r="10499" spans="2:7">
      <c r="B10499" s="55" t="s">
        <v>266</v>
      </c>
      <c r="C10499" s="55" t="s">
        <v>4356</v>
      </c>
      <c r="D10499" s="55" t="s">
        <v>269</v>
      </c>
      <c r="E10499" s="55" t="s">
        <v>4959</v>
      </c>
      <c r="F10499" s="55">
        <v>0</v>
      </c>
      <c r="G10499" s="55">
        <v>0</v>
      </c>
    </row>
    <row r="10500" spans="2:7">
      <c r="B10500" s="55" t="s">
        <v>266</v>
      </c>
      <c r="C10500" s="55" t="s">
        <v>4356</v>
      </c>
      <c r="D10500" s="55" t="s">
        <v>267</v>
      </c>
      <c r="E10500" s="55" t="s">
        <v>2437</v>
      </c>
      <c r="F10500" s="55">
        <v>2</v>
      </c>
      <c r="G10500" s="55">
        <v>2</v>
      </c>
    </row>
    <row r="10501" spans="2:7">
      <c r="B10501" s="55" t="s">
        <v>266</v>
      </c>
      <c r="C10501" s="55" t="s">
        <v>4356</v>
      </c>
      <c r="D10501" s="55" t="s">
        <v>267</v>
      </c>
      <c r="E10501" s="55" t="s">
        <v>4960</v>
      </c>
      <c r="F10501" s="55">
        <v>1</v>
      </c>
      <c r="G10501" s="55">
        <v>3</v>
      </c>
    </row>
    <row r="10502" spans="2:7">
      <c r="B10502" s="55" t="s">
        <v>266</v>
      </c>
      <c r="C10502" s="55" t="s">
        <v>4356</v>
      </c>
      <c r="D10502" s="55" t="s">
        <v>269</v>
      </c>
      <c r="E10502" s="55" t="s">
        <v>4960</v>
      </c>
      <c r="F10502" s="55">
        <v>3</v>
      </c>
      <c r="G10502" s="55">
        <v>4</v>
      </c>
    </row>
    <row r="10503" spans="2:7">
      <c r="B10503" s="55" t="s">
        <v>266</v>
      </c>
      <c r="C10503" s="55" t="s">
        <v>4356</v>
      </c>
      <c r="D10503" s="55" t="s">
        <v>267</v>
      </c>
      <c r="E10503" s="55" t="s">
        <v>4961</v>
      </c>
      <c r="F10503" s="55">
        <v>379</v>
      </c>
      <c r="G10503" s="55">
        <v>213</v>
      </c>
    </row>
    <row r="10504" spans="2:7">
      <c r="B10504" s="55" t="s">
        <v>266</v>
      </c>
      <c r="C10504" s="55" t="s">
        <v>4356</v>
      </c>
      <c r="D10504" s="55" t="s">
        <v>269</v>
      </c>
      <c r="E10504" s="55" t="s">
        <v>4961</v>
      </c>
      <c r="F10504" s="55">
        <v>635</v>
      </c>
      <c r="G10504" s="55">
        <v>425</v>
      </c>
    </row>
    <row r="10505" spans="2:7">
      <c r="B10505" s="55" t="s">
        <v>266</v>
      </c>
      <c r="C10505" s="55" t="s">
        <v>4356</v>
      </c>
      <c r="D10505" s="55" t="s">
        <v>270</v>
      </c>
      <c r="E10505" s="55" t="s">
        <v>4961</v>
      </c>
      <c r="F10505" s="55">
        <v>118</v>
      </c>
      <c r="G10505" s="55">
        <v>71</v>
      </c>
    </row>
    <row r="10506" spans="2:7">
      <c r="B10506" s="55" t="s">
        <v>266</v>
      </c>
      <c r="C10506" s="55" t="s">
        <v>4356</v>
      </c>
      <c r="D10506" s="55" t="s">
        <v>267</v>
      </c>
      <c r="E10506" s="55" t="s">
        <v>4962</v>
      </c>
      <c r="F10506" s="55">
        <v>1</v>
      </c>
      <c r="G10506" s="55">
        <v>4</v>
      </c>
    </row>
    <row r="10507" spans="2:7">
      <c r="B10507" s="55" t="s">
        <v>266</v>
      </c>
      <c r="C10507" s="55" t="s">
        <v>4356</v>
      </c>
      <c r="D10507" s="55" t="s">
        <v>267</v>
      </c>
      <c r="E10507" s="55" t="s">
        <v>4963</v>
      </c>
      <c r="F10507" s="55">
        <v>24</v>
      </c>
      <c r="G10507" s="55">
        <v>25</v>
      </c>
    </row>
    <row r="10508" spans="2:7">
      <c r="B10508" s="55" t="s">
        <v>266</v>
      </c>
      <c r="C10508" s="55" t="s">
        <v>4356</v>
      </c>
      <c r="D10508" s="55" t="s">
        <v>269</v>
      </c>
      <c r="E10508" s="55" t="s">
        <v>4963</v>
      </c>
      <c r="F10508" s="55">
        <v>16</v>
      </c>
      <c r="G10508" s="55">
        <v>6</v>
      </c>
    </row>
    <row r="10509" spans="2:7">
      <c r="B10509" s="55" t="s">
        <v>266</v>
      </c>
      <c r="C10509" s="55" t="s">
        <v>4356</v>
      </c>
      <c r="D10509" s="55" t="s">
        <v>270</v>
      </c>
      <c r="E10509" s="55" t="s">
        <v>4963</v>
      </c>
      <c r="F10509" s="55">
        <v>0</v>
      </c>
      <c r="G10509" s="55">
        <v>0</v>
      </c>
    </row>
    <row r="10510" spans="2:7">
      <c r="B10510" s="55" t="s">
        <v>266</v>
      </c>
      <c r="C10510" s="55" t="s">
        <v>4356</v>
      </c>
      <c r="D10510" s="55" t="s">
        <v>267</v>
      </c>
      <c r="E10510" s="55" t="s">
        <v>4964</v>
      </c>
      <c r="F10510" s="55">
        <v>0</v>
      </c>
      <c r="G10510" s="55">
        <v>0</v>
      </c>
    </row>
    <row r="10511" spans="2:7">
      <c r="B10511" s="55" t="s">
        <v>266</v>
      </c>
      <c r="C10511" s="55" t="s">
        <v>4356</v>
      </c>
      <c r="D10511" s="55" t="s">
        <v>269</v>
      </c>
      <c r="E10511" s="55" t="s">
        <v>4964</v>
      </c>
      <c r="F10511" s="55">
        <v>2</v>
      </c>
      <c r="G10511" s="55">
        <v>0</v>
      </c>
    </row>
    <row r="10512" spans="2:7">
      <c r="B10512" s="55" t="s">
        <v>266</v>
      </c>
      <c r="C10512" s="55" t="s">
        <v>4356</v>
      </c>
      <c r="D10512" s="55" t="s">
        <v>270</v>
      </c>
      <c r="E10512" s="55" t="s">
        <v>4964</v>
      </c>
      <c r="F10512" s="55">
        <v>0</v>
      </c>
      <c r="G10512" s="55">
        <v>0</v>
      </c>
    </row>
    <row r="10513" spans="2:7">
      <c r="B10513" s="55" t="s">
        <v>266</v>
      </c>
      <c r="C10513" s="55" t="s">
        <v>4356</v>
      </c>
      <c r="D10513" s="55" t="s">
        <v>267</v>
      </c>
      <c r="E10513" s="55" t="s">
        <v>4965</v>
      </c>
      <c r="F10513" s="55">
        <v>16</v>
      </c>
      <c r="G10513" s="55">
        <v>0</v>
      </c>
    </row>
    <row r="10514" spans="2:7">
      <c r="B10514" s="55" t="s">
        <v>266</v>
      </c>
      <c r="C10514" s="55" t="s">
        <v>4356</v>
      </c>
      <c r="D10514" s="55" t="s">
        <v>269</v>
      </c>
      <c r="E10514" s="55" t="s">
        <v>4965</v>
      </c>
      <c r="F10514" s="55">
        <v>4</v>
      </c>
      <c r="G10514" s="55">
        <v>0</v>
      </c>
    </row>
    <row r="10515" spans="2:7">
      <c r="B10515" s="55" t="s">
        <v>266</v>
      </c>
      <c r="C10515" s="55" t="s">
        <v>4356</v>
      </c>
      <c r="D10515" s="55" t="s">
        <v>267</v>
      </c>
      <c r="E10515" s="55" t="s">
        <v>4966</v>
      </c>
      <c r="F10515" s="55">
        <v>119</v>
      </c>
      <c r="G10515" s="55">
        <v>81</v>
      </c>
    </row>
    <row r="10516" spans="2:7">
      <c r="B10516" s="55" t="s">
        <v>266</v>
      </c>
      <c r="C10516" s="55" t="s">
        <v>4356</v>
      </c>
      <c r="D10516" s="55" t="s">
        <v>269</v>
      </c>
      <c r="E10516" s="55" t="s">
        <v>4966</v>
      </c>
      <c r="F10516" s="55">
        <v>11</v>
      </c>
      <c r="G10516" s="55">
        <v>23</v>
      </c>
    </row>
    <row r="10517" spans="2:7">
      <c r="B10517" s="55" t="s">
        <v>266</v>
      </c>
      <c r="C10517" s="55" t="s">
        <v>4356</v>
      </c>
      <c r="D10517" s="55" t="s">
        <v>270</v>
      </c>
      <c r="E10517" s="55" t="s">
        <v>4966</v>
      </c>
      <c r="F10517" s="55">
        <v>7</v>
      </c>
      <c r="G10517" s="55">
        <v>12</v>
      </c>
    </row>
    <row r="10518" spans="2:7">
      <c r="B10518" s="55" t="s">
        <v>266</v>
      </c>
      <c r="C10518" s="55" t="s">
        <v>4356</v>
      </c>
      <c r="D10518" s="55" t="s">
        <v>267</v>
      </c>
      <c r="E10518" s="55" t="s">
        <v>4967</v>
      </c>
      <c r="F10518" s="55">
        <v>34</v>
      </c>
      <c r="G10518" s="55">
        <v>32</v>
      </c>
    </row>
    <row r="10519" spans="2:7">
      <c r="B10519" s="55" t="s">
        <v>266</v>
      </c>
      <c r="C10519" s="55" t="s">
        <v>4356</v>
      </c>
      <c r="D10519" s="55" t="s">
        <v>269</v>
      </c>
      <c r="E10519" s="55" t="s">
        <v>4967</v>
      </c>
      <c r="F10519" s="55">
        <v>2</v>
      </c>
      <c r="G10519" s="55">
        <v>2</v>
      </c>
    </row>
    <row r="10520" spans="2:7">
      <c r="B10520" s="55" t="s">
        <v>266</v>
      </c>
      <c r="C10520" s="55" t="s">
        <v>4356</v>
      </c>
      <c r="D10520" s="55" t="s">
        <v>270</v>
      </c>
      <c r="E10520" s="55" t="s">
        <v>4967</v>
      </c>
      <c r="F10520" s="55">
        <v>0</v>
      </c>
      <c r="G10520" s="55">
        <v>0</v>
      </c>
    </row>
    <row r="10521" spans="2:7">
      <c r="B10521" s="55" t="s">
        <v>266</v>
      </c>
      <c r="C10521" s="55" t="s">
        <v>4356</v>
      </c>
      <c r="D10521" s="55" t="s">
        <v>267</v>
      </c>
      <c r="E10521" s="55" t="s">
        <v>4968</v>
      </c>
      <c r="F10521" s="55">
        <v>492</v>
      </c>
      <c r="G10521" s="55">
        <v>487</v>
      </c>
    </row>
    <row r="10522" spans="2:7">
      <c r="B10522" s="55" t="s">
        <v>266</v>
      </c>
      <c r="C10522" s="55" t="s">
        <v>4356</v>
      </c>
      <c r="D10522" s="55" t="s">
        <v>269</v>
      </c>
      <c r="E10522" s="55" t="s">
        <v>4968</v>
      </c>
      <c r="F10522" s="55">
        <v>554</v>
      </c>
      <c r="G10522" s="55">
        <v>612</v>
      </c>
    </row>
    <row r="10523" spans="2:7">
      <c r="B10523" s="55" t="s">
        <v>266</v>
      </c>
      <c r="C10523" s="55" t="s">
        <v>4356</v>
      </c>
      <c r="D10523" s="55" t="s">
        <v>270</v>
      </c>
      <c r="E10523" s="55" t="s">
        <v>4968</v>
      </c>
      <c r="F10523" s="55">
        <v>426</v>
      </c>
      <c r="G10523" s="55">
        <v>418</v>
      </c>
    </row>
    <row r="10524" spans="2:7">
      <c r="B10524" s="55" t="s">
        <v>266</v>
      </c>
      <c r="C10524" s="55" t="s">
        <v>4356</v>
      </c>
      <c r="D10524" s="55" t="s">
        <v>267</v>
      </c>
      <c r="E10524" s="55" t="s">
        <v>4969</v>
      </c>
      <c r="F10524" s="55">
        <v>70</v>
      </c>
      <c r="G10524" s="55">
        <v>46</v>
      </c>
    </row>
    <row r="10525" spans="2:7">
      <c r="B10525" s="55" t="s">
        <v>266</v>
      </c>
      <c r="C10525" s="55" t="s">
        <v>4356</v>
      </c>
      <c r="D10525" s="55" t="s">
        <v>269</v>
      </c>
      <c r="E10525" s="55" t="s">
        <v>4969</v>
      </c>
      <c r="F10525" s="55">
        <v>91</v>
      </c>
      <c r="G10525" s="55">
        <v>142</v>
      </c>
    </row>
    <row r="10526" spans="2:7">
      <c r="B10526" s="55" t="s">
        <v>266</v>
      </c>
      <c r="C10526" s="55" t="s">
        <v>4356</v>
      </c>
      <c r="D10526" s="55" t="s">
        <v>270</v>
      </c>
      <c r="E10526" s="55" t="s">
        <v>4969</v>
      </c>
      <c r="F10526" s="55">
        <v>0</v>
      </c>
      <c r="G10526" s="55">
        <v>0</v>
      </c>
    </row>
    <row r="10527" spans="2:7">
      <c r="B10527" s="55" t="s">
        <v>266</v>
      </c>
      <c r="C10527" s="55" t="s">
        <v>4356</v>
      </c>
      <c r="D10527" s="55" t="s">
        <v>267</v>
      </c>
      <c r="E10527" s="55" t="s">
        <v>4970</v>
      </c>
      <c r="F10527" s="55">
        <v>16</v>
      </c>
      <c r="G10527" s="55">
        <v>7</v>
      </c>
    </row>
    <row r="10528" spans="2:7">
      <c r="B10528" s="55" t="s">
        <v>266</v>
      </c>
      <c r="C10528" s="55" t="s">
        <v>4356</v>
      </c>
      <c r="D10528" s="55" t="s">
        <v>269</v>
      </c>
      <c r="E10528" s="55" t="s">
        <v>4970</v>
      </c>
      <c r="F10528" s="55">
        <v>2</v>
      </c>
      <c r="G10528" s="55">
        <v>7</v>
      </c>
    </row>
    <row r="10529" spans="2:7">
      <c r="B10529" s="55" t="s">
        <v>266</v>
      </c>
      <c r="C10529" s="55" t="s">
        <v>4356</v>
      </c>
      <c r="D10529" s="55" t="s">
        <v>270</v>
      </c>
      <c r="E10529" s="55" t="s">
        <v>4970</v>
      </c>
      <c r="F10529" s="55">
        <v>3</v>
      </c>
      <c r="G10529" s="55">
        <v>1</v>
      </c>
    </row>
    <row r="10530" spans="2:7">
      <c r="B10530" s="55" t="s">
        <v>266</v>
      </c>
      <c r="C10530" s="55" t="s">
        <v>4356</v>
      </c>
      <c r="D10530" s="55" t="s">
        <v>267</v>
      </c>
      <c r="E10530" s="55" t="s">
        <v>4971</v>
      </c>
      <c r="F10530" s="55">
        <v>164</v>
      </c>
      <c r="G10530" s="55">
        <v>171</v>
      </c>
    </row>
    <row r="10531" spans="2:7">
      <c r="B10531" s="55" t="s">
        <v>266</v>
      </c>
      <c r="C10531" s="55" t="s">
        <v>4356</v>
      </c>
      <c r="D10531" s="55" t="s">
        <v>269</v>
      </c>
      <c r="E10531" s="55" t="s">
        <v>4971</v>
      </c>
      <c r="F10531" s="55">
        <v>92</v>
      </c>
      <c r="G10531" s="55">
        <v>77</v>
      </c>
    </row>
    <row r="10532" spans="2:7">
      <c r="B10532" s="55" t="s">
        <v>266</v>
      </c>
      <c r="C10532" s="55" t="s">
        <v>4356</v>
      </c>
      <c r="D10532" s="55" t="s">
        <v>270</v>
      </c>
      <c r="E10532" s="55" t="s">
        <v>4971</v>
      </c>
      <c r="F10532" s="55">
        <v>15</v>
      </c>
      <c r="G10532" s="55">
        <v>24</v>
      </c>
    </row>
    <row r="10533" spans="2:7">
      <c r="B10533" s="55" t="s">
        <v>266</v>
      </c>
      <c r="C10533" s="55" t="s">
        <v>4356</v>
      </c>
      <c r="D10533" s="55" t="s">
        <v>267</v>
      </c>
      <c r="E10533" s="55" t="s">
        <v>4972</v>
      </c>
      <c r="F10533" s="55">
        <v>59</v>
      </c>
      <c r="G10533" s="55">
        <v>174</v>
      </c>
    </row>
    <row r="10534" spans="2:7">
      <c r="B10534" s="55" t="s">
        <v>266</v>
      </c>
      <c r="C10534" s="55" t="s">
        <v>4356</v>
      </c>
      <c r="D10534" s="55" t="s">
        <v>269</v>
      </c>
      <c r="E10534" s="55" t="s">
        <v>4972</v>
      </c>
      <c r="F10534" s="55">
        <v>31</v>
      </c>
      <c r="G10534" s="55">
        <v>33</v>
      </c>
    </row>
    <row r="10535" spans="2:7">
      <c r="B10535" s="55" t="s">
        <v>266</v>
      </c>
      <c r="C10535" s="55" t="s">
        <v>4356</v>
      </c>
      <c r="D10535" s="55" t="s">
        <v>270</v>
      </c>
      <c r="E10535" s="55" t="s">
        <v>4972</v>
      </c>
      <c r="F10535" s="55">
        <v>16</v>
      </c>
      <c r="G10535" s="55">
        <v>29</v>
      </c>
    </row>
    <row r="10536" spans="2:7">
      <c r="B10536" s="55" t="s">
        <v>266</v>
      </c>
      <c r="C10536" s="55" t="s">
        <v>4356</v>
      </c>
      <c r="D10536" s="55" t="s">
        <v>267</v>
      </c>
      <c r="E10536" s="55" t="s">
        <v>4973</v>
      </c>
      <c r="F10536" s="55">
        <v>3174</v>
      </c>
      <c r="G10536" s="55">
        <v>5024</v>
      </c>
    </row>
    <row r="10537" spans="2:7">
      <c r="B10537" s="55" t="s">
        <v>266</v>
      </c>
      <c r="C10537" s="55" t="s">
        <v>4356</v>
      </c>
      <c r="D10537" s="55" t="s">
        <v>269</v>
      </c>
      <c r="E10537" s="55" t="s">
        <v>4973</v>
      </c>
      <c r="F10537" s="55">
        <v>1350</v>
      </c>
      <c r="G10537" s="55">
        <v>2672</v>
      </c>
    </row>
    <row r="10538" spans="2:7">
      <c r="B10538" s="55" t="s">
        <v>266</v>
      </c>
      <c r="C10538" s="55" t="s">
        <v>4356</v>
      </c>
      <c r="D10538" s="55" t="s">
        <v>270</v>
      </c>
      <c r="E10538" s="55" t="s">
        <v>4973</v>
      </c>
      <c r="F10538" s="55">
        <v>204</v>
      </c>
      <c r="G10538" s="55">
        <v>986</v>
      </c>
    </row>
    <row r="10539" spans="2:7">
      <c r="B10539" s="55" t="s">
        <v>266</v>
      </c>
      <c r="C10539" s="55" t="s">
        <v>4356</v>
      </c>
      <c r="D10539" s="55" t="s">
        <v>267</v>
      </c>
      <c r="E10539" s="55" t="s">
        <v>839</v>
      </c>
      <c r="F10539" s="55">
        <v>0</v>
      </c>
      <c r="G10539" s="55">
        <v>14</v>
      </c>
    </row>
    <row r="10540" spans="2:7">
      <c r="B10540" s="55" t="s">
        <v>266</v>
      </c>
      <c r="C10540" s="55" t="s">
        <v>4356</v>
      </c>
      <c r="D10540" s="55" t="s">
        <v>269</v>
      </c>
      <c r="E10540" s="55" t="s">
        <v>839</v>
      </c>
      <c r="F10540" s="55">
        <v>1</v>
      </c>
      <c r="G10540" s="55">
        <v>4</v>
      </c>
    </row>
    <row r="10541" spans="2:7">
      <c r="B10541" s="55" t="s">
        <v>266</v>
      </c>
      <c r="C10541" s="55" t="s">
        <v>4356</v>
      </c>
      <c r="D10541" s="55" t="s">
        <v>270</v>
      </c>
      <c r="E10541" s="55" t="s">
        <v>839</v>
      </c>
      <c r="F10541" s="55">
        <v>0</v>
      </c>
      <c r="G10541" s="55">
        <v>0</v>
      </c>
    </row>
    <row r="10542" spans="2:7">
      <c r="B10542" s="55" t="s">
        <v>266</v>
      </c>
      <c r="C10542" s="55" t="s">
        <v>4356</v>
      </c>
      <c r="D10542" s="55" t="s">
        <v>267</v>
      </c>
      <c r="E10542" s="55" t="s">
        <v>4974</v>
      </c>
      <c r="F10542" s="55">
        <v>2</v>
      </c>
      <c r="G10542" s="55">
        <v>2</v>
      </c>
    </row>
    <row r="10543" spans="2:7">
      <c r="B10543" s="55" t="s">
        <v>266</v>
      </c>
      <c r="C10543" s="55" t="s">
        <v>4356</v>
      </c>
      <c r="D10543" s="55" t="s">
        <v>269</v>
      </c>
      <c r="E10543" s="55" t="s">
        <v>4974</v>
      </c>
      <c r="F10543" s="55">
        <v>1</v>
      </c>
      <c r="G10543" s="55">
        <v>0</v>
      </c>
    </row>
    <row r="10544" spans="2:7">
      <c r="B10544" s="55" t="s">
        <v>266</v>
      </c>
      <c r="C10544" s="55" t="s">
        <v>4356</v>
      </c>
      <c r="D10544" s="55" t="s">
        <v>267</v>
      </c>
      <c r="E10544" s="55" t="s">
        <v>4975</v>
      </c>
      <c r="F10544" s="55">
        <v>256</v>
      </c>
      <c r="G10544" s="55">
        <v>149</v>
      </c>
    </row>
    <row r="10545" spans="2:7">
      <c r="B10545" s="55" t="s">
        <v>266</v>
      </c>
      <c r="C10545" s="55" t="s">
        <v>4356</v>
      </c>
      <c r="D10545" s="55" t="s">
        <v>269</v>
      </c>
      <c r="E10545" s="55" t="s">
        <v>4975</v>
      </c>
      <c r="F10545" s="55">
        <v>462</v>
      </c>
      <c r="G10545" s="55">
        <v>386</v>
      </c>
    </row>
    <row r="10546" spans="2:7">
      <c r="B10546" s="55" t="s">
        <v>266</v>
      </c>
      <c r="C10546" s="55" t="s">
        <v>4356</v>
      </c>
      <c r="D10546" s="55" t="s">
        <v>270</v>
      </c>
      <c r="E10546" s="55" t="s">
        <v>4975</v>
      </c>
      <c r="F10546" s="55">
        <v>236</v>
      </c>
      <c r="G10546" s="55">
        <v>220</v>
      </c>
    </row>
    <row r="10547" spans="2:7">
      <c r="B10547" s="55" t="s">
        <v>266</v>
      </c>
      <c r="C10547" s="55" t="s">
        <v>4356</v>
      </c>
      <c r="D10547" s="55" t="s">
        <v>267</v>
      </c>
      <c r="E10547" s="55" t="s">
        <v>4976</v>
      </c>
      <c r="F10547" s="55">
        <v>101</v>
      </c>
      <c r="G10547" s="55">
        <v>89</v>
      </c>
    </row>
    <row r="10548" spans="2:7">
      <c r="B10548" s="55" t="s">
        <v>266</v>
      </c>
      <c r="C10548" s="55" t="s">
        <v>4356</v>
      </c>
      <c r="D10548" s="55" t="s">
        <v>269</v>
      </c>
      <c r="E10548" s="55" t="s">
        <v>4976</v>
      </c>
      <c r="F10548" s="55">
        <v>6</v>
      </c>
      <c r="G10548" s="55">
        <v>3</v>
      </c>
    </row>
    <row r="10549" spans="2:7">
      <c r="B10549" s="55" t="s">
        <v>266</v>
      </c>
      <c r="C10549" s="55" t="s">
        <v>4356</v>
      </c>
      <c r="D10549" s="55" t="s">
        <v>270</v>
      </c>
      <c r="E10549" s="55" t="s">
        <v>4976</v>
      </c>
      <c r="F10549" s="55">
        <v>4</v>
      </c>
      <c r="G10549" s="55">
        <v>9</v>
      </c>
    </row>
    <row r="10550" spans="2:7">
      <c r="B10550" s="55" t="s">
        <v>266</v>
      </c>
      <c r="C10550" s="55" t="s">
        <v>4356</v>
      </c>
      <c r="D10550" s="55" t="s">
        <v>267</v>
      </c>
      <c r="E10550" s="55" t="s">
        <v>4977</v>
      </c>
      <c r="F10550" s="55">
        <v>6</v>
      </c>
      <c r="G10550" s="55">
        <v>8</v>
      </c>
    </row>
    <row r="10551" spans="2:7">
      <c r="B10551" s="55" t="s">
        <v>266</v>
      </c>
      <c r="C10551" s="55" t="s">
        <v>4356</v>
      </c>
      <c r="D10551" s="55" t="s">
        <v>269</v>
      </c>
      <c r="E10551" s="55" t="s">
        <v>4977</v>
      </c>
      <c r="F10551" s="55">
        <v>12</v>
      </c>
      <c r="G10551" s="55">
        <v>8</v>
      </c>
    </row>
    <row r="10552" spans="2:7">
      <c r="B10552" s="55" t="s">
        <v>266</v>
      </c>
      <c r="C10552" s="55" t="s">
        <v>4356</v>
      </c>
      <c r="D10552" s="55" t="s">
        <v>270</v>
      </c>
      <c r="E10552" s="55" t="s">
        <v>4977</v>
      </c>
      <c r="F10552" s="55">
        <v>0</v>
      </c>
      <c r="G10552" s="55">
        <v>0</v>
      </c>
    </row>
    <row r="10553" spans="2:7">
      <c r="B10553" s="55" t="s">
        <v>266</v>
      </c>
      <c r="C10553" s="55" t="s">
        <v>4356</v>
      </c>
      <c r="D10553" s="55" t="s">
        <v>267</v>
      </c>
      <c r="E10553" s="55" t="s">
        <v>4978</v>
      </c>
      <c r="F10553" s="55">
        <v>4</v>
      </c>
      <c r="G10553" s="55">
        <v>0</v>
      </c>
    </row>
    <row r="10554" spans="2:7">
      <c r="B10554" s="55" t="s">
        <v>266</v>
      </c>
      <c r="C10554" s="55" t="s">
        <v>4356</v>
      </c>
      <c r="D10554" s="55" t="s">
        <v>269</v>
      </c>
      <c r="E10554" s="55" t="s">
        <v>4978</v>
      </c>
      <c r="F10554" s="55">
        <v>0</v>
      </c>
      <c r="G10554" s="55">
        <v>0</v>
      </c>
    </row>
    <row r="10555" spans="2:7">
      <c r="B10555" s="55" t="s">
        <v>266</v>
      </c>
      <c r="C10555" s="55" t="s">
        <v>4356</v>
      </c>
      <c r="D10555" s="55" t="s">
        <v>267</v>
      </c>
      <c r="E10555" s="55" t="s">
        <v>4979</v>
      </c>
      <c r="F10555" s="55">
        <v>585</v>
      </c>
      <c r="G10555" s="55">
        <v>415</v>
      </c>
    </row>
    <row r="10556" spans="2:7">
      <c r="B10556" s="55" t="s">
        <v>266</v>
      </c>
      <c r="C10556" s="55" t="s">
        <v>4356</v>
      </c>
      <c r="D10556" s="55" t="s">
        <v>269</v>
      </c>
      <c r="E10556" s="55" t="s">
        <v>4979</v>
      </c>
      <c r="F10556" s="55">
        <v>147</v>
      </c>
      <c r="G10556" s="55">
        <v>132</v>
      </c>
    </row>
    <row r="10557" spans="2:7">
      <c r="B10557" s="55" t="s">
        <v>266</v>
      </c>
      <c r="C10557" s="55" t="s">
        <v>4356</v>
      </c>
      <c r="D10557" s="55" t="s">
        <v>270</v>
      </c>
      <c r="E10557" s="55" t="s">
        <v>4979</v>
      </c>
      <c r="F10557" s="55">
        <v>200</v>
      </c>
      <c r="G10557" s="55">
        <v>226</v>
      </c>
    </row>
    <row r="10558" spans="2:7">
      <c r="B10558" s="55" t="s">
        <v>266</v>
      </c>
      <c r="C10558" s="55" t="s">
        <v>4356</v>
      </c>
      <c r="D10558" s="55" t="s">
        <v>267</v>
      </c>
      <c r="E10558" s="55" t="s">
        <v>4980</v>
      </c>
      <c r="F10558" s="55">
        <v>387</v>
      </c>
      <c r="G10558" s="55">
        <v>374</v>
      </c>
    </row>
    <row r="10559" spans="2:7">
      <c r="B10559" s="55" t="s">
        <v>266</v>
      </c>
      <c r="C10559" s="55" t="s">
        <v>4356</v>
      </c>
      <c r="D10559" s="55" t="s">
        <v>269</v>
      </c>
      <c r="E10559" s="55" t="s">
        <v>4980</v>
      </c>
      <c r="F10559" s="55">
        <v>209</v>
      </c>
      <c r="G10559" s="55">
        <v>167</v>
      </c>
    </row>
    <row r="10560" spans="2:7">
      <c r="B10560" s="55" t="s">
        <v>266</v>
      </c>
      <c r="C10560" s="55" t="s">
        <v>4356</v>
      </c>
      <c r="D10560" s="55" t="s">
        <v>270</v>
      </c>
      <c r="E10560" s="55" t="s">
        <v>4980</v>
      </c>
      <c r="F10560" s="55">
        <v>55</v>
      </c>
      <c r="G10560" s="55">
        <v>49</v>
      </c>
    </row>
    <row r="10561" spans="2:7">
      <c r="B10561" s="55" t="s">
        <v>266</v>
      </c>
      <c r="C10561" s="55" t="s">
        <v>4356</v>
      </c>
      <c r="D10561" s="55" t="s">
        <v>267</v>
      </c>
      <c r="E10561" s="55" t="s">
        <v>4981</v>
      </c>
      <c r="F10561" s="55">
        <v>5</v>
      </c>
      <c r="G10561" s="55">
        <v>2</v>
      </c>
    </row>
    <row r="10562" spans="2:7">
      <c r="B10562" s="55" t="s">
        <v>266</v>
      </c>
      <c r="C10562" s="55" t="s">
        <v>4356</v>
      </c>
      <c r="D10562" s="55" t="s">
        <v>269</v>
      </c>
      <c r="E10562" s="55" t="s">
        <v>4981</v>
      </c>
      <c r="F10562" s="55">
        <v>0</v>
      </c>
      <c r="G10562" s="55">
        <v>1</v>
      </c>
    </row>
    <row r="10563" spans="2:7">
      <c r="B10563" s="55" t="s">
        <v>266</v>
      </c>
      <c r="C10563" s="55" t="s">
        <v>4356</v>
      </c>
      <c r="D10563" s="55" t="s">
        <v>270</v>
      </c>
      <c r="E10563" s="55" t="s">
        <v>4981</v>
      </c>
      <c r="F10563" s="55">
        <v>0</v>
      </c>
      <c r="G10563" s="55">
        <v>0</v>
      </c>
    </row>
    <row r="10564" spans="2:7">
      <c r="B10564" s="55" t="s">
        <v>266</v>
      </c>
      <c r="C10564" s="55" t="s">
        <v>157</v>
      </c>
      <c r="D10564" s="55" t="s">
        <v>267</v>
      </c>
      <c r="E10564" s="55" t="s">
        <v>4982</v>
      </c>
      <c r="F10564" s="55">
        <v>0</v>
      </c>
      <c r="G10564" s="55">
        <v>5</v>
      </c>
    </row>
    <row r="10565" spans="2:7">
      <c r="B10565" s="55" t="s">
        <v>266</v>
      </c>
      <c r="C10565" s="55" t="s">
        <v>157</v>
      </c>
      <c r="D10565" s="55" t="s">
        <v>267</v>
      </c>
      <c r="E10565" s="55" t="s">
        <v>4983</v>
      </c>
      <c r="F10565" s="55">
        <v>36</v>
      </c>
      <c r="G10565" s="55">
        <v>29</v>
      </c>
    </row>
    <row r="10566" spans="2:7">
      <c r="B10566" s="55" t="s">
        <v>266</v>
      </c>
      <c r="C10566" s="55" t="s">
        <v>157</v>
      </c>
      <c r="D10566" s="55" t="s">
        <v>269</v>
      </c>
      <c r="E10566" s="55" t="s">
        <v>4983</v>
      </c>
      <c r="F10566" s="55">
        <v>127</v>
      </c>
      <c r="G10566" s="55">
        <v>24</v>
      </c>
    </row>
    <row r="10567" spans="2:7">
      <c r="B10567" s="55" t="s">
        <v>266</v>
      </c>
      <c r="C10567" s="55" t="s">
        <v>157</v>
      </c>
      <c r="D10567" s="55" t="s">
        <v>270</v>
      </c>
      <c r="E10567" s="55" t="s">
        <v>4983</v>
      </c>
      <c r="F10567" s="55">
        <v>0</v>
      </c>
      <c r="G10567" s="55">
        <v>0</v>
      </c>
    </row>
    <row r="10568" spans="2:7">
      <c r="B10568" s="55" t="s">
        <v>266</v>
      </c>
      <c r="C10568" s="55" t="s">
        <v>157</v>
      </c>
      <c r="D10568" s="55" t="s">
        <v>267</v>
      </c>
      <c r="E10568" s="55" t="s">
        <v>4984</v>
      </c>
      <c r="F10568" s="55">
        <v>2424</v>
      </c>
      <c r="G10568" s="55">
        <v>2898</v>
      </c>
    </row>
    <row r="10569" spans="2:7">
      <c r="B10569" s="55" t="s">
        <v>266</v>
      </c>
      <c r="C10569" s="55" t="s">
        <v>157</v>
      </c>
      <c r="D10569" s="55" t="s">
        <v>269</v>
      </c>
      <c r="E10569" s="55" t="s">
        <v>4984</v>
      </c>
      <c r="F10569" s="55">
        <v>1855</v>
      </c>
      <c r="G10569" s="55">
        <v>3321</v>
      </c>
    </row>
    <row r="10570" spans="2:7">
      <c r="B10570" s="55" t="s">
        <v>266</v>
      </c>
      <c r="C10570" s="55" t="s">
        <v>157</v>
      </c>
      <c r="D10570" s="55" t="s">
        <v>270</v>
      </c>
      <c r="E10570" s="55" t="s">
        <v>4984</v>
      </c>
      <c r="F10570" s="55">
        <v>1569</v>
      </c>
      <c r="G10570" s="55">
        <v>1884</v>
      </c>
    </row>
    <row r="10571" spans="2:7">
      <c r="B10571" s="55" t="s">
        <v>266</v>
      </c>
      <c r="C10571" s="55" t="s">
        <v>157</v>
      </c>
      <c r="D10571" s="55" t="s">
        <v>267</v>
      </c>
      <c r="E10571" s="55" t="s">
        <v>4985</v>
      </c>
      <c r="F10571" s="55">
        <v>15</v>
      </c>
      <c r="G10571" s="55">
        <v>10</v>
      </c>
    </row>
    <row r="10572" spans="2:7">
      <c r="B10572" s="55" t="s">
        <v>266</v>
      </c>
      <c r="C10572" s="55" t="s">
        <v>157</v>
      </c>
      <c r="D10572" s="55" t="s">
        <v>269</v>
      </c>
      <c r="E10572" s="55" t="s">
        <v>4985</v>
      </c>
      <c r="F10572" s="55">
        <v>0</v>
      </c>
      <c r="G10572" s="55">
        <v>0</v>
      </c>
    </row>
    <row r="10573" spans="2:7">
      <c r="B10573" s="55" t="s">
        <v>266</v>
      </c>
      <c r="C10573" s="55" t="s">
        <v>157</v>
      </c>
      <c r="D10573" s="55" t="s">
        <v>270</v>
      </c>
      <c r="E10573" s="55" t="s">
        <v>4985</v>
      </c>
      <c r="F10573" s="55">
        <v>2</v>
      </c>
      <c r="G10573" s="55">
        <v>0</v>
      </c>
    </row>
    <row r="10574" spans="2:7">
      <c r="B10574" s="55" t="s">
        <v>266</v>
      </c>
      <c r="C10574" s="55" t="s">
        <v>157</v>
      </c>
      <c r="D10574" s="55" t="s">
        <v>267</v>
      </c>
      <c r="E10574" s="55" t="s">
        <v>3524</v>
      </c>
      <c r="F10574" s="55">
        <v>38</v>
      </c>
      <c r="G10574" s="55">
        <v>22</v>
      </c>
    </row>
    <row r="10575" spans="2:7">
      <c r="B10575" s="55" t="s">
        <v>266</v>
      </c>
      <c r="C10575" s="55" t="s">
        <v>157</v>
      </c>
      <c r="D10575" s="55" t="s">
        <v>269</v>
      </c>
      <c r="E10575" s="55" t="s">
        <v>3524</v>
      </c>
      <c r="F10575" s="55">
        <v>58</v>
      </c>
      <c r="G10575" s="55">
        <v>11</v>
      </c>
    </row>
    <row r="10576" spans="2:7">
      <c r="B10576" s="55" t="s">
        <v>266</v>
      </c>
      <c r="C10576" s="55" t="s">
        <v>157</v>
      </c>
      <c r="D10576" s="55" t="s">
        <v>270</v>
      </c>
      <c r="E10576" s="55" t="s">
        <v>3524</v>
      </c>
      <c r="F10576" s="55">
        <v>0</v>
      </c>
      <c r="G10576" s="55">
        <v>0</v>
      </c>
    </row>
    <row r="10577" spans="2:7">
      <c r="B10577" s="55" t="s">
        <v>266</v>
      </c>
      <c r="C10577" s="55" t="s">
        <v>157</v>
      </c>
      <c r="D10577" s="55" t="s">
        <v>267</v>
      </c>
      <c r="E10577" s="55" t="s">
        <v>4986</v>
      </c>
      <c r="F10577" s="55">
        <v>128</v>
      </c>
      <c r="G10577" s="55">
        <v>39</v>
      </c>
    </row>
    <row r="10578" spans="2:7">
      <c r="B10578" s="55" t="s">
        <v>266</v>
      </c>
      <c r="C10578" s="55" t="s">
        <v>157</v>
      </c>
      <c r="D10578" s="55" t="s">
        <v>269</v>
      </c>
      <c r="E10578" s="55" t="s">
        <v>4986</v>
      </c>
      <c r="F10578" s="55">
        <v>9</v>
      </c>
      <c r="G10578" s="55">
        <v>63</v>
      </c>
    </row>
    <row r="10579" spans="2:7">
      <c r="B10579" s="55" t="s">
        <v>266</v>
      </c>
      <c r="C10579" s="55" t="s">
        <v>157</v>
      </c>
      <c r="D10579" s="55" t="s">
        <v>270</v>
      </c>
      <c r="E10579" s="55" t="s">
        <v>4986</v>
      </c>
      <c r="F10579" s="55">
        <v>9</v>
      </c>
      <c r="G10579" s="55">
        <v>1</v>
      </c>
    </row>
    <row r="10580" spans="2:7">
      <c r="B10580" s="55" t="s">
        <v>266</v>
      </c>
      <c r="C10580" s="55" t="s">
        <v>157</v>
      </c>
      <c r="D10580" s="55" t="s">
        <v>267</v>
      </c>
      <c r="E10580" s="55" t="s">
        <v>4987</v>
      </c>
      <c r="F10580" s="55">
        <v>209</v>
      </c>
      <c r="G10580" s="55">
        <v>173</v>
      </c>
    </row>
    <row r="10581" spans="2:7">
      <c r="B10581" s="55" t="s">
        <v>266</v>
      </c>
      <c r="C10581" s="55" t="s">
        <v>157</v>
      </c>
      <c r="D10581" s="55" t="s">
        <v>269</v>
      </c>
      <c r="E10581" s="55" t="s">
        <v>4987</v>
      </c>
      <c r="F10581" s="55">
        <v>106</v>
      </c>
      <c r="G10581" s="55">
        <v>50</v>
      </c>
    </row>
    <row r="10582" spans="2:7">
      <c r="B10582" s="55" t="s">
        <v>266</v>
      </c>
      <c r="C10582" s="55" t="s">
        <v>157</v>
      </c>
      <c r="D10582" s="55" t="s">
        <v>270</v>
      </c>
      <c r="E10582" s="55" t="s">
        <v>4987</v>
      </c>
      <c r="F10582" s="55">
        <v>0</v>
      </c>
      <c r="G10582" s="55">
        <v>42</v>
      </c>
    </row>
    <row r="10583" spans="2:7">
      <c r="B10583" s="55" t="s">
        <v>266</v>
      </c>
      <c r="C10583" s="55" t="s">
        <v>157</v>
      </c>
      <c r="D10583" s="55" t="s">
        <v>267</v>
      </c>
      <c r="E10583" s="55" t="s">
        <v>4988</v>
      </c>
      <c r="F10583" s="55">
        <v>0</v>
      </c>
      <c r="G10583" s="55">
        <v>0</v>
      </c>
    </row>
    <row r="10584" spans="2:7">
      <c r="B10584" s="55" t="s">
        <v>266</v>
      </c>
      <c r="C10584" s="55" t="s">
        <v>157</v>
      </c>
      <c r="D10584" s="55" t="s">
        <v>267</v>
      </c>
      <c r="E10584" s="55" t="s">
        <v>4989</v>
      </c>
      <c r="F10584" s="55">
        <v>6</v>
      </c>
      <c r="G10584" s="55">
        <v>24</v>
      </c>
    </row>
    <row r="10585" spans="2:7">
      <c r="B10585" s="55" t="s">
        <v>266</v>
      </c>
      <c r="C10585" s="55" t="s">
        <v>157</v>
      </c>
      <c r="D10585" s="55" t="s">
        <v>270</v>
      </c>
      <c r="E10585" s="55" t="s">
        <v>4989</v>
      </c>
      <c r="F10585" s="55">
        <v>2</v>
      </c>
      <c r="G10585" s="55">
        <v>0</v>
      </c>
    </row>
    <row r="10586" spans="2:7">
      <c r="B10586" s="55" t="s">
        <v>266</v>
      </c>
      <c r="C10586" s="55" t="s">
        <v>157</v>
      </c>
      <c r="D10586" s="55" t="s">
        <v>267</v>
      </c>
      <c r="E10586" s="55" t="s">
        <v>4990</v>
      </c>
      <c r="F10586" s="55">
        <v>12</v>
      </c>
      <c r="G10586" s="55">
        <v>27</v>
      </c>
    </row>
    <row r="10587" spans="2:7">
      <c r="B10587" s="55" t="s">
        <v>266</v>
      </c>
      <c r="C10587" s="55" t="s">
        <v>157</v>
      </c>
      <c r="D10587" s="55" t="s">
        <v>270</v>
      </c>
      <c r="E10587" s="55" t="s">
        <v>4990</v>
      </c>
      <c r="F10587" s="55">
        <v>0</v>
      </c>
      <c r="G10587" s="55">
        <v>3</v>
      </c>
    </row>
    <row r="10588" spans="2:7">
      <c r="B10588" s="55" t="s">
        <v>266</v>
      </c>
      <c r="C10588" s="55" t="s">
        <v>157</v>
      </c>
      <c r="D10588" s="55" t="s">
        <v>267</v>
      </c>
      <c r="E10588" s="55" t="s">
        <v>288</v>
      </c>
      <c r="F10588" s="55">
        <v>32</v>
      </c>
      <c r="G10588" s="55">
        <v>18</v>
      </c>
    </row>
    <row r="10589" spans="2:7">
      <c r="B10589" s="55" t="s">
        <v>266</v>
      </c>
      <c r="C10589" s="55" t="s">
        <v>157</v>
      </c>
      <c r="D10589" s="55" t="s">
        <v>269</v>
      </c>
      <c r="E10589" s="55" t="s">
        <v>288</v>
      </c>
      <c r="F10589" s="55">
        <v>6</v>
      </c>
      <c r="G10589" s="55">
        <v>40</v>
      </c>
    </row>
    <row r="10590" spans="2:7">
      <c r="B10590" s="55" t="s">
        <v>266</v>
      </c>
      <c r="C10590" s="55" t="s">
        <v>157</v>
      </c>
      <c r="D10590" s="55" t="s">
        <v>270</v>
      </c>
      <c r="E10590" s="55" t="s">
        <v>288</v>
      </c>
      <c r="F10590" s="55">
        <v>0</v>
      </c>
      <c r="G10590" s="55">
        <v>0</v>
      </c>
    </row>
    <row r="10591" spans="2:7">
      <c r="B10591" s="55" t="s">
        <v>266</v>
      </c>
      <c r="C10591" s="55" t="s">
        <v>157</v>
      </c>
      <c r="D10591" s="55" t="s">
        <v>267</v>
      </c>
      <c r="E10591" s="55" t="s">
        <v>4991</v>
      </c>
      <c r="F10591" s="55">
        <v>45</v>
      </c>
      <c r="G10591" s="55">
        <v>24</v>
      </c>
    </row>
    <row r="10592" spans="2:7">
      <c r="B10592" s="55" t="s">
        <v>266</v>
      </c>
      <c r="C10592" s="55" t="s">
        <v>157</v>
      </c>
      <c r="D10592" s="55" t="s">
        <v>269</v>
      </c>
      <c r="E10592" s="55" t="s">
        <v>4991</v>
      </c>
      <c r="F10592" s="55">
        <v>0</v>
      </c>
      <c r="G10592" s="55">
        <v>0</v>
      </c>
    </row>
    <row r="10593" spans="2:7">
      <c r="B10593" s="55" t="s">
        <v>266</v>
      </c>
      <c r="C10593" s="55" t="s">
        <v>157</v>
      </c>
      <c r="D10593" s="55" t="s">
        <v>270</v>
      </c>
      <c r="E10593" s="55" t="s">
        <v>4991</v>
      </c>
      <c r="F10593" s="55">
        <v>0</v>
      </c>
      <c r="G10593" s="55">
        <v>0</v>
      </c>
    </row>
    <row r="10594" spans="2:7">
      <c r="B10594" s="55" t="s">
        <v>266</v>
      </c>
      <c r="C10594" s="55" t="s">
        <v>157</v>
      </c>
      <c r="D10594" s="55" t="s">
        <v>267</v>
      </c>
      <c r="E10594" s="55" t="s">
        <v>4992</v>
      </c>
      <c r="F10594" s="55">
        <v>44</v>
      </c>
      <c r="G10594" s="55">
        <v>81</v>
      </c>
    </row>
    <row r="10595" spans="2:7">
      <c r="B10595" s="55" t="s">
        <v>266</v>
      </c>
      <c r="C10595" s="55" t="s">
        <v>157</v>
      </c>
      <c r="D10595" s="55" t="s">
        <v>269</v>
      </c>
      <c r="E10595" s="55" t="s">
        <v>4992</v>
      </c>
      <c r="F10595" s="55">
        <v>8</v>
      </c>
      <c r="G10595" s="55">
        <v>0</v>
      </c>
    </row>
    <row r="10596" spans="2:7">
      <c r="B10596" s="55" t="s">
        <v>266</v>
      </c>
      <c r="C10596" s="55" t="s">
        <v>157</v>
      </c>
      <c r="D10596" s="55" t="s">
        <v>267</v>
      </c>
      <c r="E10596" s="55" t="s">
        <v>4993</v>
      </c>
      <c r="F10596" s="55">
        <v>2</v>
      </c>
      <c r="G10596" s="55">
        <v>2</v>
      </c>
    </row>
    <row r="10597" spans="2:7">
      <c r="B10597" s="55" t="s">
        <v>266</v>
      </c>
      <c r="C10597" s="55" t="s">
        <v>157</v>
      </c>
      <c r="D10597" s="55" t="s">
        <v>270</v>
      </c>
      <c r="E10597" s="55" t="s">
        <v>4993</v>
      </c>
      <c r="F10597" s="55">
        <v>0</v>
      </c>
      <c r="G10597" s="55">
        <v>0</v>
      </c>
    </row>
    <row r="10598" spans="2:7">
      <c r="B10598" s="55" t="s">
        <v>266</v>
      </c>
      <c r="C10598" s="55" t="s">
        <v>157</v>
      </c>
      <c r="D10598" s="55" t="s">
        <v>267</v>
      </c>
      <c r="E10598" s="55" t="s">
        <v>4994</v>
      </c>
      <c r="F10598" s="55">
        <v>15</v>
      </c>
      <c r="G10598" s="55">
        <v>2</v>
      </c>
    </row>
    <row r="10599" spans="2:7">
      <c r="B10599" s="55" t="s">
        <v>266</v>
      </c>
      <c r="C10599" s="55" t="s">
        <v>157</v>
      </c>
      <c r="D10599" s="55" t="s">
        <v>267</v>
      </c>
      <c r="E10599" s="55" t="s">
        <v>4995</v>
      </c>
      <c r="F10599" s="55">
        <v>2</v>
      </c>
      <c r="G10599" s="55">
        <v>0</v>
      </c>
    </row>
    <row r="10600" spans="2:7">
      <c r="B10600" s="55" t="s">
        <v>266</v>
      </c>
      <c r="C10600" s="55" t="s">
        <v>157</v>
      </c>
      <c r="D10600" s="55" t="s">
        <v>267</v>
      </c>
      <c r="E10600" s="55" t="s">
        <v>4996</v>
      </c>
      <c r="F10600" s="55">
        <v>368</v>
      </c>
      <c r="G10600" s="55">
        <v>330</v>
      </c>
    </row>
    <row r="10601" spans="2:7">
      <c r="B10601" s="55" t="s">
        <v>266</v>
      </c>
      <c r="C10601" s="55" t="s">
        <v>157</v>
      </c>
      <c r="D10601" s="55" t="s">
        <v>269</v>
      </c>
      <c r="E10601" s="55" t="s">
        <v>4996</v>
      </c>
      <c r="F10601" s="55">
        <v>86</v>
      </c>
      <c r="G10601" s="55">
        <v>200</v>
      </c>
    </row>
    <row r="10602" spans="2:7">
      <c r="B10602" s="55" t="s">
        <v>266</v>
      </c>
      <c r="C10602" s="55" t="s">
        <v>157</v>
      </c>
      <c r="D10602" s="55" t="s">
        <v>270</v>
      </c>
      <c r="E10602" s="55" t="s">
        <v>4996</v>
      </c>
      <c r="F10602" s="55">
        <v>51</v>
      </c>
      <c r="G10602" s="55">
        <v>73</v>
      </c>
    </row>
    <row r="10603" spans="2:7">
      <c r="B10603" s="55" t="s">
        <v>266</v>
      </c>
      <c r="C10603" s="55" t="s">
        <v>157</v>
      </c>
      <c r="D10603" s="55" t="s">
        <v>267</v>
      </c>
      <c r="E10603" s="55" t="s">
        <v>3156</v>
      </c>
      <c r="F10603" s="55">
        <v>0</v>
      </c>
      <c r="G10603" s="55">
        <v>2</v>
      </c>
    </row>
    <row r="10604" spans="2:7">
      <c r="B10604" s="55" t="s">
        <v>266</v>
      </c>
      <c r="C10604" s="55" t="s">
        <v>157</v>
      </c>
      <c r="D10604" s="55" t="s">
        <v>269</v>
      </c>
      <c r="E10604" s="55" t="s">
        <v>3156</v>
      </c>
      <c r="F10604" s="55">
        <v>0</v>
      </c>
      <c r="G10604" s="55">
        <v>0</v>
      </c>
    </row>
    <row r="10605" spans="2:7">
      <c r="B10605" s="55" t="s">
        <v>266</v>
      </c>
      <c r="C10605" s="55" t="s">
        <v>157</v>
      </c>
      <c r="D10605" s="55" t="s">
        <v>270</v>
      </c>
      <c r="E10605" s="55" t="s">
        <v>3156</v>
      </c>
      <c r="F10605" s="55">
        <v>0</v>
      </c>
      <c r="G10605" s="55">
        <v>1</v>
      </c>
    </row>
    <row r="10606" spans="2:7">
      <c r="B10606" s="55" t="s">
        <v>266</v>
      </c>
      <c r="C10606" s="55" t="s">
        <v>157</v>
      </c>
      <c r="D10606" s="55" t="s">
        <v>267</v>
      </c>
      <c r="E10606" s="55" t="s">
        <v>4997</v>
      </c>
      <c r="F10606" s="55">
        <v>12</v>
      </c>
      <c r="G10606" s="55">
        <v>18</v>
      </c>
    </row>
    <row r="10607" spans="2:7">
      <c r="B10607" s="55" t="s">
        <v>266</v>
      </c>
      <c r="C10607" s="55" t="s">
        <v>157</v>
      </c>
      <c r="D10607" s="55" t="s">
        <v>269</v>
      </c>
      <c r="E10607" s="55" t="s">
        <v>4997</v>
      </c>
      <c r="F10607" s="55">
        <v>0</v>
      </c>
      <c r="G10607" s="55">
        <v>0</v>
      </c>
    </row>
    <row r="10608" spans="2:7">
      <c r="B10608" s="55" t="s">
        <v>266</v>
      </c>
      <c r="C10608" s="55" t="s">
        <v>157</v>
      </c>
      <c r="D10608" s="55" t="s">
        <v>269</v>
      </c>
      <c r="E10608" s="55" t="s">
        <v>4998</v>
      </c>
      <c r="F10608" s="55">
        <v>0</v>
      </c>
      <c r="G10608" s="55">
        <v>0</v>
      </c>
    </row>
    <row r="10609" spans="2:7">
      <c r="B10609" s="55" t="s">
        <v>266</v>
      </c>
      <c r="C10609" s="55" t="s">
        <v>157</v>
      </c>
      <c r="D10609" s="55" t="s">
        <v>267</v>
      </c>
      <c r="E10609" s="55" t="s">
        <v>4999</v>
      </c>
      <c r="F10609" s="55">
        <v>0</v>
      </c>
      <c r="G10609" s="55">
        <v>0</v>
      </c>
    </row>
    <row r="10610" spans="2:7">
      <c r="B10610" s="55" t="s">
        <v>266</v>
      </c>
      <c r="C10610" s="55" t="s">
        <v>157</v>
      </c>
      <c r="D10610" s="55" t="s">
        <v>267</v>
      </c>
      <c r="E10610" s="55" t="s">
        <v>5000</v>
      </c>
      <c r="F10610" s="55">
        <v>6</v>
      </c>
      <c r="G10610" s="55">
        <v>30</v>
      </c>
    </row>
    <row r="10611" spans="2:7">
      <c r="B10611" s="55" t="s">
        <v>266</v>
      </c>
      <c r="C10611" s="55" t="s">
        <v>157</v>
      </c>
      <c r="D10611" s="55" t="s">
        <v>269</v>
      </c>
      <c r="E10611" s="55" t="s">
        <v>5000</v>
      </c>
      <c r="F10611" s="55">
        <v>0</v>
      </c>
      <c r="G10611" s="55">
        <v>0</v>
      </c>
    </row>
    <row r="10612" spans="2:7">
      <c r="B10612" s="55" t="s">
        <v>266</v>
      </c>
      <c r="C10612" s="55" t="s">
        <v>157</v>
      </c>
      <c r="D10612" s="55" t="s">
        <v>267</v>
      </c>
      <c r="E10612" s="55" t="s">
        <v>2650</v>
      </c>
      <c r="F10612" s="55">
        <v>210</v>
      </c>
      <c r="G10612" s="55">
        <v>259</v>
      </c>
    </row>
    <row r="10613" spans="2:7">
      <c r="B10613" s="55" t="s">
        <v>266</v>
      </c>
      <c r="C10613" s="55" t="s">
        <v>157</v>
      </c>
      <c r="D10613" s="55" t="s">
        <v>269</v>
      </c>
      <c r="E10613" s="55" t="s">
        <v>2650</v>
      </c>
      <c r="F10613" s="55">
        <v>187</v>
      </c>
      <c r="G10613" s="55">
        <v>215</v>
      </c>
    </row>
    <row r="10614" spans="2:7">
      <c r="B10614" s="55" t="s">
        <v>266</v>
      </c>
      <c r="C10614" s="55" t="s">
        <v>157</v>
      </c>
      <c r="D10614" s="55" t="s">
        <v>270</v>
      </c>
      <c r="E10614" s="55" t="s">
        <v>2650</v>
      </c>
      <c r="F10614" s="55">
        <v>61</v>
      </c>
      <c r="G10614" s="55">
        <v>111</v>
      </c>
    </row>
    <row r="10615" spans="2:7">
      <c r="B10615" s="55" t="s">
        <v>266</v>
      </c>
      <c r="C10615" s="55" t="s">
        <v>157</v>
      </c>
      <c r="D10615" s="55" t="s">
        <v>267</v>
      </c>
      <c r="E10615" s="55" t="s">
        <v>5001</v>
      </c>
      <c r="F10615" s="55">
        <v>116</v>
      </c>
      <c r="G10615" s="55">
        <v>45</v>
      </c>
    </row>
    <row r="10616" spans="2:7">
      <c r="B10616" s="55" t="s">
        <v>266</v>
      </c>
      <c r="C10616" s="55" t="s">
        <v>157</v>
      </c>
      <c r="D10616" s="55" t="s">
        <v>269</v>
      </c>
      <c r="E10616" s="55" t="s">
        <v>5001</v>
      </c>
      <c r="F10616" s="55">
        <v>7</v>
      </c>
      <c r="G10616" s="55">
        <v>43</v>
      </c>
    </row>
    <row r="10617" spans="2:7">
      <c r="B10617" s="55" t="s">
        <v>266</v>
      </c>
      <c r="C10617" s="55" t="s">
        <v>157</v>
      </c>
      <c r="D10617" s="55" t="s">
        <v>270</v>
      </c>
      <c r="E10617" s="55" t="s">
        <v>5001</v>
      </c>
      <c r="F10617" s="55">
        <v>28</v>
      </c>
      <c r="G10617" s="55">
        <v>10</v>
      </c>
    </row>
    <row r="10618" spans="2:7">
      <c r="B10618" s="55" t="s">
        <v>266</v>
      </c>
      <c r="C10618" s="55" t="s">
        <v>157</v>
      </c>
      <c r="D10618" s="55" t="s">
        <v>267</v>
      </c>
      <c r="E10618" s="55" t="s">
        <v>5002</v>
      </c>
      <c r="F10618" s="55">
        <v>12</v>
      </c>
      <c r="G10618" s="55">
        <v>0</v>
      </c>
    </row>
    <row r="10619" spans="2:7">
      <c r="B10619" s="55" t="s">
        <v>266</v>
      </c>
      <c r="C10619" s="55" t="s">
        <v>157</v>
      </c>
      <c r="D10619" s="55" t="s">
        <v>270</v>
      </c>
      <c r="E10619" s="55" t="s">
        <v>5002</v>
      </c>
      <c r="F10619" s="55">
        <v>0</v>
      </c>
      <c r="G10619" s="55">
        <v>0</v>
      </c>
    </row>
    <row r="10620" spans="2:7">
      <c r="B10620" s="55" t="s">
        <v>266</v>
      </c>
      <c r="C10620" s="55" t="s">
        <v>157</v>
      </c>
      <c r="D10620" s="55" t="s">
        <v>267</v>
      </c>
      <c r="E10620" s="55" t="s">
        <v>5003</v>
      </c>
      <c r="F10620" s="55">
        <v>34</v>
      </c>
      <c r="G10620" s="55">
        <v>29</v>
      </c>
    </row>
    <row r="10621" spans="2:7">
      <c r="B10621" s="55" t="s">
        <v>266</v>
      </c>
      <c r="C10621" s="55" t="s">
        <v>157</v>
      </c>
      <c r="D10621" s="55" t="s">
        <v>269</v>
      </c>
      <c r="E10621" s="55" t="s">
        <v>5003</v>
      </c>
      <c r="F10621" s="55">
        <v>1</v>
      </c>
      <c r="G10621" s="55">
        <v>0</v>
      </c>
    </row>
    <row r="10622" spans="2:7">
      <c r="B10622" s="55" t="s">
        <v>266</v>
      </c>
      <c r="C10622" s="55" t="s">
        <v>157</v>
      </c>
      <c r="D10622" s="55" t="s">
        <v>270</v>
      </c>
      <c r="E10622" s="55" t="s">
        <v>5003</v>
      </c>
      <c r="F10622" s="55">
        <v>0</v>
      </c>
      <c r="G10622" s="55">
        <v>0</v>
      </c>
    </row>
    <row r="10623" spans="2:7">
      <c r="B10623" s="55" t="s">
        <v>266</v>
      </c>
      <c r="C10623" s="55" t="s">
        <v>157</v>
      </c>
      <c r="D10623" s="55" t="s">
        <v>267</v>
      </c>
      <c r="E10623" s="55" t="s">
        <v>5004</v>
      </c>
      <c r="F10623" s="55">
        <v>10</v>
      </c>
      <c r="G10623" s="55">
        <v>4</v>
      </c>
    </row>
    <row r="10624" spans="2:7">
      <c r="B10624" s="55" t="s">
        <v>266</v>
      </c>
      <c r="C10624" s="55" t="s">
        <v>157</v>
      </c>
      <c r="D10624" s="55" t="s">
        <v>267</v>
      </c>
      <c r="E10624" s="55" t="s">
        <v>5005</v>
      </c>
      <c r="F10624" s="55">
        <v>6</v>
      </c>
      <c r="G10624" s="55">
        <v>0</v>
      </c>
    </row>
    <row r="10625" spans="2:7">
      <c r="B10625" s="55" t="s">
        <v>266</v>
      </c>
      <c r="C10625" s="55" t="s">
        <v>157</v>
      </c>
      <c r="D10625" s="55" t="s">
        <v>270</v>
      </c>
      <c r="E10625" s="55" t="s">
        <v>5005</v>
      </c>
      <c r="F10625" s="55">
        <v>0</v>
      </c>
      <c r="G10625" s="55">
        <v>0</v>
      </c>
    </row>
    <row r="10626" spans="2:7">
      <c r="B10626" s="55" t="s">
        <v>266</v>
      </c>
      <c r="C10626" s="55" t="s">
        <v>157</v>
      </c>
      <c r="D10626" s="55" t="s">
        <v>267</v>
      </c>
      <c r="E10626" s="55" t="s">
        <v>5006</v>
      </c>
      <c r="F10626" s="55">
        <v>180</v>
      </c>
      <c r="G10626" s="55">
        <v>275</v>
      </c>
    </row>
    <row r="10627" spans="2:7">
      <c r="B10627" s="55" t="s">
        <v>266</v>
      </c>
      <c r="C10627" s="55" t="s">
        <v>157</v>
      </c>
      <c r="D10627" s="55" t="s">
        <v>269</v>
      </c>
      <c r="E10627" s="55" t="s">
        <v>5006</v>
      </c>
      <c r="F10627" s="55">
        <v>51</v>
      </c>
      <c r="G10627" s="55">
        <v>143</v>
      </c>
    </row>
    <row r="10628" spans="2:7">
      <c r="B10628" s="55" t="s">
        <v>266</v>
      </c>
      <c r="C10628" s="55" t="s">
        <v>157</v>
      </c>
      <c r="D10628" s="55" t="s">
        <v>270</v>
      </c>
      <c r="E10628" s="55" t="s">
        <v>5006</v>
      </c>
      <c r="F10628" s="55">
        <v>56</v>
      </c>
      <c r="G10628" s="55">
        <v>78</v>
      </c>
    </row>
    <row r="10629" spans="2:7">
      <c r="B10629" s="55" t="s">
        <v>266</v>
      </c>
      <c r="C10629" s="55" t="s">
        <v>157</v>
      </c>
      <c r="D10629" s="55" t="s">
        <v>267</v>
      </c>
      <c r="E10629" s="55" t="s">
        <v>5007</v>
      </c>
      <c r="F10629" s="55">
        <v>28</v>
      </c>
      <c r="G10629" s="55">
        <v>68</v>
      </c>
    </row>
    <row r="10630" spans="2:7">
      <c r="B10630" s="55" t="s">
        <v>266</v>
      </c>
      <c r="C10630" s="55" t="s">
        <v>157</v>
      </c>
      <c r="D10630" s="55" t="s">
        <v>269</v>
      </c>
      <c r="E10630" s="55" t="s">
        <v>5007</v>
      </c>
      <c r="F10630" s="55">
        <v>0</v>
      </c>
      <c r="G10630" s="55">
        <v>0</v>
      </c>
    </row>
    <row r="10631" spans="2:7">
      <c r="B10631" s="55" t="s">
        <v>266</v>
      </c>
      <c r="C10631" s="55" t="s">
        <v>157</v>
      </c>
      <c r="D10631" s="55" t="s">
        <v>267</v>
      </c>
      <c r="E10631" s="55" t="s">
        <v>5008</v>
      </c>
      <c r="F10631" s="55">
        <v>12</v>
      </c>
      <c r="G10631" s="55">
        <v>12</v>
      </c>
    </row>
    <row r="10632" spans="2:7">
      <c r="B10632" s="55" t="s">
        <v>266</v>
      </c>
      <c r="C10632" s="55" t="s">
        <v>157</v>
      </c>
      <c r="D10632" s="55" t="s">
        <v>270</v>
      </c>
      <c r="E10632" s="55" t="s">
        <v>5008</v>
      </c>
      <c r="F10632" s="55">
        <v>0</v>
      </c>
      <c r="G10632" s="55">
        <v>0</v>
      </c>
    </row>
    <row r="10633" spans="2:7">
      <c r="B10633" s="55" t="s">
        <v>266</v>
      </c>
      <c r="C10633" s="55" t="s">
        <v>157</v>
      </c>
      <c r="D10633" s="55" t="s">
        <v>267</v>
      </c>
      <c r="E10633" s="55" t="s">
        <v>5009</v>
      </c>
      <c r="F10633" s="55">
        <v>0</v>
      </c>
      <c r="G10633" s="55">
        <v>0</v>
      </c>
    </row>
    <row r="10634" spans="2:7">
      <c r="B10634" s="55" t="s">
        <v>266</v>
      </c>
      <c r="C10634" s="55" t="s">
        <v>157</v>
      </c>
      <c r="D10634" s="55" t="s">
        <v>267</v>
      </c>
      <c r="E10634" s="55" t="s">
        <v>5010</v>
      </c>
      <c r="F10634" s="55">
        <v>9</v>
      </c>
      <c r="G10634" s="55">
        <v>3</v>
      </c>
    </row>
    <row r="10635" spans="2:7">
      <c r="B10635" s="55" t="s">
        <v>266</v>
      </c>
      <c r="C10635" s="55" t="s">
        <v>157</v>
      </c>
      <c r="D10635" s="55" t="s">
        <v>267</v>
      </c>
      <c r="E10635" s="55" t="s">
        <v>5011</v>
      </c>
      <c r="F10635" s="55">
        <v>20</v>
      </c>
      <c r="G10635" s="55">
        <v>17</v>
      </c>
    </row>
    <row r="10636" spans="2:7">
      <c r="B10636" s="55" t="s">
        <v>266</v>
      </c>
      <c r="C10636" s="55" t="s">
        <v>157</v>
      </c>
      <c r="D10636" s="55" t="s">
        <v>269</v>
      </c>
      <c r="E10636" s="55" t="s">
        <v>5011</v>
      </c>
      <c r="F10636" s="55">
        <v>0</v>
      </c>
      <c r="G10636" s="55">
        <v>0</v>
      </c>
    </row>
    <row r="10637" spans="2:7">
      <c r="B10637" s="55" t="s">
        <v>266</v>
      </c>
      <c r="C10637" s="55" t="s">
        <v>157</v>
      </c>
      <c r="D10637" s="55" t="s">
        <v>267</v>
      </c>
      <c r="E10637" s="55" t="s">
        <v>5012</v>
      </c>
      <c r="F10637" s="55">
        <v>16</v>
      </c>
      <c r="G10637" s="55">
        <v>14</v>
      </c>
    </row>
    <row r="10638" spans="2:7">
      <c r="B10638" s="55" t="s">
        <v>266</v>
      </c>
      <c r="C10638" s="55" t="s">
        <v>157</v>
      </c>
      <c r="D10638" s="55" t="s">
        <v>269</v>
      </c>
      <c r="E10638" s="55" t="s">
        <v>5012</v>
      </c>
      <c r="F10638" s="55">
        <v>0</v>
      </c>
      <c r="G10638" s="55">
        <v>4</v>
      </c>
    </row>
    <row r="10639" spans="2:7">
      <c r="B10639" s="55" t="s">
        <v>266</v>
      </c>
      <c r="C10639" s="55" t="s">
        <v>157</v>
      </c>
      <c r="D10639" s="55" t="s">
        <v>270</v>
      </c>
      <c r="E10639" s="55" t="s">
        <v>5012</v>
      </c>
      <c r="F10639" s="55">
        <v>0</v>
      </c>
      <c r="G10639" s="55">
        <v>0</v>
      </c>
    </row>
    <row r="10640" spans="2:7">
      <c r="B10640" s="55" t="s">
        <v>266</v>
      </c>
      <c r="C10640" s="55" t="s">
        <v>157</v>
      </c>
      <c r="D10640" s="55" t="s">
        <v>267</v>
      </c>
      <c r="E10640" s="55" t="s">
        <v>5013</v>
      </c>
      <c r="F10640" s="55">
        <v>6</v>
      </c>
      <c r="G10640" s="55">
        <v>12</v>
      </c>
    </row>
    <row r="10641" spans="2:7">
      <c r="B10641" s="55" t="s">
        <v>266</v>
      </c>
      <c r="C10641" s="55" t="s">
        <v>157</v>
      </c>
      <c r="D10641" s="55" t="s">
        <v>269</v>
      </c>
      <c r="E10641" s="55" t="s">
        <v>5013</v>
      </c>
      <c r="F10641" s="55">
        <v>6</v>
      </c>
      <c r="G10641" s="55">
        <v>0</v>
      </c>
    </row>
    <row r="10642" spans="2:7">
      <c r="B10642" s="55" t="s">
        <v>266</v>
      </c>
      <c r="C10642" s="55" t="s">
        <v>157</v>
      </c>
      <c r="D10642" s="55" t="s">
        <v>270</v>
      </c>
      <c r="E10642" s="55" t="s">
        <v>5013</v>
      </c>
      <c r="F10642" s="55">
        <v>0</v>
      </c>
      <c r="G10642" s="55">
        <v>0</v>
      </c>
    </row>
    <row r="10643" spans="2:7">
      <c r="B10643" s="55" t="s">
        <v>266</v>
      </c>
      <c r="C10643" s="55" t="s">
        <v>157</v>
      </c>
      <c r="D10643" s="55" t="s">
        <v>267</v>
      </c>
      <c r="E10643" s="55" t="s">
        <v>5014</v>
      </c>
      <c r="F10643" s="55">
        <v>30</v>
      </c>
      <c r="G10643" s="55">
        <v>2</v>
      </c>
    </row>
    <row r="10644" spans="2:7">
      <c r="B10644" s="55" t="s">
        <v>266</v>
      </c>
      <c r="C10644" s="55" t="s">
        <v>157</v>
      </c>
      <c r="D10644" s="55" t="s">
        <v>269</v>
      </c>
      <c r="E10644" s="55" t="s">
        <v>5014</v>
      </c>
      <c r="F10644" s="55">
        <v>6</v>
      </c>
      <c r="G10644" s="55">
        <v>0</v>
      </c>
    </row>
    <row r="10645" spans="2:7">
      <c r="B10645" s="55" t="s">
        <v>266</v>
      </c>
      <c r="C10645" s="55" t="s">
        <v>157</v>
      </c>
      <c r="D10645" s="55" t="s">
        <v>267</v>
      </c>
      <c r="E10645" s="55" t="s">
        <v>5015</v>
      </c>
      <c r="F10645" s="55">
        <v>15</v>
      </c>
      <c r="G10645" s="55">
        <v>6</v>
      </c>
    </row>
    <row r="10646" spans="2:7">
      <c r="B10646" s="55" t="s">
        <v>266</v>
      </c>
      <c r="C10646" s="55" t="s">
        <v>157</v>
      </c>
      <c r="D10646" s="55" t="s">
        <v>269</v>
      </c>
      <c r="E10646" s="55" t="s">
        <v>5015</v>
      </c>
      <c r="F10646" s="55">
        <v>0</v>
      </c>
      <c r="G10646" s="55">
        <v>0</v>
      </c>
    </row>
    <row r="10647" spans="2:7">
      <c r="B10647" s="55" t="s">
        <v>266</v>
      </c>
      <c r="C10647" s="55" t="s">
        <v>157</v>
      </c>
      <c r="D10647" s="55" t="s">
        <v>270</v>
      </c>
      <c r="E10647" s="55" t="s">
        <v>5015</v>
      </c>
      <c r="F10647" s="55">
        <v>0</v>
      </c>
      <c r="G10647" s="55">
        <v>0</v>
      </c>
    </row>
    <row r="10648" spans="2:7">
      <c r="B10648" s="55" t="s">
        <v>266</v>
      </c>
      <c r="C10648" s="55" t="s">
        <v>157</v>
      </c>
      <c r="D10648" s="55" t="s">
        <v>267</v>
      </c>
      <c r="E10648" s="55" t="s">
        <v>5016</v>
      </c>
      <c r="F10648" s="55">
        <v>0</v>
      </c>
      <c r="G10648" s="55">
        <v>12</v>
      </c>
    </row>
    <row r="10649" spans="2:7">
      <c r="B10649" s="55" t="s">
        <v>266</v>
      </c>
      <c r="C10649" s="55" t="s">
        <v>157</v>
      </c>
      <c r="D10649" s="55" t="s">
        <v>269</v>
      </c>
      <c r="E10649" s="55" t="s">
        <v>5016</v>
      </c>
      <c r="F10649" s="55">
        <v>0</v>
      </c>
      <c r="G10649" s="55">
        <v>0</v>
      </c>
    </row>
    <row r="10650" spans="2:7">
      <c r="B10650" s="55" t="s">
        <v>266</v>
      </c>
      <c r="C10650" s="55" t="s">
        <v>157</v>
      </c>
      <c r="D10650" s="55" t="s">
        <v>267</v>
      </c>
      <c r="E10650" s="55" t="s">
        <v>5017</v>
      </c>
      <c r="F10650" s="55">
        <v>148</v>
      </c>
      <c r="G10650" s="55">
        <v>109</v>
      </c>
    </row>
    <row r="10651" spans="2:7">
      <c r="B10651" s="55" t="s">
        <v>266</v>
      </c>
      <c r="C10651" s="55" t="s">
        <v>157</v>
      </c>
      <c r="D10651" s="55" t="s">
        <v>269</v>
      </c>
      <c r="E10651" s="55" t="s">
        <v>5017</v>
      </c>
      <c r="F10651" s="55">
        <v>24</v>
      </c>
      <c r="G10651" s="55">
        <v>26</v>
      </c>
    </row>
    <row r="10652" spans="2:7">
      <c r="B10652" s="55" t="s">
        <v>266</v>
      </c>
      <c r="C10652" s="55" t="s">
        <v>157</v>
      </c>
      <c r="D10652" s="55" t="s">
        <v>270</v>
      </c>
      <c r="E10652" s="55" t="s">
        <v>5017</v>
      </c>
      <c r="F10652" s="55">
        <v>4</v>
      </c>
      <c r="G10652" s="55">
        <v>2</v>
      </c>
    </row>
    <row r="10653" spans="2:7">
      <c r="B10653" s="55" t="s">
        <v>266</v>
      </c>
      <c r="C10653" s="55" t="s">
        <v>157</v>
      </c>
      <c r="D10653" s="55" t="s">
        <v>267</v>
      </c>
      <c r="E10653" s="55" t="s">
        <v>5018</v>
      </c>
      <c r="F10653" s="55">
        <v>63</v>
      </c>
      <c r="G10653" s="55">
        <v>58</v>
      </c>
    </row>
    <row r="10654" spans="2:7">
      <c r="B10654" s="55" t="s">
        <v>266</v>
      </c>
      <c r="C10654" s="55" t="s">
        <v>157</v>
      </c>
      <c r="D10654" s="55" t="s">
        <v>269</v>
      </c>
      <c r="E10654" s="55" t="s">
        <v>5018</v>
      </c>
      <c r="F10654" s="55">
        <v>4</v>
      </c>
      <c r="G10654" s="55">
        <v>75</v>
      </c>
    </row>
    <row r="10655" spans="2:7">
      <c r="B10655" s="55" t="s">
        <v>266</v>
      </c>
      <c r="C10655" s="55" t="s">
        <v>157</v>
      </c>
      <c r="D10655" s="55" t="s">
        <v>270</v>
      </c>
      <c r="E10655" s="55" t="s">
        <v>5018</v>
      </c>
      <c r="F10655" s="55">
        <v>5</v>
      </c>
      <c r="G10655" s="55">
        <v>38</v>
      </c>
    </row>
    <row r="10656" spans="2:7">
      <c r="B10656" s="55" t="s">
        <v>266</v>
      </c>
      <c r="C10656" s="55" t="s">
        <v>157</v>
      </c>
      <c r="D10656" s="55" t="s">
        <v>267</v>
      </c>
      <c r="E10656" s="55" t="s">
        <v>5019</v>
      </c>
      <c r="F10656" s="55">
        <v>6</v>
      </c>
      <c r="G10656" s="55">
        <v>30</v>
      </c>
    </row>
    <row r="10657" spans="2:7">
      <c r="B10657" s="55" t="s">
        <v>266</v>
      </c>
      <c r="C10657" s="55" t="s">
        <v>157</v>
      </c>
      <c r="D10657" s="55" t="s">
        <v>267</v>
      </c>
      <c r="E10657" s="55" t="s">
        <v>5020</v>
      </c>
      <c r="F10657" s="55">
        <v>315</v>
      </c>
      <c r="G10657" s="55">
        <v>482</v>
      </c>
    </row>
    <row r="10658" spans="2:7">
      <c r="B10658" s="55" t="s">
        <v>266</v>
      </c>
      <c r="C10658" s="55" t="s">
        <v>157</v>
      </c>
      <c r="D10658" s="55" t="s">
        <v>269</v>
      </c>
      <c r="E10658" s="55" t="s">
        <v>5020</v>
      </c>
      <c r="F10658" s="55">
        <v>171</v>
      </c>
      <c r="G10658" s="55">
        <v>308</v>
      </c>
    </row>
    <row r="10659" spans="2:7">
      <c r="B10659" s="55" t="s">
        <v>266</v>
      </c>
      <c r="C10659" s="55" t="s">
        <v>157</v>
      </c>
      <c r="D10659" s="55" t="s">
        <v>270</v>
      </c>
      <c r="E10659" s="55" t="s">
        <v>5020</v>
      </c>
      <c r="F10659" s="55">
        <v>28</v>
      </c>
      <c r="G10659" s="55">
        <v>67</v>
      </c>
    </row>
    <row r="10660" spans="2:7">
      <c r="B10660" s="55" t="s">
        <v>266</v>
      </c>
      <c r="C10660" s="55" t="s">
        <v>157</v>
      </c>
      <c r="D10660" s="55" t="s">
        <v>267</v>
      </c>
      <c r="E10660" s="55" t="s">
        <v>972</v>
      </c>
      <c r="F10660" s="55">
        <v>12</v>
      </c>
      <c r="G10660" s="55">
        <v>0</v>
      </c>
    </row>
    <row r="10661" spans="2:7">
      <c r="B10661" s="55" t="s">
        <v>266</v>
      </c>
      <c r="C10661" s="55" t="s">
        <v>157</v>
      </c>
      <c r="D10661" s="55" t="s">
        <v>267</v>
      </c>
      <c r="E10661" s="55" t="s">
        <v>5021</v>
      </c>
      <c r="F10661" s="55">
        <v>2</v>
      </c>
      <c r="G10661" s="55">
        <v>24</v>
      </c>
    </row>
    <row r="10662" spans="2:7">
      <c r="B10662" s="55" t="s">
        <v>266</v>
      </c>
      <c r="C10662" s="55" t="s">
        <v>157</v>
      </c>
      <c r="D10662" s="55" t="s">
        <v>269</v>
      </c>
      <c r="E10662" s="55" t="s">
        <v>5021</v>
      </c>
      <c r="F10662" s="55">
        <v>2</v>
      </c>
      <c r="G10662" s="55">
        <v>0</v>
      </c>
    </row>
    <row r="10663" spans="2:7">
      <c r="B10663" s="55" t="s">
        <v>266</v>
      </c>
      <c r="C10663" s="55" t="s">
        <v>157</v>
      </c>
      <c r="D10663" s="55" t="s">
        <v>267</v>
      </c>
      <c r="E10663" s="55" t="s">
        <v>2977</v>
      </c>
      <c r="F10663" s="55">
        <v>23</v>
      </c>
      <c r="G10663" s="55">
        <v>4</v>
      </c>
    </row>
    <row r="10664" spans="2:7">
      <c r="B10664" s="55" t="s">
        <v>266</v>
      </c>
      <c r="C10664" s="55" t="s">
        <v>157</v>
      </c>
      <c r="D10664" s="55" t="s">
        <v>267</v>
      </c>
      <c r="E10664" s="55" t="s">
        <v>5022</v>
      </c>
      <c r="F10664" s="55">
        <v>0</v>
      </c>
      <c r="G10664" s="55">
        <v>6</v>
      </c>
    </row>
    <row r="10665" spans="2:7">
      <c r="B10665" s="55" t="s">
        <v>266</v>
      </c>
      <c r="C10665" s="55" t="s">
        <v>157</v>
      </c>
      <c r="D10665" s="55" t="s">
        <v>267</v>
      </c>
      <c r="E10665" s="55" t="s">
        <v>5023</v>
      </c>
      <c r="F10665" s="55">
        <v>10</v>
      </c>
      <c r="G10665" s="55">
        <v>23</v>
      </c>
    </row>
    <row r="10666" spans="2:7">
      <c r="B10666" s="55" t="s">
        <v>266</v>
      </c>
      <c r="C10666" s="55" t="s">
        <v>157</v>
      </c>
      <c r="D10666" s="55" t="s">
        <v>270</v>
      </c>
      <c r="E10666" s="55" t="s">
        <v>5023</v>
      </c>
      <c r="F10666" s="55">
        <v>0</v>
      </c>
      <c r="G10666" s="55">
        <v>0</v>
      </c>
    </row>
    <row r="10667" spans="2:7">
      <c r="B10667" s="55" t="s">
        <v>266</v>
      </c>
      <c r="C10667" s="55" t="s">
        <v>157</v>
      </c>
      <c r="D10667" s="55" t="s">
        <v>267</v>
      </c>
      <c r="E10667" s="55" t="s">
        <v>5024</v>
      </c>
      <c r="F10667" s="55">
        <v>23</v>
      </c>
      <c r="G10667" s="55">
        <v>17</v>
      </c>
    </row>
    <row r="10668" spans="2:7">
      <c r="B10668" s="55" t="s">
        <v>266</v>
      </c>
      <c r="C10668" s="55" t="s">
        <v>157</v>
      </c>
      <c r="D10668" s="55" t="s">
        <v>269</v>
      </c>
      <c r="E10668" s="55" t="s">
        <v>5024</v>
      </c>
      <c r="F10668" s="55">
        <v>6</v>
      </c>
      <c r="G10668" s="55">
        <v>0</v>
      </c>
    </row>
    <row r="10669" spans="2:7">
      <c r="B10669" s="55" t="s">
        <v>266</v>
      </c>
      <c r="C10669" s="55" t="s">
        <v>157</v>
      </c>
      <c r="D10669" s="55" t="s">
        <v>270</v>
      </c>
      <c r="E10669" s="55" t="s">
        <v>5024</v>
      </c>
      <c r="F10669" s="55">
        <v>0</v>
      </c>
      <c r="G10669" s="55">
        <v>0</v>
      </c>
    </row>
    <row r="10670" spans="2:7">
      <c r="B10670" s="55" t="s">
        <v>266</v>
      </c>
      <c r="C10670" s="55" t="s">
        <v>157</v>
      </c>
      <c r="D10670" s="55" t="s">
        <v>267</v>
      </c>
      <c r="E10670" s="55" t="s">
        <v>5025</v>
      </c>
      <c r="F10670" s="55">
        <v>81</v>
      </c>
      <c r="G10670" s="55">
        <v>60</v>
      </c>
    </row>
    <row r="10671" spans="2:7">
      <c r="B10671" s="55" t="s">
        <v>266</v>
      </c>
      <c r="C10671" s="55" t="s">
        <v>157</v>
      </c>
      <c r="D10671" s="55" t="s">
        <v>269</v>
      </c>
      <c r="E10671" s="55" t="s">
        <v>5025</v>
      </c>
      <c r="F10671" s="55">
        <v>6</v>
      </c>
      <c r="G10671" s="55">
        <v>11</v>
      </c>
    </row>
    <row r="10672" spans="2:7">
      <c r="B10672" s="55" t="s">
        <v>266</v>
      </c>
      <c r="C10672" s="55" t="s">
        <v>157</v>
      </c>
      <c r="D10672" s="55" t="s">
        <v>270</v>
      </c>
      <c r="E10672" s="55" t="s">
        <v>5025</v>
      </c>
      <c r="F10672" s="55">
        <v>3</v>
      </c>
      <c r="G10672" s="55">
        <v>2</v>
      </c>
    </row>
    <row r="10673" spans="2:7">
      <c r="B10673" s="55" t="s">
        <v>266</v>
      </c>
      <c r="C10673" s="55" t="s">
        <v>157</v>
      </c>
      <c r="D10673" s="55" t="s">
        <v>267</v>
      </c>
      <c r="E10673" s="55" t="s">
        <v>5026</v>
      </c>
      <c r="F10673" s="55">
        <v>7</v>
      </c>
      <c r="G10673" s="55">
        <v>6</v>
      </c>
    </row>
    <row r="10674" spans="2:7">
      <c r="B10674" s="55" t="s">
        <v>266</v>
      </c>
      <c r="C10674" s="55" t="s">
        <v>157</v>
      </c>
      <c r="D10674" s="55" t="s">
        <v>267</v>
      </c>
      <c r="E10674" s="55" t="s">
        <v>3582</v>
      </c>
      <c r="F10674" s="55">
        <v>0</v>
      </c>
      <c r="G10674" s="55">
        <v>0</v>
      </c>
    </row>
    <row r="10675" spans="2:7">
      <c r="B10675" s="55" t="s">
        <v>266</v>
      </c>
      <c r="C10675" s="55" t="s">
        <v>157</v>
      </c>
      <c r="D10675" s="55" t="s">
        <v>267</v>
      </c>
      <c r="E10675" s="55" t="s">
        <v>5027</v>
      </c>
      <c r="F10675" s="55">
        <v>68</v>
      </c>
      <c r="G10675" s="55">
        <v>30</v>
      </c>
    </row>
    <row r="10676" spans="2:7">
      <c r="B10676" s="55" t="s">
        <v>266</v>
      </c>
      <c r="C10676" s="55" t="s">
        <v>157</v>
      </c>
      <c r="D10676" s="55" t="s">
        <v>269</v>
      </c>
      <c r="E10676" s="55" t="s">
        <v>5027</v>
      </c>
      <c r="F10676" s="55">
        <v>0</v>
      </c>
      <c r="G10676" s="55">
        <v>0</v>
      </c>
    </row>
    <row r="10677" spans="2:7">
      <c r="B10677" s="55" t="s">
        <v>266</v>
      </c>
      <c r="C10677" s="55" t="s">
        <v>157</v>
      </c>
      <c r="D10677" s="55" t="s">
        <v>270</v>
      </c>
      <c r="E10677" s="55" t="s">
        <v>5027</v>
      </c>
      <c r="F10677" s="55">
        <v>20</v>
      </c>
      <c r="G10677" s="55">
        <v>1</v>
      </c>
    </row>
    <row r="10678" spans="2:7">
      <c r="B10678" s="55" t="s">
        <v>266</v>
      </c>
      <c r="C10678" s="55" t="s">
        <v>157</v>
      </c>
      <c r="D10678" s="55" t="s">
        <v>267</v>
      </c>
      <c r="E10678" s="55" t="s">
        <v>5028</v>
      </c>
      <c r="F10678" s="55">
        <v>0</v>
      </c>
      <c r="G10678" s="55">
        <v>36</v>
      </c>
    </row>
    <row r="10679" spans="2:7">
      <c r="B10679" s="55" t="s">
        <v>266</v>
      </c>
      <c r="C10679" s="55" t="s">
        <v>157</v>
      </c>
      <c r="D10679" s="55" t="s">
        <v>267</v>
      </c>
      <c r="E10679" s="55" t="s">
        <v>5029</v>
      </c>
      <c r="F10679" s="55">
        <v>45</v>
      </c>
      <c r="G10679" s="55">
        <v>28</v>
      </c>
    </row>
    <row r="10680" spans="2:7">
      <c r="B10680" s="55" t="s">
        <v>266</v>
      </c>
      <c r="C10680" s="55" t="s">
        <v>157</v>
      </c>
      <c r="D10680" s="55" t="s">
        <v>267</v>
      </c>
      <c r="E10680" s="55" t="s">
        <v>4301</v>
      </c>
      <c r="F10680" s="55">
        <v>0</v>
      </c>
      <c r="G10680" s="55">
        <v>0</v>
      </c>
    </row>
    <row r="10681" spans="2:7">
      <c r="B10681" s="55" t="s">
        <v>266</v>
      </c>
      <c r="C10681" s="55" t="s">
        <v>157</v>
      </c>
      <c r="D10681" s="55" t="s">
        <v>267</v>
      </c>
      <c r="E10681" s="55" t="s">
        <v>5030</v>
      </c>
      <c r="F10681" s="55">
        <v>0</v>
      </c>
      <c r="G10681" s="55">
        <v>0</v>
      </c>
    </row>
    <row r="10682" spans="2:7">
      <c r="B10682" s="55" t="s">
        <v>266</v>
      </c>
      <c r="C10682" s="55" t="s">
        <v>157</v>
      </c>
      <c r="D10682" s="55" t="s">
        <v>267</v>
      </c>
      <c r="E10682" s="55" t="s">
        <v>5031</v>
      </c>
      <c r="F10682" s="55">
        <v>0</v>
      </c>
      <c r="G10682" s="55">
        <v>0</v>
      </c>
    </row>
    <row r="10683" spans="2:7">
      <c r="B10683" s="55" t="s">
        <v>266</v>
      </c>
      <c r="C10683" s="55" t="s">
        <v>157</v>
      </c>
      <c r="D10683" s="55" t="s">
        <v>267</v>
      </c>
      <c r="E10683" s="55" t="s">
        <v>5032</v>
      </c>
      <c r="F10683" s="55">
        <v>157</v>
      </c>
      <c r="G10683" s="55">
        <v>99</v>
      </c>
    </row>
    <row r="10684" spans="2:7">
      <c r="B10684" s="55" t="s">
        <v>266</v>
      </c>
      <c r="C10684" s="55" t="s">
        <v>157</v>
      </c>
      <c r="D10684" s="55" t="s">
        <v>269</v>
      </c>
      <c r="E10684" s="55" t="s">
        <v>5032</v>
      </c>
      <c r="F10684" s="55">
        <v>114</v>
      </c>
      <c r="G10684" s="55">
        <v>126</v>
      </c>
    </row>
    <row r="10685" spans="2:7">
      <c r="B10685" s="55" t="s">
        <v>266</v>
      </c>
      <c r="C10685" s="55" t="s">
        <v>157</v>
      </c>
      <c r="D10685" s="55" t="s">
        <v>270</v>
      </c>
      <c r="E10685" s="55" t="s">
        <v>5032</v>
      </c>
      <c r="F10685" s="55">
        <v>4</v>
      </c>
      <c r="G10685" s="55">
        <v>30</v>
      </c>
    </row>
    <row r="10686" spans="2:7">
      <c r="B10686" s="55" t="s">
        <v>266</v>
      </c>
      <c r="C10686" s="55" t="s">
        <v>157</v>
      </c>
      <c r="D10686" s="55" t="s">
        <v>267</v>
      </c>
      <c r="E10686" s="55" t="s">
        <v>777</v>
      </c>
      <c r="F10686" s="55">
        <v>13</v>
      </c>
      <c r="G10686" s="55">
        <v>40</v>
      </c>
    </row>
    <row r="10687" spans="2:7">
      <c r="B10687" s="55" t="s">
        <v>266</v>
      </c>
      <c r="C10687" s="55" t="s">
        <v>157</v>
      </c>
      <c r="D10687" s="55" t="s">
        <v>267</v>
      </c>
      <c r="E10687" s="55" t="s">
        <v>2328</v>
      </c>
      <c r="F10687" s="55">
        <v>0</v>
      </c>
      <c r="G10687" s="55">
        <v>0</v>
      </c>
    </row>
    <row r="10688" spans="2:7">
      <c r="B10688" s="55" t="s">
        <v>266</v>
      </c>
      <c r="C10688" s="55" t="s">
        <v>157</v>
      </c>
      <c r="D10688" s="55" t="s">
        <v>267</v>
      </c>
      <c r="E10688" s="55" t="s">
        <v>5033</v>
      </c>
      <c r="F10688" s="55">
        <v>85</v>
      </c>
      <c r="G10688" s="55">
        <v>29</v>
      </c>
    </row>
    <row r="10689" spans="2:7">
      <c r="B10689" s="55" t="s">
        <v>266</v>
      </c>
      <c r="C10689" s="55" t="s">
        <v>157</v>
      </c>
      <c r="D10689" s="55" t="s">
        <v>269</v>
      </c>
      <c r="E10689" s="55" t="s">
        <v>5033</v>
      </c>
      <c r="F10689" s="55">
        <v>0</v>
      </c>
      <c r="G10689" s="55">
        <v>12</v>
      </c>
    </row>
    <row r="10690" spans="2:7">
      <c r="B10690" s="55" t="s">
        <v>266</v>
      </c>
      <c r="C10690" s="55" t="s">
        <v>157</v>
      </c>
      <c r="D10690" s="55" t="s">
        <v>270</v>
      </c>
      <c r="E10690" s="55" t="s">
        <v>5033</v>
      </c>
      <c r="F10690" s="55">
        <v>3</v>
      </c>
      <c r="G10690" s="55">
        <v>1</v>
      </c>
    </row>
    <row r="10691" spans="2:7">
      <c r="B10691" s="55" t="s">
        <v>266</v>
      </c>
      <c r="C10691" s="55" t="s">
        <v>157</v>
      </c>
      <c r="D10691" s="55" t="s">
        <v>267</v>
      </c>
      <c r="E10691" s="55" t="s">
        <v>5034</v>
      </c>
      <c r="F10691" s="55">
        <v>0</v>
      </c>
      <c r="G10691" s="55">
        <v>1</v>
      </c>
    </row>
    <row r="10692" spans="2:7">
      <c r="B10692" s="55" t="s">
        <v>266</v>
      </c>
      <c r="C10692" s="55" t="s">
        <v>157</v>
      </c>
      <c r="D10692" s="55" t="s">
        <v>269</v>
      </c>
      <c r="E10692" s="55" t="s">
        <v>5034</v>
      </c>
      <c r="F10692" s="55">
        <v>0</v>
      </c>
      <c r="G10692" s="55">
        <v>0</v>
      </c>
    </row>
    <row r="10693" spans="2:7">
      <c r="B10693" s="55" t="s">
        <v>266</v>
      </c>
      <c r="C10693" s="55" t="s">
        <v>157</v>
      </c>
      <c r="D10693" s="55" t="s">
        <v>267</v>
      </c>
      <c r="E10693" s="55" t="s">
        <v>5035</v>
      </c>
      <c r="F10693" s="55">
        <v>70</v>
      </c>
      <c r="G10693" s="55">
        <v>18</v>
      </c>
    </row>
    <row r="10694" spans="2:7">
      <c r="B10694" s="55" t="s">
        <v>266</v>
      </c>
      <c r="C10694" s="55" t="s">
        <v>157</v>
      </c>
      <c r="D10694" s="55" t="s">
        <v>269</v>
      </c>
      <c r="E10694" s="55" t="s">
        <v>5035</v>
      </c>
      <c r="F10694" s="55">
        <v>0</v>
      </c>
      <c r="G10694" s="55">
        <v>59</v>
      </c>
    </row>
    <row r="10695" spans="2:7">
      <c r="B10695" s="55" t="s">
        <v>266</v>
      </c>
      <c r="C10695" s="55" t="s">
        <v>157</v>
      </c>
      <c r="D10695" s="55" t="s">
        <v>270</v>
      </c>
      <c r="E10695" s="55" t="s">
        <v>5035</v>
      </c>
      <c r="F10695" s="55">
        <v>11</v>
      </c>
      <c r="G10695" s="55">
        <v>36</v>
      </c>
    </row>
    <row r="10696" spans="2:7">
      <c r="B10696" s="55" t="s">
        <v>266</v>
      </c>
      <c r="C10696" s="55" t="s">
        <v>157</v>
      </c>
      <c r="D10696" s="55" t="s">
        <v>267</v>
      </c>
      <c r="E10696" s="55" t="s">
        <v>5036</v>
      </c>
      <c r="F10696" s="55">
        <v>3</v>
      </c>
      <c r="G10696" s="55">
        <v>14</v>
      </c>
    </row>
    <row r="10697" spans="2:7">
      <c r="B10697" s="55" t="s">
        <v>266</v>
      </c>
      <c r="C10697" s="55" t="s">
        <v>157</v>
      </c>
      <c r="D10697" s="55" t="s">
        <v>267</v>
      </c>
      <c r="E10697" s="55" t="s">
        <v>5037</v>
      </c>
      <c r="F10697" s="55">
        <v>110</v>
      </c>
      <c r="G10697" s="55">
        <v>56</v>
      </c>
    </row>
    <row r="10698" spans="2:7">
      <c r="B10698" s="55" t="s">
        <v>266</v>
      </c>
      <c r="C10698" s="55" t="s">
        <v>157</v>
      </c>
      <c r="D10698" s="55" t="s">
        <v>269</v>
      </c>
      <c r="E10698" s="55" t="s">
        <v>5037</v>
      </c>
      <c r="F10698" s="55">
        <v>0</v>
      </c>
      <c r="G10698" s="55">
        <v>72</v>
      </c>
    </row>
    <row r="10699" spans="2:7">
      <c r="B10699" s="55" t="s">
        <v>266</v>
      </c>
      <c r="C10699" s="55" t="s">
        <v>157</v>
      </c>
      <c r="D10699" s="55" t="s">
        <v>270</v>
      </c>
      <c r="E10699" s="55" t="s">
        <v>5037</v>
      </c>
      <c r="F10699" s="55">
        <v>12</v>
      </c>
      <c r="G10699" s="55">
        <v>0</v>
      </c>
    </row>
    <row r="10700" spans="2:7">
      <c r="B10700" s="55" t="s">
        <v>266</v>
      </c>
      <c r="C10700" s="55" t="s">
        <v>160</v>
      </c>
      <c r="D10700" s="55" t="s">
        <v>267</v>
      </c>
      <c r="E10700" s="55" t="s">
        <v>3619</v>
      </c>
      <c r="F10700" s="55">
        <v>2</v>
      </c>
      <c r="G10700" s="55">
        <v>0</v>
      </c>
    </row>
    <row r="10701" spans="2:7">
      <c r="B10701" s="55" t="s">
        <v>266</v>
      </c>
      <c r="C10701" s="55" t="s">
        <v>160</v>
      </c>
      <c r="D10701" s="55" t="s">
        <v>269</v>
      </c>
      <c r="E10701" s="55" t="s">
        <v>3619</v>
      </c>
      <c r="F10701" s="55">
        <v>0</v>
      </c>
      <c r="G10701" s="55">
        <v>0</v>
      </c>
    </row>
    <row r="10702" spans="2:7">
      <c r="B10702" s="55" t="s">
        <v>266</v>
      </c>
      <c r="C10702" s="55" t="s">
        <v>160</v>
      </c>
      <c r="D10702" s="55" t="s">
        <v>267</v>
      </c>
      <c r="E10702" s="55" t="s">
        <v>5038</v>
      </c>
      <c r="F10702" s="55">
        <v>7</v>
      </c>
      <c r="G10702" s="55">
        <v>8</v>
      </c>
    </row>
    <row r="10703" spans="2:7">
      <c r="B10703" s="55" t="s">
        <v>266</v>
      </c>
      <c r="C10703" s="55" t="s">
        <v>160</v>
      </c>
      <c r="D10703" s="55" t="s">
        <v>269</v>
      </c>
      <c r="E10703" s="55" t="s">
        <v>5038</v>
      </c>
      <c r="F10703" s="55">
        <v>208</v>
      </c>
      <c r="G10703" s="55">
        <v>215</v>
      </c>
    </row>
    <row r="10704" spans="2:7">
      <c r="B10704" s="55" t="s">
        <v>266</v>
      </c>
      <c r="C10704" s="55" t="s">
        <v>160</v>
      </c>
      <c r="D10704" s="55" t="s">
        <v>270</v>
      </c>
      <c r="E10704" s="55" t="s">
        <v>5038</v>
      </c>
      <c r="F10704" s="55">
        <v>56</v>
      </c>
      <c r="G10704" s="55">
        <v>75</v>
      </c>
    </row>
    <row r="10705" spans="2:7">
      <c r="B10705" s="55" t="s">
        <v>266</v>
      </c>
      <c r="C10705" s="55" t="s">
        <v>160</v>
      </c>
      <c r="D10705" s="55" t="s">
        <v>267</v>
      </c>
      <c r="E10705" s="55" t="s">
        <v>5039</v>
      </c>
      <c r="F10705" s="55">
        <v>0</v>
      </c>
      <c r="G10705" s="55">
        <v>0</v>
      </c>
    </row>
    <row r="10706" spans="2:7">
      <c r="B10706" s="55" t="s">
        <v>266</v>
      </c>
      <c r="C10706" s="55" t="s">
        <v>160</v>
      </c>
      <c r="D10706" s="55" t="s">
        <v>267</v>
      </c>
      <c r="E10706" s="55" t="s">
        <v>5040</v>
      </c>
      <c r="F10706" s="55">
        <v>0</v>
      </c>
      <c r="G10706" s="55">
        <v>0</v>
      </c>
    </row>
    <row r="10707" spans="2:7">
      <c r="B10707" s="55" t="s">
        <v>266</v>
      </c>
      <c r="C10707" s="55" t="s">
        <v>160</v>
      </c>
      <c r="D10707" s="55" t="s">
        <v>267</v>
      </c>
      <c r="E10707" s="55" t="s">
        <v>5041</v>
      </c>
      <c r="F10707" s="55">
        <v>12</v>
      </c>
      <c r="G10707" s="55">
        <v>30</v>
      </c>
    </row>
    <row r="10708" spans="2:7">
      <c r="B10708" s="55" t="s">
        <v>266</v>
      </c>
      <c r="C10708" s="55" t="s">
        <v>160</v>
      </c>
      <c r="D10708" s="55" t="s">
        <v>267</v>
      </c>
      <c r="E10708" s="55" t="s">
        <v>5042</v>
      </c>
      <c r="F10708" s="55">
        <v>0</v>
      </c>
      <c r="G10708" s="55">
        <v>24</v>
      </c>
    </row>
    <row r="10709" spans="2:7">
      <c r="B10709" s="55" t="s">
        <v>266</v>
      </c>
      <c r="C10709" s="55" t="s">
        <v>160</v>
      </c>
      <c r="D10709" s="55" t="s">
        <v>267</v>
      </c>
      <c r="E10709" s="55" t="s">
        <v>3132</v>
      </c>
      <c r="F10709" s="55">
        <v>1</v>
      </c>
      <c r="G10709" s="55">
        <v>0</v>
      </c>
    </row>
    <row r="10710" spans="2:7">
      <c r="B10710" s="55" t="s">
        <v>266</v>
      </c>
      <c r="C10710" s="55" t="s">
        <v>160</v>
      </c>
      <c r="D10710" s="55" t="s">
        <v>267</v>
      </c>
      <c r="E10710" s="55" t="s">
        <v>5043</v>
      </c>
      <c r="F10710" s="55">
        <v>0</v>
      </c>
      <c r="G10710" s="55">
        <v>0</v>
      </c>
    </row>
    <row r="10711" spans="2:7">
      <c r="B10711" s="55" t="s">
        <v>266</v>
      </c>
      <c r="C10711" s="55" t="s">
        <v>160</v>
      </c>
      <c r="D10711" s="55" t="s">
        <v>269</v>
      </c>
      <c r="E10711" s="55" t="s">
        <v>5043</v>
      </c>
      <c r="F10711" s="55">
        <v>0</v>
      </c>
      <c r="G10711" s="55">
        <v>0</v>
      </c>
    </row>
    <row r="10712" spans="2:7">
      <c r="B10712" s="55" t="s">
        <v>266</v>
      </c>
      <c r="C10712" s="55" t="s">
        <v>160</v>
      </c>
      <c r="D10712" s="55" t="s">
        <v>270</v>
      </c>
      <c r="E10712" s="55" t="s">
        <v>5043</v>
      </c>
      <c r="F10712" s="55">
        <v>0</v>
      </c>
      <c r="G10712" s="55">
        <v>0</v>
      </c>
    </row>
    <row r="10713" spans="2:7">
      <c r="B10713" s="55" t="s">
        <v>266</v>
      </c>
      <c r="C10713" s="55" t="s">
        <v>160</v>
      </c>
      <c r="D10713" s="55" t="s">
        <v>270</v>
      </c>
      <c r="E10713" s="55" t="s">
        <v>5044</v>
      </c>
      <c r="F10713" s="55">
        <v>1</v>
      </c>
      <c r="G10713" s="55">
        <v>0</v>
      </c>
    </row>
    <row r="10714" spans="2:7">
      <c r="B10714" s="55" t="s">
        <v>266</v>
      </c>
      <c r="C10714" s="55" t="s">
        <v>160</v>
      </c>
      <c r="D10714" s="55" t="s">
        <v>267</v>
      </c>
      <c r="E10714" s="55" t="s">
        <v>5045</v>
      </c>
      <c r="F10714" s="55">
        <v>5</v>
      </c>
      <c r="G10714" s="55">
        <v>0</v>
      </c>
    </row>
    <row r="10715" spans="2:7">
      <c r="B10715" s="55" t="s">
        <v>266</v>
      </c>
      <c r="C10715" s="55" t="s">
        <v>160</v>
      </c>
      <c r="D10715" s="55" t="s">
        <v>270</v>
      </c>
      <c r="E10715" s="55" t="s">
        <v>5045</v>
      </c>
      <c r="F10715" s="55">
        <v>0</v>
      </c>
      <c r="G10715" s="55">
        <v>0</v>
      </c>
    </row>
    <row r="10716" spans="2:7">
      <c r="B10716" s="55" t="s">
        <v>266</v>
      </c>
      <c r="C10716" s="55" t="s">
        <v>160</v>
      </c>
      <c r="D10716" s="55" t="s">
        <v>269</v>
      </c>
      <c r="E10716" s="55" t="s">
        <v>545</v>
      </c>
      <c r="F10716" s="55">
        <v>0</v>
      </c>
      <c r="G10716" s="55">
        <v>3</v>
      </c>
    </row>
    <row r="10717" spans="2:7">
      <c r="B10717" s="55" t="s">
        <v>266</v>
      </c>
      <c r="C10717" s="55" t="s">
        <v>160</v>
      </c>
      <c r="D10717" s="55" t="s">
        <v>267</v>
      </c>
      <c r="E10717" s="55" t="s">
        <v>5046</v>
      </c>
      <c r="F10717" s="55">
        <v>0</v>
      </c>
      <c r="G10717" s="55">
        <v>0</v>
      </c>
    </row>
    <row r="10718" spans="2:7">
      <c r="B10718" s="55" t="s">
        <v>266</v>
      </c>
      <c r="C10718" s="55" t="s">
        <v>160</v>
      </c>
      <c r="D10718" s="55" t="s">
        <v>270</v>
      </c>
      <c r="E10718" s="55" t="s">
        <v>5046</v>
      </c>
      <c r="F10718" s="55">
        <v>0</v>
      </c>
      <c r="G10718" s="55">
        <v>2</v>
      </c>
    </row>
    <row r="10719" spans="2:7">
      <c r="B10719" s="55" t="s">
        <v>266</v>
      </c>
      <c r="C10719" s="55" t="s">
        <v>160</v>
      </c>
      <c r="D10719" s="55" t="s">
        <v>267</v>
      </c>
      <c r="E10719" s="55" t="s">
        <v>5047</v>
      </c>
      <c r="F10719" s="55">
        <v>0</v>
      </c>
      <c r="G10719" s="55">
        <v>0</v>
      </c>
    </row>
    <row r="10720" spans="2:7">
      <c r="B10720" s="55" t="s">
        <v>266</v>
      </c>
      <c r="C10720" s="55" t="s">
        <v>160</v>
      </c>
      <c r="D10720" s="55" t="s">
        <v>267</v>
      </c>
      <c r="E10720" s="55" t="s">
        <v>5048</v>
      </c>
      <c r="F10720" s="55">
        <v>0</v>
      </c>
      <c r="G10720" s="55">
        <v>0</v>
      </c>
    </row>
    <row r="10721" spans="2:7">
      <c r="B10721" s="55" t="s">
        <v>266</v>
      </c>
      <c r="C10721" s="55" t="s">
        <v>160</v>
      </c>
      <c r="D10721" s="55" t="s">
        <v>267</v>
      </c>
      <c r="E10721" s="55" t="s">
        <v>5049</v>
      </c>
      <c r="F10721" s="55">
        <v>9</v>
      </c>
      <c r="G10721" s="55">
        <v>5</v>
      </c>
    </row>
    <row r="10722" spans="2:7">
      <c r="B10722" s="55" t="s">
        <v>266</v>
      </c>
      <c r="C10722" s="55" t="s">
        <v>160</v>
      </c>
      <c r="D10722" s="55" t="s">
        <v>269</v>
      </c>
      <c r="E10722" s="55" t="s">
        <v>5049</v>
      </c>
      <c r="F10722" s="55">
        <v>83</v>
      </c>
      <c r="G10722" s="55">
        <v>53</v>
      </c>
    </row>
    <row r="10723" spans="2:7">
      <c r="B10723" s="55" t="s">
        <v>266</v>
      </c>
      <c r="C10723" s="55" t="s">
        <v>160</v>
      </c>
      <c r="D10723" s="55" t="s">
        <v>270</v>
      </c>
      <c r="E10723" s="55" t="s">
        <v>5049</v>
      </c>
      <c r="F10723" s="55">
        <v>3</v>
      </c>
      <c r="G10723" s="55">
        <v>8</v>
      </c>
    </row>
    <row r="10724" spans="2:7">
      <c r="B10724" s="55" t="s">
        <v>266</v>
      </c>
      <c r="C10724" s="55" t="s">
        <v>160</v>
      </c>
      <c r="D10724" s="55" t="s">
        <v>270</v>
      </c>
      <c r="E10724" s="55" t="s">
        <v>5050</v>
      </c>
      <c r="F10724" s="55">
        <v>0</v>
      </c>
      <c r="G10724" s="55">
        <v>0</v>
      </c>
    </row>
    <row r="10725" spans="2:7">
      <c r="B10725" s="55" t="s">
        <v>266</v>
      </c>
      <c r="C10725" s="55" t="s">
        <v>160</v>
      </c>
      <c r="D10725" s="55" t="s">
        <v>269</v>
      </c>
      <c r="E10725" s="55" t="s">
        <v>5051</v>
      </c>
      <c r="F10725" s="55">
        <v>0</v>
      </c>
      <c r="G10725" s="55">
        <v>0</v>
      </c>
    </row>
    <row r="10726" spans="2:7">
      <c r="B10726" s="55" t="s">
        <v>266</v>
      </c>
      <c r="C10726" s="55" t="s">
        <v>160</v>
      </c>
      <c r="D10726" s="55" t="s">
        <v>270</v>
      </c>
      <c r="E10726" s="55" t="s">
        <v>5051</v>
      </c>
      <c r="F10726" s="55">
        <v>0</v>
      </c>
      <c r="G10726" s="55">
        <v>0</v>
      </c>
    </row>
    <row r="10727" spans="2:7">
      <c r="B10727" s="55" t="s">
        <v>266</v>
      </c>
      <c r="C10727" s="55" t="s">
        <v>160</v>
      </c>
      <c r="D10727" s="55" t="s">
        <v>267</v>
      </c>
      <c r="E10727" s="55" t="s">
        <v>5052</v>
      </c>
      <c r="F10727" s="55">
        <v>0</v>
      </c>
      <c r="G10727" s="55">
        <v>2</v>
      </c>
    </row>
    <row r="10728" spans="2:7">
      <c r="B10728" s="55" t="s">
        <v>266</v>
      </c>
      <c r="C10728" s="55" t="s">
        <v>160</v>
      </c>
      <c r="D10728" s="55" t="s">
        <v>267</v>
      </c>
      <c r="E10728" s="55" t="s">
        <v>5053</v>
      </c>
      <c r="F10728" s="55">
        <v>0</v>
      </c>
      <c r="G10728" s="55">
        <v>0</v>
      </c>
    </row>
    <row r="10729" spans="2:7">
      <c r="B10729" s="55" t="s">
        <v>266</v>
      </c>
      <c r="C10729" s="55" t="s">
        <v>160</v>
      </c>
      <c r="D10729" s="55" t="s">
        <v>267</v>
      </c>
      <c r="E10729" s="55" t="s">
        <v>3453</v>
      </c>
      <c r="F10729" s="55">
        <v>0</v>
      </c>
      <c r="G10729" s="55">
        <v>0</v>
      </c>
    </row>
    <row r="10730" spans="2:7">
      <c r="B10730" s="55" t="s">
        <v>266</v>
      </c>
      <c r="C10730" s="55" t="s">
        <v>160</v>
      </c>
      <c r="D10730" s="55" t="s">
        <v>267</v>
      </c>
      <c r="E10730" s="55" t="s">
        <v>5054</v>
      </c>
      <c r="F10730" s="55">
        <v>2</v>
      </c>
      <c r="G10730" s="55">
        <v>7</v>
      </c>
    </row>
    <row r="10731" spans="2:7">
      <c r="B10731" s="55" t="s">
        <v>266</v>
      </c>
      <c r="C10731" s="55" t="s">
        <v>160</v>
      </c>
      <c r="D10731" s="55" t="s">
        <v>267</v>
      </c>
      <c r="E10731" s="55" t="s">
        <v>5055</v>
      </c>
      <c r="F10731" s="55">
        <v>0</v>
      </c>
      <c r="G10731" s="55">
        <v>0</v>
      </c>
    </row>
    <row r="10732" spans="2:7">
      <c r="B10732" s="55" t="s">
        <v>266</v>
      </c>
      <c r="C10732" s="55" t="s">
        <v>160</v>
      </c>
      <c r="D10732" s="55" t="s">
        <v>267</v>
      </c>
      <c r="E10732" s="55" t="s">
        <v>5056</v>
      </c>
      <c r="F10732" s="55">
        <v>0</v>
      </c>
      <c r="G10732" s="55">
        <v>0</v>
      </c>
    </row>
    <row r="10733" spans="2:7">
      <c r="B10733" s="55" t="s">
        <v>266</v>
      </c>
      <c r="C10733" s="55" t="s">
        <v>160</v>
      </c>
      <c r="D10733" s="55" t="s">
        <v>267</v>
      </c>
      <c r="E10733" s="55" t="s">
        <v>2954</v>
      </c>
      <c r="F10733" s="55">
        <v>85</v>
      </c>
      <c r="G10733" s="55">
        <v>93</v>
      </c>
    </row>
    <row r="10734" spans="2:7">
      <c r="B10734" s="55" t="s">
        <v>266</v>
      </c>
      <c r="C10734" s="55" t="s">
        <v>160</v>
      </c>
      <c r="D10734" s="55" t="s">
        <v>269</v>
      </c>
      <c r="E10734" s="55" t="s">
        <v>2954</v>
      </c>
      <c r="F10734" s="55">
        <v>245</v>
      </c>
      <c r="G10734" s="55">
        <v>175</v>
      </c>
    </row>
    <row r="10735" spans="2:7">
      <c r="B10735" s="55" t="s">
        <v>266</v>
      </c>
      <c r="C10735" s="55" t="s">
        <v>160</v>
      </c>
      <c r="D10735" s="55" t="s">
        <v>270</v>
      </c>
      <c r="E10735" s="55" t="s">
        <v>2954</v>
      </c>
      <c r="F10735" s="55">
        <v>41</v>
      </c>
      <c r="G10735" s="55">
        <v>36</v>
      </c>
    </row>
    <row r="10736" spans="2:7">
      <c r="B10736" s="55" t="s">
        <v>266</v>
      </c>
      <c r="C10736" s="55" t="s">
        <v>160</v>
      </c>
      <c r="D10736" s="55" t="s">
        <v>267</v>
      </c>
      <c r="E10736" s="55" t="s">
        <v>5057</v>
      </c>
      <c r="F10736" s="55">
        <v>0</v>
      </c>
      <c r="G10736" s="55">
        <v>0</v>
      </c>
    </row>
    <row r="10737" spans="2:7">
      <c r="B10737" s="55" t="s">
        <v>266</v>
      </c>
      <c r="C10737" s="55" t="s">
        <v>160</v>
      </c>
      <c r="D10737" s="55" t="s">
        <v>267</v>
      </c>
      <c r="E10737" s="55" t="s">
        <v>5058</v>
      </c>
      <c r="F10737" s="55">
        <v>21</v>
      </c>
      <c r="G10737" s="55">
        <v>14</v>
      </c>
    </row>
    <row r="10738" spans="2:7">
      <c r="B10738" s="55" t="s">
        <v>266</v>
      </c>
      <c r="C10738" s="55" t="s">
        <v>160</v>
      </c>
      <c r="D10738" s="55" t="s">
        <v>269</v>
      </c>
      <c r="E10738" s="55" t="s">
        <v>5058</v>
      </c>
      <c r="F10738" s="55">
        <v>32</v>
      </c>
      <c r="G10738" s="55">
        <v>27</v>
      </c>
    </row>
    <row r="10739" spans="2:7">
      <c r="B10739" s="55" t="s">
        <v>266</v>
      </c>
      <c r="C10739" s="55" t="s">
        <v>160</v>
      </c>
      <c r="D10739" s="55" t="s">
        <v>270</v>
      </c>
      <c r="E10739" s="55" t="s">
        <v>5058</v>
      </c>
      <c r="F10739" s="55">
        <v>1</v>
      </c>
      <c r="G10739" s="55">
        <v>3</v>
      </c>
    </row>
    <row r="10740" spans="2:7">
      <c r="B10740" s="55" t="s">
        <v>266</v>
      </c>
      <c r="C10740" s="55" t="s">
        <v>160</v>
      </c>
      <c r="D10740" s="55" t="s">
        <v>267</v>
      </c>
      <c r="E10740" s="55" t="s">
        <v>5059</v>
      </c>
      <c r="F10740" s="55">
        <v>13</v>
      </c>
      <c r="G10740" s="55">
        <v>0</v>
      </c>
    </row>
    <row r="10741" spans="2:7">
      <c r="B10741" s="55" t="s">
        <v>266</v>
      </c>
      <c r="C10741" s="55" t="s">
        <v>160</v>
      </c>
      <c r="D10741" s="55" t="s">
        <v>270</v>
      </c>
      <c r="E10741" s="55" t="s">
        <v>5059</v>
      </c>
      <c r="F10741" s="55">
        <v>0</v>
      </c>
      <c r="G10741" s="55">
        <v>0</v>
      </c>
    </row>
    <row r="10742" spans="2:7">
      <c r="B10742" s="55" t="s">
        <v>266</v>
      </c>
      <c r="C10742" s="55" t="s">
        <v>160</v>
      </c>
      <c r="D10742" s="55" t="s">
        <v>267</v>
      </c>
      <c r="E10742" s="55" t="s">
        <v>5060</v>
      </c>
      <c r="F10742" s="55">
        <v>0</v>
      </c>
      <c r="G10742" s="55">
        <v>2</v>
      </c>
    </row>
    <row r="10743" spans="2:7">
      <c r="B10743" s="55" t="s">
        <v>266</v>
      </c>
      <c r="C10743" s="55" t="s">
        <v>160</v>
      </c>
      <c r="D10743" s="55" t="s">
        <v>269</v>
      </c>
      <c r="E10743" s="55" t="s">
        <v>5060</v>
      </c>
      <c r="F10743" s="55">
        <v>18</v>
      </c>
      <c r="G10743" s="55">
        <v>0</v>
      </c>
    </row>
    <row r="10744" spans="2:7">
      <c r="B10744" s="55" t="s">
        <v>266</v>
      </c>
      <c r="C10744" s="55" t="s">
        <v>160</v>
      </c>
      <c r="D10744" s="55" t="s">
        <v>267</v>
      </c>
      <c r="E10744" s="55" t="s">
        <v>5061</v>
      </c>
      <c r="F10744" s="55">
        <v>0</v>
      </c>
      <c r="G10744" s="55">
        <v>0</v>
      </c>
    </row>
    <row r="10745" spans="2:7">
      <c r="B10745" s="55" t="s">
        <v>266</v>
      </c>
      <c r="C10745" s="55" t="s">
        <v>160</v>
      </c>
      <c r="D10745" s="55" t="s">
        <v>267</v>
      </c>
      <c r="E10745" s="55" t="s">
        <v>5062</v>
      </c>
      <c r="F10745" s="55">
        <v>0</v>
      </c>
      <c r="G10745" s="55">
        <v>0</v>
      </c>
    </row>
    <row r="10746" spans="2:7">
      <c r="B10746" s="55" t="s">
        <v>266</v>
      </c>
      <c r="C10746" s="55" t="s">
        <v>160</v>
      </c>
      <c r="D10746" s="55" t="s">
        <v>269</v>
      </c>
      <c r="E10746" s="55" t="s">
        <v>5062</v>
      </c>
      <c r="F10746" s="55">
        <v>0</v>
      </c>
      <c r="G10746" s="55">
        <v>0</v>
      </c>
    </row>
    <row r="10747" spans="2:7">
      <c r="B10747" s="55" t="s">
        <v>266</v>
      </c>
      <c r="C10747" s="55" t="s">
        <v>160</v>
      </c>
      <c r="D10747" s="55" t="s">
        <v>267</v>
      </c>
      <c r="E10747" s="55" t="s">
        <v>5063</v>
      </c>
      <c r="F10747" s="55">
        <v>0</v>
      </c>
      <c r="G10747" s="55">
        <v>0</v>
      </c>
    </row>
    <row r="10748" spans="2:7">
      <c r="B10748" s="55" t="s">
        <v>266</v>
      </c>
      <c r="C10748" s="55" t="s">
        <v>160</v>
      </c>
      <c r="D10748" s="55" t="s">
        <v>267</v>
      </c>
      <c r="E10748" s="55" t="s">
        <v>5064</v>
      </c>
      <c r="F10748" s="55">
        <v>10</v>
      </c>
      <c r="G10748" s="55">
        <v>1</v>
      </c>
    </row>
    <row r="10749" spans="2:7">
      <c r="B10749" s="55" t="s">
        <v>266</v>
      </c>
      <c r="C10749" s="55" t="s">
        <v>160</v>
      </c>
      <c r="D10749" s="55" t="s">
        <v>269</v>
      </c>
      <c r="E10749" s="55" t="s">
        <v>5064</v>
      </c>
      <c r="F10749" s="55">
        <v>30</v>
      </c>
      <c r="G10749" s="55">
        <v>28</v>
      </c>
    </row>
    <row r="10750" spans="2:7">
      <c r="B10750" s="55" t="s">
        <v>266</v>
      </c>
      <c r="C10750" s="55" t="s">
        <v>160</v>
      </c>
      <c r="D10750" s="55" t="s">
        <v>270</v>
      </c>
      <c r="E10750" s="55" t="s">
        <v>5064</v>
      </c>
      <c r="F10750" s="55">
        <v>4</v>
      </c>
      <c r="G10750" s="55">
        <v>2</v>
      </c>
    </row>
    <row r="10751" spans="2:7">
      <c r="B10751" s="55" t="s">
        <v>266</v>
      </c>
      <c r="C10751" s="55" t="s">
        <v>160</v>
      </c>
      <c r="D10751" s="55" t="s">
        <v>269</v>
      </c>
      <c r="E10751" s="55" t="s">
        <v>5065</v>
      </c>
      <c r="F10751" s="55">
        <v>0</v>
      </c>
      <c r="G10751" s="55">
        <v>0</v>
      </c>
    </row>
    <row r="10752" spans="2:7">
      <c r="B10752" s="55" t="s">
        <v>266</v>
      </c>
      <c r="C10752" s="55" t="s">
        <v>160</v>
      </c>
      <c r="D10752" s="55" t="s">
        <v>267</v>
      </c>
      <c r="E10752" s="55" t="s">
        <v>1040</v>
      </c>
      <c r="F10752" s="55">
        <v>8</v>
      </c>
      <c r="G10752" s="55">
        <v>6</v>
      </c>
    </row>
    <row r="10753" spans="2:7">
      <c r="B10753" s="55" t="s">
        <v>266</v>
      </c>
      <c r="C10753" s="55" t="s">
        <v>160</v>
      </c>
      <c r="D10753" s="55" t="s">
        <v>267</v>
      </c>
      <c r="E10753" s="55" t="s">
        <v>5066</v>
      </c>
      <c r="F10753" s="55">
        <v>0</v>
      </c>
      <c r="G10753" s="55">
        <v>0</v>
      </c>
    </row>
    <row r="10754" spans="2:7">
      <c r="B10754" s="55" t="s">
        <v>5067</v>
      </c>
      <c r="C10754" s="55" t="s">
        <v>93</v>
      </c>
      <c r="D10754" s="55" t="s">
        <v>270</v>
      </c>
      <c r="E10754" s="55" t="s">
        <v>387</v>
      </c>
      <c r="F10754" s="55">
        <v>0</v>
      </c>
      <c r="G10754" s="55">
        <v>4</v>
      </c>
    </row>
    <row r="10755" spans="2:7">
      <c r="B10755" s="55" t="s">
        <v>5067</v>
      </c>
      <c r="C10755" s="55" t="s">
        <v>93</v>
      </c>
      <c r="D10755" s="55" t="s">
        <v>269</v>
      </c>
      <c r="E10755" s="55" t="s">
        <v>5068</v>
      </c>
      <c r="F10755" s="55">
        <v>0</v>
      </c>
      <c r="G10755" s="55">
        <v>0</v>
      </c>
    </row>
    <row r="10756" spans="2:7">
      <c r="B10756" s="55" t="s">
        <v>5067</v>
      </c>
      <c r="C10756" s="55" t="s">
        <v>96</v>
      </c>
      <c r="D10756" s="55" t="s">
        <v>270</v>
      </c>
      <c r="E10756" s="55" t="s">
        <v>411</v>
      </c>
      <c r="F10756" s="55">
        <v>0</v>
      </c>
      <c r="G10756" s="55">
        <v>0</v>
      </c>
    </row>
    <row r="10757" spans="2:7">
      <c r="B10757" s="55" t="s">
        <v>5067</v>
      </c>
      <c r="C10757" s="55" t="s">
        <v>96</v>
      </c>
      <c r="D10757" s="55" t="s">
        <v>270</v>
      </c>
      <c r="E10757" s="55" t="s">
        <v>503</v>
      </c>
      <c r="F10757" s="55">
        <v>1</v>
      </c>
      <c r="G10757" s="55">
        <v>1</v>
      </c>
    </row>
    <row r="10758" spans="2:7">
      <c r="B10758" s="55" t="s">
        <v>5067</v>
      </c>
      <c r="C10758" s="55" t="s">
        <v>96</v>
      </c>
      <c r="D10758" s="55" t="s">
        <v>270</v>
      </c>
      <c r="E10758" s="55" t="s">
        <v>528</v>
      </c>
      <c r="F10758" s="55">
        <v>0</v>
      </c>
      <c r="G10758" s="55">
        <v>0</v>
      </c>
    </row>
    <row r="10759" spans="2:7">
      <c r="B10759" s="55" t="s">
        <v>5067</v>
      </c>
      <c r="C10759" s="55" t="s">
        <v>96</v>
      </c>
      <c r="D10759" s="55" t="s">
        <v>269</v>
      </c>
      <c r="E10759" s="55" t="s">
        <v>586</v>
      </c>
      <c r="F10759" s="55">
        <v>0</v>
      </c>
      <c r="G10759" s="55">
        <v>0</v>
      </c>
    </row>
    <row r="10760" spans="2:7">
      <c r="B10760" s="55" t="s">
        <v>5067</v>
      </c>
      <c r="C10760" s="55" t="s">
        <v>96</v>
      </c>
      <c r="D10760" s="55" t="s">
        <v>267</v>
      </c>
      <c r="E10760" s="55" t="s">
        <v>589</v>
      </c>
      <c r="F10760" s="55">
        <v>0</v>
      </c>
      <c r="G10760" s="55">
        <v>0</v>
      </c>
    </row>
    <row r="10761" spans="2:7">
      <c r="B10761" s="55" t="s">
        <v>5067</v>
      </c>
      <c r="C10761" s="55" t="s">
        <v>96</v>
      </c>
      <c r="D10761" s="55" t="s">
        <v>269</v>
      </c>
      <c r="E10761" s="55" t="s">
        <v>5069</v>
      </c>
      <c r="F10761" s="55">
        <v>0</v>
      </c>
      <c r="G10761" s="55">
        <v>0</v>
      </c>
    </row>
    <row r="10762" spans="2:7">
      <c r="B10762" s="55" t="s">
        <v>5067</v>
      </c>
      <c r="C10762" s="55" t="s">
        <v>96</v>
      </c>
      <c r="D10762" s="55" t="s">
        <v>269</v>
      </c>
      <c r="E10762" s="55" t="s">
        <v>744</v>
      </c>
      <c r="F10762" s="55">
        <v>0</v>
      </c>
      <c r="G10762" s="55">
        <v>0</v>
      </c>
    </row>
    <row r="10763" spans="2:7">
      <c r="B10763" s="55" t="s">
        <v>5067</v>
      </c>
      <c r="C10763" s="55" t="s">
        <v>96</v>
      </c>
      <c r="D10763" s="55" t="s">
        <v>269</v>
      </c>
      <c r="E10763" s="55" t="s">
        <v>762</v>
      </c>
      <c r="F10763" s="55">
        <v>0</v>
      </c>
      <c r="G10763" s="55">
        <v>0</v>
      </c>
    </row>
    <row r="10764" spans="2:7">
      <c r="B10764" s="55" t="s">
        <v>5067</v>
      </c>
      <c r="C10764" s="55" t="s">
        <v>96</v>
      </c>
      <c r="D10764" s="55" t="s">
        <v>270</v>
      </c>
      <c r="E10764" s="55" t="s">
        <v>762</v>
      </c>
      <c r="F10764" s="55">
        <v>3</v>
      </c>
      <c r="G10764" s="55">
        <v>3</v>
      </c>
    </row>
    <row r="10765" spans="2:7">
      <c r="B10765" s="55" t="s">
        <v>5067</v>
      </c>
      <c r="C10765" s="55" t="s">
        <v>96</v>
      </c>
      <c r="D10765" s="55" t="s">
        <v>270</v>
      </c>
      <c r="E10765" s="55" t="s">
        <v>773</v>
      </c>
      <c r="F10765" s="55">
        <v>0</v>
      </c>
      <c r="G10765" s="55">
        <v>1</v>
      </c>
    </row>
    <row r="10766" spans="2:7">
      <c r="B10766" s="55" t="s">
        <v>5067</v>
      </c>
      <c r="C10766" s="55" t="s">
        <v>845</v>
      </c>
      <c r="D10766" s="55" t="s">
        <v>267</v>
      </c>
      <c r="E10766" s="55" t="s">
        <v>849</v>
      </c>
      <c r="F10766" s="55">
        <v>0</v>
      </c>
      <c r="G10766" s="55">
        <v>1</v>
      </c>
    </row>
    <row r="10767" spans="2:7">
      <c r="B10767" s="55" t="s">
        <v>5067</v>
      </c>
      <c r="C10767" s="55" t="s">
        <v>845</v>
      </c>
      <c r="D10767" s="55" t="s">
        <v>269</v>
      </c>
      <c r="E10767" s="55" t="s">
        <v>849</v>
      </c>
      <c r="F10767" s="55">
        <v>0</v>
      </c>
      <c r="G10767" s="55">
        <v>1</v>
      </c>
    </row>
    <row r="10768" spans="2:7">
      <c r="B10768" s="55" t="s">
        <v>5067</v>
      </c>
      <c r="C10768" s="55" t="s">
        <v>845</v>
      </c>
      <c r="D10768" s="55" t="s">
        <v>267</v>
      </c>
      <c r="E10768" s="55" t="s">
        <v>5070</v>
      </c>
      <c r="F10768" s="55">
        <v>0</v>
      </c>
      <c r="G10768" s="55">
        <v>0</v>
      </c>
    </row>
    <row r="10769" spans="2:7">
      <c r="B10769" s="55" t="s">
        <v>5067</v>
      </c>
      <c r="C10769" s="55" t="s">
        <v>845</v>
      </c>
      <c r="D10769" s="55" t="s">
        <v>269</v>
      </c>
      <c r="E10769" s="55" t="s">
        <v>5070</v>
      </c>
      <c r="F10769" s="55">
        <v>0</v>
      </c>
      <c r="G10769" s="55">
        <v>0</v>
      </c>
    </row>
    <row r="10770" spans="2:7">
      <c r="B10770" s="55" t="s">
        <v>5067</v>
      </c>
      <c r="C10770" s="55" t="s">
        <v>845</v>
      </c>
      <c r="D10770" s="55" t="s">
        <v>269</v>
      </c>
      <c r="E10770" s="55" t="s">
        <v>957</v>
      </c>
      <c r="F10770" s="55">
        <v>0</v>
      </c>
      <c r="G10770" s="55">
        <v>0</v>
      </c>
    </row>
    <row r="10771" spans="2:7">
      <c r="B10771" s="55" t="s">
        <v>5067</v>
      </c>
      <c r="C10771" s="55" t="s">
        <v>102</v>
      </c>
      <c r="D10771" s="55" t="s">
        <v>267</v>
      </c>
      <c r="E10771" s="55" t="s">
        <v>1026</v>
      </c>
      <c r="F10771" s="55">
        <v>0</v>
      </c>
      <c r="G10771" s="55">
        <v>0</v>
      </c>
    </row>
    <row r="10772" spans="2:7">
      <c r="B10772" s="55" t="s">
        <v>5067</v>
      </c>
      <c r="C10772" s="55" t="s">
        <v>102</v>
      </c>
      <c r="D10772" s="55" t="s">
        <v>269</v>
      </c>
      <c r="E10772" s="55" t="s">
        <v>1026</v>
      </c>
      <c r="F10772" s="55">
        <v>0</v>
      </c>
      <c r="G10772" s="55">
        <v>2</v>
      </c>
    </row>
    <row r="10773" spans="2:7">
      <c r="B10773" s="55" t="s">
        <v>5067</v>
      </c>
      <c r="C10773" s="55" t="s">
        <v>102</v>
      </c>
      <c r="D10773" s="55" t="s">
        <v>270</v>
      </c>
      <c r="E10773" s="55" t="s">
        <v>1026</v>
      </c>
      <c r="F10773" s="55">
        <v>0</v>
      </c>
      <c r="G10773" s="55">
        <v>2</v>
      </c>
    </row>
    <row r="10774" spans="2:7">
      <c r="B10774" s="55" t="s">
        <v>5067</v>
      </c>
      <c r="C10774" s="55" t="s">
        <v>102</v>
      </c>
      <c r="D10774" s="55" t="s">
        <v>269</v>
      </c>
      <c r="E10774" s="55" t="s">
        <v>1040</v>
      </c>
      <c r="F10774" s="55">
        <v>0</v>
      </c>
      <c r="G10774" s="55">
        <v>0</v>
      </c>
    </row>
    <row r="10775" spans="2:7">
      <c r="B10775" s="55" t="s">
        <v>5067</v>
      </c>
      <c r="C10775" s="55" t="s">
        <v>102</v>
      </c>
      <c r="D10775" s="55" t="s">
        <v>270</v>
      </c>
      <c r="E10775" s="55" t="s">
        <v>1040</v>
      </c>
      <c r="F10775" s="55">
        <v>0</v>
      </c>
      <c r="G10775" s="55">
        <v>0</v>
      </c>
    </row>
    <row r="10776" spans="2:7">
      <c r="B10776" s="55" t="s">
        <v>5067</v>
      </c>
      <c r="C10776" s="55" t="s">
        <v>1041</v>
      </c>
      <c r="D10776" s="55" t="s">
        <v>269</v>
      </c>
      <c r="E10776" s="55" t="s">
        <v>1065</v>
      </c>
      <c r="F10776" s="55">
        <v>0</v>
      </c>
      <c r="G10776" s="55">
        <v>0</v>
      </c>
    </row>
    <row r="10777" spans="2:7">
      <c r="B10777" s="55" t="s">
        <v>5067</v>
      </c>
      <c r="C10777" s="55" t="s">
        <v>1041</v>
      </c>
      <c r="D10777" s="55" t="s">
        <v>269</v>
      </c>
      <c r="E10777" s="55" t="s">
        <v>1074</v>
      </c>
      <c r="F10777" s="55">
        <v>0</v>
      </c>
      <c r="G10777" s="55">
        <v>0</v>
      </c>
    </row>
    <row r="10778" spans="2:7">
      <c r="B10778" s="55" t="s">
        <v>5067</v>
      </c>
      <c r="C10778" s="55" t="s">
        <v>1041</v>
      </c>
      <c r="D10778" s="55" t="s">
        <v>270</v>
      </c>
      <c r="E10778" s="55" t="s">
        <v>1074</v>
      </c>
      <c r="F10778" s="55">
        <v>0</v>
      </c>
      <c r="G10778" s="55">
        <v>0</v>
      </c>
    </row>
    <row r="10779" spans="2:7">
      <c r="B10779" s="55" t="s">
        <v>5067</v>
      </c>
      <c r="C10779" s="55" t="s">
        <v>1041</v>
      </c>
      <c r="D10779" s="55" t="s">
        <v>270</v>
      </c>
      <c r="E10779" s="55" t="s">
        <v>1075</v>
      </c>
      <c r="F10779" s="55">
        <v>0</v>
      </c>
      <c r="G10779" s="55">
        <v>0</v>
      </c>
    </row>
    <row r="10780" spans="2:7">
      <c r="B10780" s="55" t="s">
        <v>5067</v>
      </c>
      <c r="C10780" s="55" t="s">
        <v>1041</v>
      </c>
      <c r="D10780" s="55" t="s">
        <v>267</v>
      </c>
      <c r="E10780" s="55" t="s">
        <v>1091</v>
      </c>
      <c r="F10780" s="55">
        <v>1</v>
      </c>
      <c r="G10780" s="55">
        <v>0</v>
      </c>
    </row>
    <row r="10781" spans="2:7">
      <c r="B10781" s="55" t="s">
        <v>5067</v>
      </c>
      <c r="C10781" s="55" t="s">
        <v>1041</v>
      </c>
      <c r="D10781" s="55" t="s">
        <v>269</v>
      </c>
      <c r="E10781" s="55" t="s">
        <v>5069</v>
      </c>
      <c r="F10781" s="55">
        <v>0</v>
      </c>
      <c r="G10781" s="55">
        <v>0</v>
      </c>
    </row>
    <row r="10782" spans="2:7">
      <c r="B10782" s="55" t="s">
        <v>5067</v>
      </c>
      <c r="C10782" s="55" t="s">
        <v>1041</v>
      </c>
      <c r="D10782" s="55" t="s">
        <v>270</v>
      </c>
      <c r="E10782" s="55" t="s">
        <v>5069</v>
      </c>
      <c r="F10782" s="55">
        <v>0</v>
      </c>
      <c r="G10782" s="55">
        <v>0</v>
      </c>
    </row>
    <row r="10783" spans="2:7">
      <c r="B10783" s="55" t="s">
        <v>5067</v>
      </c>
      <c r="C10783" s="55" t="s">
        <v>1041</v>
      </c>
      <c r="D10783" s="55" t="s">
        <v>269</v>
      </c>
      <c r="E10783" s="55" t="s">
        <v>1125</v>
      </c>
      <c r="F10783" s="55">
        <v>0</v>
      </c>
      <c r="G10783" s="55">
        <v>0</v>
      </c>
    </row>
    <row r="10784" spans="2:7">
      <c r="B10784" s="55" t="s">
        <v>5067</v>
      </c>
      <c r="C10784" s="55" t="s">
        <v>1041</v>
      </c>
      <c r="D10784" s="55" t="s">
        <v>267</v>
      </c>
      <c r="E10784" s="55" t="s">
        <v>1134</v>
      </c>
      <c r="F10784" s="55">
        <v>1</v>
      </c>
      <c r="G10784" s="55">
        <v>0</v>
      </c>
    </row>
    <row r="10785" spans="2:7">
      <c r="B10785" s="55" t="s">
        <v>5067</v>
      </c>
      <c r="C10785" s="55" t="s">
        <v>1041</v>
      </c>
      <c r="D10785" s="55" t="s">
        <v>269</v>
      </c>
      <c r="E10785" s="55" t="s">
        <v>1134</v>
      </c>
      <c r="F10785" s="55">
        <v>1</v>
      </c>
      <c r="G10785" s="55">
        <v>0</v>
      </c>
    </row>
    <row r="10786" spans="2:7">
      <c r="B10786" s="55" t="s">
        <v>5067</v>
      </c>
      <c r="C10786" s="55" t="s">
        <v>1041</v>
      </c>
      <c r="D10786" s="55" t="s">
        <v>270</v>
      </c>
      <c r="E10786" s="55" t="s">
        <v>1134</v>
      </c>
      <c r="F10786" s="55">
        <v>0</v>
      </c>
      <c r="G10786" s="55">
        <v>0</v>
      </c>
    </row>
    <row r="10787" spans="2:7">
      <c r="B10787" s="55" t="s">
        <v>5067</v>
      </c>
      <c r="C10787" s="55" t="s">
        <v>1041</v>
      </c>
      <c r="D10787" s="55" t="s">
        <v>267</v>
      </c>
      <c r="E10787" s="55" t="s">
        <v>1136</v>
      </c>
      <c r="F10787" s="55">
        <v>0</v>
      </c>
      <c r="G10787" s="55">
        <v>0</v>
      </c>
    </row>
    <row r="10788" spans="2:7">
      <c r="B10788" s="55" t="s">
        <v>5067</v>
      </c>
      <c r="C10788" s="55" t="s">
        <v>1041</v>
      </c>
      <c r="D10788" s="55" t="s">
        <v>269</v>
      </c>
      <c r="E10788" s="55" t="s">
        <v>1136</v>
      </c>
      <c r="F10788" s="55">
        <v>3</v>
      </c>
      <c r="G10788" s="55">
        <v>0</v>
      </c>
    </row>
    <row r="10789" spans="2:7">
      <c r="B10789" s="55" t="s">
        <v>5067</v>
      </c>
      <c r="C10789" s="55" t="s">
        <v>1041</v>
      </c>
      <c r="D10789" s="55" t="s">
        <v>270</v>
      </c>
      <c r="E10789" s="55" t="s">
        <v>1136</v>
      </c>
      <c r="F10789" s="55">
        <v>4</v>
      </c>
      <c r="G10789" s="55">
        <v>1</v>
      </c>
    </row>
    <row r="10790" spans="2:7">
      <c r="B10790" s="55" t="s">
        <v>5067</v>
      </c>
      <c r="C10790" s="55" t="s">
        <v>1137</v>
      </c>
      <c r="D10790" s="55" t="s">
        <v>269</v>
      </c>
      <c r="E10790" s="55" t="s">
        <v>1144</v>
      </c>
      <c r="F10790" s="55">
        <v>0</v>
      </c>
      <c r="G10790" s="55">
        <v>0</v>
      </c>
    </row>
    <row r="10791" spans="2:7">
      <c r="B10791" s="55" t="s">
        <v>5067</v>
      </c>
      <c r="C10791" s="55" t="s">
        <v>1137</v>
      </c>
      <c r="D10791" s="55" t="s">
        <v>267</v>
      </c>
      <c r="E10791" s="55" t="s">
        <v>1153</v>
      </c>
      <c r="F10791" s="55">
        <v>0</v>
      </c>
      <c r="G10791" s="55">
        <v>0</v>
      </c>
    </row>
    <row r="10792" spans="2:7">
      <c r="B10792" s="55" t="s">
        <v>5067</v>
      </c>
      <c r="C10792" s="55" t="s">
        <v>1137</v>
      </c>
      <c r="D10792" s="55" t="s">
        <v>269</v>
      </c>
      <c r="E10792" s="55" t="s">
        <v>1153</v>
      </c>
      <c r="F10792" s="55">
        <v>0</v>
      </c>
      <c r="G10792" s="55">
        <v>0</v>
      </c>
    </row>
    <row r="10793" spans="2:7">
      <c r="B10793" s="55" t="s">
        <v>5067</v>
      </c>
      <c r="C10793" s="55" t="s">
        <v>1137</v>
      </c>
      <c r="D10793" s="55" t="s">
        <v>270</v>
      </c>
      <c r="E10793" s="55" t="s">
        <v>1153</v>
      </c>
      <c r="F10793" s="55">
        <v>0</v>
      </c>
      <c r="G10793" s="55">
        <v>0</v>
      </c>
    </row>
    <row r="10794" spans="2:7">
      <c r="B10794" s="55" t="s">
        <v>5067</v>
      </c>
      <c r="C10794" s="55" t="s">
        <v>1137</v>
      </c>
      <c r="D10794" s="55" t="s">
        <v>269</v>
      </c>
      <c r="E10794" s="55" t="s">
        <v>1178</v>
      </c>
      <c r="F10794" s="55">
        <v>0</v>
      </c>
      <c r="G10794" s="55">
        <v>0</v>
      </c>
    </row>
    <row r="10795" spans="2:7">
      <c r="B10795" s="55" t="s">
        <v>5067</v>
      </c>
      <c r="C10795" s="55" t="s">
        <v>1137</v>
      </c>
      <c r="D10795" s="55" t="s">
        <v>270</v>
      </c>
      <c r="E10795" s="55" t="s">
        <v>1187</v>
      </c>
      <c r="F10795" s="55">
        <v>0</v>
      </c>
      <c r="G10795" s="55">
        <v>0</v>
      </c>
    </row>
    <row r="10796" spans="2:7">
      <c r="B10796" s="55" t="s">
        <v>5067</v>
      </c>
      <c r="C10796" s="55" t="s">
        <v>1137</v>
      </c>
      <c r="D10796" s="55" t="s">
        <v>270</v>
      </c>
      <c r="E10796" s="55" t="s">
        <v>1189</v>
      </c>
      <c r="F10796" s="55">
        <v>0</v>
      </c>
      <c r="G10796" s="55">
        <v>0</v>
      </c>
    </row>
    <row r="10797" spans="2:7">
      <c r="B10797" s="55" t="s">
        <v>5067</v>
      </c>
      <c r="C10797" s="55" t="s">
        <v>1137</v>
      </c>
      <c r="D10797" s="55" t="s">
        <v>269</v>
      </c>
      <c r="E10797" s="55" t="s">
        <v>1218</v>
      </c>
      <c r="F10797" s="55">
        <v>0</v>
      </c>
      <c r="G10797" s="55">
        <v>0</v>
      </c>
    </row>
    <row r="10798" spans="2:7">
      <c r="B10798" s="55" t="s">
        <v>5067</v>
      </c>
      <c r="C10798" s="55" t="s">
        <v>1137</v>
      </c>
      <c r="D10798" s="55" t="s">
        <v>267</v>
      </c>
      <c r="E10798" s="55" t="s">
        <v>1221</v>
      </c>
      <c r="F10798" s="55">
        <v>0</v>
      </c>
      <c r="G10798" s="55">
        <v>0</v>
      </c>
    </row>
    <row r="10799" spans="2:7">
      <c r="B10799" s="55" t="s">
        <v>5067</v>
      </c>
      <c r="C10799" s="55" t="s">
        <v>1137</v>
      </c>
      <c r="D10799" s="55" t="s">
        <v>269</v>
      </c>
      <c r="E10799" s="55" t="s">
        <v>1221</v>
      </c>
      <c r="F10799" s="55">
        <v>0</v>
      </c>
      <c r="G10799" s="55">
        <v>0</v>
      </c>
    </row>
    <row r="10800" spans="2:7">
      <c r="B10800" s="55" t="s">
        <v>5067</v>
      </c>
      <c r="C10800" s="55" t="s">
        <v>1137</v>
      </c>
      <c r="D10800" s="55" t="s">
        <v>270</v>
      </c>
      <c r="E10800" s="55" t="s">
        <v>1221</v>
      </c>
      <c r="F10800" s="55">
        <v>0</v>
      </c>
      <c r="G10800" s="55">
        <v>0</v>
      </c>
    </row>
    <row r="10801" spans="2:7">
      <c r="B10801" s="55" t="s">
        <v>5067</v>
      </c>
      <c r="C10801" s="55" t="s">
        <v>1137</v>
      </c>
      <c r="D10801" s="55" t="s">
        <v>270</v>
      </c>
      <c r="E10801" s="55" t="s">
        <v>1258</v>
      </c>
      <c r="F10801" s="55">
        <v>2</v>
      </c>
      <c r="G10801" s="55">
        <v>0</v>
      </c>
    </row>
    <row r="10802" spans="2:7">
      <c r="B10802" s="55" t="s">
        <v>5067</v>
      </c>
      <c r="C10802" s="55" t="s">
        <v>1137</v>
      </c>
      <c r="D10802" s="55" t="s">
        <v>267</v>
      </c>
      <c r="E10802" s="55" t="s">
        <v>1289</v>
      </c>
      <c r="F10802" s="55">
        <v>0</v>
      </c>
      <c r="G10802" s="55">
        <v>0</v>
      </c>
    </row>
    <row r="10803" spans="2:7">
      <c r="B10803" s="55" t="s">
        <v>5067</v>
      </c>
      <c r="C10803" s="55" t="s">
        <v>1137</v>
      </c>
      <c r="D10803" s="55" t="s">
        <v>269</v>
      </c>
      <c r="E10803" s="55" t="s">
        <v>1292</v>
      </c>
      <c r="F10803" s="55">
        <v>0</v>
      </c>
      <c r="G10803" s="55">
        <v>0</v>
      </c>
    </row>
    <row r="10804" spans="2:7">
      <c r="B10804" s="55" t="s">
        <v>5067</v>
      </c>
      <c r="C10804" s="55" t="s">
        <v>1137</v>
      </c>
      <c r="D10804" s="55" t="s">
        <v>269</v>
      </c>
      <c r="E10804" s="55" t="s">
        <v>1331</v>
      </c>
      <c r="F10804" s="55">
        <v>0</v>
      </c>
      <c r="G10804" s="55">
        <v>0</v>
      </c>
    </row>
    <row r="10805" spans="2:7">
      <c r="B10805" s="55" t="s">
        <v>5067</v>
      </c>
      <c r="C10805" s="55" t="s">
        <v>1137</v>
      </c>
      <c r="D10805" s="55" t="s">
        <v>269</v>
      </c>
      <c r="E10805" s="55" t="s">
        <v>1334</v>
      </c>
      <c r="F10805" s="55">
        <v>0</v>
      </c>
      <c r="G10805" s="55">
        <v>1</v>
      </c>
    </row>
    <row r="10806" spans="2:7">
      <c r="B10806" s="55" t="s">
        <v>5067</v>
      </c>
      <c r="C10806" s="55" t="s">
        <v>1353</v>
      </c>
      <c r="D10806" s="55" t="s">
        <v>269</v>
      </c>
      <c r="E10806" s="55" t="s">
        <v>1385</v>
      </c>
      <c r="F10806" s="55">
        <v>0</v>
      </c>
      <c r="G10806" s="55">
        <v>1</v>
      </c>
    </row>
    <row r="10807" spans="2:7">
      <c r="B10807" s="55" t="s">
        <v>5067</v>
      </c>
      <c r="C10807" s="55" t="s">
        <v>114</v>
      </c>
      <c r="D10807" s="55" t="s">
        <v>267</v>
      </c>
      <c r="E10807" s="55" t="s">
        <v>1487</v>
      </c>
      <c r="F10807" s="55">
        <v>0</v>
      </c>
      <c r="G10807" s="55">
        <v>0</v>
      </c>
    </row>
    <row r="10808" spans="2:7">
      <c r="B10808" s="55" t="s">
        <v>5067</v>
      </c>
      <c r="C10808" s="55" t="s">
        <v>114</v>
      </c>
      <c r="D10808" s="55" t="s">
        <v>269</v>
      </c>
      <c r="E10808" s="55" t="s">
        <v>1487</v>
      </c>
      <c r="F10808" s="55">
        <v>0</v>
      </c>
      <c r="G10808" s="55">
        <v>0</v>
      </c>
    </row>
    <row r="10809" spans="2:7">
      <c r="B10809" s="55" t="s">
        <v>5067</v>
      </c>
      <c r="C10809" s="55" t="s">
        <v>114</v>
      </c>
      <c r="D10809" s="55" t="s">
        <v>269</v>
      </c>
      <c r="E10809" s="55" t="s">
        <v>1571</v>
      </c>
      <c r="F10809" s="55">
        <v>0</v>
      </c>
      <c r="G10809" s="55">
        <v>0</v>
      </c>
    </row>
    <row r="10810" spans="2:7">
      <c r="B10810" s="55" t="s">
        <v>5067</v>
      </c>
      <c r="C10810" s="55" t="s">
        <v>114</v>
      </c>
      <c r="D10810" s="55" t="s">
        <v>269</v>
      </c>
      <c r="E10810" s="55" t="s">
        <v>1577</v>
      </c>
      <c r="F10810" s="55">
        <v>0</v>
      </c>
      <c r="G10810" s="55">
        <v>0</v>
      </c>
    </row>
    <row r="10811" spans="2:7">
      <c r="B10811" s="55" t="s">
        <v>5067</v>
      </c>
      <c r="C10811" s="55" t="s">
        <v>117</v>
      </c>
      <c r="D10811" s="55" t="s">
        <v>270</v>
      </c>
      <c r="E10811" s="55" t="s">
        <v>286</v>
      </c>
      <c r="F10811" s="55">
        <v>0</v>
      </c>
      <c r="G10811" s="55">
        <v>1</v>
      </c>
    </row>
    <row r="10812" spans="2:7">
      <c r="B10812" s="55" t="s">
        <v>5067</v>
      </c>
      <c r="C10812" s="55" t="s">
        <v>120</v>
      </c>
      <c r="D10812" s="55" t="s">
        <v>267</v>
      </c>
      <c r="E10812" s="55" t="s">
        <v>1687</v>
      </c>
      <c r="F10812" s="55">
        <v>0</v>
      </c>
      <c r="G10812" s="55">
        <v>0</v>
      </c>
    </row>
    <row r="10813" spans="2:7">
      <c r="B10813" s="55" t="s">
        <v>5067</v>
      </c>
      <c r="C10813" s="55" t="s">
        <v>120</v>
      </c>
      <c r="D10813" s="55" t="s">
        <v>269</v>
      </c>
      <c r="E10813" s="55" t="s">
        <v>5071</v>
      </c>
      <c r="F10813" s="55">
        <v>0</v>
      </c>
      <c r="G10813" s="55">
        <v>0</v>
      </c>
    </row>
    <row r="10814" spans="2:7">
      <c r="B10814" s="55" t="s">
        <v>5067</v>
      </c>
      <c r="C10814" s="55" t="s">
        <v>120</v>
      </c>
      <c r="D10814" s="55" t="s">
        <v>269</v>
      </c>
      <c r="E10814" s="55" t="s">
        <v>1712</v>
      </c>
      <c r="F10814" s="55">
        <v>0</v>
      </c>
      <c r="G10814" s="55">
        <v>0</v>
      </c>
    </row>
    <row r="10815" spans="2:7">
      <c r="B10815" s="55" t="s">
        <v>5067</v>
      </c>
      <c r="C10815" s="55" t="s">
        <v>120</v>
      </c>
      <c r="D10815" s="55" t="s">
        <v>267</v>
      </c>
      <c r="E10815" s="55" t="s">
        <v>1717</v>
      </c>
      <c r="F10815" s="55">
        <v>50</v>
      </c>
      <c r="G10815" s="55">
        <v>67</v>
      </c>
    </row>
    <row r="10816" spans="2:7">
      <c r="B10816" s="55" t="s">
        <v>5067</v>
      </c>
      <c r="C10816" s="55" t="s">
        <v>120</v>
      </c>
      <c r="D10816" s="55" t="s">
        <v>269</v>
      </c>
      <c r="E10816" s="55" t="s">
        <v>1717</v>
      </c>
      <c r="F10816" s="55">
        <v>339</v>
      </c>
      <c r="G10816" s="55">
        <v>356</v>
      </c>
    </row>
    <row r="10817" spans="2:7">
      <c r="B10817" s="55" t="s">
        <v>5067</v>
      </c>
      <c r="C10817" s="55" t="s">
        <v>120</v>
      </c>
      <c r="D10817" s="55" t="s">
        <v>270</v>
      </c>
      <c r="E10817" s="55" t="s">
        <v>1717</v>
      </c>
      <c r="F10817" s="55">
        <v>8</v>
      </c>
      <c r="G10817" s="55">
        <v>2</v>
      </c>
    </row>
    <row r="10818" spans="2:7">
      <c r="B10818" s="55" t="s">
        <v>5067</v>
      </c>
      <c r="C10818" s="55" t="s">
        <v>120</v>
      </c>
      <c r="D10818" s="55" t="s">
        <v>269</v>
      </c>
      <c r="E10818" s="55" t="s">
        <v>1726</v>
      </c>
      <c r="F10818" s="55">
        <v>0</v>
      </c>
      <c r="G10818" s="55">
        <v>1</v>
      </c>
    </row>
    <row r="10819" spans="2:7">
      <c r="B10819" s="55" t="s">
        <v>5067</v>
      </c>
      <c r="C10819" s="55" t="s">
        <v>120</v>
      </c>
      <c r="D10819" s="55" t="s">
        <v>269</v>
      </c>
      <c r="E10819" s="55" t="s">
        <v>1737</v>
      </c>
      <c r="F10819" s="55">
        <v>0</v>
      </c>
      <c r="G10819" s="55">
        <v>0</v>
      </c>
    </row>
    <row r="10820" spans="2:7">
      <c r="B10820" s="55" t="s">
        <v>5067</v>
      </c>
      <c r="C10820" s="55" t="s">
        <v>120</v>
      </c>
      <c r="D10820" s="55" t="s">
        <v>269</v>
      </c>
      <c r="E10820" s="55" t="s">
        <v>1756</v>
      </c>
      <c r="F10820" s="55">
        <v>0</v>
      </c>
      <c r="G10820" s="55">
        <v>0</v>
      </c>
    </row>
    <row r="10821" spans="2:7">
      <c r="B10821" s="55" t="s">
        <v>5067</v>
      </c>
      <c r="C10821" s="55" t="s">
        <v>120</v>
      </c>
      <c r="D10821" s="55" t="s">
        <v>269</v>
      </c>
      <c r="E10821" s="55" t="s">
        <v>487</v>
      </c>
      <c r="F10821" s="55">
        <v>0</v>
      </c>
      <c r="G10821" s="55">
        <v>0</v>
      </c>
    </row>
    <row r="10822" spans="2:7">
      <c r="B10822" s="55" t="s">
        <v>5067</v>
      </c>
      <c r="C10822" s="55" t="s">
        <v>120</v>
      </c>
      <c r="D10822" s="55" t="s">
        <v>270</v>
      </c>
      <c r="E10822" s="55" t="s">
        <v>487</v>
      </c>
      <c r="F10822" s="55">
        <v>0</v>
      </c>
      <c r="G10822" s="55">
        <v>0</v>
      </c>
    </row>
    <row r="10823" spans="2:7">
      <c r="B10823" s="55" t="s">
        <v>5067</v>
      </c>
      <c r="C10823" s="55" t="s">
        <v>120</v>
      </c>
      <c r="D10823" s="55" t="s">
        <v>269</v>
      </c>
      <c r="E10823" s="55" t="s">
        <v>1792</v>
      </c>
      <c r="F10823" s="55">
        <v>0</v>
      </c>
      <c r="G10823" s="55">
        <v>0</v>
      </c>
    </row>
    <row r="10824" spans="2:7">
      <c r="B10824" s="55" t="s">
        <v>5067</v>
      </c>
      <c r="C10824" s="55" t="s">
        <v>120</v>
      </c>
      <c r="D10824" s="55" t="s">
        <v>269</v>
      </c>
      <c r="E10824" s="55" t="s">
        <v>1793</v>
      </c>
      <c r="F10824" s="55">
        <v>0</v>
      </c>
      <c r="G10824" s="55">
        <v>0</v>
      </c>
    </row>
    <row r="10825" spans="2:7">
      <c r="B10825" s="55" t="s">
        <v>5067</v>
      </c>
      <c r="C10825" s="55" t="s">
        <v>120</v>
      </c>
      <c r="D10825" s="55" t="s">
        <v>267</v>
      </c>
      <c r="E10825" s="55" t="s">
        <v>1839</v>
      </c>
      <c r="F10825" s="55">
        <v>0</v>
      </c>
      <c r="G10825" s="55">
        <v>0</v>
      </c>
    </row>
    <row r="10826" spans="2:7">
      <c r="B10826" s="55" t="s">
        <v>5067</v>
      </c>
      <c r="C10826" s="55" t="s">
        <v>120</v>
      </c>
      <c r="D10826" s="55" t="s">
        <v>269</v>
      </c>
      <c r="E10826" s="55" t="s">
        <v>1839</v>
      </c>
      <c r="F10826" s="55">
        <v>0</v>
      </c>
      <c r="G10826" s="55">
        <v>0</v>
      </c>
    </row>
    <row r="10827" spans="2:7">
      <c r="B10827" s="55" t="s">
        <v>5067</v>
      </c>
      <c r="C10827" s="55" t="s">
        <v>120</v>
      </c>
      <c r="D10827" s="55" t="s">
        <v>269</v>
      </c>
      <c r="E10827" s="55" t="s">
        <v>1841</v>
      </c>
      <c r="F10827" s="55">
        <v>3</v>
      </c>
      <c r="G10827" s="55">
        <v>0</v>
      </c>
    </row>
    <row r="10828" spans="2:7">
      <c r="B10828" s="55" t="s">
        <v>5067</v>
      </c>
      <c r="C10828" s="55" t="s">
        <v>120</v>
      </c>
      <c r="D10828" s="55" t="s">
        <v>267</v>
      </c>
      <c r="E10828" s="55" t="s">
        <v>1844</v>
      </c>
      <c r="F10828" s="55">
        <v>0</v>
      </c>
      <c r="G10828" s="55">
        <v>0</v>
      </c>
    </row>
    <row r="10829" spans="2:7">
      <c r="B10829" s="55" t="s">
        <v>5067</v>
      </c>
      <c r="C10829" s="55" t="s">
        <v>120</v>
      </c>
      <c r="D10829" s="55" t="s">
        <v>267</v>
      </c>
      <c r="E10829" s="55" t="s">
        <v>1845</v>
      </c>
      <c r="F10829" s="55">
        <v>0</v>
      </c>
      <c r="G10829" s="55">
        <v>0</v>
      </c>
    </row>
    <row r="10830" spans="2:7">
      <c r="B10830" s="55" t="s">
        <v>5067</v>
      </c>
      <c r="C10830" s="55" t="s">
        <v>120</v>
      </c>
      <c r="D10830" s="55" t="s">
        <v>269</v>
      </c>
      <c r="E10830" s="55" t="s">
        <v>1845</v>
      </c>
      <c r="F10830" s="55">
        <v>0</v>
      </c>
      <c r="G10830" s="55">
        <v>0</v>
      </c>
    </row>
    <row r="10831" spans="2:7">
      <c r="B10831" s="55" t="s">
        <v>5067</v>
      </c>
      <c r="C10831" s="55" t="s">
        <v>120</v>
      </c>
      <c r="D10831" s="55" t="s">
        <v>267</v>
      </c>
      <c r="E10831" s="55" t="s">
        <v>1848</v>
      </c>
      <c r="F10831" s="55">
        <v>6</v>
      </c>
      <c r="G10831" s="55">
        <v>14</v>
      </c>
    </row>
    <row r="10832" spans="2:7">
      <c r="B10832" s="55" t="s">
        <v>5067</v>
      </c>
      <c r="C10832" s="55" t="s">
        <v>120</v>
      </c>
      <c r="D10832" s="55" t="s">
        <v>269</v>
      </c>
      <c r="E10832" s="55" t="s">
        <v>1848</v>
      </c>
      <c r="F10832" s="55">
        <v>42</v>
      </c>
      <c r="G10832" s="55">
        <v>55</v>
      </c>
    </row>
    <row r="10833" spans="2:7">
      <c r="B10833" s="55" t="s">
        <v>5067</v>
      </c>
      <c r="C10833" s="55" t="s">
        <v>120</v>
      </c>
      <c r="D10833" s="55" t="s">
        <v>270</v>
      </c>
      <c r="E10833" s="55" t="s">
        <v>1848</v>
      </c>
      <c r="F10833" s="55">
        <v>0</v>
      </c>
      <c r="G10833" s="55">
        <v>0</v>
      </c>
    </row>
    <row r="10834" spans="2:7">
      <c r="B10834" s="55" t="s">
        <v>5067</v>
      </c>
      <c r="C10834" s="55" t="s">
        <v>120</v>
      </c>
      <c r="D10834" s="55" t="s">
        <v>269</v>
      </c>
      <c r="E10834" s="55" t="s">
        <v>1866</v>
      </c>
      <c r="F10834" s="55">
        <v>0</v>
      </c>
      <c r="G10834" s="55">
        <v>0</v>
      </c>
    </row>
    <row r="10835" spans="2:7">
      <c r="B10835" s="55" t="s">
        <v>5067</v>
      </c>
      <c r="C10835" s="55" t="s">
        <v>120</v>
      </c>
      <c r="D10835" s="55" t="s">
        <v>267</v>
      </c>
      <c r="E10835" s="55" t="s">
        <v>1877</v>
      </c>
      <c r="F10835" s="55">
        <v>0</v>
      </c>
      <c r="G10835" s="55">
        <v>0</v>
      </c>
    </row>
    <row r="10836" spans="2:7">
      <c r="B10836" s="55" t="s">
        <v>5067</v>
      </c>
      <c r="C10836" s="55" t="s">
        <v>120</v>
      </c>
      <c r="D10836" s="55" t="s">
        <v>269</v>
      </c>
      <c r="E10836" s="55" t="s">
        <v>1877</v>
      </c>
      <c r="F10836" s="55">
        <v>1</v>
      </c>
      <c r="G10836" s="55">
        <v>3</v>
      </c>
    </row>
    <row r="10837" spans="2:7">
      <c r="B10837" s="55" t="s">
        <v>5067</v>
      </c>
      <c r="C10837" s="55" t="s">
        <v>120</v>
      </c>
      <c r="D10837" s="55" t="s">
        <v>267</v>
      </c>
      <c r="E10837" s="55" t="s">
        <v>1892</v>
      </c>
      <c r="F10837" s="55">
        <v>0</v>
      </c>
      <c r="G10837" s="55">
        <v>0</v>
      </c>
    </row>
    <row r="10838" spans="2:7">
      <c r="B10838" s="55" t="s">
        <v>5067</v>
      </c>
      <c r="C10838" s="55" t="s">
        <v>120</v>
      </c>
      <c r="D10838" s="55" t="s">
        <v>269</v>
      </c>
      <c r="E10838" s="55" t="s">
        <v>1892</v>
      </c>
      <c r="F10838" s="55">
        <v>0</v>
      </c>
      <c r="G10838" s="55">
        <v>0</v>
      </c>
    </row>
    <row r="10839" spans="2:7">
      <c r="B10839" s="55" t="s">
        <v>5067</v>
      </c>
      <c r="C10839" s="55" t="s">
        <v>120</v>
      </c>
      <c r="D10839" s="55" t="s">
        <v>269</v>
      </c>
      <c r="E10839" s="55" t="s">
        <v>1932</v>
      </c>
      <c r="F10839" s="55">
        <v>0</v>
      </c>
      <c r="G10839" s="55">
        <v>1</v>
      </c>
    </row>
    <row r="10840" spans="2:7">
      <c r="B10840" s="55" t="s">
        <v>5067</v>
      </c>
      <c r="C10840" s="55" t="s">
        <v>120</v>
      </c>
      <c r="D10840" s="55" t="s">
        <v>269</v>
      </c>
      <c r="E10840" s="55" t="s">
        <v>1944</v>
      </c>
      <c r="F10840" s="55">
        <v>0</v>
      </c>
      <c r="G10840" s="55">
        <v>0</v>
      </c>
    </row>
    <row r="10841" spans="2:7">
      <c r="B10841" s="55" t="s">
        <v>5067</v>
      </c>
      <c r="C10841" s="55" t="s">
        <v>120</v>
      </c>
      <c r="D10841" s="55" t="s">
        <v>267</v>
      </c>
      <c r="E10841" s="55" t="s">
        <v>1952</v>
      </c>
      <c r="F10841" s="55">
        <v>0</v>
      </c>
      <c r="G10841" s="55">
        <v>0</v>
      </c>
    </row>
    <row r="10842" spans="2:7">
      <c r="B10842" s="55" t="s">
        <v>5067</v>
      </c>
      <c r="C10842" s="55" t="s">
        <v>120</v>
      </c>
      <c r="D10842" s="55" t="s">
        <v>269</v>
      </c>
      <c r="E10842" s="55" t="s">
        <v>1952</v>
      </c>
      <c r="F10842" s="55">
        <v>0</v>
      </c>
      <c r="G10842" s="55">
        <v>0</v>
      </c>
    </row>
    <row r="10843" spans="2:7">
      <c r="B10843" s="55" t="s">
        <v>5067</v>
      </c>
      <c r="C10843" s="55" t="s">
        <v>120</v>
      </c>
      <c r="D10843" s="55" t="s">
        <v>269</v>
      </c>
      <c r="E10843" s="55" t="s">
        <v>1955</v>
      </c>
      <c r="F10843" s="55">
        <v>0</v>
      </c>
      <c r="G10843" s="55">
        <v>0</v>
      </c>
    </row>
    <row r="10844" spans="2:7">
      <c r="B10844" s="55" t="s">
        <v>5067</v>
      </c>
      <c r="C10844" s="55" t="s">
        <v>120</v>
      </c>
      <c r="D10844" s="55" t="s">
        <v>270</v>
      </c>
      <c r="E10844" s="55" t="s">
        <v>1955</v>
      </c>
      <c r="F10844" s="55">
        <v>0</v>
      </c>
      <c r="G10844" s="55">
        <v>0</v>
      </c>
    </row>
    <row r="10845" spans="2:7">
      <c r="B10845" s="55" t="s">
        <v>5067</v>
      </c>
      <c r="C10845" s="55" t="s">
        <v>120</v>
      </c>
      <c r="D10845" s="55" t="s">
        <v>269</v>
      </c>
      <c r="E10845" s="55" t="s">
        <v>5072</v>
      </c>
      <c r="F10845" s="55">
        <v>0</v>
      </c>
      <c r="G10845" s="55">
        <v>0</v>
      </c>
    </row>
    <row r="10846" spans="2:7">
      <c r="B10846" s="55" t="s">
        <v>5067</v>
      </c>
      <c r="C10846" s="55" t="s">
        <v>120</v>
      </c>
      <c r="D10846" s="55" t="s">
        <v>267</v>
      </c>
      <c r="E10846" s="55" t="s">
        <v>1993</v>
      </c>
      <c r="F10846" s="55">
        <v>0</v>
      </c>
      <c r="G10846" s="55">
        <v>0</v>
      </c>
    </row>
    <row r="10847" spans="2:7">
      <c r="B10847" s="55" t="s">
        <v>5067</v>
      </c>
      <c r="C10847" s="55" t="s">
        <v>120</v>
      </c>
      <c r="D10847" s="55" t="s">
        <v>269</v>
      </c>
      <c r="E10847" s="55" t="s">
        <v>1995</v>
      </c>
      <c r="F10847" s="55">
        <v>0</v>
      </c>
      <c r="G10847" s="55">
        <v>0</v>
      </c>
    </row>
    <row r="10848" spans="2:7">
      <c r="B10848" s="55" t="s">
        <v>5067</v>
      </c>
      <c r="C10848" s="55" t="s">
        <v>120</v>
      </c>
      <c r="D10848" s="55" t="s">
        <v>270</v>
      </c>
      <c r="E10848" s="55" t="s">
        <v>2023</v>
      </c>
      <c r="F10848" s="55">
        <v>0</v>
      </c>
      <c r="G10848" s="55">
        <v>0</v>
      </c>
    </row>
    <row r="10849" spans="2:7">
      <c r="B10849" s="55" t="s">
        <v>5067</v>
      </c>
      <c r="C10849" s="55" t="s">
        <v>120</v>
      </c>
      <c r="D10849" s="55" t="s">
        <v>267</v>
      </c>
      <c r="E10849" s="55" t="s">
        <v>2045</v>
      </c>
      <c r="F10849" s="55">
        <v>1</v>
      </c>
      <c r="G10849" s="55">
        <v>0</v>
      </c>
    </row>
    <row r="10850" spans="2:7">
      <c r="B10850" s="55" t="s">
        <v>5067</v>
      </c>
      <c r="C10850" s="55" t="s">
        <v>120</v>
      </c>
      <c r="D10850" s="55" t="s">
        <v>269</v>
      </c>
      <c r="E10850" s="55" t="s">
        <v>2045</v>
      </c>
      <c r="F10850" s="55">
        <v>0</v>
      </c>
      <c r="G10850" s="55">
        <v>0</v>
      </c>
    </row>
    <row r="10851" spans="2:7">
      <c r="B10851" s="55" t="s">
        <v>5067</v>
      </c>
      <c r="C10851" s="55" t="s">
        <v>120</v>
      </c>
      <c r="D10851" s="55" t="s">
        <v>269</v>
      </c>
      <c r="E10851" s="55" t="s">
        <v>2052</v>
      </c>
      <c r="F10851" s="55">
        <v>0</v>
      </c>
      <c r="G10851" s="55">
        <v>0</v>
      </c>
    </row>
    <row r="10852" spans="2:7">
      <c r="B10852" s="55" t="s">
        <v>5067</v>
      </c>
      <c r="C10852" s="55" t="s">
        <v>120</v>
      </c>
      <c r="D10852" s="55" t="s">
        <v>267</v>
      </c>
      <c r="E10852" s="55" t="s">
        <v>1256</v>
      </c>
      <c r="F10852" s="55">
        <v>0</v>
      </c>
      <c r="G10852" s="55">
        <v>0</v>
      </c>
    </row>
    <row r="10853" spans="2:7">
      <c r="B10853" s="55" t="s">
        <v>5067</v>
      </c>
      <c r="C10853" s="55" t="s">
        <v>120</v>
      </c>
      <c r="D10853" s="55" t="s">
        <v>269</v>
      </c>
      <c r="E10853" s="55" t="s">
        <v>1256</v>
      </c>
      <c r="F10853" s="55">
        <v>0</v>
      </c>
      <c r="G10853" s="55">
        <v>1</v>
      </c>
    </row>
    <row r="10854" spans="2:7">
      <c r="B10854" s="55" t="s">
        <v>5067</v>
      </c>
      <c r="C10854" s="55" t="s">
        <v>120</v>
      </c>
      <c r="D10854" s="55" t="s">
        <v>269</v>
      </c>
      <c r="E10854" s="55" t="s">
        <v>2067</v>
      </c>
      <c r="F10854" s="55">
        <v>1</v>
      </c>
      <c r="G10854" s="55">
        <v>0</v>
      </c>
    </row>
    <row r="10855" spans="2:7">
      <c r="B10855" s="55" t="s">
        <v>5067</v>
      </c>
      <c r="C10855" s="55" t="s">
        <v>120</v>
      </c>
      <c r="D10855" s="55" t="s">
        <v>269</v>
      </c>
      <c r="E10855" s="55" t="s">
        <v>2085</v>
      </c>
      <c r="F10855" s="55">
        <v>0</v>
      </c>
      <c r="G10855" s="55">
        <v>0</v>
      </c>
    </row>
    <row r="10856" spans="2:7">
      <c r="B10856" s="55" t="s">
        <v>5067</v>
      </c>
      <c r="C10856" s="55" t="s">
        <v>120</v>
      </c>
      <c r="D10856" s="55" t="s">
        <v>269</v>
      </c>
      <c r="E10856" s="55" t="s">
        <v>2103</v>
      </c>
      <c r="F10856" s="55">
        <v>0</v>
      </c>
      <c r="G10856" s="55">
        <v>0</v>
      </c>
    </row>
    <row r="10857" spans="2:7">
      <c r="B10857" s="55" t="s">
        <v>5067</v>
      </c>
      <c r="C10857" s="55" t="s">
        <v>120</v>
      </c>
      <c r="D10857" s="55" t="s">
        <v>267</v>
      </c>
      <c r="E10857" s="55" t="s">
        <v>2124</v>
      </c>
      <c r="F10857" s="55">
        <v>0</v>
      </c>
      <c r="G10857" s="55">
        <v>0</v>
      </c>
    </row>
    <row r="10858" spans="2:7">
      <c r="B10858" s="55" t="s">
        <v>5067</v>
      </c>
      <c r="C10858" s="55" t="s">
        <v>120</v>
      </c>
      <c r="D10858" s="55" t="s">
        <v>269</v>
      </c>
      <c r="E10858" s="55" t="s">
        <v>2124</v>
      </c>
      <c r="F10858" s="55">
        <v>0</v>
      </c>
      <c r="G10858" s="55">
        <v>0</v>
      </c>
    </row>
    <row r="10859" spans="2:7">
      <c r="B10859" s="55" t="s">
        <v>5067</v>
      </c>
      <c r="C10859" s="55" t="s">
        <v>120</v>
      </c>
      <c r="D10859" s="55" t="s">
        <v>269</v>
      </c>
      <c r="E10859" s="55" t="s">
        <v>2127</v>
      </c>
      <c r="F10859" s="55">
        <v>0</v>
      </c>
      <c r="G10859" s="55">
        <v>0</v>
      </c>
    </row>
    <row r="10860" spans="2:7">
      <c r="B10860" s="55" t="s">
        <v>5067</v>
      </c>
      <c r="C10860" s="55" t="s">
        <v>120</v>
      </c>
      <c r="D10860" s="55" t="s">
        <v>269</v>
      </c>
      <c r="E10860" s="55" t="s">
        <v>2131</v>
      </c>
      <c r="F10860" s="55">
        <v>0</v>
      </c>
      <c r="G10860" s="55">
        <v>1</v>
      </c>
    </row>
    <row r="10861" spans="2:7">
      <c r="B10861" s="55" t="s">
        <v>5067</v>
      </c>
      <c r="C10861" s="55" t="s">
        <v>120</v>
      </c>
      <c r="D10861" s="55" t="s">
        <v>269</v>
      </c>
      <c r="E10861" s="55" t="s">
        <v>2133</v>
      </c>
      <c r="F10861" s="55">
        <v>0</v>
      </c>
      <c r="G10861" s="55">
        <v>0</v>
      </c>
    </row>
    <row r="10862" spans="2:7">
      <c r="B10862" s="55" t="s">
        <v>5067</v>
      </c>
      <c r="C10862" s="55" t="s">
        <v>120</v>
      </c>
      <c r="D10862" s="55" t="s">
        <v>267</v>
      </c>
      <c r="E10862" s="55" t="s">
        <v>5069</v>
      </c>
      <c r="F10862" s="55">
        <v>7</v>
      </c>
      <c r="G10862" s="55">
        <v>4</v>
      </c>
    </row>
    <row r="10863" spans="2:7">
      <c r="B10863" s="55" t="s">
        <v>5067</v>
      </c>
      <c r="C10863" s="55" t="s">
        <v>120</v>
      </c>
      <c r="D10863" s="55" t="s">
        <v>269</v>
      </c>
      <c r="E10863" s="55" t="s">
        <v>5069</v>
      </c>
      <c r="F10863" s="55">
        <v>21</v>
      </c>
      <c r="G10863" s="55">
        <v>26</v>
      </c>
    </row>
    <row r="10864" spans="2:7">
      <c r="B10864" s="55" t="s">
        <v>5067</v>
      </c>
      <c r="C10864" s="55" t="s">
        <v>120</v>
      </c>
      <c r="D10864" s="55" t="s">
        <v>270</v>
      </c>
      <c r="E10864" s="55" t="s">
        <v>5069</v>
      </c>
      <c r="F10864" s="55">
        <v>2</v>
      </c>
      <c r="G10864" s="55">
        <v>0</v>
      </c>
    </row>
    <row r="10865" spans="2:7">
      <c r="B10865" s="55" t="s">
        <v>5067</v>
      </c>
      <c r="C10865" s="55" t="s">
        <v>120</v>
      </c>
      <c r="D10865" s="55" t="s">
        <v>267</v>
      </c>
      <c r="E10865" s="55" t="s">
        <v>2145</v>
      </c>
      <c r="F10865" s="55">
        <v>0</v>
      </c>
      <c r="G10865" s="55">
        <v>0</v>
      </c>
    </row>
    <row r="10866" spans="2:7">
      <c r="B10866" s="55" t="s">
        <v>5067</v>
      </c>
      <c r="C10866" s="55" t="s">
        <v>120</v>
      </c>
      <c r="D10866" s="55" t="s">
        <v>269</v>
      </c>
      <c r="E10866" s="55" t="s">
        <v>2145</v>
      </c>
      <c r="F10866" s="55">
        <v>6</v>
      </c>
      <c r="G10866" s="55">
        <v>7</v>
      </c>
    </row>
    <row r="10867" spans="2:7">
      <c r="B10867" s="55" t="s">
        <v>5067</v>
      </c>
      <c r="C10867" s="55" t="s">
        <v>120</v>
      </c>
      <c r="D10867" s="55" t="s">
        <v>269</v>
      </c>
      <c r="E10867" s="55" t="s">
        <v>2170</v>
      </c>
      <c r="F10867" s="55">
        <v>0</v>
      </c>
      <c r="G10867" s="55">
        <v>0</v>
      </c>
    </row>
    <row r="10868" spans="2:7">
      <c r="B10868" s="55" t="s">
        <v>5067</v>
      </c>
      <c r="C10868" s="55" t="s">
        <v>120</v>
      </c>
      <c r="D10868" s="55" t="s">
        <v>267</v>
      </c>
      <c r="E10868" s="55" t="s">
        <v>2183</v>
      </c>
      <c r="F10868" s="55">
        <v>0</v>
      </c>
      <c r="G10868" s="55">
        <v>0</v>
      </c>
    </row>
    <row r="10869" spans="2:7">
      <c r="B10869" s="55" t="s">
        <v>5067</v>
      </c>
      <c r="C10869" s="55" t="s">
        <v>120</v>
      </c>
      <c r="D10869" s="55" t="s">
        <v>269</v>
      </c>
      <c r="E10869" s="55" t="s">
        <v>2183</v>
      </c>
      <c r="F10869" s="55">
        <v>0</v>
      </c>
      <c r="G10869" s="55">
        <v>0</v>
      </c>
    </row>
    <row r="10870" spans="2:7">
      <c r="B10870" s="55" t="s">
        <v>5067</v>
      </c>
      <c r="C10870" s="55" t="s">
        <v>120</v>
      </c>
      <c r="D10870" s="55" t="s">
        <v>267</v>
      </c>
      <c r="E10870" s="55" t="s">
        <v>2199</v>
      </c>
      <c r="F10870" s="55">
        <v>1</v>
      </c>
      <c r="G10870" s="55">
        <v>0</v>
      </c>
    </row>
    <row r="10871" spans="2:7">
      <c r="B10871" s="55" t="s">
        <v>5067</v>
      </c>
      <c r="C10871" s="55" t="s">
        <v>120</v>
      </c>
      <c r="D10871" s="55" t="s">
        <v>269</v>
      </c>
      <c r="E10871" s="55" t="s">
        <v>2199</v>
      </c>
      <c r="F10871" s="55">
        <v>2</v>
      </c>
      <c r="G10871" s="55">
        <v>1</v>
      </c>
    </row>
    <row r="10872" spans="2:7">
      <c r="B10872" s="55" t="s">
        <v>5067</v>
      </c>
      <c r="C10872" s="55" t="s">
        <v>120</v>
      </c>
      <c r="D10872" s="55" t="s">
        <v>270</v>
      </c>
      <c r="E10872" s="55" t="s">
        <v>2224</v>
      </c>
      <c r="F10872" s="55">
        <v>0</v>
      </c>
      <c r="G10872" s="55">
        <v>0</v>
      </c>
    </row>
    <row r="10873" spans="2:7">
      <c r="B10873" s="55" t="s">
        <v>5067</v>
      </c>
      <c r="C10873" s="55" t="s">
        <v>120</v>
      </c>
      <c r="D10873" s="55" t="s">
        <v>269</v>
      </c>
      <c r="E10873" s="55" t="s">
        <v>2225</v>
      </c>
      <c r="F10873" s="55">
        <v>0</v>
      </c>
      <c r="G10873" s="55">
        <v>5</v>
      </c>
    </row>
    <row r="10874" spans="2:7">
      <c r="B10874" s="55" t="s">
        <v>5067</v>
      </c>
      <c r="C10874" s="55" t="s">
        <v>120</v>
      </c>
      <c r="D10874" s="55" t="s">
        <v>269</v>
      </c>
      <c r="E10874" s="55" t="s">
        <v>2235</v>
      </c>
      <c r="F10874" s="55">
        <v>0</v>
      </c>
      <c r="G10874" s="55">
        <v>0</v>
      </c>
    </row>
    <row r="10875" spans="2:7">
      <c r="B10875" s="55" t="s">
        <v>5067</v>
      </c>
      <c r="C10875" s="55" t="s">
        <v>120</v>
      </c>
      <c r="D10875" s="55" t="s">
        <v>269</v>
      </c>
      <c r="E10875" s="55" t="s">
        <v>2236</v>
      </c>
      <c r="F10875" s="55">
        <v>0</v>
      </c>
      <c r="G10875" s="55">
        <v>0</v>
      </c>
    </row>
    <row r="10876" spans="2:7">
      <c r="B10876" s="55" t="s">
        <v>5067</v>
      </c>
      <c r="C10876" s="55" t="s">
        <v>120</v>
      </c>
      <c r="D10876" s="55" t="s">
        <v>267</v>
      </c>
      <c r="E10876" s="55" t="s">
        <v>2257</v>
      </c>
      <c r="F10876" s="55">
        <v>0</v>
      </c>
      <c r="G10876" s="55">
        <v>0</v>
      </c>
    </row>
    <row r="10877" spans="2:7">
      <c r="B10877" s="55" t="s">
        <v>5067</v>
      </c>
      <c r="C10877" s="55" t="s">
        <v>120</v>
      </c>
      <c r="D10877" s="55" t="s">
        <v>269</v>
      </c>
      <c r="E10877" s="55" t="s">
        <v>2257</v>
      </c>
      <c r="F10877" s="55">
        <v>3</v>
      </c>
      <c r="G10877" s="55">
        <v>2</v>
      </c>
    </row>
    <row r="10878" spans="2:7">
      <c r="B10878" s="55" t="s">
        <v>5067</v>
      </c>
      <c r="C10878" s="55" t="s">
        <v>120</v>
      </c>
      <c r="D10878" s="55" t="s">
        <v>269</v>
      </c>
      <c r="E10878" s="55" t="s">
        <v>2279</v>
      </c>
      <c r="F10878" s="55">
        <v>0</v>
      </c>
      <c r="G10878" s="55">
        <v>3</v>
      </c>
    </row>
    <row r="10879" spans="2:7">
      <c r="B10879" s="55" t="s">
        <v>5067</v>
      </c>
      <c r="C10879" s="55" t="s">
        <v>120</v>
      </c>
      <c r="D10879" s="55" t="s">
        <v>267</v>
      </c>
      <c r="E10879" s="55" t="s">
        <v>767</v>
      </c>
      <c r="F10879" s="55">
        <v>1</v>
      </c>
      <c r="G10879" s="55">
        <v>0</v>
      </c>
    </row>
    <row r="10880" spans="2:7">
      <c r="B10880" s="55" t="s">
        <v>5067</v>
      </c>
      <c r="C10880" s="55" t="s">
        <v>120</v>
      </c>
      <c r="D10880" s="55" t="s">
        <v>269</v>
      </c>
      <c r="E10880" s="55" t="s">
        <v>767</v>
      </c>
      <c r="F10880" s="55">
        <v>0</v>
      </c>
      <c r="G10880" s="55">
        <v>5</v>
      </c>
    </row>
    <row r="10881" spans="2:7">
      <c r="B10881" s="55" t="s">
        <v>5067</v>
      </c>
      <c r="C10881" s="55" t="s">
        <v>120</v>
      </c>
      <c r="D10881" s="55" t="s">
        <v>270</v>
      </c>
      <c r="E10881" s="55" t="s">
        <v>2294</v>
      </c>
      <c r="F10881" s="55">
        <v>0</v>
      </c>
      <c r="G10881" s="55">
        <v>0</v>
      </c>
    </row>
    <row r="10882" spans="2:7">
      <c r="B10882" s="55" t="s">
        <v>5067</v>
      </c>
      <c r="C10882" s="55" t="s">
        <v>120</v>
      </c>
      <c r="D10882" s="55" t="s">
        <v>269</v>
      </c>
      <c r="E10882" s="55" t="s">
        <v>2302</v>
      </c>
      <c r="F10882" s="55">
        <v>0</v>
      </c>
      <c r="G10882" s="55">
        <v>1</v>
      </c>
    </row>
    <row r="10883" spans="2:7">
      <c r="B10883" s="55" t="s">
        <v>5067</v>
      </c>
      <c r="C10883" s="55" t="s">
        <v>120</v>
      </c>
      <c r="D10883" s="55" t="s">
        <v>269</v>
      </c>
      <c r="E10883" s="55" t="s">
        <v>2320</v>
      </c>
      <c r="F10883" s="55">
        <v>0</v>
      </c>
      <c r="G10883" s="55">
        <v>0</v>
      </c>
    </row>
    <row r="10884" spans="2:7">
      <c r="B10884" s="55" t="s">
        <v>5067</v>
      </c>
      <c r="C10884" s="55" t="s">
        <v>120</v>
      </c>
      <c r="D10884" s="55" t="s">
        <v>269</v>
      </c>
      <c r="E10884" s="55" t="s">
        <v>2341</v>
      </c>
      <c r="F10884" s="55">
        <v>0</v>
      </c>
      <c r="G10884" s="55">
        <v>1</v>
      </c>
    </row>
    <row r="10885" spans="2:7">
      <c r="B10885" s="55" t="s">
        <v>5067</v>
      </c>
      <c r="C10885" s="55" t="s">
        <v>120</v>
      </c>
      <c r="D10885" s="55" t="s">
        <v>269</v>
      </c>
      <c r="E10885" s="55" t="s">
        <v>2342</v>
      </c>
      <c r="F10885" s="55">
        <v>0</v>
      </c>
      <c r="G10885" s="55">
        <v>0</v>
      </c>
    </row>
    <row r="10886" spans="2:7">
      <c r="B10886" s="55" t="s">
        <v>5067</v>
      </c>
      <c r="C10886" s="55" t="s">
        <v>120</v>
      </c>
      <c r="D10886" s="55" t="s">
        <v>267</v>
      </c>
      <c r="E10886" s="55" t="s">
        <v>2393</v>
      </c>
      <c r="F10886" s="55">
        <v>0</v>
      </c>
      <c r="G10886" s="55">
        <v>0</v>
      </c>
    </row>
    <row r="10887" spans="2:7">
      <c r="B10887" s="55" t="s">
        <v>5067</v>
      </c>
      <c r="C10887" s="55" t="s">
        <v>120</v>
      </c>
      <c r="D10887" s="55" t="s">
        <v>269</v>
      </c>
      <c r="E10887" s="55" t="s">
        <v>2393</v>
      </c>
      <c r="F10887" s="55">
        <v>3</v>
      </c>
      <c r="G10887" s="55">
        <v>0</v>
      </c>
    </row>
    <row r="10888" spans="2:7">
      <c r="B10888" s="55" t="s">
        <v>5067</v>
      </c>
      <c r="C10888" s="55" t="s">
        <v>120</v>
      </c>
      <c r="D10888" s="55" t="s">
        <v>267</v>
      </c>
      <c r="E10888" s="55" t="s">
        <v>2410</v>
      </c>
      <c r="F10888" s="55">
        <v>0</v>
      </c>
      <c r="G10888" s="55">
        <v>0</v>
      </c>
    </row>
    <row r="10889" spans="2:7">
      <c r="B10889" s="55" t="s">
        <v>5067</v>
      </c>
      <c r="C10889" s="55" t="s">
        <v>120</v>
      </c>
      <c r="D10889" s="55" t="s">
        <v>269</v>
      </c>
      <c r="E10889" s="55" t="s">
        <v>2410</v>
      </c>
      <c r="F10889" s="55">
        <v>9</v>
      </c>
      <c r="G10889" s="55">
        <v>4</v>
      </c>
    </row>
    <row r="10890" spans="2:7">
      <c r="B10890" s="55" t="s">
        <v>5067</v>
      </c>
      <c r="C10890" s="55" t="s">
        <v>120</v>
      </c>
      <c r="D10890" s="55" t="s">
        <v>269</v>
      </c>
      <c r="E10890" s="55" t="s">
        <v>2414</v>
      </c>
      <c r="F10890" s="55">
        <v>0</v>
      </c>
      <c r="G10890" s="55">
        <v>0</v>
      </c>
    </row>
    <row r="10891" spans="2:7">
      <c r="B10891" s="55" t="s">
        <v>5067</v>
      </c>
      <c r="C10891" s="55" t="s">
        <v>120</v>
      </c>
      <c r="D10891" s="55" t="s">
        <v>270</v>
      </c>
      <c r="E10891" s="55" t="s">
        <v>2433</v>
      </c>
      <c r="F10891" s="55">
        <v>2</v>
      </c>
      <c r="G10891" s="55">
        <v>0</v>
      </c>
    </row>
    <row r="10892" spans="2:7">
      <c r="B10892" s="55" t="s">
        <v>5067</v>
      </c>
      <c r="C10892" s="55" t="s">
        <v>120</v>
      </c>
      <c r="D10892" s="55" t="s">
        <v>267</v>
      </c>
      <c r="E10892" s="55" t="s">
        <v>2442</v>
      </c>
      <c r="F10892" s="55">
        <v>0</v>
      </c>
      <c r="G10892" s="55">
        <v>0</v>
      </c>
    </row>
    <row r="10893" spans="2:7">
      <c r="B10893" s="55" t="s">
        <v>5067</v>
      </c>
      <c r="C10893" s="55" t="s">
        <v>120</v>
      </c>
      <c r="D10893" s="55" t="s">
        <v>269</v>
      </c>
      <c r="E10893" s="55" t="s">
        <v>2451</v>
      </c>
      <c r="F10893" s="55">
        <v>0</v>
      </c>
      <c r="G10893" s="55">
        <v>0</v>
      </c>
    </row>
    <row r="10894" spans="2:7">
      <c r="B10894" s="55" t="s">
        <v>5067</v>
      </c>
      <c r="C10894" s="55" t="s">
        <v>2467</v>
      </c>
      <c r="D10894" s="55" t="s">
        <v>267</v>
      </c>
      <c r="E10894" s="55" t="s">
        <v>2482</v>
      </c>
      <c r="F10894" s="55">
        <v>0</v>
      </c>
      <c r="G10894" s="55">
        <v>0</v>
      </c>
    </row>
    <row r="10895" spans="2:7">
      <c r="B10895" s="55" t="s">
        <v>5067</v>
      </c>
      <c r="C10895" s="55" t="s">
        <v>2467</v>
      </c>
      <c r="D10895" s="55" t="s">
        <v>270</v>
      </c>
      <c r="E10895" s="55" t="s">
        <v>5069</v>
      </c>
      <c r="F10895" s="55">
        <v>0</v>
      </c>
      <c r="G10895" s="55">
        <v>0</v>
      </c>
    </row>
    <row r="10896" spans="2:7">
      <c r="B10896" s="55" t="s">
        <v>5067</v>
      </c>
      <c r="C10896" s="55" t="s">
        <v>2467</v>
      </c>
      <c r="D10896" s="55" t="s">
        <v>269</v>
      </c>
      <c r="E10896" s="55" t="s">
        <v>996</v>
      </c>
      <c r="F10896" s="55">
        <v>0</v>
      </c>
      <c r="G10896" s="55">
        <v>0</v>
      </c>
    </row>
    <row r="10897" spans="2:7">
      <c r="B10897" s="55" t="s">
        <v>5067</v>
      </c>
      <c r="C10897" s="55" t="s">
        <v>2597</v>
      </c>
      <c r="D10897" s="55" t="s">
        <v>270</v>
      </c>
      <c r="E10897" s="55" t="s">
        <v>2641</v>
      </c>
      <c r="F10897" s="55">
        <v>0</v>
      </c>
      <c r="G10897" s="55">
        <v>0</v>
      </c>
    </row>
    <row r="10898" spans="2:7">
      <c r="B10898" s="55" t="s">
        <v>5067</v>
      </c>
      <c r="C10898" s="55" t="s">
        <v>2597</v>
      </c>
      <c r="D10898" s="55" t="s">
        <v>269</v>
      </c>
      <c r="E10898" s="55" t="s">
        <v>5069</v>
      </c>
      <c r="F10898" s="55">
        <v>0</v>
      </c>
      <c r="G10898" s="55">
        <v>0</v>
      </c>
    </row>
    <row r="10899" spans="2:7">
      <c r="B10899" s="55" t="s">
        <v>5067</v>
      </c>
      <c r="C10899" s="55" t="s">
        <v>2597</v>
      </c>
      <c r="D10899" s="55" t="s">
        <v>270</v>
      </c>
      <c r="E10899" s="55" t="s">
        <v>2694</v>
      </c>
      <c r="F10899" s="55">
        <v>0</v>
      </c>
      <c r="G10899" s="55">
        <v>0</v>
      </c>
    </row>
    <row r="10900" spans="2:7">
      <c r="B10900" s="55" t="s">
        <v>5067</v>
      </c>
      <c r="C10900" s="55" t="s">
        <v>2722</v>
      </c>
      <c r="D10900" s="55" t="s">
        <v>267</v>
      </c>
      <c r="E10900" s="55" t="s">
        <v>2741</v>
      </c>
      <c r="F10900" s="55">
        <v>0</v>
      </c>
      <c r="G10900" s="55">
        <v>0</v>
      </c>
    </row>
    <row r="10901" spans="2:7">
      <c r="B10901" s="55" t="s">
        <v>5067</v>
      </c>
      <c r="C10901" s="55" t="s">
        <v>2722</v>
      </c>
      <c r="D10901" s="55" t="s">
        <v>270</v>
      </c>
      <c r="E10901" s="55" t="s">
        <v>2741</v>
      </c>
      <c r="F10901" s="55">
        <v>0</v>
      </c>
      <c r="G10901" s="55">
        <v>1</v>
      </c>
    </row>
    <row r="10902" spans="2:7">
      <c r="B10902" s="55" t="s">
        <v>5067</v>
      </c>
      <c r="C10902" s="55" t="s">
        <v>2722</v>
      </c>
      <c r="D10902" s="55" t="s">
        <v>270</v>
      </c>
      <c r="E10902" s="55" t="s">
        <v>2742</v>
      </c>
      <c r="F10902" s="55">
        <v>0</v>
      </c>
      <c r="G10902" s="55">
        <v>0</v>
      </c>
    </row>
    <row r="10903" spans="2:7">
      <c r="B10903" s="55" t="s">
        <v>5067</v>
      </c>
      <c r="C10903" s="55" t="s">
        <v>2722</v>
      </c>
      <c r="D10903" s="55" t="s">
        <v>267</v>
      </c>
      <c r="E10903" s="55" t="s">
        <v>2746</v>
      </c>
      <c r="F10903" s="55">
        <v>0</v>
      </c>
      <c r="G10903" s="55">
        <v>0</v>
      </c>
    </row>
    <row r="10904" spans="2:7">
      <c r="B10904" s="55" t="s">
        <v>5067</v>
      </c>
      <c r="C10904" s="55" t="s">
        <v>2722</v>
      </c>
      <c r="D10904" s="55" t="s">
        <v>269</v>
      </c>
      <c r="E10904" s="55" t="s">
        <v>2746</v>
      </c>
      <c r="F10904" s="55">
        <v>0</v>
      </c>
      <c r="G10904" s="55">
        <v>0</v>
      </c>
    </row>
    <row r="10905" spans="2:7">
      <c r="B10905" s="55" t="s">
        <v>5067</v>
      </c>
      <c r="C10905" s="55" t="s">
        <v>2722</v>
      </c>
      <c r="D10905" s="55" t="s">
        <v>270</v>
      </c>
      <c r="E10905" s="55" t="s">
        <v>2746</v>
      </c>
      <c r="F10905" s="55">
        <v>0</v>
      </c>
      <c r="G10905" s="55">
        <v>0</v>
      </c>
    </row>
    <row r="10906" spans="2:7">
      <c r="B10906" s="55" t="s">
        <v>5067</v>
      </c>
      <c r="C10906" s="55" t="s">
        <v>2722</v>
      </c>
      <c r="D10906" s="55" t="s">
        <v>269</v>
      </c>
      <c r="E10906" s="55" t="s">
        <v>2777</v>
      </c>
      <c r="F10906" s="55">
        <v>0</v>
      </c>
      <c r="G10906" s="55">
        <v>0</v>
      </c>
    </row>
    <row r="10907" spans="2:7">
      <c r="B10907" s="55" t="s">
        <v>5067</v>
      </c>
      <c r="C10907" s="55" t="s">
        <v>2722</v>
      </c>
      <c r="D10907" s="55" t="s">
        <v>267</v>
      </c>
      <c r="E10907" s="55" t="s">
        <v>2779</v>
      </c>
      <c r="F10907" s="55">
        <v>0</v>
      </c>
      <c r="G10907" s="55">
        <v>0</v>
      </c>
    </row>
    <row r="10908" spans="2:7">
      <c r="B10908" s="55" t="s">
        <v>5067</v>
      </c>
      <c r="C10908" s="55" t="s">
        <v>2722</v>
      </c>
      <c r="D10908" s="55" t="s">
        <v>269</v>
      </c>
      <c r="E10908" s="55" t="s">
        <v>2779</v>
      </c>
      <c r="F10908" s="55">
        <v>0</v>
      </c>
      <c r="G10908" s="55">
        <v>0</v>
      </c>
    </row>
    <row r="10909" spans="2:7">
      <c r="B10909" s="55" t="s">
        <v>5067</v>
      </c>
      <c r="C10909" s="55" t="s">
        <v>2722</v>
      </c>
      <c r="D10909" s="55" t="s">
        <v>267</v>
      </c>
      <c r="E10909" s="55" t="s">
        <v>887</v>
      </c>
      <c r="F10909" s="55">
        <v>0</v>
      </c>
      <c r="G10909" s="55">
        <v>0</v>
      </c>
    </row>
    <row r="10910" spans="2:7">
      <c r="B10910" s="55" t="s">
        <v>5067</v>
      </c>
      <c r="C10910" s="55" t="s">
        <v>2722</v>
      </c>
      <c r="D10910" s="55" t="s">
        <v>267</v>
      </c>
      <c r="E10910" s="55" t="s">
        <v>2792</v>
      </c>
      <c r="F10910" s="55">
        <v>0</v>
      </c>
      <c r="G10910" s="55">
        <v>0</v>
      </c>
    </row>
    <row r="10911" spans="2:7">
      <c r="B10911" s="55" t="s">
        <v>5067</v>
      </c>
      <c r="C10911" s="55" t="s">
        <v>2722</v>
      </c>
      <c r="D10911" s="55" t="s">
        <v>269</v>
      </c>
      <c r="E10911" s="55" t="s">
        <v>2794</v>
      </c>
      <c r="F10911" s="55">
        <v>0</v>
      </c>
      <c r="G10911" s="55">
        <v>0</v>
      </c>
    </row>
    <row r="10912" spans="2:7">
      <c r="B10912" s="55" t="s">
        <v>5067</v>
      </c>
      <c r="C10912" s="55" t="s">
        <v>2722</v>
      </c>
      <c r="D10912" s="55" t="s">
        <v>267</v>
      </c>
      <c r="E10912" s="55" t="s">
        <v>2797</v>
      </c>
      <c r="F10912" s="55">
        <v>0</v>
      </c>
      <c r="G10912" s="55">
        <v>0</v>
      </c>
    </row>
    <row r="10913" spans="2:7">
      <c r="B10913" s="55" t="s">
        <v>5067</v>
      </c>
      <c r="C10913" s="55" t="s">
        <v>2722</v>
      </c>
      <c r="D10913" s="55" t="s">
        <v>269</v>
      </c>
      <c r="E10913" s="55" t="s">
        <v>2797</v>
      </c>
      <c r="F10913" s="55">
        <v>0</v>
      </c>
      <c r="G10913" s="55">
        <v>0</v>
      </c>
    </row>
    <row r="10914" spans="2:7">
      <c r="B10914" s="55" t="s">
        <v>5067</v>
      </c>
      <c r="C10914" s="55" t="s">
        <v>2722</v>
      </c>
      <c r="D10914" s="55" t="s">
        <v>270</v>
      </c>
      <c r="E10914" s="55" t="s">
        <v>2797</v>
      </c>
      <c r="F10914" s="55">
        <v>0</v>
      </c>
      <c r="G10914" s="55">
        <v>0</v>
      </c>
    </row>
    <row r="10915" spans="2:7">
      <c r="B10915" s="55" t="s">
        <v>5067</v>
      </c>
      <c r="C10915" s="55" t="s">
        <v>2722</v>
      </c>
      <c r="D10915" s="55" t="s">
        <v>267</v>
      </c>
      <c r="E10915" s="55" t="s">
        <v>2811</v>
      </c>
      <c r="F10915" s="55">
        <v>1</v>
      </c>
      <c r="G10915" s="55">
        <v>2</v>
      </c>
    </row>
    <row r="10916" spans="2:7">
      <c r="B10916" s="55" t="s">
        <v>5067</v>
      </c>
      <c r="C10916" s="55" t="s">
        <v>2722</v>
      </c>
      <c r="D10916" s="55" t="s">
        <v>269</v>
      </c>
      <c r="E10916" s="55" t="s">
        <v>2811</v>
      </c>
      <c r="F10916" s="55">
        <v>9</v>
      </c>
      <c r="G10916" s="55">
        <v>4</v>
      </c>
    </row>
    <row r="10917" spans="2:7">
      <c r="B10917" s="55" t="s">
        <v>5067</v>
      </c>
      <c r="C10917" s="55" t="s">
        <v>2722</v>
      </c>
      <c r="D10917" s="55" t="s">
        <v>270</v>
      </c>
      <c r="E10917" s="55" t="s">
        <v>2811</v>
      </c>
      <c r="F10917" s="55">
        <v>92</v>
      </c>
      <c r="G10917" s="55">
        <v>104</v>
      </c>
    </row>
    <row r="10918" spans="2:7">
      <c r="B10918" s="55" t="s">
        <v>5067</v>
      </c>
      <c r="C10918" s="55" t="s">
        <v>2722</v>
      </c>
      <c r="D10918" s="55" t="s">
        <v>270</v>
      </c>
      <c r="E10918" s="55" t="s">
        <v>2834</v>
      </c>
      <c r="F10918" s="55">
        <v>0</v>
      </c>
      <c r="G10918" s="55">
        <v>0</v>
      </c>
    </row>
    <row r="10919" spans="2:7">
      <c r="B10919" s="55" t="s">
        <v>5067</v>
      </c>
      <c r="C10919" s="55" t="s">
        <v>2722</v>
      </c>
      <c r="D10919" s="55" t="s">
        <v>267</v>
      </c>
      <c r="E10919" s="55" t="s">
        <v>2836</v>
      </c>
      <c r="F10919" s="55">
        <v>0</v>
      </c>
      <c r="G10919" s="55">
        <v>0</v>
      </c>
    </row>
    <row r="10920" spans="2:7">
      <c r="B10920" s="55" t="s">
        <v>5067</v>
      </c>
      <c r="C10920" s="55" t="s">
        <v>2722</v>
      </c>
      <c r="D10920" s="55" t="s">
        <v>269</v>
      </c>
      <c r="E10920" s="55" t="s">
        <v>2849</v>
      </c>
      <c r="F10920" s="55">
        <v>0</v>
      </c>
      <c r="G10920" s="55">
        <v>0</v>
      </c>
    </row>
    <row r="10921" spans="2:7">
      <c r="B10921" s="55" t="s">
        <v>5067</v>
      </c>
      <c r="C10921" s="55" t="s">
        <v>2722</v>
      </c>
      <c r="D10921" s="55" t="s">
        <v>269</v>
      </c>
      <c r="E10921" s="55" t="s">
        <v>2866</v>
      </c>
      <c r="F10921" s="55">
        <v>0</v>
      </c>
      <c r="G10921" s="55">
        <v>0</v>
      </c>
    </row>
    <row r="10922" spans="2:7">
      <c r="B10922" s="55" t="s">
        <v>5067</v>
      </c>
      <c r="C10922" s="55" t="s">
        <v>2722</v>
      </c>
      <c r="D10922" s="55" t="s">
        <v>270</v>
      </c>
      <c r="E10922" s="55" t="s">
        <v>2879</v>
      </c>
      <c r="F10922" s="55">
        <v>0</v>
      </c>
      <c r="G10922" s="55">
        <v>0</v>
      </c>
    </row>
    <row r="10923" spans="2:7">
      <c r="B10923" s="55" t="s">
        <v>5067</v>
      </c>
      <c r="C10923" s="55" t="s">
        <v>2722</v>
      </c>
      <c r="D10923" s="55" t="s">
        <v>267</v>
      </c>
      <c r="E10923" s="55" t="s">
        <v>2885</v>
      </c>
      <c r="F10923" s="55">
        <v>0</v>
      </c>
      <c r="G10923" s="55">
        <v>0</v>
      </c>
    </row>
    <row r="10924" spans="2:7">
      <c r="B10924" s="55" t="s">
        <v>5067</v>
      </c>
      <c r="C10924" s="55" t="s">
        <v>2722</v>
      </c>
      <c r="D10924" s="55" t="s">
        <v>267</v>
      </c>
      <c r="E10924" s="55" t="s">
        <v>2900</v>
      </c>
      <c r="F10924" s="55">
        <v>0</v>
      </c>
      <c r="G10924" s="55">
        <v>0</v>
      </c>
    </row>
    <row r="10925" spans="2:7">
      <c r="B10925" s="55" t="s">
        <v>5067</v>
      </c>
      <c r="C10925" s="55" t="s">
        <v>2722</v>
      </c>
      <c r="D10925" s="55" t="s">
        <v>269</v>
      </c>
      <c r="E10925" s="55" t="s">
        <v>2900</v>
      </c>
      <c r="F10925" s="55">
        <v>0</v>
      </c>
      <c r="G10925" s="55">
        <v>0</v>
      </c>
    </row>
    <row r="10926" spans="2:7">
      <c r="B10926" s="55" t="s">
        <v>5067</v>
      </c>
      <c r="C10926" s="55" t="s">
        <v>2722</v>
      </c>
      <c r="D10926" s="55" t="s">
        <v>270</v>
      </c>
      <c r="E10926" s="55" t="s">
        <v>2900</v>
      </c>
      <c r="F10926" s="55">
        <v>0</v>
      </c>
      <c r="G10926" s="55">
        <v>1</v>
      </c>
    </row>
    <row r="10927" spans="2:7">
      <c r="B10927" s="55" t="s">
        <v>5067</v>
      </c>
      <c r="C10927" s="55" t="s">
        <v>2722</v>
      </c>
      <c r="D10927" s="55" t="s">
        <v>267</v>
      </c>
      <c r="E10927" s="55" t="s">
        <v>2918</v>
      </c>
      <c r="F10927" s="55">
        <v>0</v>
      </c>
      <c r="G10927" s="55">
        <v>0</v>
      </c>
    </row>
    <row r="10928" spans="2:7">
      <c r="B10928" s="55" t="s">
        <v>5067</v>
      </c>
      <c r="C10928" s="55" t="s">
        <v>2722</v>
      </c>
      <c r="D10928" s="55" t="s">
        <v>269</v>
      </c>
      <c r="E10928" s="55" t="s">
        <v>2918</v>
      </c>
      <c r="F10928" s="55">
        <v>2</v>
      </c>
      <c r="G10928" s="55">
        <v>1</v>
      </c>
    </row>
    <row r="10929" spans="2:7">
      <c r="B10929" s="55" t="s">
        <v>5067</v>
      </c>
      <c r="C10929" s="55" t="s">
        <v>2722</v>
      </c>
      <c r="D10929" s="55" t="s">
        <v>270</v>
      </c>
      <c r="E10929" s="55" t="s">
        <v>2918</v>
      </c>
      <c r="F10929" s="55">
        <v>1</v>
      </c>
      <c r="G10929" s="55">
        <v>2</v>
      </c>
    </row>
    <row r="10930" spans="2:7">
      <c r="B10930" s="55" t="s">
        <v>5067</v>
      </c>
      <c r="C10930" s="55" t="s">
        <v>2722</v>
      </c>
      <c r="D10930" s="55" t="s">
        <v>269</v>
      </c>
      <c r="E10930" s="55" t="s">
        <v>2922</v>
      </c>
      <c r="F10930" s="55">
        <v>0</v>
      </c>
      <c r="G10930" s="55">
        <v>0</v>
      </c>
    </row>
    <row r="10931" spans="2:7">
      <c r="B10931" s="55" t="s">
        <v>5067</v>
      </c>
      <c r="C10931" s="55" t="s">
        <v>2722</v>
      </c>
      <c r="D10931" s="55" t="s">
        <v>270</v>
      </c>
      <c r="E10931" s="55" t="s">
        <v>5069</v>
      </c>
      <c r="F10931" s="55">
        <v>1</v>
      </c>
      <c r="G10931" s="55">
        <v>0</v>
      </c>
    </row>
    <row r="10932" spans="2:7">
      <c r="B10932" s="55" t="s">
        <v>5067</v>
      </c>
      <c r="C10932" s="55" t="s">
        <v>2722</v>
      </c>
      <c r="D10932" s="55" t="s">
        <v>270</v>
      </c>
      <c r="E10932" s="55" t="s">
        <v>5073</v>
      </c>
      <c r="F10932" s="55">
        <v>0</v>
      </c>
      <c r="G10932" s="55">
        <v>0</v>
      </c>
    </row>
    <row r="10933" spans="2:7">
      <c r="B10933" s="55" t="s">
        <v>5067</v>
      </c>
      <c r="C10933" s="55" t="s">
        <v>2722</v>
      </c>
      <c r="D10933" s="55" t="s">
        <v>270</v>
      </c>
      <c r="E10933" s="55" t="s">
        <v>2954</v>
      </c>
      <c r="F10933" s="55">
        <v>0</v>
      </c>
      <c r="G10933" s="55">
        <v>0</v>
      </c>
    </row>
    <row r="10934" spans="2:7">
      <c r="B10934" s="55" t="s">
        <v>5067</v>
      </c>
      <c r="C10934" s="55" t="s">
        <v>2722</v>
      </c>
      <c r="D10934" s="55" t="s">
        <v>270</v>
      </c>
      <c r="E10934" s="55" t="s">
        <v>2955</v>
      </c>
      <c r="F10934" s="55">
        <v>1</v>
      </c>
      <c r="G10934" s="55">
        <v>0</v>
      </c>
    </row>
    <row r="10935" spans="2:7">
      <c r="B10935" s="55" t="s">
        <v>5067</v>
      </c>
      <c r="C10935" s="55" t="s">
        <v>2722</v>
      </c>
      <c r="D10935" s="55" t="s">
        <v>269</v>
      </c>
      <c r="E10935" s="55" t="s">
        <v>2961</v>
      </c>
      <c r="F10935" s="55">
        <v>0</v>
      </c>
      <c r="G10935" s="55">
        <v>0</v>
      </c>
    </row>
    <row r="10936" spans="2:7">
      <c r="B10936" s="55" t="s">
        <v>5067</v>
      </c>
      <c r="C10936" s="55" t="s">
        <v>2722</v>
      </c>
      <c r="D10936" s="55" t="s">
        <v>270</v>
      </c>
      <c r="E10936" s="55" t="s">
        <v>2961</v>
      </c>
      <c r="F10936" s="55">
        <v>0</v>
      </c>
      <c r="G10936" s="55">
        <v>0</v>
      </c>
    </row>
    <row r="10937" spans="2:7">
      <c r="B10937" s="55" t="s">
        <v>5067</v>
      </c>
      <c r="C10937" s="55" t="s">
        <v>2722</v>
      </c>
      <c r="D10937" s="55" t="s">
        <v>269</v>
      </c>
      <c r="E10937" s="55" t="s">
        <v>2963</v>
      </c>
      <c r="F10937" s="55">
        <v>0</v>
      </c>
      <c r="G10937" s="55">
        <v>0</v>
      </c>
    </row>
    <row r="10938" spans="2:7">
      <c r="B10938" s="55" t="s">
        <v>5067</v>
      </c>
      <c r="C10938" s="55" t="s">
        <v>2722</v>
      </c>
      <c r="D10938" s="55" t="s">
        <v>270</v>
      </c>
      <c r="E10938" s="55" t="s">
        <v>2963</v>
      </c>
      <c r="F10938" s="55">
        <v>0</v>
      </c>
      <c r="G10938" s="55">
        <v>0</v>
      </c>
    </row>
    <row r="10939" spans="2:7">
      <c r="B10939" s="55" t="s">
        <v>5067</v>
      </c>
      <c r="C10939" s="55" t="s">
        <v>2722</v>
      </c>
      <c r="D10939" s="55" t="s">
        <v>267</v>
      </c>
      <c r="E10939" s="55" t="s">
        <v>2965</v>
      </c>
      <c r="F10939" s="55">
        <v>0</v>
      </c>
      <c r="G10939" s="55">
        <v>0</v>
      </c>
    </row>
    <row r="10940" spans="2:7">
      <c r="B10940" s="55" t="s">
        <v>5067</v>
      </c>
      <c r="C10940" s="55" t="s">
        <v>2722</v>
      </c>
      <c r="D10940" s="55" t="s">
        <v>269</v>
      </c>
      <c r="E10940" s="55" t="s">
        <v>2974</v>
      </c>
      <c r="F10940" s="55">
        <v>0</v>
      </c>
      <c r="G10940" s="55">
        <v>0</v>
      </c>
    </row>
    <row r="10941" spans="2:7">
      <c r="B10941" s="55" t="s">
        <v>5067</v>
      </c>
      <c r="C10941" s="55" t="s">
        <v>2722</v>
      </c>
      <c r="D10941" s="55" t="s">
        <v>270</v>
      </c>
      <c r="E10941" s="55" t="s">
        <v>2974</v>
      </c>
      <c r="F10941" s="55">
        <v>0</v>
      </c>
      <c r="G10941" s="55">
        <v>0</v>
      </c>
    </row>
    <row r="10942" spans="2:7">
      <c r="B10942" s="55" t="s">
        <v>5067</v>
      </c>
      <c r="C10942" s="55" t="s">
        <v>2722</v>
      </c>
      <c r="D10942" s="55" t="s">
        <v>269</v>
      </c>
      <c r="E10942" s="55" t="s">
        <v>2977</v>
      </c>
      <c r="F10942" s="55">
        <v>0</v>
      </c>
      <c r="G10942" s="55">
        <v>0</v>
      </c>
    </row>
    <row r="10943" spans="2:7">
      <c r="B10943" s="55" t="s">
        <v>5067</v>
      </c>
      <c r="C10943" s="55" t="s">
        <v>2722</v>
      </c>
      <c r="D10943" s="55" t="s">
        <v>267</v>
      </c>
      <c r="E10943" s="55" t="s">
        <v>2978</v>
      </c>
      <c r="F10943" s="55">
        <v>0</v>
      </c>
      <c r="G10943" s="55">
        <v>0</v>
      </c>
    </row>
    <row r="10944" spans="2:7">
      <c r="B10944" s="55" t="s">
        <v>5067</v>
      </c>
      <c r="C10944" s="55" t="s">
        <v>2722</v>
      </c>
      <c r="D10944" s="55" t="s">
        <v>267</v>
      </c>
      <c r="E10944" s="55" t="s">
        <v>2984</v>
      </c>
      <c r="F10944" s="55">
        <v>0</v>
      </c>
      <c r="G10944" s="55">
        <v>0</v>
      </c>
    </row>
    <row r="10945" spans="2:7">
      <c r="B10945" s="55" t="s">
        <v>5067</v>
      </c>
      <c r="C10945" s="55" t="s">
        <v>2722</v>
      </c>
      <c r="D10945" s="55" t="s">
        <v>269</v>
      </c>
      <c r="E10945" s="55" t="s">
        <v>2984</v>
      </c>
      <c r="F10945" s="55">
        <v>3</v>
      </c>
      <c r="G10945" s="55">
        <v>2</v>
      </c>
    </row>
    <row r="10946" spans="2:7">
      <c r="B10946" s="55" t="s">
        <v>5067</v>
      </c>
      <c r="C10946" s="55" t="s">
        <v>2722</v>
      </c>
      <c r="D10946" s="55" t="s">
        <v>270</v>
      </c>
      <c r="E10946" s="55" t="s">
        <v>2984</v>
      </c>
      <c r="F10946" s="55">
        <v>8</v>
      </c>
      <c r="G10946" s="55">
        <v>11</v>
      </c>
    </row>
    <row r="10947" spans="2:7">
      <c r="B10947" s="55" t="s">
        <v>5067</v>
      </c>
      <c r="C10947" s="55" t="s">
        <v>2722</v>
      </c>
      <c r="D10947" s="55" t="s">
        <v>270</v>
      </c>
      <c r="E10947" s="55" t="s">
        <v>2992</v>
      </c>
      <c r="F10947" s="55">
        <v>0</v>
      </c>
      <c r="G10947" s="55">
        <v>0</v>
      </c>
    </row>
    <row r="10948" spans="2:7">
      <c r="B10948" s="55" t="s">
        <v>5067</v>
      </c>
      <c r="C10948" s="55" t="s">
        <v>2722</v>
      </c>
      <c r="D10948" s="55" t="s">
        <v>269</v>
      </c>
      <c r="E10948" s="55" t="s">
        <v>2994</v>
      </c>
      <c r="F10948" s="55">
        <v>0</v>
      </c>
      <c r="G10948" s="55">
        <v>0</v>
      </c>
    </row>
    <row r="10949" spans="2:7">
      <c r="B10949" s="55" t="s">
        <v>5067</v>
      </c>
      <c r="C10949" s="55" t="s">
        <v>2722</v>
      </c>
      <c r="D10949" s="55" t="s">
        <v>270</v>
      </c>
      <c r="E10949" s="55" t="s">
        <v>2994</v>
      </c>
      <c r="F10949" s="55">
        <v>0</v>
      </c>
      <c r="G10949" s="55">
        <v>0</v>
      </c>
    </row>
    <row r="10950" spans="2:7">
      <c r="B10950" s="55" t="s">
        <v>5067</v>
      </c>
      <c r="C10950" s="55" t="s">
        <v>2722</v>
      </c>
      <c r="D10950" s="55" t="s">
        <v>270</v>
      </c>
      <c r="E10950" s="55" t="s">
        <v>3010</v>
      </c>
      <c r="F10950" s="55">
        <v>0</v>
      </c>
      <c r="G10950" s="55">
        <v>0</v>
      </c>
    </row>
    <row r="10951" spans="2:7">
      <c r="B10951" s="55" t="s">
        <v>5067</v>
      </c>
      <c r="C10951" s="55" t="s">
        <v>2722</v>
      </c>
      <c r="D10951" s="55" t="s">
        <v>267</v>
      </c>
      <c r="E10951" s="55" t="s">
        <v>1641</v>
      </c>
      <c r="F10951" s="55">
        <v>0</v>
      </c>
      <c r="G10951" s="55">
        <v>0</v>
      </c>
    </row>
    <row r="10952" spans="2:7">
      <c r="B10952" s="55" t="s">
        <v>5067</v>
      </c>
      <c r="C10952" s="55" t="s">
        <v>2722</v>
      </c>
      <c r="D10952" s="55" t="s">
        <v>269</v>
      </c>
      <c r="E10952" s="55" t="s">
        <v>1641</v>
      </c>
      <c r="F10952" s="55">
        <v>0</v>
      </c>
      <c r="G10952" s="55">
        <v>0</v>
      </c>
    </row>
    <row r="10953" spans="2:7">
      <c r="B10953" s="55" t="s">
        <v>5067</v>
      </c>
      <c r="C10953" s="55" t="s">
        <v>2722</v>
      </c>
      <c r="D10953" s="55" t="s">
        <v>269</v>
      </c>
      <c r="E10953" s="55" t="s">
        <v>3029</v>
      </c>
      <c r="F10953" s="55">
        <v>0</v>
      </c>
      <c r="G10953" s="55">
        <v>0</v>
      </c>
    </row>
    <row r="10954" spans="2:7">
      <c r="B10954" s="55" t="s">
        <v>5067</v>
      </c>
      <c r="C10954" s="55" t="s">
        <v>2722</v>
      </c>
      <c r="D10954" s="55" t="s">
        <v>270</v>
      </c>
      <c r="E10954" s="55" t="s">
        <v>3031</v>
      </c>
      <c r="F10954" s="55">
        <v>0</v>
      </c>
      <c r="G10954" s="55">
        <v>0</v>
      </c>
    </row>
    <row r="10955" spans="2:7">
      <c r="B10955" s="55" t="s">
        <v>5067</v>
      </c>
      <c r="C10955" s="55" t="s">
        <v>2722</v>
      </c>
      <c r="D10955" s="55" t="s">
        <v>267</v>
      </c>
      <c r="E10955" s="55" t="s">
        <v>3054</v>
      </c>
      <c r="F10955" s="55">
        <v>0</v>
      </c>
      <c r="G10955" s="55">
        <v>0</v>
      </c>
    </row>
    <row r="10956" spans="2:7">
      <c r="B10956" s="55" t="s">
        <v>5067</v>
      </c>
      <c r="C10956" s="55" t="s">
        <v>2722</v>
      </c>
      <c r="D10956" s="55" t="s">
        <v>269</v>
      </c>
      <c r="E10956" s="55" t="s">
        <v>3054</v>
      </c>
      <c r="F10956" s="55">
        <v>0</v>
      </c>
      <c r="G10956" s="55">
        <v>0</v>
      </c>
    </row>
    <row r="10957" spans="2:7">
      <c r="B10957" s="55" t="s">
        <v>5067</v>
      </c>
      <c r="C10957" s="55" t="s">
        <v>2722</v>
      </c>
      <c r="D10957" s="55" t="s">
        <v>270</v>
      </c>
      <c r="E10957" s="55" t="s">
        <v>3054</v>
      </c>
      <c r="F10957" s="55">
        <v>2</v>
      </c>
      <c r="G10957" s="55">
        <v>2</v>
      </c>
    </row>
    <row r="10958" spans="2:7">
      <c r="B10958" s="55" t="s">
        <v>5067</v>
      </c>
      <c r="C10958" s="55" t="s">
        <v>2722</v>
      </c>
      <c r="D10958" s="55" t="s">
        <v>269</v>
      </c>
      <c r="E10958" s="55" t="s">
        <v>3063</v>
      </c>
      <c r="F10958" s="55">
        <v>0</v>
      </c>
      <c r="G10958" s="55">
        <v>0</v>
      </c>
    </row>
    <row r="10959" spans="2:7">
      <c r="B10959" s="55" t="s">
        <v>5067</v>
      </c>
      <c r="C10959" s="55" t="s">
        <v>2722</v>
      </c>
      <c r="D10959" s="55" t="s">
        <v>270</v>
      </c>
      <c r="E10959" s="55" t="s">
        <v>3063</v>
      </c>
      <c r="F10959" s="55">
        <v>0</v>
      </c>
      <c r="G10959" s="55">
        <v>0</v>
      </c>
    </row>
    <row r="10960" spans="2:7">
      <c r="B10960" s="55" t="s">
        <v>5067</v>
      </c>
      <c r="C10960" s="55" t="s">
        <v>2722</v>
      </c>
      <c r="D10960" s="55" t="s">
        <v>270</v>
      </c>
      <c r="E10960" s="55" t="s">
        <v>3076</v>
      </c>
      <c r="F10960" s="55">
        <v>0</v>
      </c>
      <c r="G10960" s="55">
        <v>2</v>
      </c>
    </row>
    <row r="10961" spans="2:7">
      <c r="B10961" s="55" t="s">
        <v>5067</v>
      </c>
      <c r="C10961" s="55" t="s">
        <v>2722</v>
      </c>
      <c r="D10961" s="55" t="s">
        <v>267</v>
      </c>
      <c r="E10961" s="55" t="s">
        <v>3077</v>
      </c>
      <c r="F10961" s="55">
        <v>0</v>
      </c>
      <c r="G10961" s="55">
        <v>0</v>
      </c>
    </row>
    <row r="10962" spans="2:7">
      <c r="B10962" s="55" t="s">
        <v>5067</v>
      </c>
      <c r="C10962" s="55" t="s">
        <v>2722</v>
      </c>
      <c r="D10962" s="55" t="s">
        <v>267</v>
      </c>
      <c r="E10962" s="55" t="s">
        <v>3091</v>
      </c>
      <c r="F10962" s="55">
        <v>0</v>
      </c>
      <c r="G10962" s="55">
        <v>0</v>
      </c>
    </row>
    <row r="10963" spans="2:7">
      <c r="B10963" s="55" t="s">
        <v>5067</v>
      </c>
      <c r="C10963" s="55" t="s">
        <v>2722</v>
      </c>
      <c r="D10963" s="55" t="s">
        <v>267</v>
      </c>
      <c r="E10963" s="55" t="s">
        <v>3092</v>
      </c>
      <c r="F10963" s="55">
        <v>0</v>
      </c>
      <c r="G10963" s="55">
        <v>0</v>
      </c>
    </row>
    <row r="10964" spans="2:7">
      <c r="B10964" s="55" t="s">
        <v>5067</v>
      </c>
      <c r="C10964" s="55" t="s">
        <v>2722</v>
      </c>
      <c r="D10964" s="55" t="s">
        <v>269</v>
      </c>
      <c r="E10964" s="55" t="s">
        <v>3092</v>
      </c>
      <c r="F10964" s="55">
        <v>0</v>
      </c>
      <c r="G10964" s="55">
        <v>0</v>
      </c>
    </row>
    <row r="10965" spans="2:7">
      <c r="B10965" s="55" t="s">
        <v>5067</v>
      </c>
      <c r="C10965" s="55" t="s">
        <v>132</v>
      </c>
      <c r="D10965" s="55" t="s">
        <v>269</v>
      </c>
      <c r="E10965" s="55" t="s">
        <v>3120</v>
      </c>
      <c r="F10965" s="55">
        <v>0</v>
      </c>
      <c r="G10965" s="55">
        <v>0</v>
      </c>
    </row>
    <row r="10966" spans="2:7">
      <c r="B10966" s="55" t="s">
        <v>5067</v>
      </c>
      <c r="C10966" s="55" t="s">
        <v>132</v>
      </c>
      <c r="D10966" s="55" t="s">
        <v>269</v>
      </c>
      <c r="E10966" s="55" t="s">
        <v>3197</v>
      </c>
      <c r="F10966" s="55">
        <v>0</v>
      </c>
      <c r="G10966" s="55">
        <v>0</v>
      </c>
    </row>
    <row r="10967" spans="2:7">
      <c r="B10967" s="55" t="s">
        <v>5067</v>
      </c>
      <c r="C10967" s="55" t="s">
        <v>132</v>
      </c>
      <c r="D10967" s="55" t="s">
        <v>270</v>
      </c>
      <c r="E10967" s="55" t="s">
        <v>3215</v>
      </c>
      <c r="F10967" s="55">
        <v>0</v>
      </c>
      <c r="G10967" s="55">
        <v>0</v>
      </c>
    </row>
    <row r="10968" spans="2:7">
      <c r="B10968" s="55" t="s">
        <v>5067</v>
      </c>
      <c r="C10968" s="55" t="s">
        <v>132</v>
      </c>
      <c r="D10968" s="55" t="s">
        <v>267</v>
      </c>
      <c r="E10968" s="55" t="s">
        <v>3220</v>
      </c>
      <c r="F10968" s="55">
        <v>0</v>
      </c>
      <c r="G10968" s="55">
        <v>0</v>
      </c>
    </row>
    <row r="10969" spans="2:7">
      <c r="B10969" s="55" t="s">
        <v>5067</v>
      </c>
      <c r="C10969" s="55" t="s">
        <v>132</v>
      </c>
      <c r="D10969" s="55" t="s">
        <v>269</v>
      </c>
      <c r="E10969" s="55" t="s">
        <v>3220</v>
      </c>
      <c r="F10969" s="55">
        <v>0</v>
      </c>
      <c r="G10969" s="55">
        <v>0</v>
      </c>
    </row>
    <row r="10970" spans="2:7">
      <c r="B10970" s="55" t="s">
        <v>5067</v>
      </c>
      <c r="C10970" s="55" t="s">
        <v>132</v>
      </c>
      <c r="D10970" s="55" t="s">
        <v>270</v>
      </c>
      <c r="E10970" s="55" t="s">
        <v>3220</v>
      </c>
      <c r="F10970" s="55">
        <v>0</v>
      </c>
      <c r="G10970" s="55">
        <v>0</v>
      </c>
    </row>
    <row r="10971" spans="2:7">
      <c r="B10971" s="55" t="s">
        <v>5067</v>
      </c>
      <c r="C10971" s="55" t="s">
        <v>3263</v>
      </c>
      <c r="D10971" s="55" t="s">
        <v>269</v>
      </c>
      <c r="E10971" s="55" t="s">
        <v>3309</v>
      </c>
      <c r="F10971" s="55">
        <v>0</v>
      </c>
      <c r="G10971" s="55">
        <v>0</v>
      </c>
    </row>
    <row r="10972" spans="2:7">
      <c r="B10972" s="55" t="s">
        <v>5067</v>
      </c>
      <c r="C10972" s="55" t="s">
        <v>3263</v>
      </c>
      <c r="D10972" s="55" t="s">
        <v>269</v>
      </c>
      <c r="E10972" s="55" t="s">
        <v>5069</v>
      </c>
      <c r="F10972" s="55">
        <v>0</v>
      </c>
      <c r="G10972" s="55">
        <v>1</v>
      </c>
    </row>
    <row r="10973" spans="2:7">
      <c r="B10973" s="55" t="s">
        <v>5067</v>
      </c>
      <c r="C10973" s="55" t="s">
        <v>138</v>
      </c>
      <c r="D10973" s="55" t="s">
        <v>267</v>
      </c>
      <c r="E10973" s="55" t="s">
        <v>3392</v>
      </c>
      <c r="F10973" s="55">
        <v>0</v>
      </c>
      <c r="G10973" s="55">
        <v>0</v>
      </c>
    </row>
    <row r="10974" spans="2:7">
      <c r="B10974" s="55" t="s">
        <v>5067</v>
      </c>
      <c r="C10974" s="55" t="s">
        <v>138</v>
      </c>
      <c r="D10974" s="55" t="s">
        <v>269</v>
      </c>
      <c r="E10974" s="55" t="s">
        <v>3392</v>
      </c>
      <c r="F10974" s="55">
        <v>1</v>
      </c>
      <c r="G10974" s="55">
        <v>0</v>
      </c>
    </row>
    <row r="10975" spans="2:7">
      <c r="B10975" s="55" t="s">
        <v>5067</v>
      </c>
      <c r="C10975" s="55" t="s">
        <v>138</v>
      </c>
      <c r="D10975" s="55" t="s">
        <v>270</v>
      </c>
      <c r="E10975" s="55" t="s">
        <v>3392</v>
      </c>
      <c r="F10975" s="55">
        <v>0</v>
      </c>
      <c r="G10975" s="55">
        <v>0</v>
      </c>
    </row>
    <row r="10976" spans="2:7">
      <c r="B10976" s="55" t="s">
        <v>5067</v>
      </c>
      <c r="C10976" s="55" t="s">
        <v>138</v>
      </c>
      <c r="D10976" s="55" t="s">
        <v>269</v>
      </c>
      <c r="E10976" s="55" t="s">
        <v>3394</v>
      </c>
      <c r="F10976" s="55">
        <v>0</v>
      </c>
      <c r="G10976" s="55">
        <v>0</v>
      </c>
    </row>
    <row r="10977" spans="2:7">
      <c r="B10977" s="55" t="s">
        <v>5067</v>
      </c>
      <c r="C10977" s="55" t="s">
        <v>138</v>
      </c>
      <c r="D10977" s="55" t="s">
        <v>267</v>
      </c>
      <c r="E10977" s="55" t="s">
        <v>3395</v>
      </c>
      <c r="F10977" s="55">
        <v>0</v>
      </c>
      <c r="G10977" s="55">
        <v>0</v>
      </c>
    </row>
    <row r="10978" spans="2:7">
      <c r="B10978" s="55" t="s">
        <v>5067</v>
      </c>
      <c r="C10978" s="55" t="s">
        <v>138</v>
      </c>
      <c r="D10978" s="55" t="s">
        <v>269</v>
      </c>
      <c r="E10978" s="55" t="s">
        <v>3395</v>
      </c>
      <c r="F10978" s="55">
        <v>0</v>
      </c>
      <c r="G10978" s="55">
        <v>0</v>
      </c>
    </row>
    <row r="10979" spans="2:7">
      <c r="B10979" s="55" t="s">
        <v>5067</v>
      </c>
      <c r="C10979" s="55" t="s">
        <v>138</v>
      </c>
      <c r="D10979" s="55" t="s">
        <v>270</v>
      </c>
      <c r="E10979" s="55" t="s">
        <v>3395</v>
      </c>
      <c r="F10979" s="55">
        <v>2</v>
      </c>
      <c r="G10979" s="55">
        <v>2</v>
      </c>
    </row>
    <row r="10980" spans="2:7">
      <c r="B10980" s="55" t="s">
        <v>5067</v>
      </c>
      <c r="C10980" s="55" t="s">
        <v>138</v>
      </c>
      <c r="D10980" s="55" t="s">
        <v>270</v>
      </c>
      <c r="E10980" s="55" t="s">
        <v>3396</v>
      </c>
      <c r="F10980" s="55">
        <v>0</v>
      </c>
      <c r="G10980" s="55">
        <v>0</v>
      </c>
    </row>
    <row r="10981" spans="2:7">
      <c r="B10981" s="55" t="s">
        <v>5067</v>
      </c>
      <c r="C10981" s="55" t="s">
        <v>138</v>
      </c>
      <c r="D10981" s="55" t="s">
        <v>269</v>
      </c>
      <c r="E10981" s="55" t="s">
        <v>3397</v>
      </c>
      <c r="F10981" s="55">
        <v>0</v>
      </c>
      <c r="G10981" s="55">
        <v>0</v>
      </c>
    </row>
    <row r="10982" spans="2:7">
      <c r="B10982" s="55" t="s">
        <v>5067</v>
      </c>
      <c r="C10982" s="55" t="s">
        <v>138</v>
      </c>
      <c r="D10982" s="55" t="s">
        <v>267</v>
      </c>
      <c r="E10982" s="55" t="s">
        <v>3398</v>
      </c>
      <c r="F10982" s="55">
        <v>0</v>
      </c>
      <c r="G10982" s="55">
        <v>0</v>
      </c>
    </row>
    <row r="10983" spans="2:7">
      <c r="B10983" s="55" t="s">
        <v>5067</v>
      </c>
      <c r="C10983" s="55" t="s">
        <v>138</v>
      </c>
      <c r="D10983" s="55" t="s">
        <v>270</v>
      </c>
      <c r="E10983" s="55" t="s">
        <v>3398</v>
      </c>
      <c r="F10983" s="55">
        <v>0</v>
      </c>
      <c r="G10983" s="55">
        <v>0</v>
      </c>
    </row>
    <row r="10984" spans="2:7">
      <c r="B10984" s="55" t="s">
        <v>5067</v>
      </c>
      <c r="C10984" s="55" t="s">
        <v>138</v>
      </c>
      <c r="D10984" s="55" t="s">
        <v>270</v>
      </c>
      <c r="E10984" s="55" t="s">
        <v>3402</v>
      </c>
      <c r="F10984" s="55">
        <v>1</v>
      </c>
      <c r="G10984" s="55">
        <v>1</v>
      </c>
    </row>
    <row r="10985" spans="2:7">
      <c r="B10985" s="55" t="s">
        <v>5067</v>
      </c>
      <c r="C10985" s="55" t="s">
        <v>138</v>
      </c>
      <c r="D10985" s="55" t="s">
        <v>267</v>
      </c>
      <c r="E10985" s="55" t="s">
        <v>3403</v>
      </c>
      <c r="F10985" s="55">
        <v>0</v>
      </c>
      <c r="G10985" s="55">
        <v>0</v>
      </c>
    </row>
    <row r="10986" spans="2:7">
      <c r="B10986" s="55" t="s">
        <v>5067</v>
      </c>
      <c r="C10986" s="55" t="s">
        <v>138</v>
      </c>
      <c r="D10986" s="55" t="s">
        <v>269</v>
      </c>
      <c r="E10986" s="55" t="s">
        <v>3403</v>
      </c>
      <c r="F10986" s="55">
        <v>0</v>
      </c>
      <c r="G10986" s="55">
        <v>0</v>
      </c>
    </row>
    <row r="10987" spans="2:7">
      <c r="B10987" s="55" t="s">
        <v>5067</v>
      </c>
      <c r="C10987" s="55" t="s">
        <v>138</v>
      </c>
      <c r="D10987" s="55" t="s">
        <v>270</v>
      </c>
      <c r="E10987" s="55" t="s">
        <v>3403</v>
      </c>
      <c r="F10987" s="55">
        <v>0</v>
      </c>
      <c r="G10987" s="55">
        <v>0</v>
      </c>
    </row>
    <row r="10988" spans="2:7">
      <c r="B10988" s="55" t="s">
        <v>5067</v>
      </c>
      <c r="C10988" s="55" t="s">
        <v>138</v>
      </c>
      <c r="D10988" s="55" t="s">
        <v>269</v>
      </c>
      <c r="E10988" s="55" t="s">
        <v>3406</v>
      </c>
      <c r="F10988" s="55">
        <v>0</v>
      </c>
      <c r="G10988" s="55">
        <v>1</v>
      </c>
    </row>
    <row r="10989" spans="2:7">
      <c r="B10989" s="55" t="s">
        <v>5067</v>
      </c>
      <c r="C10989" s="55" t="s">
        <v>138</v>
      </c>
      <c r="D10989" s="55" t="s">
        <v>270</v>
      </c>
      <c r="E10989" s="55" t="s">
        <v>3406</v>
      </c>
      <c r="F10989" s="55">
        <v>0</v>
      </c>
      <c r="G10989" s="55">
        <v>0</v>
      </c>
    </row>
    <row r="10990" spans="2:7">
      <c r="B10990" s="55" t="s">
        <v>5067</v>
      </c>
      <c r="C10990" s="55" t="s">
        <v>138</v>
      </c>
      <c r="D10990" s="55" t="s">
        <v>267</v>
      </c>
      <c r="E10990" s="55" t="s">
        <v>3407</v>
      </c>
      <c r="F10990" s="55">
        <v>0</v>
      </c>
      <c r="G10990" s="55">
        <v>0</v>
      </c>
    </row>
    <row r="10991" spans="2:7">
      <c r="B10991" s="55" t="s">
        <v>5067</v>
      </c>
      <c r="C10991" s="55" t="s">
        <v>138</v>
      </c>
      <c r="D10991" s="55" t="s">
        <v>269</v>
      </c>
      <c r="E10991" s="55" t="s">
        <v>3407</v>
      </c>
      <c r="F10991" s="55">
        <v>0</v>
      </c>
      <c r="G10991" s="55">
        <v>0</v>
      </c>
    </row>
    <row r="10992" spans="2:7">
      <c r="B10992" s="55" t="s">
        <v>5067</v>
      </c>
      <c r="C10992" s="55" t="s">
        <v>138</v>
      </c>
      <c r="D10992" s="55" t="s">
        <v>270</v>
      </c>
      <c r="E10992" s="55" t="s">
        <v>3407</v>
      </c>
      <c r="F10992" s="55">
        <v>0</v>
      </c>
      <c r="G10992" s="55">
        <v>0</v>
      </c>
    </row>
    <row r="10993" spans="2:7">
      <c r="B10993" s="55" t="s">
        <v>5067</v>
      </c>
      <c r="C10993" s="55" t="s">
        <v>138</v>
      </c>
      <c r="D10993" s="55" t="s">
        <v>270</v>
      </c>
      <c r="E10993" s="55" t="s">
        <v>3408</v>
      </c>
      <c r="F10993" s="55">
        <v>0</v>
      </c>
      <c r="G10993" s="55">
        <v>0</v>
      </c>
    </row>
    <row r="10994" spans="2:7">
      <c r="B10994" s="55" t="s">
        <v>5067</v>
      </c>
      <c r="C10994" s="55" t="s">
        <v>138</v>
      </c>
      <c r="D10994" s="55" t="s">
        <v>267</v>
      </c>
      <c r="E10994" s="55" t="s">
        <v>3410</v>
      </c>
      <c r="F10994" s="55">
        <v>0</v>
      </c>
      <c r="G10994" s="55">
        <v>0</v>
      </c>
    </row>
    <row r="10995" spans="2:7">
      <c r="B10995" s="55" t="s">
        <v>5067</v>
      </c>
      <c r="C10995" s="55" t="s">
        <v>138</v>
      </c>
      <c r="D10995" s="55" t="s">
        <v>269</v>
      </c>
      <c r="E10995" s="55" t="s">
        <v>3410</v>
      </c>
      <c r="F10995" s="55">
        <v>0</v>
      </c>
      <c r="G10995" s="55">
        <v>0</v>
      </c>
    </row>
    <row r="10996" spans="2:7">
      <c r="B10996" s="55" t="s">
        <v>5067</v>
      </c>
      <c r="C10996" s="55" t="s">
        <v>138</v>
      </c>
      <c r="D10996" s="55" t="s">
        <v>270</v>
      </c>
      <c r="E10996" s="55" t="s">
        <v>3410</v>
      </c>
      <c r="F10996" s="55">
        <v>2</v>
      </c>
      <c r="G10996" s="55">
        <v>1</v>
      </c>
    </row>
    <row r="10997" spans="2:7">
      <c r="B10997" s="55" t="s">
        <v>5067</v>
      </c>
      <c r="C10997" s="55" t="s">
        <v>138</v>
      </c>
      <c r="D10997" s="55" t="s">
        <v>269</v>
      </c>
      <c r="E10997" s="55" t="s">
        <v>1778</v>
      </c>
      <c r="F10997" s="55">
        <v>0</v>
      </c>
      <c r="G10997" s="55">
        <v>0</v>
      </c>
    </row>
    <row r="10998" spans="2:7">
      <c r="B10998" s="55" t="s">
        <v>5067</v>
      </c>
      <c r="C10998" s="55" t="s">
        <v>138</v>
      </c>
      <c r="D10998" s="55" t="s">
        <v>267</v>
      </c>
      <c r="E10998" s="55" t="s">
        <v>3424</v>
      </c>
      <c r="F10998" s="55">
        <v>4</v>
      </c>
      <c r="G10998" s="55">
        <v>2</v>
      </c>
    </row>
    <row r="10999" spans="2:7">
      <c r="B10999" s="55" t="s">
        <v>5067</v>
      </c>
      <c r="C10999" s="55" t="s">
        <v>138</v>
      </c>
      <c r="D10999" s="55" t="s">
        <v>269</v>
      </c>
      <c r="E10999" s="55" t="s">
        <v>3424</v>
      </c>
      <c r="F10999" s="55">
        <v>0</v>
      </c>
      <c r="G10999" s="55">
        <v>0</v>
      </c>
    </row>
    <row r="11000" spans="2:7">
      <c r="B11000" s="55" t="s">
        <v>5067</v>
      </c>
      <c r="C11000" s="55" t="s">
        <v>138</v>
      </c>
      <c r="D11000" s="55" t="s">
        <v>270</v>
      </c>
      <c r="E11000" s="55" t="s">
        <v>3424</v>
      </c>
      <c r="F11000" s="55">
        <v>2</v>
      </c>
      <c r="G11000" s="55">
        <v>0</v>
      </c>
    </row>
    <row r="11001" spans="2:7">
      <c r="B11001" s="55" t="s">
        <v>5067</v>
      </c>
      <c r="C11001" s="55" t="s">
        <v>138</v>
      </c>
      <c r="D11001" s="55" t="s">
        <v>269</v>
      </c>
      <c r="E11001" s="55" t="s">
        <v>3426</v>
      </c>
      <c r="F11001" s="55">
        <v>0</v>
      </c>
      <c r="G11001" s="55">
        <v>0</v>
      </c>
    </row>
    <row r="11002" spans="2:7">
      <c r="B11002" s="55" t="s">
        <v>5067</v>
      </c>
      <c r="C11002" s="55" t="s">
        <v>138</v>
      </c>
      <c r="D11002" s="55" t="s">
        <v>267</v>
      </c>
      <c r="E11002" s="55" t="s">
        <v>3437</v>
      </c>
      <c r="F11002" s="55">
        <v>0</v>
      </c>
      <c r="G11002" s="55">
        <v>0</v>
      </c>
    </row>
    <row r="11003" spans="2:7">
      <c r="B11003" s="55" t="s">
        <v>5067</v>
      </c>
      <c r="C11003" s="55" t="s">
        <v>138</v>
      </c>
      <c r="D11003" s="55" t="s">
        <v>269</v>
      </c>
      <c r="E11003" s="55" t="s">
        <v>3437</v>
      </c>
      <c r="F11003" s="55">
        <v>0</v>
      </c>
      <c r="G11003" s="55">
        <v>0</v>
      </c>
    </row>
    <row r="11004" spans="2:7">
      <c r="B11004" s="55" t="s">
        <v>5067</v>
      </c>
      <c r="C11004" s="55" t="s">
        <v>138</v>
      </c>
      <c r="D11004" s="55" t="s">
        <v>270</v>
      </c>
      <c r="E11004" s="55" t="s">
        <v>3437</v>
      </c>
      <c r="F11004" s="55">
        <v>0</v>
      </c>
      <c r="G11004" s="55">
        <v>0</v>
      </c>
    </row>
    <row r="11005" spans="2:7">
      <c r="B11005" s="55" t="s">
        <v>5067</v>
      </c>
      <c r="C11005" s="55" t="s">
        <v>138</v>
      </c>
      <c r="D11005" s="55" t="s">
        <v>267</v>
      </c>
      <c r="E11005" s="55" t="s">
        <v>3444</v>
      </c>
      <c r="F11005" s="55">
        <v>0</v>
      </c>
      <c r="G11005" s="55">
        <v>0</v>
      </c>
    </row>
    <row r="11006" spans="2:7">
      <c r="B11006" s="55" t="s">
        <v>5067</v>
      </c>
      <c r="C11006" s="55" t="s">
        <v>138</v>
      </c>
      <c r="D11006" s="55" t="s">
        <v>269</v>
      </c>
      <c r="E11006" s="55" t="s">
        <v>3444</v>
      </c>
      <c r="F11006" s="55">
        <v>0</v>
      </c>
      <c r="G11006" s="55">
        <v>0</v>
      </c>
    </row>
    <row r="11007" spans="2:7">
      <c r="B11007" s="55" t="s">
        <v>5067</v>
      </c>
      <c r="C11007" s="55" t="s">
        <v>138</v>
      </c>
      <c r="D11007" s="55" t="s">
        <v>270</v>
      </c>
      <c r="E11007" s="55" t="s">
        <v>3444</v>
      </c>
      <c r="F11007" s="55">
        <v>3</v>
      </c>
      <c r="G11007" s="55">
        <v>1</v>
      </c>
    </row>
    <row r="11008" spans="2:7">
      <c r="B11008" s="55" t="s">
        <v>5067</v>
      </c>
      <c r="C11008" s="55" t="s">
        <v>138</v>
      </c>
      <c r="D11008" s="55" t="s">
        <v>269</v>
      </c>
      <c r="E11008" s="55" t="s">
        <v>5074</v>
      </c>
      <c r="F11008" s="55">
        <v>0</v>
      </c>
      <c r="G11008" s="55">
        <v>2</v>
      </c>
    </row>
    <row r="11009" spans="2:7">
      <c r="B11009" s="55" t="s">
        <v>5067</v>
      </c>
      <c r="C11009" s="55" t="s">
        <v>138</v>
      </c>
      <c r="D11009" s="55" t="s">
        <v>270</v>
      </c>
      <c r="E11009" s="55" t="s">
        <v>5074</v>
      </c>
      <c r="F11009" s="55">
        <v>0</v>
      </c>
      <c r="G11009" s="55">
        <v>0</v>
      </c>
    </row>
    <row r="11010" spans="2:7">
      <c r="B11010" s="55" t="s">
        <v>5067</v>
      </c>
      <c r="C11010" s="55" t="s">
        <v>138</v>
      </c>
      <c r="D11010" s="55" t="s">
        <v>267</v>
      </c>
      <c r="E11010" s="55" t="s">
        <v>2109</v>
      </c>
      <c r="F11010" s="55">
        <v>0</v>
      </c>
      <c r="G11010" s="55">
        <v>0</v>
      </c>
    </row>
    <row r="11011" spans="2:7">
      <c r="B11011" s="55" t="s">
        <v>5067</v>
      </c>
      <c r="C11011" s="55" t="s">
        <v>138</v>
      </c>
      <c r="D11011" s="55" t="s">
        <v>269</v>
      </c>
      <c r="E11011" s="55" t="s">
        <v>2109</v>
      </c>
      <c r="F11011" s="55">
        <v>0</v>
      </c>
      <c r="G11011" s="55">
        <v>0</v>
      </c>
    </row>
    <row r="11012" spans="2:7">
      <c r="B11012" s="55" t="s">
        <v>5067</v>
      </c>
      <c r="C11012" s="55" t="s">
        <v>138</v>
      </c>
      <c r="D11012" s="55" t="s">
        <v>269</v>
      </c>
      <c r="E11012" s="55" t="s">
        <v>5069</v>
      </c>
      <c r="F11012" s="55">
        <v>0</v>
      </c>
      <c r="G11012" s="55">
        <v>0</v>
      </c>
    </row>
    <row r="11013" spans="2:7">
      <c r="B11013" s="55" t="s">
        <v>5067</v>
      </c>
      <c r="C11013" s="55" t="s">
        <v>138</v>
      </c>
      <c r="D11013" s="55" t="s">
        <v>270</v>
      </c>
      <c r="E11013" s="55" t="s">
        <v>5069</v>
      </c>
      <c r="F11013" s="55">
        <v>0</v>
      </c>
      <c r="G11013" s="55">
        <v>0</v>
      </c>
    </row>
    <row r="11014" spans="2:7">
      <c r="B11014" s="55" t="s">
        <v>5067</v>
      </c>
      <c r="C11014" s="55" t="s">
        <v>138</v>
      </c>
      <c r="D11014" s="55" t="s">
        <v>267</v>
      </c>
      <c r="E11014" s="55" t="s">
        <v>3454</v>
      </c>
      <c r="F11014" s="55">
        <v>0</v>
      </c>
      <c r="G11014" s="55">
        <v>0</v>
      </c>
    </row>
    <row r="11015" spans="2:7">
      <c r="B11015" s="55" t="s">
        <v>5067</v>
      </c>
      <c r="C11015" s="55" t="s">
        <v>138</v>
      </c>
      <c r="D11015" s="55" t="s">
        <v>269</v>
      </c>
      <c r="E11015" s="55" t="s">
        <v>3454</v>
      </c>
      <c r="F11015" s="55">
        <v>0</v>
      </c>
      <c r="G11015" s="55">
        <v>0</v>
      </c>
    </row>
    <row r="11016" spans="2:7">
      <c r="B11016" s="55" t="s">
        <v>5067</v>
      </c>
      <c r="C11016" s="55" t="s">
        <v>138</v>
      </c>
      <c r="D11016" s="55" t="s">
        <v>270</v>
      </c>
      <c r="E11016" s="55" t="s">
        <v>3454</v>
      </c>
      <c r="F11016" s="55">
        <v>0</v>
      </c>
      <c r="G11016" s="55">
        <v>0</v>
      </c>
    </row>
    <row r="11017" spans="2:7">
      <c r="B11017" s="55" t="s">
        <v>5067</v>
      </c>
      <c r="C11017" s="55" t="s">
        <v>138</v>
      </c>
      <c r="D11017" s="55" t="s">
        <v>267</v>
      </c>
      <c r="E11017" s="55" t="s">
        <v>3455</v>
      </c>
      <c r="F11017" s="55">
        <v>0</v>
      </c>
      <c r="G11017" s="55">
        <v>0</v>
      </c>
    </row>
    <row r="11018" spans="2:7">
      <c r="B11018" s="55" t="s">
        <v>5067</v>
      </c>
      <c r="C11018" s="55" t="s">
        <v>138</v>
      </c>
      <c r="D11018" s="55" t="s">
        <v>269</v>
      </c>
      <c r="E11018" s="55" t="s">
        <v>3455</v>
      </c>
      <c r="F11018" s="55">
        <v>6</v>
      </c>
      <c r="G11018" s="55">
        <v>3</v>
      </c>
    </row>
    <row r="11019" spans="2:7">
      <c r="B11019" s="55" t="s">
        <v>5067</v>
      </c>
      <c r="C11019" s="55" t="s">
        <v>138</v>
      </c>
      <c r="D11019" s="55" t="s">
        <v>270</v>
      </c>
      <c r="E11019" s="55" t="s">
        <v>3455</v>
      </c>
      <c r="F11019" s="55">
        <v>69</v>
      </c>
      <c r="G11019" s="55">
        <v>66</v>
      </c>
    </row>
    <row r="11020" spans="2:7">
      <c r="B11020" s="55" t="s">
        <v>5067</v>
      </c>
      <c r="C11020" s="55" t="s">
        <v>138</v>
      </c>
      <c r="D11020" s="55" t="s">
        <v>269</v>
      </c>
      <c r="E11020" s="55" t="s">
        <v>5075</v>
      </c>
      <c r="F11020" s="55">
        <v>0</v>
      </c>
      <c r="G11020" s="55">
        <v>0</v>
      </c>
    </row>
    <row r="11021" spans="2:7">
      <c r="B11021" s="55" t="s">
        <v>5067</v>
      </c>
      <c r="C11021" s="55" t="s">
        <v>138</v>
      </c>
      <c r="D11021" s="55" t="s">
        <v>269</v>
      </c>
      <c r="E11021" s="55" t="s">
        <v>3456</v>
      </c>
      <c r="F11021" s="55">
        <v>0</v>
      </c>
      <c r="G11021" s="55">
        <v>0</v>
      </c>
    </row>
    <row r="11022" spans="2:7">
      <c r="B11022" s="55" t="s">
        <v>5067</v>
      </c>
      <c r="C11022" s="55" t="s">
        <v>138</v>
      </c>
      <c r="D11022" s="55" t="s">
        <v>270</v>
      </c>
      <c r="E11022" s="55" t="s">
        <v>3456</v>
      </c>
      <c r="F11022" s="55">
        <v>0</v>
      </c>
      <c r="G11022" s="55">
        <v>2</v>
      </c>
    </row>
    <row r="11023" spans="2:7">
      <c r="B11023" s="55" t="s">
        <v>5067</v>
      </c>
      <c r="C11023" s="55" t="s">
        <v>138</v>
      </c>
      <c r="D11023" s="55" t="s">
        <v>267</v>
      </c>
      <c r="E11023" s="55" t="s">
        <v>3457</v>
      </c>
      <c r="F11023" s="55">
        <v>0</v>
      </c>
      <c r="G11023" s="55">
        <v>0</v>
      </c>
    </row>
    <row r="11024" spans="2:7">
      <c r="B11024" s="55" t="s">
        <v>5067</v>
      </c>
      <c r="C11024" s="55" t="s">
        <v>138</v>
      </c>
      <c r="D11024" s="55" t="s">
        <v>269</v>
      </c>
      <c r="E11024" s="55" t="s">
        <v>3457</v>
      </c>
      <c r="F11024" s="55">
        <v>0</v>
      </c>
      <c r="G11024" s="55">
        <v>0</v>
      </c>
    </row>
    <row r="11025" spans="2:7">
      <c r="B11025" s="55" t="s">
        <v>5067</v>
      </c>
      <c r="C11025" s="55" t="s">
        <v>138</v>
      </c>
      <c r="D11025" s="55" t="s">
        <v>270</v>
      </c>
      <c r="E11025" s="55" t="s">
        <v>3457</v>
      </c>
      <c r="F11025" s="55">
        <v>0</v>
      </c>
      <c r="G11025" s="55">
        <v>0</v>
      </c>
    </row>
    <row r="11026" spans="2:7">
      <c r="B11026" s="55" t="s">
        <v>5067</v>
      </c>
      <c r="C11026" s="55" t="s">
        <v>138</v>
      </c>
      <c r="D11026" s="55" t="s">
        <v>269</v>
      </c>
      <c r="E11026" s="55" t="s">
        <v>3461</v>
      </c>
      <c r="F11026" s="55">
        <v>0</v>
      </c>
      <c r="G11026" s="55">
        <v>0</v>
      </c>
    </row>
    <row r="11027" spans="2:7">
      <c r="B11027" s="55" t="s">
        <v>5067</v>
      </c>
      <c r="C11027" s="55" t="s">
        <v>138</v>
      </c>
      <c r="D11027" s="55" t="s">
        <v>270</v>
      </c>
      <c r="E11027" s="55" t="s">
        <v>3461</v>
      </c>
      <c r="F11027" s="55">
        <v>0</v>
      </c>
      <c r="G11027" s="55">
        <v>0</v>
      </c>
    </row>
    <row r="11028" spans="2:7">
      <c r="B11028" s="55" t="s">
        <v>5067</v>
      </c>
      <c r="C11028" s="55" t="s">
        <v>138</v>
      </c>
      <c r="D11028" s="55" t="s">
        <v>267</v>
      </c>
      <c r="E11028" s="55" t="s">
        <v>3463</v>
      </c>
      <c r="F11028" s="55">
        <v>0</v>
      </c>
      <c r="G11028" s="55">
        <v>0</v>
      </c>
    </row>
    <row r="11029" spans="2:7">
      <c r="B11029" s="55" t="s">
        <v>5067</v>
      </c>
      <c r="C11029" s="55" t="s">
        <v>138</v>
      </c>
      <c r="D11029" s="55" t="s">
        <v>269</v>
      </c>
      <c r="E11029" s="55" t="s">
        <v>3463</v>
      </c>
      <c r="F11029" s="55">
        <v>0</v>
      </c>
      <c r="G11029" s="55">
        <v>0</v>
      </c>
    </row>
    <row r="11030" spans="2:7">
      <c r="B11030" s="55" t="s">
        <v>5067</v>
      </c>
      <c r="C11030" s="55" t="s">
        <v>138</v>
      </c>
      <c r="D11030" s="55" t="s">
        <v>270</v>
      </c>
      <c r="E11030" s="55" t="s">
        <v>3463</v>
      </c>
      <c r="F11030" s="55">
        <v>1</v>
      </c>
      <c r="G11030" s="55">
        <v>0</v>
      </c>
    </row>
    <row r="11031" spans="2:7">
      <c r="B11031" s="55" t="s">
        <v>5067</v>
      </c>
      <c r="C11031" s="55" t="s">
        <v>138</v>
      </c>
      <c r="D11031" s="55" t="s">
        <v>269</v>
      </c>
      <c r="E11031" s="55" t="s">
        <v>3473</v>
      </c>
      <c r="F11031" s="55">
        <v>0</v>
      </c>
      <c r="G11031" s="55">
        <v>0</v>
      </c>
    </row>
    <row r="11032" spans="2:7">
      <c r="B11032" s="55" t="s">
        <v>5067</v>
      </c>
      <c r="C11032" s="55" t="s">
        <v>138</v>
      </c>
      <c r="D11032" s="55" t="s">
        <v>267</v>
      </c>
      <c r="E11032" s="55" t="s">
        <v>3474</v>
      </c>
      <c r="F11032" s="55">
        <v>0</v>
      </c>
      <c r="G11032" s="55">
        <v>0</v>
      </c>
    </row>
    <row r="11033" spans="2:7">
      <c r="B11033" s="55" t="s">
        <v>5067</v>
      </c>
      <c r="C11033" s="55" t="s">
        <v>138</v>
      </c>
      <c r="D11033" s="55" t="s">
        <v>269</v>
      </c>
      <c r="E11033" s="55" t="s">
        <v>3474</v>
      </c>
      <c r="F11033" s="55">
        <v>0</v>
      </c>
      <c r="G11033" s="55">
        <v>0</v>
      </c>
    </row>
    <row r="11034" spans="2:7">
      <c r="B11034" s="55" t="s">
        <v>5067</v>
      </c>
      <c r="C11034" s="55" t="s">
        <v>138</v>
      </c>
      <c r="D11034" s="55" t="s">
        <v>270</v>
      </c>
      <c r="E11034" s="55" t="s">
        <v>3474</v>
      </c>
      <c r="F11034" s="55">
        <v>0</v>
      </c>
      <c r="G11034" s="55">
        <v>0</v>
      </c>
    </row>
    <row r="11035" spans="2:7">
      <c r="B11035" s="55" t="s">
        <v>5067</v>
      </c>
      <c r="C11035" s="55" t="s">
        <v>138</v>
      </c>
      <c r="D11035" s="55" t="s">
        <v>267</v>
      </c>
      <c r="E11035" s="55" t="s">
        <v>3478</v>
      </c>
      <c r="F11035" s="55">
        <v>0</v>
      </c>
      <c r="G11035" s="55">
        <v>1</v>
      </c>
    </row>
    <row r="11036" spans="2:7">
      <c r="B11036" s="55" t="s">
        <v>5067</v>
      </c>
      <c r="C11036" s="55" t="s">
        <v>138</v>
      </c>
      <c r="D11036" s="55" t="s">
        <v>269</v>
      </c>
      <c r="E11036" s="55" t="s">
        <v>3478</v>
      </c>
      <c r="F11036" s="55">
        <v>9</v>
      </c>
      <c r="G11036" s="55">
        <v>0</v>
      </c>
    </row>
    <row r="11037" spans="2:7">
      <c r="B11037" s="55" t="s">
        <v>5067</v>
      </c>
      <c r="C11037" s="55" t="s">
        <v>138</v>
      </c>
      <c r="D11037" s="55" t="s">
        <v>270</v>
      </c>
      <c r="E11037" s="55" t="s">
        <v>3478</v>
      </c>
      <c r="F11037" s="55">
        <v>53</v>
      </c>
      <c r="G11037" s="55">
        <v>59</v>
      </c>
    </row>
    <row r="11038" spans="2:7">
      <c r="B11038" s="55" t="s">
        <v>5067</v>
      </c>
      <c r="C11038" s="55" t="s">
        <v>138</v>
      </c>
      <c r="D11038" s="55" t="s">
        <v>267</v>
      </c>
      <c r="E11038" s="55" t="s">
        <v>5076</v>
      </c>
      <c r="F11038" s="55">
        <v>0</v>
      </c>
      <c r="G11038" s="55">
        <v>0</v>
      </c>
    </row>
    <row r="11039" spans="2:7">
      <c r="B11039" s="55" t="s">
        <v>5067</v>
      </c>
      <c r="C11039" s="55" t="s">
        <v>138</v>
      </c>
      <c r="D11039" s="55" t="s">
        <v>269</v>
      </c>
      <c r="E11039" s="55" t="s">
        <v>5076</v>
      </c>
      <c r="F11039" s="55">
        <v>0</v>
      </c>
      <c r="G11039" s="55">
        <v>0</v>
      </c>
    </row>
    <row r="11040" spans="2:7">
      <c r="B11040" s="55" t="s">
        <v>5067</v>
      </c>
      <c r="C11040" s="55" t="s">
        <v>138</v>
      </c>
      <c r="D11040" s="55" t="s">
        <v>270</v>
      </c>
      <c r="E11040" s="55" t="s">
        <v>5076</v>
      </c>
      <c r="F11040" s="55">
        <v>0</v>
      </c>
      <c r="G11040" s="55">
        <v>0</v>
      </c>
    </row>
    <row r="11041" spans="2:7">
      <c r="B11041" s="55" t="s">
        <v>5067</v>
      </c>
      <c r="C11041" s="55" t="s">
        <v>138</v>
      </c>
      <c r="D11041" s="55" t="s">
        <v>267</v>
      </c>
      <c r="E11041" s="55" t="s">
        <v>3487</v>
      </c>
      <c r="F11041" s="55">
        <v>0</v>
      </c>
      <c r="G11041" s="55">
        <v>0</v>
      </c>
    </row>
    <row r="11042" spans="2:7">
      <c r="B11042" s="55" t="s">
        <v>5067</v>
      </c>
      <c r="C11042" s="55" t="s">
        <v>138</v>
      </c>
      <c r="D11042" s="55" t="s">
        <v>269</v>
      </c>
      <c r="E11042" s="55" t="s">
        <v>3487</v>
      </c>
      <c r="F11042" s="55">
        <v>1</v>
      </c>
      <c r="G11042" s="55">
        <v>2</v>
      </c>
    </row>
    <row r="11043" spans="2:7">
      <c r="B11043" s="55" t="s">
        <v>5067</v>
      </c>
      <c r="C11043" s="55" t="s">
        <v>138</v>
      </c>
      <c r="D11043" s="55" t="s">
        <v>270</v>
      </c>
      <c r="E11043" s="55" t="s">
        <v>3487</v>
      </c>
      <c r="F11043" s="55">
        <v>3</v>
      </c>
      <c r="G11043" s="55">
        <v>4</v>
      </c>
    </row>
    <row r="11044" spans="2:7">
      <c r="B11044" s="55" t="s">
        <v>5067</v>
      </c>
      <c r="C11044" s="55" t="s">
        <v>138</v>
      </c>
      <c r="D11044" s="55" t="s">
        <v>267</v>
      </c>
      <c r="E11044" s="55" t="s">
        <v>3489</v>
      </c>
      <c r="F11044" s="55">
        <v>1</v>
      </c>
      <c r="G11044" s="55">
        <v>0</v>
      </c>
    </row>
    <row r="11045" spans="2:7">
      <c r="B11045" s="55" t="s">
        <v>5067</v>
      </c>
      <c r="C11045" s="55" t="s">
        <v>138</v>
      </c>
      <c r="D11045" s="55" t="s">
        <v>269</v>
      </c>
      <c r="E11045" s="55" t="s">
        <v>3489</v>
      </c>
      <c r="F11045" s="55">
        <v>0</v>
      </c>
      <c r="G11045" s="55">
        <v>0</v>
      </c>
    </row>
    <row r="11046" spans="2:7">
      <c r="B11046" s="55" t="s">
        <v>5067</v>
      </c>
      <c r="C11046" s="55" t="s">
        <v>138</v>
      </c>
      <c r="D11046" s="55" t="s">
        <v>270</v>
      </c>
      <c r="E11046" s="55" t="s">
        <v>3489</v>
      </c>
      <c r="F11046" s="55">
        <v>0</v>
      </c>
      <c r="G11046" s="55">
        <v>0</v>
      </c>
    </row>
    <row r="11047" spans="2:7">
      <c r="B11047" s="55" t="s">
        <v>5067</v>
      </c>
      <c r="C11047" s="55" t="s">
        <v>138</v>
      </c>
      <c r="D11047" s="55" t="s">
        <v>267</v>
      </c>
      <c r="E11047" s="55" t="s">
        <v>3493</v>
      </c>
      <c r="F11047" s="55">
        <v>0</v>
      </c>
      <c r="G11047" s="55">
        <v>0</v>
      </c>
    </row>
    <row r="11048" spans="2:7">
      <c r="B11048" s="55" t="s">
        <v>5067</v>
      </c>
      <c r="C11048" s="55" t="s">
        <v>138</v>
      </c>
      <c r="D11048" s="55" t="s">
        <v>270</v>
      </c>
      <c r="E11048" s="55" t="s">
        <v>3493</v>
      </c>
      <c r="F11048" s="55">
        <v>0</v>
      </c>
      <c r="G11048" s="55">
        <v>0</v>
      </c>
    </row>
    <row r="11049" spans="2:7">
      <c r="B11049" s="55" t="s">
        <v>5067</v>
      </c>
      <c r="C11049" s="55" t="s">
        <v>138</v>
      </c>
      <c r="D11049" s="55" t="s">
        <v>270</v>
      </c>
      <c r="E11049" s="55" t="s">
        <v>3500</v>
      </c>
      <c r="F11049" s="55">
        <v>0</v>
      </c>
      <c r="G11049" s="55">
        <v>4</v>
      </c>
    </row>
    <row r="11050" spans="2:7">
      <c r="B11050" s="55" t="s">
        <v>5067</v>
      </c>
      <c r="C11050" s="55" t="s">
        <v>138</v>
      </c>
      <c r="D11050" s="55" t="s">
        <v>267</v>
      </c>
      <c r="E11050" s="55" t="s">
        <v>3504</v>
      </c>
      <c r="F11050" s="55">
        <v>0</v>
      </c>
      <c r="G11050" s="55">
        <v>0</v>
      </c>
    </row>
    <row r="11051" spans="2:7">
      <c r="B11051" s="55" t="s">
        <v>5067</v>
      </c>
      <c r="C11051" s="55" t="s">
        <v>138</v>
      </c>
      <c r="D11051" s="55" t="s">
        <v>270</v>
      </c>
      <c r="E11051" s="55" t="s">
        <v>3504</v>
      </c>
      <c r="F11051" s="55">
        <v>0</v>
      </c>
      <c r="G11051" s="55">
        <v>0</v>
      </c>
    </row>
    <row r="11052" spans="2:7">
      <c r="B11052" s="55" t="s">
        <v>5067</v>
      </c>
      <c r="C11052" s="55" t="s">
        <v>138</v>
      </c>
      <c r="D11052" s="55" t="s">
        <v>267</v>
      </c>
      <c r="E11052" s="55" t="s">
        <v>3505</v>
      </c>
      <c r="F11052" s="55">
        <v>0</v>
      </c>
      <c r="G11052" s="55">
        <v>0</v>
      </c>
    </row>
    <row r="11053" spans="2:7">
      <c r="B11053" s="55" t="s">
        <v>5067</v>
      </c>
      <c r="C11053" s="55" t="s">
        <v>138</v>
      </c>
      <c r="D11053" s="55" t="s">
        <v>269</v>
      </c>
      <c r="E11053" s="55" t="s">
        <v>3505</v>
      </c>
      <c r="F11053" s="55">
        <v>0</v>
      </c>
      <c r="G11053" s="55">
        <v>0</v>
      </c>
    </row>
    <row r="11054" spans="2:7">
      <c r="B11054" s="55" t="s">
        <v>5067</v>
      </c>
      <c r="C11054" s="55" t="s">
        <v>138</v>
      </c>
      <c r="D11054" s="55" t="s">
        <v>270</v>
      </c>
      <c r="E11054" s="55" t="s">
        <v>3505</v>
      </c>
      <c r="F11054" s="55">
        <v>0</v>
      </c>
      <c r="G11054" s="55">
        <v>0</v>
      </c>
    </row>
    <row r="11055" spans="2:7">
      <c r="B11055" s="55" t="s">
        <v>5067</v>
      </c>
      <c r="C11055" s="55" t="s">
        <v>138</v>
      </c>
      <c r="D11055" s="55" t="s">
        <v>269</v>
      </c>
      <c r="E11055" s="55" t="s">
        <v>3508</v>
      </c>
      <c r="F11055" s="55">
        <v>0</v>
      </c>
      <c r="G11055" s="55">
        <v>1</v>
      </c>
    </row>
    <row r="11056" spans="2:7">
      <c r="B11056" s="55" t="s">
        <v>5067</v>
      </c>
      <c r="C11056" s="55" t="s">
        <v>138</v>
      </c>
      <c r="D11056" s="55" t="s">
        <v>269</v>
      </c>
      <c r="E11056" s="55" t="s">
        <v>3514</v>
      </c>
      <c r="F11056" s="55">
        <v>0</v>
      </c>
      <c r="G11056" s="55">
        <v>0</v>
      </c>
    </row>
    <row r="11057" spans="2:7">
      <c r="B11057" s="55" t="s">
        <v>5067</v>
      </c>
      <c r="C11057" s="55" t="s">
        <v>138</v>
      </c>
      <c r="D11057" s="55" t="s">
        <v>270</v>
      </c>
      <c r="E11057" s="55" t="s">
        <v>3514</v>
      </c>
      <c r="F11057" s="55">
        <v>0</v>
      </c>
      <c r="G11057" s="55">
        <v>0</v>
      </c>
    </row>
    <row r="11058" spans="2:7">
      <c r="B11058" s="55" t="s">
        <v>5067</v>
      </c>
      <c r="C11058" s="55" t="s">
        <v>140</v>
      </c>
      <c r="D11058" s="55" t="s">
        <v>267</v>
      </c>
      <c r="E11058" s="55" t="s">
        <v>3570</v>
      </c>
      <c r="F11058" s="55">
        <v>0</v>
      </c>
      <c r="G11058" s="55">
        <v>2</v>
      </c>
    </row>
    <row r="11059" spans="2:7">
      <c r="B11059" s="55" t="s">
        <v>5067</v>
      </c>
      <c r="C11059" s="55" t="s">
        <v>140</v>
      </c>
      <c r="D11059" s="55" t="s">
        <v>270</v>
      </c>
      <c r="E11059" s="55" t="s">
        <v>3209</v>
      </c>
      <c r="F11059" s="55">
        <v>0</v>
      </c>
      <c r="G11059" s="55">
        <v>0</v>
      </c>
    </row>
    <row r="11060" spans="2:7">
      <c r="B11060" s="55" t="s">
        <v>5067</v>
      </c>
      <c r="C11060" s="55" t="s">
        <v>143</v>
      </c>
      <c r="D11060" s="55" t="s">
        <v>269</v>
      </c>
      <c r="E11060" s="55" t="s">
        <v>3616</v>
      </c>
      <c r="F11060" s="55">
        <v>0</v>
      </c>
      <c r="G11060" s="55">
        <v>0</v>
      </c>
    </row>
    <row r="11061" spans="2:7">
      <c r="B11061" s="55" t="s">
        <v>5067</v>
      </c>
      <c r="C11061" s="55" t="s">
        <v>143</v>
      </c>
      <c r="D11061" s="55" t="s">
        <v>267</v>
      </c>
      <c r="E11061" s="55" t="s">
        <v>3619</v>
      </c>
      <c r="F11061" s="55">
        <v>0</v>
      </c>
      <c r="G11061" s="55">
        <v>0</v>
      </c>
    </row>
    <row r="11062" spans="2:7">
      <c r="B11062" s="55" t="s">
        <v>5067</v>
      </c>
      <c r="C11062" s="55" t="s">
        <v>143</v>
      </c>
      <c r="D11062" s="55" t="s">
        <v>270</v>
      </c>
      <c r="E11062" s="55" t="s">
        <v>3633</v>
      </c>
      <c r="F11062" s="55">
        <v>0</v>
      </c>
      <c r="G11062" s="55">
        <v>0</v>
      </c>
    </row>
    <row r="11063" spans="2:7">
      <c r="B11063" s="55" t="s">
        <v>5067</v>
      </c>
      <c r="C11063" s="55" t="s">
        <v>143</v>
      </c>
      <c r="D11063" s="55" t="s">
        <v>267</v>
      </c>
      <c r="E11063" s="55" t="s">
        <v>3132</v>
      </c>
      <c r="F11063" s="55">
        <v>0</v>
      </c>
      <c r="G11063" s="55">
        <v>0</v>
      </c>
    </row>
    <row r="11064" spans="2:7">
      <c r="B11064" s="55" t="s">
        <v>5067</v>
      </c>
      <c r="C11064" s="55" t="s">
        <v>143</v>
      </c>
      <c r="D11064" s="55" t="s">
        <v>270</v>
      </c>
      <c r="E11064" s="55" t="s">
        <v>3664</v>
      </c>
      <c r="F11064" s="55">
        <v>0</v>
      </c>
      <c r="G11064" s="55">
        <v>0</v>
      </c>
    </row>
    <row r="11065" spans="2:7">
      <c r="B11065" s="55" t="s">
        <v>5067</v>
      </c>
      <c r="C11065" s="55" t="s">
        <v>143</v>
      </c>
      <c r="D11065" s="55" t="s">
        <v>269</v>
      </c>
      <c r="E11065" s="55" t="s">
        <v>3665</v>
      </c>
      <c r="F11065" s="55">
        <v>0</v>
      </c>
      <c r="G11065" s="55">
        <v>0</v>
      </c>
    </row>
    <row r="11066" spans="2:7">
      <c r="B11066" s="55" t="s">
        <v>5067</v>
      </c>
      <c r="C11066" s="55" t="s">
        <v>143</v>
      </c>
      <c r="D11066" s="55" t="s">
        <v>267</v>
      </c>
      <c r="E11066" s="55" t="s">
        <v>3678</v>
      </c>
      <c r="F11066" s="55">
        <v>0</v>
      </c>
      <c r="G11066" s="55">
        <v>0</v>
      </c>
    </row>
    <row r="11067" spans="2:7">
      <c r="B11067" s="55" t="s">
        <v>5067</v>
      </c>
      <c r="C11067" s="55" t="s">
        <v>143</v>
      </c>
      <c r="D11067" s="55" t="s">
        <v>270</v>
      </c>
      <c r="E11067" s="55" t="s">
        <v>3678</v>
      </c>
      <c r="F11067" s="55">
        <v>0</v>
      </c>
      <c r="G11067" s="55">
        <v>0</v>
      </c>
    </row>
    <row r="11068" spans="2:7">
      <c r="B11068" s="55" t="s">
        <v>5067</v>
      </c>
      <c r="C11068" s="55" t="s">
        <v>143</v>
      </c>
      <c r="D11068" s="55" t="s">
        <v>267</v>
      </c>
      <c r="E11068" s="55" t="s">
        <v>3690</v>
      </c>
      <c r="F11068" s="55">
        <v>0</v>
      </c>
      <c r="G11068" s="55">
        <v>0</v>
      </c>
    </row>
    <row r="11069" spans="2:7">
      <c r="B11069" s="55" t="s">
        <v>5067</v>
      </c>
      <c r="C11069" s="55" t="s">
        <v>143</v>
      </c>
      <c r="D11069" s="55" t="s">
        <v>267</v>
      </c>
      <c r="E11069" s="55" t="s">
        <v>3694</v>
      </c>
      <c r="F11069" s="55">
        <v>0</v>
      </c>
      <c r="G11069" s="55">
        <v>0</v>
      </c>
    </row>
    <row r="11070" spans="2:7">
      <c r="B11070" s="55" t="s">
        <v>5067</v>
      </c>
      <c r="C11070" s="55" t="s">
        <v>143</v>
      </c>
      <c r="D11070" s="55" t="s">
        <v>269</v>
      </c>
      <c r="E11070" s="55" t="s">
        <v>3694</v>
      </c>
      <c r="F11070" s="55">
        <v>0</v>
      </c>
      <c r="G11070" s="55">
        <v>0</v>
      </c>
    </row>
    <row r="11071" spans="2:7">
      <c r="B11071" s="55" t="s">
        <v>5067</v>
      </c>
      <c r="C11071" s="55" t="s">
        <v>143</v>
      </c>
      <c r="D11071" s="55" t="s">
        <v>270</v>
      </c>
      <c r="E11071" s="55" t="s">
        <v>3694</v>
      </c>
      <c r="F11071" s="55">
        <v>0</v>
      </c>
      <c r="G11071" s="55">
        <v>0</v>
      </c>
    </row>
    <row r="11072" spans="2:7">
      <c r="B11072" s="55" t="s">
        <v>5067</v>
      </c>
      <c r="C11072" s="55" t="s">
        <v>143</v>
      </c>
      <c r="D11072" s="55" t="s">
        <v>270</v>
      </c>
      <c r="E11072" s="55" t="s">
        <v>5077</v>
      </c>
      <c r="F11072" s="55">
        <v>0</v>
      </c>
      <c r="G11072" s="55">
        <v>0</v>
      </c>
    </row>
    <row r="11073" spans="2:7">
      <c r="B11073" s="55" t="s">
        <v>5067</v>
      </c>
      <c r="C11073" s="55" t="s">
        <v>143</v>
      </c>
      <c r="D11073" s="55" t="s">
        <v>269</v>
      </c>
      <c r="E11073" s="55" t="s">
        <v>3719</v>
      </c>
      <c r="F11073" s="55">
        <v>0</v>
      </c>
      <c r="G11073" s="55">
        <v>0</v>
      </c>
    </row>
    <row r="11074" spans="2:7">
      <c r="B11074" s="55" t="s">
        <v>5067</v>
      </c>
      <c r="C11074" s="55" t="s">
        <v>143</v>
      </c>
      <c r="D11074" s="55" t="s">
        <v>270</v>
      </c>
      <c r="E11074" s="55" t="s">
        <v>3724</v>
      </c>
      <c r="F11074" s="55">
        <v>2</v>
      </c>
      <c r="G11074" s="55">
        <v>0</v>
      </c>
    </row>
    <row r="11075" spans="2:7">
      <c r="B11075" s="55" t="s">
        <v>5067</v>
      </c>
      <c r="C11075" s="55" t="s">
        <v>143</v>
      </c>
      <c r="D11075" s="55" t="s">
        <v>267</v>
      </c>
      <c r="E11075" s="55" t="s">
        <v>3740</v>
      </c>
      <c r="F11075" s="55">
        <v>0</v>
      </c>
      <c r="G11075" s="55">
        <v>0</v>
      </c>
    </row>
    <row r="11076" spans="2:7">
      <c r="B11076" s="55" t="s">
        <v>5067</v>
      </c>
      <c r="C11076" s="55" t="s">
        <v>143</v>
      </c>
      <c r="D11076" s="55" t="s">
        <v>269</v>
      </c>
      <c r="E11076" s="55" t="s">
        <v>3771</v>
      </c>
      <c r="F11076" s="55">
        <v>0</v>
      </c>
      <c r="G11076" s="55">
        <v>0</v>
      </c>
    </row>
    <row r="11077" spans="2:7">
      <c r="B11077" s="55" t="s">
        <v>5067</v>
      </c>
      <c r="C11077" s="55" t="s">
        <v>143</v>
      </c>
      <c r="D11077" s="55" t="s">
        <v>267</v>
      </c>
      <c r="E11077" s="55" t="s">
        <v>3777</v>
      </c>
      <c r="F11077" s="55">
        <v>1</v>
      </c>
      <c r="G11077" s="55">
        <v>0</v>
      </c>
    </row>
    <row r="11078" spans="2:7">
      <c r="B11078" s="55" t="s">
        <v>5067</v>
      </c>
      <c r="C11078" s="55" t="s">
        <v>143</v>
      </c>
      <c r="D11078" s="55" t="s">
        <v>270</v>
      </c>
      <c r="E11078" s="55" t="s">
        <v>3777</v>
      </c>
      <c r="F11078" s="55">
        <v>0</v>
      </c>
      <c r="G11078" s="55">
        <v>0</v>
      </c>
    </row>
    <row r="11079" spans="2:7">
      <c r="B11079" s="55" t="s">
        <v>5067</v>
      </c>
      <c r="C11079" s="55" t="s">
        <v>143</v>
      </c>
      <c r="D11079" s="55" t="s">
        <v>270</v>
      </c>
      <c r="E11079" s="55" t="s">
        <v>3779</v>
      </c>
      <c r="F11079" s="55">
        <v>1</v>
      </c>
      <c r="G11079" s="55">
        <v>0</v>
      </c>
    </row>
    <row r="11080" spans="2:7">
      <c r="B11080" s="55" t="s">
        <v>5067</v>
      </c>
      <c r="C11080" s="55" t="s">
        <v>143</v>
      </c>
      <c r="D11080" s="55" t="s">
        <v>267</v>
      </c>
      <c r="E11080" s="55" t="s">
        <v>3815</v>
      </c>
      <c r="F11080" s="55">
        <v>0</v>
      </c>
      <c r="G11080" s="55">
        <v>0</v>
      </c>
    </row>
    <row r="11081" spans="2:7">
      <c r="B11081" s="55" t="s">
        <v>5067</v>
      </c>
      <c r="C11081" s="55" t="s">
        <v>143</v>
      </c>
      <c r="D11081" s="55" t="s">
        <v>269</v>
      </c>
      <c r="E11081" s="55" t="s">
        <v>3815</v>
      </c>
      <c r="F11081" s="55">
        <v>0</v>
      </c>
      <c r="G11081" s="55">
        <v>0</v>
      </c>
    </row>
    <row r="11082" spans="2:7">
      <c r="B11082" s="55" t="s">
        <v>5067</v>
      </c>
      <c r="C11082" s="55" t="s">
        <v>143</v>
      </c>
      <c r="D11082" s="55" t="s">
        <v>267</v>
      </c>
      <c r="E11082" s="55" t="s">
        <v>3831</v>
      </c>
      <c r="F11082" s="55">
        <v>0</v>
      </c>
      <c r="G11082" s="55">
        <v>2</v>
      </c>
    </row>
    <row r="11083" spans="2:7">
      <c r="B11083" s="55" t="s">
        <v>5067</v>
      </c>
      <c r="C11083" s="55" t="s">
        <v>143</v>
      </c>
      <c r="D11083" s="55" t="s">
        <v>267</v>
      </c>
      <c r="E11083" s="55" t="s">
        <v>3875</v>
      </c>
      <c r="F11083" s="55">
        <v>0</v>
      </c>
      <c r="G11083" s="55">
        <v>2</v>
      </c>
    </row>
    <row r="11084" spans="2:7">
      <c r="B11084" s="55" t="s">
        <v>5067</v>
      </c>
      <c r="C11084" s="55" t="s">
        <v>143</v>
      </c>
      <c r="D11084" s="55" t="s">
        <v>270</v>
      </c>
      <c r="E11084" s="55" t="s">
        <v>3875</v>
      </c>
      <c r="F11084" s="55">
        <v>0</v>
      </c>
      <c r="G11084" s="55">
        <v>0</v>
      </c>
    </row>
    <row r="11085" spans="2:7">
      <c r="B11085" s="55" t="s">
        <v>5067</v>
      </c>
      <c r="C11085" s="55" t="s">
        <v>143</v>
      </c>
      <c r="D11085" s="55" t="s">
        <v>267</v>
      </c>
      <c r="E11085" s="55" t="s">
        <v>3892</v>
      </c>
      <c r="F11085" s="55">
        <v>1</v>
      </c>
      <c r="G11085" s="55">
        <v>0</v>
      </c>
    </row>
    <row r="11086" spans="2:7">
      <c r="B11086" s="55" t="s">
        <v>5067</v>
      </c>
      <c r="C11086" s="55" t="s">
        <v>143</v>
      </c>
      <c r="D11086" s="55" t="s">
        <v>269</v>
      </c>
      <c r="E11086" s="55" t="s">
        <v>3892</v>
      </c>
      <c r="F11086" s="55">
        <v>2</v>
      </c>
      <c r="G11086" s="55">
        <v>2</v>
      </c>
    </row>
    <row r="11087" spans="2:7">
      <c r="B11087" s="55" t="s">
        <v>5067</v>
      </c>
      <c r="C11087" s="55" t="s">
        <v>143</v>
      </c>
      <c r="D11087" s="55" t="s">
        <v>270</v>
      </c>
      <c r="E11087" s="55" t="s">
        <v>3892</v>
      </c>
      <c r="F11087" s="55">
        <v>0</v>
      </c>
      <c r="G11087" s="55">
        <v>0</v>
      </c>
    </row>
    <row r="11088" spans="2:7">
      <c r="B11088" s="55" t="s">
        <v>5067</v>
      </c>
      <c r="C11088" s="55" t="s">
        <v>143</v>
      </c>
      <c r="D11088" s="55" t="s">
        <v>267</v>
      </c>
      <c r="E11088" s="55" t="s">
        <v>3898</v>
      </c>
      <c r="F11088" s="55">
        <v>0</v>
      </c>
      <c r="G11088" s="55">
        <v>0</v>
      </c>
    </row>
    <row r="11089" spans="2:7">
      <c r="B11089" s="55" t="s">
        <v>5067</v>
      </c>
      <c r="C11089" s="55" t="s">
        <v>143</v>
      </c>
      <c r="D11089" s="55" t="s">
        <v>270</v>
      </c>
      <c r="E11089" s="55" t="s">
        <v>3898</v>
      </c>
      <c r="F11089" s="55">
        <v>0</v>
      </c>
      <c r="G11089" s="55">
        <v>0</v>
      </c>
    </row>
    <row r="11090" spans="2:7">
      <c r="B11090" s="55" t="s">
        <v>5067</v>
      </c>
      <c r="C11090" s="55" t="s">
        <v>143</v>
      </c>
      <c r="D11090" s="55" t="s">
        <v>267</v>
      </c>
      <c r="E11090" s="55" t="s">
        <v>3912</v>
      </c>
      <c r="F11090" s="55">
        <v>5</v>
      </c>
      <c r="G11090" s="55">
        <v>3</v>
      </c>
    </row>
    <row r="11091" spans="2:7">
      <c r="B11091" s="55" t="s">
        <v>5067</v>
      </c>
      <c r="C11091" s="55" t="s">
        <v>143</v>
      </c>
      <c r="D11091" s="55" t="s">
        <v>269</v>
      </c>
      <c r="E11091" s="55" t="s">
        <v>3912</v>
      </c>
      <c r="F11091" s="55">
        <v>0</v>
      </c>
      <c r="G11091" s="55">
        <v>2</v>
      </c>
    </row>
    <row r="11092" spans="2:7">
      <c r="B11092" s="55" t="s">
        <v>5067</v>
      </c>
      <c r="C11092" s="55" t="s">
        <v>143</v>
      </c>
      <c r="D11092" s="55" t="s">
        <v>270</v>
      </c>
      <c r="E11092" s="55" t="s">
        <v>3912</v>
      </c>
      <c r="F11092" s="55">
        <v>13</v>
      </c>
      <c r="G11092" s="55">
        <v>8</v>
      </c>
    </row>
    <row r="11093" spans="2:7">
      <c r="B11093" s="55" t="s">
        <v>5067</v>
      </c>
      <c r="C11093" s="55" t="s">
        <v>143</v>
      </c>
      <c r="D11093" s="55" t="s">
        <v>269</v>
      </c>
      <c r="E11093" s="55" t="s">
        <v>3919</v>
      </c>
      <c r="F11093" s="55">
        <v>1</v>
      </c>
      <c r="G11093" s="55">
        <v>0</v>
      </c>
    </row>
    <row r="11094" spans="2:7">
      <c r="B11094" s="55" t="s">
        <v>5067</v>
      </c>
      <c r="C11094" s="55" t="s">
        <v>143</v>
      </c>
      <c r="D11094" s="55" t="s">
        <v>270</v>
      </c>
      <c r="E11094" s="55" t="s">
        <v>5078</v>
      </c>
      <c r="F11094" s="55">
        <v>0</v>
      </c>
      <c r="G11094" s="55">
        <v>0</v>
      </c>
    </row>
    <row r="11095" spans="2:7">
      <c r="B11095" s="55" t="s">
        <v>5067</v>
      </c>
      <c r="C11095" s="55" t="s">
        <v>143</v>
      </c>
      <c r="D11095" s="55" t="s">
        <v>267</v>
      </c>
      <c r="E11095" s="55" t="s">
        <v>3931</v>
      </c>
      <c r="F11095" s="55">
        <v>0</v>
      </c>
      <c r="G11095" s="55">
        <v>0</v>
      </c>
    </row>
    <row r="11096" spans="2:7">
      <c r="B11096" s="55" t="s">
        <v>5067</v>
      </c>
      <c r="C11096" s="55" t="s">
        <v>143</v>
      </c>
      <c r="D11096" s="55" t="s">
        <v>267</v>
      </c>
      <c r="E11096" s="55" t="s">
        <v>3939</v>
      </c>
      <c r="F11096" s="55">
        <v>0</v>
      </c>
      <c r="G11096" s="55">
        <v>0</v>
      </c>
    </row>
    <row r="11097" spans="2:7">
      <c r="B11097" s="55" t="s">
        <v>5067</v>
      </c>
      <c r="C11097" s="55" t="s">
        <v>143</v>
      </c>
      <c r="D11097" s="55" t="s">
        <v>269</v>
      </c>
      <c r="E11097" s="55" t="s">
        <v>3948</v>
      </c>
      <c r="F11097" s="55">
        <v>0</v>
      </c>
      <c r="G11097" s="55">
        <v>0</v>
      </c>
    </row>
    <row r="11098" spans="2:7">
      <c r="B11098" s="55" t="s">
        <v>5067</v>
      </c>
      <c r="C11098" s="55" t="s">
        <v>143</v>
      </c>
      <c r="D11098" s="55" t="s">
        <v>267</v>
      </c>
      <c r="E11098" s="55" t="s">
        <v>1039</v>
      </c>
      <c r="F11098" s="55">
        <v>12</v>
      </c>
      <c r="G11098" s="55">
        <v>15</v>
      </c>
    </row>
    <row r="11099" spans="2:7">
      <c r="B11099" s="55" t="s">
        <v>5067</v>
      </c>
      <c r="C11099" s="55" t="s">
        <v>143</v>
      </c>
      <c r="D11099" s="55" t="s">
        <v>269</v>
      </c>
      <c r="E11099" s="55" t="s">
        <v>1039</v>
      </c>
      <c r="F11099" s="55">
        <v>3</v>
      </c>
      <c r="G11099" s="55">
        <v>3</v>
      </c>
    </row>
    <row r="11100" spans="2:7">
      <c r="B11100" s="55" t="s">
        <v>5067</v>
      </c>
      <c r="C11100" s="55" t="s">
        <v>143</v>
      </c>
      <c r="D11100" s="55" t="s">
        <v>270</v>
      </c>
      <c r="E11100" s="55" t="s">
        <v>1039</v>
      </c>
      <c r="F11100" s="55">
        <v>1</v>
      </c>
      <c r="G11100" s="55">
        <v>4</v>
      </c>
    </row>
    <row r="11101" spans="2:7">
      <c r="B11101" s="55" t="s">
        <v>5067</v>
      </c>
      <c r="C11101" s="55" t="s">
        <v>143</v>
      </c>
      <c r="D11101" s="55" t="s">
        <v>269</v>
      </c>
      <c r="E11101" s="55" t="s">
        <v>3959</v>
      </c>
      <c r="F11101" s="55">
        <v>0</v>
      </c>
      <c r="G11101" s="55">
        <v>0</v>
      </c>
    </row>
    <row r="11102" spans="2:7">
      <c r="B11102" s="55" t="s">
        <v>5067</v>
      </c>
      <c r="C11102" s="55" t="s">
        <v>143</v>
      </c>
      <c r="D11102" s="55" t="s">
        <v>269</v>
      </c>
      <c r="E11102" s="55" t="s">
        <v>5079</v>
      </c>
      <c r="F11102" s="55">
        <v>0</v>
      </c>
      <c r="G11102" s="55">
        <v>0</v>
      </c>
    </row>
    <row r="11103" spans="2:7">
      <c r="B11103" s="55" t="s">
        <v>5067</v>
      </c>
      <c r="C11103" s="55" t="s">
        <v>143</v>
      </c>
      <c r="D11103" s="55" t="s">
        <v>270</v>
      </c>
      <c r="E11103" s="55" t="s">
        <v>3982</v>
      </c>
      <c r="F11103" s="55">
        <v>0</v>
      </c>
      <c r="G11103" s="55">
        <v>0</v>
      </c>
    </row>
    <row r="11104" spans="2:7">
      <c r="B11104" s="55" t="s">
        <v>5067</v>
      </c>
      <c r="C11104" s="55" t="s">
        <v>143</v>
      </c>
      <c r="D11104" s="55" t="s">
        <v>270</v>
      </c>
      <c r="E11104" s="55" t="s">
        <v>3994</v>
      </c>
      <c r="F11104" s="55">
        <v>0</v>
      </c>
      <c r="G11104" s="55">
        <v>0</v>
      </c>
    </row>
    <row r="11105" spans="2:7">
      <c r="B11105" s="55" t="s">
        <v>5067</v>
      </c>
      <c r="C11105" s="55" t="s">
        <v>143</v>
      </c>
      <c r="D11105" s="55" t="s">
        <v>270</v>
      </c>
      <c r="E11105" s="55" t="s">
        <v>3995</v>
      </c>
      <c r="F11105" s="55">
        <v>0</v>
      </c>
      <c r="G11105" s="55">
        <v>2</v>
      </c>
    </row>
    <row r="11106" spans="2:7">
      <c r="B11106" s="55" t="s">
        <v>5067</v>
      </c>
      <c r="C11106" s="55" t="s">
        <v>143</v>
      </c>
      <c r="D11106" s="55" t="s">
        <v>270</v>
      </c>
      <c r="E11106" s="55" t="s">
        <v>4001</v>
      </c>
      <c r="F11106" s="55">
        <v>0</v>
      </c>
      <c r="G11106" s="55">
        <v>0</v>
      </c>
    </row>
    <row r="11107" spans="2:7">
      <c r="B11107" s="55" t="s">
        <v>5067</v>
      </c>
      <c r="C11107" s="55" t="s">
        <v>143</v>
      </c>
      <c r="D11107" s="55" t="s">
        <v>269</v>
      </c>
      <c r="E11107" s="55" t="s">
        <v>5080</v>
      </c>
      <c r="F11107" s="55">
        <v>0</v>
      </c>
      <c r="G11107" s="55">
        <v>0</v>
      </c>
    </row>
    <row r="11108" spans="2:7">
      <c r="B11108" s="55" t="s">
        <v>5067</v>
      </c>
      <c r="C11108" s="55" t="s">
        <v>143</v>
      </c>
      <c r="D11108" s="55" t="s">
        <v>269</v>
      </c>
      <c r="E11108" s="55" t="s">
        <v>4014</v>
      </c>
      <c r="F11108" s="55">
        <v>0</v>
      </c>
      <c r="G11108" s="55">
        <v>0</v>
      </c>
    </row>
    <row r="11109" spans="2:7">
      <c r="B11109" s="55" t="s">
        <v>5067</v>
      </c>
      <c r="C11109" s="55" t="s">
        <v>143</v>
      </c>
      <c r="D11109" s="55" t="s">
        <v>267</v>
      </c>
      <c r="E11109" s="55" t="s">
        <v>4016</v>
      </c>
      <c r="F11109" s="55">
        <v>0</v>
      </c>
      <c r="G11109" s="55">
        <v>0</v>
      </c>
    </row>
    <row r="11110" spans="2:7">
      <c r="B11110" s="55" t="s">
        <v>5067</v>
      </c>
      <c r="C11110" s="55" t="s">
        <v>143</v>
      </c>
      <c r="D11110" s="55" t="s">
        <v>269</v>
      </c>
      <c r="E11110" s="55" t="s">
        <v>4016</v>
      </c>
      <c r="F11110" s="55">
        <v>0</v>
      </c>
      <c r="G11110" s="55">
        <v>0</v>
      </c>
    </row>
    <row r="11111" spans="2:7">
      <c r="B11111" s="55" t="s">
        <v>5067</v>
      </c>
      <c r="C11111" s="55" t="s">
        <v>143</v>
      </c>
      <c r="D11111" s="55" t="s">
        <v>269</v>
      </c>
      <c r="E11111" s="55" t="s">
        <v>4021</v>
      </c>
      <c r="F11111" s="55">
        <v>0</v>
      </c>
      <c r="G11111" s="55">
        <v>0</v>
      </c>
    </row>
    <row r="11112" spans="2:7">
      <c r="B11112" s="55" t="s">
        <v>5067</v>
      </c>
      <c r="C11112" s="55" t="s">
        <v>143</v>
      </c>
      <c r="D11112" s="55" t="s">
        <v>270</v>
      </c>
      <c r="E11112" s="55" t="s">
        <v>4054</v>
      </c>
      <c r="F11112" s="55">
        <v>0</v>
      </c>
      <c r="G11112" s="55">
        <v>0</v>
      </c>
    </row>
    <row r="11113" spans="2:7">
      <c r="B11113" s="55" t="s">
        <v>5067</v>
      </c>
      <c r="C11113" s="55" t="s">
        <v>4068</v>
      </c>
      <c r="D11113" s="55" t="s">
        <v>269</v>
      </c>
      <c r="E11113" s="55" t="s">
        <v>4094</v>
      </c>
      <c r="F11113" s="55">
        <v>0</v>
      </c>
      <c r="G11113" s="55">
        <v>0</v>
      </c>
    </row>
    <row r="11114" spans="2:7">
      <c r="B11114" s="55" t="s">
        <v>5067</v>
      </c>
      <c r="C11114" s="55" t="s">
        <v>149</v>
      </c>
      <c r="D11114" s="55" t="s">
        <v>270</v>
      </c>
      <c r="E11114" s="55" t="s">
        <v>4099</v>
      </c>
      <c r="F11114" s="55">
        <v>0</v>
      </c>
      <c r="G11114" s="55">
        <v>0</v>
      </c>
    </row>
    <row r="11115" spans="2:7">
      <c r="B11115" s="55" t="s">
        <v>5067</v>
      </c>
      <c r="C11115" s="55" t="s">
        <v>152</v>
      </c>
      <c r="D11115" s="55" t="s">
        <v>269</v>
      </c>
      <c r="E11115" s="55" t="s">
        <v>4125</v>
      </c>
      <c r="F11115" s="55">
        <v>0</v>
      </c>
      <c r="G11115" s="55">
        <v>1</v>
      </c>
    </row>
    <row r="11116" spans="2:7">
      <c r="B11116" s="55" t="s">
        <v>5067</v>
      </c>
      <c r="C11116" s="55" t="s">
        <v>152</v>
      </c>
      <c r="D11116" s="55" t="s">
        <v>267</v>
      </c>
      <c r="E11116" s="55" t="s">
        <v>4132</v>
      </c>
      <c r="F11116" s="55">
        <v>0</v>
      </c>
      <c r="G11116" s="55">
        <v>0</v>
      </c>
    </row>
    <row r="11117" spans="2:7">
      <c r="B11117" s="55" t="s">
        <v>5067</v>
      </c>
      <c r="C11117" s="55" t="s">
        <v>152</v>
      </c>
      <c r="D11117" s="55" t="s">
        <v>269</v>
      </c>
      <c r="E11117" s="55" t="s">
        <v>4135</v>
      </c>
      <c r="F11117" s="55">
        <v>0</v>
      </c>
      <c r="G11117" s="55">
        <v>0</v>
      </c>
    </row>
    <row r="11118" spans="2:7">
      <c r="B11118" s="55" t="s">
        <v>5067</v>
      </c>
      <c r="C11118" s="55" t="s">
        <v>152</v>
      </c>
      <c r="D11118" s="55" t="s">
        <v>270</v>
      </c>
      <c r="E11118" s="55" t="s">
        <v>4150</v>
      </c>
      <c r="F11118" s="55">
        <v>0</v>
      </c>
      <c r="G11118" s="55">
        <v>0</v>
      </c>
    </row>
    <row r="11119" spans="2:7">
      <c r="B11119" s="55" t="s">
        <v>5067</v>
      </c>
      <c r="C11119" s="55" t="s">
        <v>152</v>
      </c>
      <c r="D11119" s="55" t="s">
        <v>267</v>
      </c>
      <c r="E11119" s="55" t="s">
        <v>4169</v>
      </c>
      <c r="F11119" s="55">
        <v>0</v>
      </c>
      <c r="G11119" s="55">
        <v>0</v>
      </c>
    </row>
    <row r="11120" spans="2:7">
      <c r="B11120" s="55" t="s">
        <v>5067</v>
      </c>
      <c r="C11120" s="55" t="s">
        <v>152</v>
      </c>
      <c r="D11120" s="55" t="s">
        <v>269</v>
      </c>
      <c r="E11120" s="55" t="s">
        <v>4169</v>
      </c>
      <c r="F11120" s="55">
        <v>0</v>
      </c>
      <c r="G11120" s="55">
        <v>0</v>
      </c>
    </row>
    <row r="11121" spans="2:7">
      <c r="B11121" s="55" t="s">
        <v>5067</v>
      </c>
      <c r="C11121" s="55" t="s">
        <v>152</v>
      </c>
      <c r="D11121" s="55" t="s">
        <v>267</v>
      </c>
      <c r="E11121" s="55" t="s">
        <v>4179</v>
      </c>
      <c r="F11121" s="55">
        <v>0</v>
      </c>
      <c r="G11121" s="55">
        <v>0</v>
      </c>
    </row>
    <row r="11122" spans="2:7">
      <c r="B11122" s="55" t="s">
        <v>5067</v>
      </c>
      <c r="C11122" s="55" t="s">
        <v>152</v>
      </c>
      <c r="D11122" s="55" t="s">
        <v>269</v>
      </c>
      <c r="E11122" s="55" t="s">
        <v>4179</v>
      </c>
      <c r="F11122" s="55">
        <v>0</v>
      </c>
      <c r="G11122" s="55">
        <v>0</v>
      </c>
    </row>
    <row r="11123" spans="2:7">
      <c r="B11123" s="55" t="s">
        <v>5067</v>
      </c>
      <c r="C11123" s="55" t="s">
        <v>152</v>
      </c>
      <c r="D11123" s="55" t="s">
        <v>269</v>
      </c>
      <c r="E11123" s="55" t="s">
        <v>4210</v>
      </c>
      <c r="F11123" s="55">
        <v>0</v>
      </c>
      <c r="G11123" s="55">
        <v>0</v>
      </c>
    </row>
    <row r="11124" spans="2:7">
      <c r="B11124" s="55" t="s">
        <v>5067</v>
      </c>
      <c r="C11124" s="55" t="s">
        <v>152</v>
      </c>
      <c r="D11124" s="55" t="s">
        <v>270</v>
      </c>
      <c r="E11124" s="55" t="s">
        <v>4211</v>
      </c>
      <c r="F11124" s="55">
        <v>4</v>
      </c>
      <c r="G11124" s="55">
        <v>5</v>
      </c>
    </row>
    <row r="11125" spans="2:7">
      <c r="B11125" s="55" t="s">
        <v>5067</v>
      </c>
      <c r="C11125" s="55" t="s">
        <v>152</v>
      </c>
      <c r="D11125" s="55" t="s">
        <v>267</v>
      </c>
      <c r="E11125" s="55" t="s">
        <v>4222</v>
      </c>
      <c r="F11125" s="55">
        <v>0</v>
      </c>
      <c r="G11125" s="55">
        <v>2</v>
      </c>
    </row>
    <row r="11126" spans="2:7">
      <c r="B11126" s="55" t="s">
        <v>5067</v>
      </c>
      <c r="C11126" s="55" t="s">
        <v>152</v>
      </c>
      <c r="D11126" s="55" t="s">
        <v>269</v>
      </c>
      <c r="E11126" s="55" t="s">
        <v>4222</v>
      </c>
      <c r="F11126" s="55">
        <v>1</v>
      </c>
      <c r="G11126" s="55">
        <v>0</v>
      </c>
    </row>
    <row r="11127" spans="2:7">
      <c r="B11127" s="55" t="s">
        <v>5067</v>
      </c>
      <c r="C11127" s="55" t="s">
        <v>152</v>
      </c>
      <c r="D11127" s="55" t="s">
        <v>270</v>
      </c>
      <c r="E11127" s="55" t="s">
        <v>4222</v>
      </c>
      <c r="F11127" s="55">
        <v>0</v>
      </c>
      <c r="G11127" s="55">
        <v>0</v>
      </c>
    </row>
    <row r="11128" spans="2:7">
      <c r="B11128" s="55" t="s">
        <v>5067</v>
      </c>
      <c r="C11128" s="55" t="s">
        <v>152</v>
      </c>
      <c r="D11128" s="55" t="s">
        <v>269</v>
      </c>
      <c r="E11128" s="55" t="s">
        <v>4226</v>
      </c>
      <c r="F11128" s="55">
        <v>0</v>
      </c>
      <c r="G11128" s="55">
        <v>0</v>
      </c>
    </row>
    <row r="11129" spans="2:7">
      <c r="B11129" s="55" t="s">
        <v>5067</v>
      </c>
      <c r="C11129" s="55" t="s">
        <v>152</v>
      </c>
      <c r="D11129" s="55" t="s">
        <v>267</v>
      </c>
      <c r="E11129" s="55" t="s">
        <v>5081</v>
      </c>
      <c r="F11129" s="55">
        <v>0</v>
      </c>
      <c r="G11129" s="55">
        <v>0</v>
      </c>
    </row>
    <row r="11130" spans="2:7">
      <c r="B11130" s="55" t="s">
        <v>5067</v>
      </c>
      <c r="C11130" s="55" t="s">
        <v>152</v>
      </c>
      <c r="D11130" s="55" t="s">
        <v>270</v>
      </c>
      <c r="E11130" s="55" t="s">
        <v>5081</v>
      </c>
      <c r="F11130" s="55">
        <v>0</v>
      </c>
      <c r="G11130" s="55">
        <v>0</v>
      </c>
    </row>
    <row r="11131" spans="2:7">
      <c r="B11131" s="55" t="s">
        <v>5067</v>
      </c>
      <c r="C11131" s="55" t="s">
        <v>4356</v>
      </c>
      <c r="D11131" s="55" t="s">
        <v>269</v>
      </c>
      <c r="E11131" s="55" t="s">
        <v>4375</v>
      </c>
      <c r="F11131" s="55">
        <v>0</v>
      </c>
      <c r="G11131" s="55">
        <v>0</v>
      </c>
    </row>
    <row r="11132" spans="2:7">
      <c r="B11132" s="55" t="s">
        <v>5067</v>
      </c>
      <c r="C11132" s="55" t="s">
        <v>4356</v>
      </c>
      <c r="D11132" s="55" t="s">
        <v>270</v>
      </c>
      <c r="E11132" s="55" t="s">
        <v>4379</v>
      </c>
      <c r="F11132" s="55">
        <v>0</v>
      </c>
      <c r="G11132" s="55">
        <v>0</v>
      </c>
    </row>
    <row r="11133" spans="2:7">
      <c r="B11133" s="55" t="s">
        <v>5067</v>
      </c>
      <c r="C11133" s="55" t="s">
        <v>4356</v>
      </c>
      <c r="D11133" s="55" t="s">
        <v>269</v>
      </c>
      <c r="E11133" s="55" t="s">
        <v>4389</v>
      </c>
      <c r="F11133" s="55">
        <v>0</v>
      </c>
      <c r="G11133" s="55">
        <v>2</v>
      </c>
    </row>
    <row r="11134" spans="2:7">
      <c r="B11134" s="55" t="s">
        <v>5067</v>
      </c>
      <c r="C11134" s="55" t="s">
        <v>4356</v>
      </c>
      <c r="D11134" s="55" t="s">
        <v>270</v>
      </c>
      <c r="E11134" s="55" t="s">
        <v>4394</v>
      </c>
      <c r="F11134" s="55">
        <v>1</v>
      </c>
      <c r="G11134" s="55">
        <v>0</v>
      </c>
    </row>
    <row r="11135" spans="2:7">
      <c r="B11135" s="55" t="s">
        <v>5067</v>
      </c>
      <c r="C11135" s="55" t="s">
        <v>4356</v>
      </c>
      <c r="D11135" s="55" t="s">
        <v>267</v>
      </c>
      <c r="E11135" s="55" t="s">
        <v>4397</v>
      </c>
      <c r="F11135" s="55">
        <v>0</v>
      </c>
      <c r="G11135" s="55">
        <v>0</v>
      </c>
    </row>
    <row r="11136" spans="2:7">
      <c r="B11136" s="55" t="s">
        <v>5067</v>
      </c>
      <c r="C11136" s="55" t="s">
        <v>4356</v>
      </c>
      <c r="D11136" s="55" t="s">
        <v>270</v>
      </c>
      <c r="E11136" s="55" t="s">
        <v>4401</v>
      </c>
      <c r="F11136" s="55">
        <v>0</v>
      </c>
      <c r="G11136" s="55">
        <v>0</v>
      </c>
    </row>
    <row r="11137" spans="2:7">
      <c r="B11137" s="55" t="s">
        <v>5067</v>
      </c>
      <c r="C11137" s="55" t="s">
        <v>4356</v>
      </c>
      <c r="D11137" s="55" t="s">
        <v>267</v>
      </c>
      <c r="E11137" s="55" t="s">
        <v>4404</v>
      </c>
      <c r="F11137" s="55">
        <v>0</v>
      </c>
      <c r="G11137" s="55">
        <v>0</v>
      </c>
    </row>
    <row r="11138" spans="2:7">
      <c r="B11138" s="55" t="s">
        <v>5067</v>
      </c>
      <c r="C11138" s="55" t="s">
        <v>4356</v>
      </c>
      <c r="D11138" s="55" t="s">
        <v>267</v>
      </c>
      <c r="E11138" s="55" t="s">
        <v>4408</v>
      </c>
      <c r="F11138" s="55">
        <v>0</v>
      </c>
      <c r="G11138" s="55">
        <v>1</v>
      </c>
    </row>
    <row r="11139" spans="2:7">
      <c r="B11139" s="55" t="s">
        <v>5067</v>
      </c>
      <c r="C11139" s="55" t="s">
        <v>4356</v>
      </c>
      <c r="D11139" s="55" t="s">
        <v>269</v>
      </c>
      <c r="E11139" s="55" t="s">
        <v>4408</v>
      </c>
      <c r="F11139" s="55">
        <v>0</v>
      </c>
      <c r="G11139" s="55">
        <v>0</v>
      </c>
    </row>
    <row r="11140" spans="2:7">
      <c r="B11140" s="55" t="s">
        <v>5067</v>
      </c>
      <c r="C11140" s="55" t="s">
        <v>4356</v>
      </c>
      <c r="D11140" s="55" t="s">
        <v>269</v>
      </c>
      <c r="E11140" s="55" t="s">
        <v>4409</v>
      </c>
      <c r="F11140" s="55">
        <v>0</v>
      </c>
      <c r="G11140" s="55">
        <v>0</v>
      </c>
    </row>
    <row r="11141" spans="2:7">
      <c r="B11141" s="55" t="s">
        <v>5067</v>
      </c>
      <c r="C11141" s="55" t="s">
        <v>4356</v>
      </c>
      <c r="D11141" s="55" t="s">
        <v>267</v>
      </c>
      <c r="E11141" s="55" t="s">
        <v>4420</v>
      </c>
      <c r="F11141" s="55">
        <v>12</v>
      </c>
      <c r="G11141" s="55">
        <v>4</v>
      </c>
    </row>
    <row r="11142" spans="2:7">
      <c r="B11142" s="55" t="s">
        <v>5067</v>
      </c>
      <c r="C11142" s="55" t="s">
        <v>4356</v>
      </c>
      <c r="D11142" s="55" t="s">
        <v>269</v>
      </c>
      <c r="E11142" s="55" t="s">
        <v>4420</v>
      </c>
      <c r="F11142" s="55">
        <v>0</v>
      </c>
      <c r="G11142" s="55">
        <v>1</v>
      </c>
    </row>
    <row r="11143" spans="2:7">
      <c r="B11143" s="55" t="s">
        <v>5067</v>
      </c>
      <c r="C11143" s="55" t="s">
        <v>4356</v>
      </c>
      <c r="D11143" s="55" t="s">
        <v>270</v>
      </c>
      <c r="E11143" s="55" t="s">
        <v>4420</v>
      </c>
      <c r="F11143" s="55">
        <v>0</v>
      </c>
      <c r="G11143" s="55">
        <v>0</v>
      </c>
    </row>
    <row r="11144" spans="2:7">
      <c r="B11144" s="55" t="s">
        <v>5067</v>
      </c>
      <c r="C11144" s="55" t="s">
        <v>4356</v>
      </c>
      <c r="D11144" s="55" t="s">
        <v>269</v>
      </c>
      <c r="E11144" s="55" t="s">
        <v>4421</v>
      </c>
      <c r="F11144" s="55">
        <v>0</v>
      </c>
      <c r="G11144" s="55">
        <v>0</v>
      </c>
    </row>
    <row r="11145" spans="2:7">
      <c r="B11145" s="55" t="s">
        <v>5067</v>
      </c>
      <c r="C11145" s="55" t="s">
        <v>4356</v>
      </c>
      <c r="D11145" s="55" t="s">
        <v>269</v>
      </c>
      <c r="E11145" s="55" t="s">
        <v>4423</v>
      </c>
      <c r="F11145" s="55">
        <v>0</v>
      </c>
      <c r="G11145" s="55">
        <v>0</v>
      </c>
    </row>
    <row r="11146" spans="2:7">
      <c r="B11146" s="55" t="s">
        <v>5067</v>
      </c>
      <c r="C11146" s="55" t="s">
        <v>4356</v>
      </c>
      <c r="D11146" s="55" t="s">
        <v>269</v>
      </c>
      <c r="E11146" s="55" t="s">
        <v>4443</v>
      </c>
      <c r="F11146" s="55">
        <v>0</v>
      </c>
      <c r="G11146" s="55">
        <v>0</v>
      </c>
    </row>
    <row r="11147" spans="2:7">
      <c r="B11147" s="55" t="s">
        <v>5067</v>
      </c>
      <c r="C11147" s="55" t="s">
        <v>4356</v>
      </c>
      <c r="D11147" s="55" t="s">
        <v>270</v>
      </c>
      <c r="E11147" s="55" t="s">
        <v>4449</v>
      </c>
      <c r="F11147" s="55">
        <v>0</v>
      </c>
      <c r="G11147" s="55">
        <v>0</v>
      </c>
    </row>
    <row r="11148" spans="2:7">
      <c r="B11148" s="55" t="s">
        <v>5067</v>
      </c>
      <c r="C11148" s="55" t="s">
        <v>4356</v>
      </c>
      <c r="D11148" s="55" t="s">
        <v>270</v>
      </c>
      <c r="E11148" s="55" t="s">
        <v>4455</v>
      </c>
      <c r="F11148" s="55">
        <v>0</v>
      </c>
      <c r="G11148" s="55">
        <v>0</v>
      </c>
    </row>
    <row r="11149" spans="2:7">
      <c r="B11149" s="55" t="s">
        <v>5067</v>
      </c>
      <c r="C11149" s="55" t="s">
        <v>4356</v>
      </c>
      <c r="D11149" s="55" t="s">
        <v>267</v>
      </c>
      <c r="E11149" s="55" t="s">
        <v>4465</v>
      </c>
      <c r="F11149" s="55">
        <v>0</v>
      </c>
      <c r="G11149" s="55">
        <v>1</v>
      </c>
    </row>
    <row r="11150" spans="2:7">
      <c r="B11150" s="55" t="s">
        <v>5067</v>
      </c>
      <c r="C11150" s="55" t="s">
        <v>4356</v>
      </c>
      <c r="D11150" s="55" t="s">
        <v>269</v>
      </c>
      <c r="E11150" s="55" t="s">
        <v>4465</v>
      </c>
      <c r="F11150" s="55">
        <v>3</v>
      </c>
      <c r="G11150" s="55">
        <v>7</v>
      </c>
    </row>
    <row r="11151" spans="2:7">
      <c r="B11151" s="55" t="s">
        <v>5067</v>
      </c>
      <c r="C11151" s="55" t="s">
        <v>4356</v>
      </c>
      <c r="D11151" s="55" t="s">
        <v>270</v>
      </c>
      <c r="E11151" s="55" t="s">
        <v>4465</v>
      </c>
      <c r="F11151" s="55">
        <v>20</v>
      </c>
      <c r="G11151" s="55">
        <v>11</v>
      </c>
    </row>
    <row r="11152" spans="2:7">
      <c r="B11152" s="55" t="s">
        <v>5067</v>
      </c>
      <c r="C11152" s="55" t="s">
        <v>4356</v>
      </c>
      <c r="D11152" s="55" t="s">
        <v>269</v>
      </c>
      <c r="E11152" s="55" t="s">
        <v>4472</v>
      </c>
      <c r="F11152" s="55">
        <v>0</v>
      </c>
      <c r="G11152" s="55">
        <v>0</v>
      </c>
    </row>
    <row r="11153" spans="2:7">
      <c r="B11153" s="55" t="s">
        <v>5067</v>
      </c>
      <c r="C11153" s="55" t="s">
        <v>4356</v>
      </c>
      <c r="D11153" s="55" t="s">
        <v>269</v>
      </c>
      <c r="E11153" s="55" t="s">
        <v>4474</v>
      </c>
      <c r="F11153" s="55">
        <v>0</v>
      </c>
      <c r="G11153" s="55">
        <v>0</v>
      </c>
    </row>
    <row r="11154" spans="2:7">
      <c r="B11154" s="55" t="s">
        <v>5067</v>
      </c>
      <c r="C11154" s="55" t="s">
        <v>4356</v>
      </c>
      <c r="D11154" s="55" t="s">
        <v>269</v>
      </c>
      <c r="E11154" s="55" t="s">
        <v>4478</v>
      </c>
      <c r="F11154" s="55">
        <v>0</v>
      </c>
      <c r="G11154" s="55">
        <v>0</v>
      </c>
    </row>
    <row r="11155" spans="2:7">
      <c r="B11155" s="55" t="s">
        <v>5067</v>
      </c>
      <c r="C11155" s="55" t="s">
        <v>4356</v>
      </c>
      <c r="D11155" s="55" t="s">
        <v>267</v>
      </c>
      <c r="E11155" s="55" t="s">
        <v>4479</v>
      </c>
      <c r="F11155" s="55">
        <v>2</v>
      </c>
      <c r="G11155" s="55">
        <v>3</v>
      </c>
    </row>
    <row r="11156" spans="2:7">
      <c r="B11156" s="55" t="s">
        <v>5067</v>
      </c>
      <c r="C11156" s="55" t="s">
        <v>4356</v>
      </c>
      <c r="D11156" s="55" t="s">
        <v>269</v>
      </c>
      <c r="E11156" s="55" t="s">
        <v>4479</v>
      </c>
      <c r="F11156" s="55">
        <v>0</v>
      </c>
      <c r="G11156" s="55">
        <v>0</v>
      </c>
    </row>
    <row r="11157" spans="2:7">
      <c r="B11157" s="55" t="s">
        <v>5067</v>
      </c>
      <c r="C11157" s="55" t="s">
        <v>4356</v>
      </c>
      <c r="D11157" s="55" t="s">
        <v>270</v>
      </c>
      <c r="E11157" s="55" t="s">
        <v>4479</v>
      </c>
      <c r="F11157" s="55">
        <v>0</v>
      </c>
      <c r="G11157" s="55">
        <v>1</v>
      </c>
    </row>
    <row r="11158" spans="2:7">
      <c r="B11158" s="55" t="s">
        <v>5067</v>
      </c>
      <c r="C11158" s="55" t="s">
        <v>4356</v>
      </c>
      <c r="D11158" s="55" t="s">
        <v>267</v>
      </c>
      <c r="E11158" s="55" t="s">
        <v>4484</v>
      </c>
      <c r="F11158" s="55">
        <v>0</v>
      </c>
      <c r="G11158" s="55">
        <v>0</v>
      </c>
    </row>
    <row r="11159" spans="2:7">
      <c r="B11159" s="55" t="s">
        <v>5067</v>
      </c>
      <c r="C11159" s="55" t="s">
        <v>4356</v>
      </c>
      <c r="D11159" s="55" t="s">
        <v>269</v>
      </c>
      <c r="E11159" s="55" t="s">
        <v>4487</v>
      </c>
      <c r="F11159" s="55">
        <v>0</v>
      </c>
      <c r="G11159" s="55">
        <v>0</v>
      </c>
    </row>
    <row r="11160" spans="2:7">
      <c r="B11160" s="55" t="s">
        <v>5067</v>
      </c>
      <c r="C11160" s="55" t="s">
        <v>4356</v>
      </c>
      <c r="D11160" s="55" t="s">
        <v>267</v>
      </c>
      <c r="E11160" s="55" t="s">
        <v>4503</v>
      </c>
      <c r="F11160" s="55">
        <v>0</v>
      </c>
      <c r="G11160" s="55">
        <v>0</v>
      </c>
    </row>
    <row r="11161" spans="2:7">
      <c r="B11161" s="55" t="s">
        <v>5067</v>
      </c>
      <c r="C11161" s="55" t="s">
        <v>4356</v>
      </c>
      <c r="D11161" s="55" t="s">
        <v>269</v>
      </c>
      <c r="E11161" s="55" t="s">
        <v>4503</v>
      </c>
      <c r="F11161" s="55">
        <v>0</v>
      </c>
      <c r="G11161" s="55">
        <v>0</v>
      </c>
    </row>
    <row r="11162" spans="2:7">
      <c r="B11162" s="55" t="s">
        <v>5067</v>
      </c>
      <c r="C11162" s="55" t="s">
        <v>4356</v>
      </c>
      <c r="D11162" s="55" t="s">
        <v>270</v>
      </c>
      <c r="E11162" s="55" t="s">
        <v>4503</v>
      </c>
      <c r="F11162" s="55">
        <v>5</v>
      </c>
      <c r="G11162" s="55">
        <v>5</v>
      </c>
    </row>
    <row r="11163" spans="2:7">
      <c r="B11163" s="55" t="s">
        <v>5067</v>
      </c>
      <c r="C11163" s="55" t="s">
        <v>4356</v>
      </c>
      <c r="D11163" s="55" t="s">
        <v>270</v>
      </c>
      <c r="E11163" s="55" t="s">
        <v>4510</v>
      </c>
      <c r="F11163" s="55">
        <v>0</v>
      </c>
      <c r="G11163" s="55">
        <v>0</v>
      </c>
    </row>
    <row r="11164" spans="2:7">
      <c r="B11164" s="55" t="s">
        <v>5067</v>
      </c>
      <c r="C11164" s="55" t="s">
        <v>4356</v>
      </c>
      <c r="D11164" s="55" t="s">
        <v>267</v>
      </c>
      <c r="E11164" s="55" t="s">
        <v>4511</v>
      </c>
      <c r="F11164" s="55">
        <v>3</v>
      </c>
      <c r="G11164" s="55">
        <v>6</v>
      </c>
    </row>
    <row r="11165" spans="2:7">
      <c r="B11165" s="55" t="s">
        <v>5067</v>
      </c>
      <c r="C11165" s="55" t="s">
        <v>4356</v>
      </c>
      <c r="D11165" s="55" t="s">
        <v>269</v>
      </c>
      <c r="E11165" s="55" t="s">
        <v>4511</v>
      </c>
      <c r="F11165" s="55">
        <v>7</v>
      </c>
      <c r="G11165" s="55">
        <v>1</v>
      </c>
    </row>
    <row r="11166" spans="2:7">
      <c r="B11166" s="55" t="s">
        <v>5067</v>
      </c>
      <c r="C11166" s="55" t="s">
        <v>4356</v>
      </c>
      <c r="D11166" s="55" t="s">
        <v>270</v>
      </c>
      <c r="E11166" s="55" t="s">
        <v>4511</v>
      </c>
      <c r="F11166" s="55">
        <v>2</v>
      </c>
      <c r="G11166" s="55">
        <v>2</v>
      </c>
    </row>
    <row r="11167" spans="2:7">
      <c r="B11167" s="55" t="s">
        <v>5067</v>
      </c>
      <c r="C11167" s="55" t="s">
        <v>4356</v>
      </c>
      <c r="D11167" s="55" t="s">
        <v>267</v>
      </c>
      <c r="E11167" s="55" t="s">
        <v>4526</v>
      </c>
      <c r="F11167" s="55">
        <v>2</v>
      </c>
      <c r="G11167" s="55">
        <v>0</v>
      </c>
    </row>
    <row r="11168" spans="2:7">
      <c r="B11168" s="55" t="s">
        <v>5067</v>
      </c>
      <c r="C11168" s="55" t="s">
        <v>4356</v>
      </c>
      <c r="D11168" s="55" t="s">
        <v>269</v>
      </c>
      <c r="E11168" s="55" t="s">
        <v>4526</v>
      </c>
      <c r="F11168" s="55">
        <v>4</v>
      </c>
      <c r="G11168" s="55">
        <v>0</v>
      </c>
    </row>
    <row r="11169" spans="2:7">
      <c r="B11169" s="55" t="s">
        <v>5067</v>
      </c>
      <c r="C11169" s="55" t="s">
        <v>4356</v>
      </c>
      <c r="D11169" s="55" t="s">
        <v>270</v>
      </c>
      <c r="E11169" s="55" t="s">
        <v>4526</v>
      </c>
      <c r="F11169" s="55">
        <v>0</v>
      </c>
      <c r="G11169" s="55">
        <v>0</v>
      </c>
    </row>
    <row r="11170" spans="2:7">
      <c r="B11170" s="55" t="s">
        <v>5067</v>
      </c>
      <c r="C11170" s="55" t="s">
        <v>4356</v>
      </c>
      <c r="D11170" s="55" t="s">
        <v>269</v>
      </c>
      <c r="E11170" s="55" t="s">
        <v>4527</v>
      </c>
      <c r="F11170" s="55">
        <v>0</v>
      </c>
      <c r="G11170" s="55">
        <v>0</v>
      </c>
    </row>
    <row r="11171" spans="2:7">
      <c r="B11171" s="55" t="s">
        <v>5067</v>
      </c>
      <c r="C11171" s="55" t="s">
        <v>4356</v>
      </c>
      <c r="D11171" s="55" t="s">
        <v>269</v>
      </c>
      <c r="E11171" s="55" t="s">
        <v>4529</v>
      </c>
      <c r="F11171" s="55">
        <v>0</v>
      </c>
      <c r="G11171" s="55">
        <v>0</v>
      </c>
    </row>
    <row r="11172" spans="2:7">
      <c r="B11172" s="55" t="s">
        <v>5067</v>
      </c>
      <c r="C11172" s="55" t="s">
        <v>4356</v>
      </c>
      <c r="D11172" s="55" t="s">
        <v>267</v>
      </c>
      <c r="E11172" s="55" t="s">
        <v>4544</v>
      </c>
      <c r="F11172" s="55">
        <v>0</v>
      </c>
      <c r="G11172" s="55">
        <v>0</v>
      </c>
    </row>
    <row r="11173" spans="2:7">
      <c r="B11173" s="55" t="s">
        <v>5067</v>
      </c>
      <c r="C11173" s="55" t="s">
        <v>4356</v>
      </c>
      <c r="D11173" s="55" t="s">
        <v>269</v>
      </c>
      <c r="E11173" s="55" t="s">
        <v>4544</v>
      </c>
      <c r="F11173" s="55">
        <v>0</v>
      </c>
      <c r="G11173" s="55">
        <v>0</v>
      </c>
    </row>
    <row r="11174" spans="2:7">
      <c r="B11174" s="55" t="s">
        <v>5067</v>
      </c>
      <c r="C11174" s="55" t="s">
        <v>4356</v>
      </c>
      <c r="D11174" s="55" t="s">
        <v>267</v>
      </c>
      <c r="E11174" s="55" t="s">
        <v>4548</v>
      </c>
      <c r="F11174" s="55">
        <v>1</v>
      </c>
      <c r="G11174" s="55">
        <v>0</v>
      </c>
    </row>
    <row r="11175" spans="2:7">
      <c r="B11175" s="55" t="s">
        <v>5067</v>
      </c>
      <c r="C11175" s="55" t="s">
        <v>4356</v>
      </c>
      <c r="D11175" s="55" t="s">
        <v>269</v>
      </c>
      <c r="E11175" s="55" t="s">
        <v>4558</v>
      </c>
      <c r="F11175" s="55">
        <v>0</v>
      </c>
      <c r="G11175" s="55">
        <v>0</v>
      </c>
    </row>
    <row r="11176" spans="2:7">
      <c r="B11176" s="55" t="s">
        <v>5067</v>
      </c>
      <c r="C11176" s="55" t="s">
        <v>4356</v>
      </c>
      <c r="D11176" s="55" t="s">
        <v>269</v>
      </c>
      <c r="E11176" s="55" t="s">
        <v>4564</v>
      </c>
      <c r="F11176" s="55">
        <v>0</v>
      </c>
      <c r="G11176" s="55">
        <v>1</v>
      </c>
    </row>
    <row r="11177" spans="2:7">
      <c r="B11177" s="55" t="s">
        <v>5067</v>
      </c>
      <c r="C11177" s="55" t="s">
        <v>4356</v>
      </c>
      <c r="D11177" s="55" t="s">
        <v>267</v>
      </c>
      <c r="E11177" s="55" t="s">
        <v>4569</v>
      </c>
      <c r="F11177" s="55">
        <v>35</v>
      </c>
      <c r="G11177" s="55">
        <v>17</v>
      </c>
    </row>
    <row r="11178" spans="2:7">
      <c r="B11178" s="55" t="s">
        <v>5067</v>
      </c>
      <c r="C11178" s="55" t="s">
        <v>4356</v>
      </c>
      <c r="D11178" s="55" t="s">
        <v>269</v>
      </c>
      <c r="E11178" s="55" t="s">
        <v>4569</v>
      </c>
      <c r="F11178" s="55">
        <v>0</v>
      </c>
      <c r="G11178" s="55">
        <v>4</v>
      </c>
    </row>
    <row r="11179" spans="2:7">
      <c r="B11179" s="55" t="s">
        <v>5067</v>
      </c>
      <c r="C11179" s="55" t="s">
        <v>4356</v>
      </c>
      <c r="D11179" s="55" t="s">
        <v>270</v>
      </c>
      <c r="E11179" s="55" t="s">
        <v>4569</v>
      </c>
      <c r="F11179" s="55">
        <v>0</v>
      </c>
      <c r="G11179" s="55">
        <v>2</v>
      </c>
    </row>
    <row r="11180" spans="2:7">
      <c r="B11180" s="55" t="s">
        <v>5067</v>
      </c>
      <c r="C11180" s="55" t="s">
        <v>4356</v>
      </c>
      <c r="D11180" s="55" t="s">
        <v>269</v>
      </c>
      <c r="E11180" s="55" t="s">
        <v>4578</v>
      </c>
      <c r="F11180" s="55">
        <v>0</v>
      </c>
      <c r="G11180" s="55">
        <v>0</v>
      </c>
    </row>
    <row r="11181" spans="2:7">
      <c r="B11181" s="55" t="s">
        <v>5067</v>
      </c>
      <c r="C11181" s="55" t="s">
        <v>4356</v>
      </c>
      <c r="D11181" s="55" t="s">
        <v>269</v>
      </c>
      <c r="E11181" s="55" t="s">
        <v>4580</v>
      </c>
      <c r="F11181" s="55">
        <v>0</v>
      </c>
      <c r="G11181" s="55">
        <v>0</v>
      </c>
    </row>
    <row r="11182" spans="2:7">
      <c r="B11182" s="55" t="s">
        <v>5067</v>
      </c>
      <c r="C11182" s="55" t="s">
        <v>4356</v>
      </c>
      <c r="D11182" s="55" t="s">
        <v>270</v>
      </c>
      <c r="E11182" s="55" t="s">
        <v>4580</v>
      </c>
      <c r="F11182" s="55">
        <v>0</v>
      </c>
      <c r="G11182" s="55">
        <v>0</v>
      </c>
    </row>
    <row r="11183" spans="2:7">
      <c r="B11183" s="55" t="s">
        <v>5067</v>
      </c>
      <c r="C11183" s="55" t="s">
        <v>4356</v>
      </c>
      <c r="D11183" s="55" t="s">
        <v>270</v>
      </c>
      <c r="E11183" s="55" t="s">
        <v>4593</v>
      </c>
      <c r="F11183" s="55">
        <v>1</v>
      </c>
      <c r="G11183" s="55">
        <v>0</v>
      </c>
    </row>
    <row r="11184" spans="2:7">
      <c r="B11184" s="55" t="s">
        <v>5067</v>
      </c>
      <c r="C11184" s="55" t="s">
        <v>4356</v>
      </c>
      <c r="D11184" s="55" t="s">
        <v>267</v>
      </c>
      <c r="E11184" s="55" t="s">
        <v>4594</v>
      </c>
      <c r="F11184" s="55">
        <v>0</v>
      </c>
      <c r="G11184" s="55">
        <v>0</v>
      </c>
    </row>
    <row r="11185" spans="2:7">
      <c r="B11185" s="55" t="s">
        <v>5067</v>
      </c>
      <c r="C11185" s="55" t="s">
        <v>4356</v>
      </c>
      <c r="D11185" s="55" t="s">
        <v>269</v>
      </c>
      <c r="E11185" s="55" t="s">
        <v>4594</v>
      </c>
      <c r="F11185" s="55">
        <v>0</v>
      </c>
      <c r="G11185" s="55">
        <v>0</v>
      </c>
    </row>
    <row r="11186" spans="2:7">
      <c r="B11186" s="55" t="s">
        <v>5067</v>
      </c>
      <c r="C11186" s="55" t="s">
        <v>4356</v>
      </c>
      <c r="D11186" s="55" t="s">
        <v>270</v>
      </c>
      <c r="E11186" s="55" t="s">
        <v>4594</v>
      </c>
      <c r="F11186" s="55">
        <v>0</v>
      </c>
      <c r="G11186" s="55">
        <v>0</v>
      </c>
    </row>
    <row r="11187" spans="2:7">
      <c r="B11187" s="55" t="s">
        <v>5067</v>
      </c>
      <c r="C11187" s="55" t="s">
        <v>4356</v>
      </c>
      <c r="D11187" s="55" t="s">
        <v>270</v>
      </c>
      <c r="E11187" s="55" t="s">
        <v>4613</v>
      </c>
      <c r="F11187" s="55">
        <v>0</v>
      </c>
      <c r="G11187" s="55">
        <v>0</v>
      </c>
    </row>
    <row r="11188" spans="2:7">
      <c r="B11188" s="55" t="s">
        <v>5067</v>
      </c>
      <c r="C11188" s="55" t="s">
        <v>4356</v>
      </c>
      <c r="D11188" s="55" t="s">
        <v>270</v>
      </c>
      <c r="E11188" s="55" t="s">
        <v>4614</v>
      </c>
      <c r="F11188" s="55">
        <v>0</v>
      </c>
      <c r="G11188" s="55">
        <v>0</v>
      </c>
    </row>
    <row r="11189" spans="2:7">
      <c r="B11189" s="55" t="s">
        <v>5067</v>
      </c>
      <c r="C11189" s="55" t="s">
        <v>4356</v>
      </c>
      <c r="D11189" s="55" t="s">
        <v>267</v>
      </c>
      <c r="E11189" s="55" t="s">
        <v>4615</v>
      </c>
      <c r="F11189" s="55">
        <v>4</v>
      </c>
      <c r="G11189" s="55">
        <v>8</v>
      </c>
    </row>
    <row r="11190" spans="2:7">
      <c r="B11190" s="55" t="s">
        <v>5067</v>
      </c>
      <c r="C11190" s="55" t="s">
        <v>4356</v>
      </c>
      <c r="D11190" s="55" t="s">
        <v>269</v>
      </c>
      <c r="E11190" s="55" t="s">
        <v>4615</v>
      </c>
      <c r="F11190" s="55">
        <v>1</v>
      </c>
      <c r="G11190" s="55">
        <v>0</v>
      </c>
    </row>
    <row r="11191" spans="2:7">
      <c r="B11191" s="55" t="s">
        <v>5067</v>
      </c>
      <c r="C11191" s="55" t="s">
        <v>4356</v>
      </c>
      <c r="D11191" s="55" t="s">
        <v>270</v>
      </c>
      <c r="E11191" s="55" t="s">
        <v>2651</v>
      </c>
      <c r="F11191" s="55">
        <v>0</v>
      </c>
      <c r="G11191" s="55">
        <v>0</v>
      </c>
    </row>
    <row r="11192" spans="2:7">
      <c r="B11192" s="55" t="s">
        <v>5067</v>
      </c>
      <c r="C11192" s="55" t="s">
        <v>4356</v>
      </c>
      <c r="D11192" s="55" t="s">
        <v>267</v>
      </c>
      <c r="E11192" s="55" t="s">
        <v>4621</v>
      </c>
      <c r="F11192" s="55">
        <v>0</v>
      </c>
      <c r="G11192" s="55">
        <v>2</v>
      </c>
    </row>
    <row r="11193" spans="2:7">
      <c r="B11193" s="55" t="s">
        <v>5067</v>
      </c>
      <c r="C11193" s="55" t="s">
        <v>4356</v>
      </c>
      <c r="D11193" s="55" t="s">
        <v>269</v>
      </c>
      <c r="E11193" s="55" t="s">
        <v>4621</v>
      </c>
      <c r="F11193" s="55">
        <v>0</v>
      </c>
      <c r="G11193" s="55">
        <v>0</v>
      </c>
    </row>
    <row r="11194" spans="2:7">
      <c r="B11194" s="55" t="s">
        <v>5067</v>
      </c>
      <c r="C11194" s="55" t="s">
        <v>4356</v>
      </c>
      <c r="D11194" s="55" t="s">
        <v>269</v>
      </c>
      <c r="E11194" s="55" t="s">
        <v>4623</v>
      </c>
      <c r="F11194" s="55">
        <v>0</v>
      </c>
      <c r="G11194" s="55">
        <v>0</v>
      </c>
    </row>
    <row r="11195" spans="2:7">
      <c r="B11195" s="55" t="s">
        <v>5067</v>
      </c>
      <c r="C11195" s="55" t="s">
        <v>4356</v>
      </c>
      <c r="D11195" s="55" t="s">
        <v>270</v>
      </c>
      <c r="E11195" s="55" t="s">
        <v>4623</v>
      </c>
      <c r="F11195" s="55">
        <v>0</v>
      </c>
      <c r="G11195" s="55">
        <v>0</v>
      </c>
    </row>
    <row r="11196" spans="2:7">
      <c r="B11196" s="55" t="s">
        <v>5067</v>
      </c>
      <c r="C11196" s="55" t="s">
        <v>4356</v>
      </c>
      <c r="D11196" s="55" t="s">
        <v>269</v>
      </c>
      <c r="E11196" s="55" t="s">
        <v>4630</v>
      </c>
      <c r="F11196" s="55">
        <v>0</v>
      </c>
      <c r="G11196" s="55">
        <v>0</v>
      </c>
    </row>
    <row r="11197" spans="2:7">
      <c r="B11197" s="55" t="s">
        <v>5067</v>
      </c>
      <c r="C11197" s="55" t="s">
        <v>4356</v>
      </c>
      <c r="D11197" s="55" t="s">
        <v>270</v>
      </c>
      <c r="E11197" s="55" t="s">
        <v>4630</v>
      </c>
      <c r="F11197" s="55">
        <v>0</v>
      </c>
      <c r="G11197" s="55">
        <v>0</v>
      </c>
    </row>
    <row r="11198" spans="2:7">
      <c r="B11198" s="55" t="s">
        <v>5067</v>
      </c>
      <c r="C11198" s="55" t="s">
        <v>4356</v>
      </c>
      <c r="D11198" s="55" t="s">
        <v>267</v>
      </c>
      <c r="E11198" s="55" t="s">
        <v>4640</v>
      </c>
      <c r="F11198" s="55">
        <v>1</v>
      </c>
      <c r="G11198" s="55">
        <v>4</v>
      </c>
    </row>
    <row r="11199" spans="2:7">
      <c r="B11199" s="55" t="s">
        <v>5067</v>
      </c>
      <c r="C11199" s="55" t="s">
        <v>4356</v>
      </c>
      <c r="D11199" s="55" t="s">
        <v>269</v>
      </c>
      <c r="E11199" s="55" t="s">
        <v>4640</v>
      </c>
      <c r="F11199" s="55">
        <v>0</v>
      </c>
      <c r="G11199" s="55">
        <v>0</v>
      </c>
    </row>
    <row r="11200" spans="2:7">
      <c r="B11200" s="55" t="s">
        <v>5067</v>
      </c>
      <c r="C11200" s="55" t="s">
        <v>4356</v>
      </c>
      <c r="D11200" s="55" t="s">
        <v>270</v>
      </c>
      <c r="E11200" s="55" t="s">
        <v>4640</v>
      </c>
      <c r="F11200" s="55">
        <v>0</v>
      </c>
      <c r="G11200" s="55">
        <v>1</v>
      </c>
    </row>
    <row r="11201" spans="2:7">
      <c r="B11201" s="55" t="s">
        <v>5067</v>
      </c>
      <c r="C11201" s="55" t="s">
        <v>4356</v>
      </c>
      <c r="D11201" s="55" t="s">
        <v>267</v>
      </c>
      <c r="E11201" s="55" t="s">
        <v>4643</v>
      </c>
      <c r="F11201" s="55">
        <v>1</v>
      </c>
      <c r="G11201" s="55">
        <v>0</v>
      </c>
    </row>
    <row r="11202" spans="2:7">
      <c r="B11202" s="55" t="s">
        <v>5067</v>
      </c>
      <c r="C11202" s="55" t="s">
        <v>4356</v>
      </c>
      <c r="D11202" s="55" t="s">
        <v>270</v>
      </c>
      <c r="E11202" s="55" t="s">
        <v>4643</v>
      </c>
      <c r="F11202" s="55">
        <v>1</v>
      </c>
      <c r="G11202" s="55">
        <v>1</v>
      </c>
    </row>
    <row r="11203" spans="2:7">
      <c r="B11203" s="55" t="s">
        <v>5067</v>
      </c>
      <c r="C11203" s="55" t="s">
        <v>4356</v>
      </c>
      <c r="D11203" s="55" t="s">
        <v>267</v>
      </c>
      <c r="E11203" s="55" t="s">
        <v>4651</v>
      </c>
      <c r="F11203" s="55">
        <v>0</v>
      </c>
      <c r="G11203" s="55">
        <v>0</v>
      </c>
    </row>
    <row r="11204" spans="2:7">
      <c r="B11204" s="55" t="s">
        <v>5067</v>
      </c>
      <c r="C11204" s="55" t="s">
        <v>4356</v>
      </c>
      <c r="D11204" s="55" t="s">
        <v>269</v>
      </c>
      <c r="E11204" s="55" t="s">
        <v>4651</v>
      </c>
      <c r="F11204" s="55">
        <v>0</v>
      </c>
      <c r="G11204" s="55">
        <v>0</v>
      </c>
    </row>
    <row r="11205" spans="2:7">
      <c r="B11205" s="55" t="s">
        <v>5067</v>
      </c>
      <c r="C11205" s="55" t="s">
        <v>4356</v>
      </c>
      <c r="D11205" s="55" t="s">
        <v>270</v>
      </c>
      <c r="E11205" s="55" t="s">
        <v>4651</v>
      </c>
      <c r="F11205" s="55">
        <v>0</v>
      </c>
      <c r="G11205" s="55">
        <v>1</v>
      </c>
    </row>
    <row r="11206" spans="2:7">
      <c r="B11206" s="55" t="s">
        <v>5067</v>
      </c>
      <c r="C11206" s="55" t="s">
        <v>4356</v>
      </c>
      <c r="D11206" s="55" t="s">
        <v>267</v>
      </c>
      <c r="E11206" s="55" t="s">
        <v>5082</v>
      </c>
      <c r="F11206" s="55">
        <v>0</v>
      </c>
      <c r="G11206" s="55">
        <v>0</v>
      </c>
    </row>
    <row r="11207" spans="2:7">
      <c r="B11207" s="55" t="s">
        <v>5067</v>
      </c>
      <c r="C11207" s="55" t="s">
        <v>4356</v>
      </c>
      <c r="D11207" s="55" t="s">
        <v>269</v>
      </c>
      <c r="E11207" s="55" t="s">
        <v>4654</v>
      </c>
      <c r="F11207" s="55">
        <v>0</v>
      </c>
      <c r="G11207" s="55">
        <v>0</v>
      </c>
    </row>
    <row r="11208" spans="2:7">
      <c r="B11208" s="55" t="s">
        <v>5067</v>
      </c>
      <c r="C11208" s="55" t="s">
        <v>4356</v>
      </c>
      <c r="D11208" s="55" t="s">
        <v>270</v>
      </c>
      <c r="E11208" s="55" t="s">
        <v>4654</v>
      </c>
      <c r="F11208" s="55">
        <v>0</v>
      </c>
      <c r="G11208" s="55">
        <v>0</v>
      </c>
    </row>
    <row r="11209" spans="2:7">
      <c r="B11209" s="55" t="s">
        <v>5067</v>
      </c>
      <c r="C11209" s="55" t="s">
        <v>4356</v>
      </c>
      <c r="D11209" s="55" t="s">
        <v>267</v>
      </c>
      <c r="E11209" s="55" t="s">
        <v>4658</v>
      </c>
      <c r="F11209" s="55">
        <v>1</v>
      </c>
      <c r="G11209" s="55">
        <v>0</v>
      </c>
    </row>
    <row r="11210" spans="2:7">
      <c r="B11210" s="55" t="s">
        <v>5067</v>
      </c>
      <c r="C11210" s="55" t="s">
        <v>4356</v>
      </c>
      <c r="D11210" s="55" t="s">
        <v>267</v>
      </c>
      <c r="E11210" s="55" t="s">
        <v>4662</v>
      </c>
      <c r="F11210" s="55">
        <v>0</v>
      </c>
      <c r="G11210" s="55">
        <v>1</v>
      </c>
    </row>
    <row r="11211" spans="2:7">
      <c r="B11211" s="55" t="s">
        <v>5067</v>
      </c>
      <c r="C11211" s="55" t="s">
        <v>4356</v>
      </c>
      <c r="D11211" s="55" t="s">
        <v>269</v>
      </c>
      <c r="E11211" s="55" t="s">
        <v>4662</v>
      </c>
      <c r="F11211" s="55">
        <v>0</v>
      </c>
      <c r="G11211" s="55">
        <v>4</v>
      </c>
    </row>
    <row r="11212" spans="2:7">
      <c r="B11212" s="55" t="s">
        <v>5067</v>
      </c>
      <c r="C11212" s="55" t="s">
        <v>4356</v>
      </c>
      <c r="D11212" s="55" t="s">
        <v>270</v>
      </c>
      <c r="E11212" s="55" t="s">
        <v>4662</v>
      </c>
      <c r="F11212" s="55">
        <v>0</v>
      </c>
      <c r="G11212" s="55">
        <v>0</v>
      </c>
    </row>
    <row r="11213" spans="2:7">
      <c r="B11213" s="55" t="s">
        <v>5067</v>
      </c>
      <c r="C11213" s="55" t="s">
        <v>4356</v>
      </c>
      <c r="D11213" s="55" t="s">
        <v>267</v>
      </c>
      <c r="E11213" s="55" t="s">
        <v>4686</v>
      </c>
      <c r="F11213" s="55">
        <v>0</v>
      </c>
      <c r="G11213" s="55">
        <v>0</v>
      </c>
    </row>
    <row r="11214" spans="2:7">
      <c r="B11214" s="55" t="s">
        <v>5067</v>
      </c>
      <c r="C11214" s="55" t="s">
        <v>4356</v>
      </c>
      <c r="D11214" s="55" t="s">
        <v>269</v>
      </c>
      <c r="E11214" s="55" t="s">
        <v>4686</v>
      </c>
      <c r="F11214" s="55">
        <v>2</v>
      </c>
      <c r="G11214" s="55">
        <v>4</v>
      </c>
    </row>
    <row r="11215" spans="2:7">
      <c r="B11215" s="55" t="s">
        <v>5067</v>
      </c>
      <c r="C11215" s="55" t="s">
        <v>4356</v>
      </c>
      <c r="D11215" s="55" t="s">
        <v>270</v>
      </c>
      <c r="E11215" s="55" t="s">
        <v>4686</v>
      </c>
      <c r="F11215" s="55">
        <v>4</v>
      </c>
      <c r="G11215" s="55">
        <v>3</v>
      </c>
    </row>
    <row r="11216" spans="2:7">
      <c r="B11216" s="55" t="s">
        <v>5067</v>
      </c>
      <c r="C11216" s="55" t="s">
        <v>4356</v>
      </c>
      <c r="D11216" s="55" t="s">
        <v>270</v>
      </c>
      <c r="E11216" s="55" t="s">
        <v>4689</v>
      </c>
      <c r="F11216" s="55">
        <v>0</v>
      </c>
      <c r="G11216" s="55">
        <v>1</v>
      </c>
    </row>
    <row r="11217" spans="2:7">
      <c r="B11217" s="55" t="s">
        <v>5067</v>
      </c>
      <c r="C11217" s="55" t="s">
        <v>4356</v>
      </c>
      <c r="D11217" s="55" t="s">
        <v>267</v>
      </c>
      <c r="E11217" s="55" t="s">
        <v>4690</v>
      </c>
      <c r="F11217" s="55">
        <v>4</v>
      </c>
      <c r="G11217" s="55">
        <v>2</v>
      </c>
    </row>
    <row r="11218" spans="2:7">
      <c r="B11218" s="55" t="s">
        <v>5067</v>
      </c>
      <c r="C11218" s="55" t="s">
        <v>4356</v>
      </c>
      <c r="D11218" s="55" t="s">
        <v>269</v>
      </c>
      <c r="E11218" s="55" t="s">
        <v>4690</v>
      </c>
      <c r="F11218" s="55">
        <v>0</v>
      </c>
      <c r="G11218" s="55">
        <v>0</v>
      </c>
    </row>
    <row r="11219" spans="2:7">
      <c r="B11219" s="55" t="s">
        <v>5067</v>
      </c>
      <c r="C11219" s="55" t="s">
        <v>4356</v>
      </c>
      <c r="D11219" s="55" t="s">
        <v>270</v>
      </c>
      <c r="E11219" s="55" t="s">
        <v>4690</v>
      </c>
      <c r="F11219" s="55">
        <v>10</v>
      </c>
      <c r="G11219" s="55">
        <v>3</v>
      </c>
    </row>
    <row r="11220" spans="2:7">
      <c r="B11220" s="55" t="s">
        <v>5067</v>
      </c>
      <c r="C11220" s="55" t="s">
        <v>4356</v>
      </c>
      <c r="D11220" s="55" t="s">
        <v>267</v>
      </c>
      <c r="E11220" s="55" t="s">
        <v>4703</v>
      </c>
      <c r="F11220" s="55">
        <v>0</v>
      </c>
      <c r="G11220" s="55">
        <v>0</v>
      </c>
    </row>
    <row r="11221" spans="2:7">
      <c r="B11221" s="55" t="s">
        <v>5067</v>
      </c>
      <c r="C11221" s="55" t="s">
        <v>4356</v>
      </c>
      <c r="D11221" s="55" t="s">
        <v>269</v>
      </c>
      <c r="E11221" s="55" t="s">
        <v>4703</v>
      </c>
      <c r="F11221" s="55">
        <v>0</v>
      </c>
      <c r="G11221" s="55">
        <v>0</v>
      </c>
    </row>
    <row r="11222" spans="2:7">
      <c r="B11222" s="55" t="s">
        <v>5067</v>
      </c>
      <c r="C11222" s="55" t="s">
        <v>4356</v>
      </c>
      <c r="D11222" s="55" t="s">
        <v>270</v>
      </c>
      <c r="E11222" s="55" t="s">
        <v>4703</v>
      </c>
      <c r="F11222" s="55">
        <v>2</v>
      </c>
      <c r="G11222" s="55">
        <v>1</v>
      </c>
    </row>
    <row r="11223" spans="2:7">
      <c r="B11223" s="55" t="s">
        <v>5067</v>
      </c>
      <c r="C11223" s="55" t="s">
        <v>4356</v>
      </c>
      <c r="D11223" s="55" t="s">
        <v>267</v>
      </c>
      <c r="E11223" s="55" t="s">
        <v>4705</v>
      </c>
      <c r="F11223" s="55">
        <v>0</v>
      </c>
      <c r="G11223" s="55">
        <v>0</v>
      </c>
    </row>
    <row r="11224" spans="2:7">
      <c r="B11224" s="55" t="s">
        <v>5067</v>
      </c>
      <c r="C11224" s="55" t="s">
        <v>4356</v>
      </c>
      <c r="D11224" s="55" t="s">
        <v>270</v>
      </c>
      <c r="E11224" s="55" t="s">
        <v>4710</v>
      </c>
      <c r="F11224" s="55">
        <v>0</v>
      </c>
      <c r="G11224" s="55">
        <v>0</v>
      </c>
    </row>
    <row r="11225" spans="2:7">
      <c r="B11225" s="55" t="s">
        <v>5067</v>
      </c>
      <c r="C11225" s="55" t="s">
        <v>4356</v>
      </c>
      <c r="D11225" s="55" t="s">
        <v>269</v>
      </c>
      <c r="E11225" s="55" t="s">
        <v>4713</v>
      </c>
      <c r="F11225" s="55">
        <v>0</v>
      </c>
      <c r="G11225" s="55">
        <v>0</v>
      </c>
    </row>
    <row r="11226" spans="2:7">
      <c r="B11226" s="55" t="s">
        <v>5067</v>
      </c>
      <c r="C11226" s="55" t="s">
        <v>4356</v>
      </c>
      <c r="D11226" s="55" t="s">
        <v>270</v>
      </c>
      <c r="E11226" s="55" t="s">
        <v>4713</v>
      </c>
      <c r="F11226" s="55">
        <v>0</v>
      </c>
      <c r="G11226" s="55">
        <v>0</v>
      </c>
    </row>
    <row r="11227" spans="2:7">
      <c r="B11227" s="55" t="s">
        <v>5067</v>
      </c>
      <c r="C11227" s="55" t="s">
        <v>4356</v>
      </c>
      <c r="D11227" s="55" t="s">
        <v>267</v>
      </c>
      <c r="E11227" s="55" t="s">
        <v>5069</v>
      </c>
      <c r="F11227" s="55">
        <v>0</v>
      </c>
      <c r="G11227" s="55">
        <v>0</v>
      </c>
    </row>
    <row r="11228" spans="2:7">
      <c r="B11228" s="55" t="s">
        <v>5067</v>
      </c>
      <c r="C11228" s="55" t="s">
        <v>4356</v>
      </c>
      <c r="D11228" s="55" t="s">
        <v>269</v>
      </c>
      <c r="E11228" s="55" t="s">
        <v>5069</v>
      </c>
      <c r="F11228" s="55">
        <v>0</v>
      </c>
      <c r="G11228" s="55">
        <v>0</v>
      </c>
    </row>
    <row r="11229" spans="2:7">
      <c r="B11229" s="55" t="s">
        <v>5067</v>
      </c>
      <c r="C11229" s="55" t="s">
        <v>4356</v>
      </c>
      <c r="D11229" s="55" t="s">
        <v>270</v>
      </c>
      <c r="E11229" s="55" t="s">
        <v>5069</v>
      </c>
      <c r="F11229" s="55">
        <v>0</v>
      </c>
      <c r="G11229" s="55">
        <v>3</v>
      </c>
    </row>
    <row r="11230" spans="2:7">
      <c r="B11230" s="55" t="s">
        <v>5067</v>
      </c>
      <c r="C11230" s="55" t="s">
        <v>4356</v>
      </c>
      <c r="D11230" s="55" t="s">
        <v>267</v>
      </c>
      <c r="E11230" s="55" t="s">
        <v>4742</v>
      </c>
      <c r="F11230" s="55">
        <v>0</v>
      </c>
      <c r="G11230" s="55">
        <v>0</v>
      </c>
    </row>
    <row r="11231" spans="2:7">
      <c r="B11231" s="55" t="s">
        <v>5067</v>
      </c>
      <c r="C11231" s="55" t="s">
        <v>4356</v>
      </c>
      <c r="D11231" s="55" t="s">
        <v>267</v>
      </c>
      <c r="E11231" s="55" t="s">
        <v>4746</v>
      </c>
      <c r="F11231" s="55">
        <v>10</v>
      </c>
      <c r="G11231" s="55">
        <v>22</v>
      </c>
    </row>
    <row r="11232" spans="2:7">
      <c r="B11232" s="55" t="s">
        <v>5067</v>
      </c>
      <c r="C11232" s="55" t="s">
        <v>4356</v>
      </c>
      <c r="D11232" s="55" t="s">
        <v>269</v>
      </c>
      <c r="E11232" s="55" t="s">
        <v>4746</v>
      </c>
      <c r="F11232" s="55">
        <v>1</v>
      </c>
      <c r="G11232" s="55">
        <v>1</v>
      </c>
    </row>
    <row r="11233" spans="2:7">
      <c r="B11233" s="55" t="s">
        <v>5067</v>
      </c>
      <c r="C11233" s="55" t="s">
        <v>4356</v>
      </c>
      <c r="D11233" s="55" t="s">
        <v>270</v>
      </c>
      <c r="E11233" s="55" t="s">
        <v>4746</v>
      </c>
      <c r="F11233" s="55">
        <v>2</v>
      </c>
      <c r="G11233" s="55">
        <v>3</v>
      </c>
    </row>
    <row r="11234" spans="2:7">
      <c r="B11234" s="55" t="s">
        <v>5067</v>
      </c>
      <c r="C11234" s="55" t="s">
        <v>4356</v>
      </c>
      <c r="D11234" s="55" t="s">
        <v>269</v>
      </c>
      <c r="E11234" s="55" t="s">
        <v>4766</v>
      </c>
      <c r="F11234" s="55">
        <v>1</v>
      </c>
      <c r="G11234" s="55">
        <v>1</v>
      </c>
    </row>
    <row r="11235" spans="2:7">
      <c r="B11235" s="55" t="s">
        <v>5067</v>
      </c>
      <c r="C11235" s="55" t="s">
        <v>4356</v>
      </c>
      <c r="D11235" s="55" t="s">
        <v>270</v>
      </c>
      <c r="E11235" s="55" t="s">
        <v>4766</v>
      </c>
      <c r="F11235" s="55">
        <v>0</v>
      </c>
      <c r="G11235" s="55">
        <v>2</v>
      </c>
    </row>
    <row r="11236" spans="2:7">
      <c r="B11236" s="55" t="s">
        <v>5067</v>
      </c>
      <c r="C11236" s="55" t="s">
        <v>4356</v>
      </c>
      <c r="D11236" s="55" t="s">
        <v>270</v>
      </c>
      <c r="E11236" s="55" t="s">
        <v>4783</v>
      </c>
      <c r="F11236" s="55">
        <v>2</v>
      </c>
      <c r="G11236" s="55">
        <v>0</v>
      </c>
    </row>
    <row r="11237" spans="2:7">
      <c r="B11237" s="55" t="s">
        <v>5067</v>
      </c>
      <c r="C11237" s="55" t="s">
        <v>4356</v>
      </c>
      <c r="D11237" s="55" t="s">
        <v>269</v>
      </c>
      <c r="E11237" s="55" t="s">
        <v>4788</v>
      </c>
      <c r="F11237" s="55">
        <v>0</v>
      </c>
      <c r="G11237" s="55">
        <v>0</v>
      </c>
    </row>
    <row r="11238" spans="2:7">
      <c r="B11238" s="55" t="s">
        <v>5067</v>
      </c>
      <c r="C11238" s="55" t="s">
        <v>4356</v>
      </c>
      <c r="D11238" s="55" t="s">
        <v>267</v>
      </c>
      <c r="E11238" s="55" t="s">
        <v>4800</v>
      </c>
      <c r="F11238" s="55">
        <v>0</v>
      </c>
      <c r="G11238" s="55">
        <v>0</v>
      </c>
    </row>
    <row r="11239" spans="2:7">
      <c r="B11239" s="55" t="s">
        <v>5067</v>
      </c>
      <c r="C11239" s="55" t="s">
        <v>4356</v>
      </c>
      <c r="D11239" s="55" t="s">
        <v>269</v>
      </c>
      <c r="E11239" s="55" t="s">
        <v>4800</v>
      </c>
      <c r="F11239" s="55">
        <v>0</v>
      </c>
      <c r="G11239" s="55">
        <v>0</v>
      </c>
    </row>
    <row r="11240" spans="2:7">
      <c r="B11240" s="55" t="s">
        <v>5067</v>
      </c>
      <c r="C11240" s="55" t="s">
        <v>4356</v>
      </c>
      <c r="D11240" s="55" t="s">
        <v>267</v>
      </c>
      <c r="E11240" s="55" t="s">
        <v>4818</v>
      </c>
      <c r="F11240" s="55">
        <v>0</v>
      </c>
      <c r="G11240" s="55">
        <v>0</v>
      </c>
    </row>
    <row r="11241" spans="2:7">
      <c r="B11241" s="55" t="s">
        <v>5067</v>
      </c>
      <c r="C11241" s="55" t="s">
        <v>4356</v>
      </c>
      <c r="D11241" s="55" t="s">
        <v>267</v>
      </c>
      <c r="E11241" s="55" t="s">
        <v>4838</v>
      </c>
      <c r="F11241" s="55">
        <v>0</v>
      </c>
      <c r="G11241" s="55">
        <v>0</v>
      </c>
    </row>
    <row r="11242" spans="2:7">
      <c r="B11242" s="55" t="s">
        <v>5067</v>
      </c>
      <c r="C11242" s="55" t="s">
        <v>4356</v>
      </c>
      <c r="D11242" s="55" t="s">
        <v>269</v>
      </c>
      <c r="E11242" s="55" t="s">
        <v>4838</v>
      </c>
      <c r="F11242" s="55">
        <v>1</v>
      </c>
      <c r="G11242" s="55">
        <v>1</v>
      </c>
    </row>
    <row r="11243" spans="2:7">
      <c r="B11243" s="55" t="s">
        <v>5067</v>
      </c>
      <c r="C11243" s="55" t="s">
        <v>4356</v>
      </c>
      <c r="D11243" s="55" t="s">
        <v>270</v>
      </c>
      <c r="E11243" s="55" t="s">
        <v>4838</v>
      </c>
      <c r="F11243" s="55">
        <v>1</v>
      </c>
      <c r="G11243" s="55">
        <v>1</v>
      </c>
    </row>
    <row r="11244" spans="2:7">
      <c r="B11244" s="55" t="s">
        <v>5067</v>
      </c>
      <c r="C11244" s="55" t="s">
        <v>4356</v>
      </c>
      <c r="D11244" s="55" t="s">
        <v>267</v>
      </c>
      <c r="E11244" s="55" t="s">
        <v>4839</v>
      </c>
      <c r="F11244" s="55">
        <v>0</v>
      </c>
      <c r="G11244" s="55">
        <v>0</v>
      </c>
    </row>
    <row r="11245" spans="2:7">
      <c r="B11245" s="55" t="s">
        <v>5067</v>
      </c>
      <c r="C11245" s="55" t="s">
        <v>4356</v>
      </c>
      <c r="D11245" s="55" t="s">
        <v>269</v>
      </c>
      <c r="E11245" s="55" t="s">
        <v>4839</v>
      </c>
      <c r="F11245" s="55">
        <v>2</v>
      </c>
      <c r="G11245" s="55">
        <v>1</v>
      </c>
    </row>
    <row r="11246" spans="2:7">
      <c r="B11246" s="55" t="s">
        <v>5067</v>
      </c>
      <c r="C11246" s="55" t="s">
        <v>4356</v>
      </c>
      <c r="D11246" s="55" t="s">
        <v>270</v>
      </c>
      <c r="E11246" s="55" t="s">
        <v>4839</v>
      </c>
      <c r="F11246" s="55">
        <v>2</v>
      </c>
      <c r="G11246" s="55">
        <v>4</v>
      </c>
    </row>
    <row r="11247" spans="2:7">
      <c r="B11247" s="55" t="s">
        <v>5067</v>
      </c>
      <c r="C11247" s="55" t="s">
        <v>4356</v>
      </c>
      <c r="D11247" s="55" t="s">
        <v>270</v>
      </c>
      <c r="E11247" s="55" t="s">
        <v>4841</v>
      </c>
      <c r="F11247" s="55">
        <v>0</v>
      </c>
      <c r="G11247" s="55">
        <v>0</v>
      </c>
    </row>
    <row r="11248" spans="2:7">
      <c r="B11248" s="55" t="s">
        <v>5067</v>
      </c>
      <c r="C11248" s="55" t="s">
        <v>4356</v>
      </c>
      <c r="D11248" s="55" t="s">
        <v>270</v>
      </c>
      <c r="E11248" s="55" t="s">
        <v>3475</v>
      </c>
      <c r="F11248" s="55">
        <v>1</v>
      </c>
      <c r="G11248" s="55">
        <v>0</v>
      </c>
    </row>
    <row r="11249" spans="2:7">
      <c r="B11249" s="55" t="s">
        <v>5067</v>
      </c>
      <c r="C11249" s="55" t="s">
        <v>4356</v>
      </c>
      <c r="D11249" s="55" t="s">
        <v>269</v>
      </c>
      <c r="E11249" s="55" t="s">
        <v>4844</v>
      </c>
      <c r="F11249" s="55">
        <v>0</v>
      </c>
      <c r="G11249" s="55">
        <v>0</v>
      </c>
    </row>
    <row r="11250" spans="2:7">
      <c r="B11250" s="55" t="s">
        <v>5067</v>
      </c>
      <c r="C11250" s="55" t="s">
        <v>4356</v>
      </c>
      <c r="D11250" s="55" t="s">
        <v>269</v>
      </c>
      <c r="E11250" s="55" t="s">
        <v>4850</v>
      </c>
      <c r="F11250" s="55">
        <v>0</v>
      </c>
      <c r="G11250" s="55">
        <v>0</v>
      </c>
    </row>
    <row r="11251" spans="2:7">
      <c r="B11251" s="55" t="s">
        <v>5067</v>
      </c>
      <c r="C11251" s="55" t="s">
        <v>4356</v>
      </c>
      <c r="D11251" s="55" t="s">
        <v>269</v>
      </c>
      <c r="E11251" s="55" t="s">
        <v>5083</v>
      </c>
      <c r="F11251" s="55">
        <v>0</v>
      </c>
      <c r="G11251" s="55">
        <v>0</v>
      </c>
    </row>
    <row r="11252" spans="2:7">
      <c r="B11252" s="55" t="s">
        <v>5067</v>
      </c>
      <c r="C11252" s="55" t="s">
        <v>4356</v>
      </c>
      <c r="D11252" s="55" t="s">
        <v>270</v>
      </c>
      <c r="E11252" s="55" t="s">
        <v>4857</v>
      </c>
      <c r="F11252" s="55">
        <v>0</v>
      </c>
      <c r="G11252" s="55">
        <v>0</v>
      </c>
    </row>
    <row r="11253" spans="2:7">
      <c r="B11253" s="55" t="s">
        <v>5067</v>
      </c>
      <c r="C11253" s="55" t="s">
        <v>4356</v>
      </c>
      <c r="D11253" s="55" t="s">
        <v>267</v>
      </c>
      <c r="E11253" s="55" t="s">
        <v>4863</v>
      </c>
      <c r="F11253" s="55">
        <v>0</v>
      </c>
      <c r="G11253" s="55">
        <v>0</v>
      </c>
    </row>
    <row r="11254" spans="2:7">
      <c r="B11254" s="55" t="s">
        <v>5067</v>
      </c>
      <c r="C11254" s="55" t="s">
        <v>4356</v>
      </c>
      <c r="D11254" s="55" t="s">
        <v>269</v>
      </c>
      <c r="E11254" s="55" t="s">
        <v>4863</v>
      </c>
      <c r="F11254" s="55">
        <v>0</v>
      </c>
      <c r="G11254" s="55">
        <v>0</v>
      </c>
    </row>
    <row r="11255" spans="2:7">
      <c r="B11255" s="55" t="s">
        <v>5067</v>
      </c>
      <c r="C11255" s="55" t="s">
        <v>4356</v>
      </c>
      <c r="D11255" s="55" t="s">
        <v>270</v>
      </c>
      <c r="E11255" s="55" t="s">
        <v>4863</v>
      </c>
      <c r="F11255" s="55">
        <v>1</v>
      </c>
      <c r="G11255" s="55">
        <v>0</v>
      </c>
    </row>
    <row r="11256" spans="2:7">
      <c r="B11256" s="55" t="s">
        <v>5067</v>
      </c>
      <c r="C11256" s="55" t="s">
        <v>4356</v>
      </c>
      <c r="D11256" s="55" t="s">
        <v>267</v>
      </c>
      <c r="E11256" s="55" t="s">
        <v>4864</v>
      </c>
      <c r="F11256" s="55">
        <v>0</v>
      </c>
      <c r="G11256" s="55">
        <v>0</v>
      </c>
    </row>
    <row r="11257" spans="2:7">
      <c r="B11257" s="55" t="s">
        <v>5067</v>
      </c>
      <c r="C11257" s="55" t="s">
        <v>4356</v>
      </c>
      <c r="D11257" s="55" t="s">
        <v>269</v>
      </c>
      <c r="E11257" s="55" t="s">
        <v>4865</v>
      </c>
      <c r="F11257" s="55">
        <v>0</v>
      </c>
      <c r="G11257" s="55">
        <v>0</v>
      </c>
    </row>
    <row r="11258" spans="2:7">
      <c r="B11258" s="55" t="s">
        <v>5067</v>
      </c>
      <c r="C11258" s="55" t="s">
        <v>4356</v>
      </c>
      <c r="D11258" s="55" t="s">
        <v>270</v>
      </c>
      <c r="E11258" s="55" t="s">
        <v>4874</v>
      </c>
      <c r="F11258" s="55">
        <v>0</v>
      </c>
      <c r="G11258" s="55">
        <v>0</v>
      </c>
    </row>
    <row r="11259" spans="2:7">
      <c r="B11259" s="55" t="s">
        <v>5067</v>
      </c>
      <c r="C11259" s="55" t="s">
        <v>4356</v>
      </c>
      <c r="D11259" s="55" t="s">
        <v>270</v>
      </c>
      <c r="E11259" s="55" t="s">
        <v>3027</v>
      </c>
      <c r="F11259" s="55">
        <v>1</v>
      </c>
      <c r="G11259" s="55">
        <v>0</v>
      </c>
    </row>
    <row r="11260" spans="2:7">
      <c r="B11260" s="55" t="s">
        <v>5067</v>
      </c>
      <c r="C11260" s="55" t="s">
        <v>4356</v>
      </c>
      <c r="D11260" s="55" t="s">
        <v>267</v>
      </c>
      <c r="E11260" s="55" t="s">
        <v>4882</v>
      </c>
      <c r="F11260" s="55">
        <v>0</v>
      </c>
      <c r="G11260" s="55">
        <v>0</v>
      </c>
    </row>
    <row r="11261" spans="2:7">
      <c r="B11261" s="55" t="s">
        <v>5067</v>
      </c>
      <c r="C11261" s="55" t="s">
        <v>4356</v>
      </c>
      <c r="D11261" s="55" t="s">
        <v>269</v>
      </c>
      <c r="E11261" s="55" t="s">
        <v>4882</v>
      </c>
      <c r="F11261" s="55">
        <v>0</v>
      </c>
      <c r="G11261" s="55">
        <v>1</v>
      </c>
    </row>
    <row r="11262" spans="2:7">
      <c r="B11262" s="55" t="s">
        <v>5067</v>
      </c>
      <c r="C11262" s="55" t="s">
        <v>4356</v>
      </c>
      <c r="D11262" s="55" t="s">
        <v>270</v>
      </c>
      <c r="E11262" s="55" t="s">
        <v>4882</v>
      </c>
      <c r="F11262" s="55">
        <v>0</v>
      </c>
      <c r="G11262" s="55">
        <v>0</v>
      </c>
    </row>
    <row r="11263" spans="2:7">
      <c r="B11263" s="55" t="s">
        <v>5067</v>
      </c>
      <c r="C11263" s="55" t="s">
        <v>4356</v>
      </c>
      <c r="D11263" s="55" t="s">
        <v>267</v>
      </c>
      <c r="E11263" s="55" t="s">
        <v>4884</v>
      </c>
      <c r="F11263" s="55">
        <v>18</v>
      </c>
      <c r="G11263" s="55">
        <v>20</v>
      </c>
    </row>
    <row r="11264" spans="2:7">
      <c r="B11264" s="55" t="s">
        <v>5067</v>
      </c>
      <c r="C11264" s="55" t="s">
        <v>4356</v>
      </c>
      <c r="D11264" s="55" t="s">
        <v>269</v>
      </c>
      <c r="E11264" s="55" t="s">
        <v>4884</v>
      </c>
      <c r="F11264" s="55">
        <v>6</v>
      </c>
      <c r="G11264" s="55">
        <v>11</v>
      </c>
    </row>
    <row r="11265" spans="2:7">
      <c r="B11265" s="55" t="s">
        <v>5067</v>
      </c>
      <c r="C11265" s="55" t="s">
        <v>4356</v>
      </c>
      <c r="D11265" s="55" t="s">
        <v>270</v>
      </c>
      <c r="E11265" s="55" t="s">
        <v>4884</v>
      </c>
      <c r="F11265" s="55">
        <v>22</v>
      </c>
      <c r="G11265" s="55">
        <v>13</v>
      </c>
    </row>
    <row r="11266" spans="2:7">
      <c r="B11266" s="55" t="s">
        <v>5067</v>
      </c>
      <c r="C11266" s="55" t="s">
        <v>4356</v>
      </c>
      <c r="D11266" s="55" t="s">
        <v>269</v>
      </c>
      <c r="E11266" s="55" t="s">
        <v>4888</v>
      </c>
      <c r="F11266" s="55">
        <v>0</v>
      </c>
      <c r="G11266" s="55">
        <v>0</v>
      </c>
    </row>
    <row r="11267" spans="2:7">
      <c r="B11267" s="55" t="s">
        <v>5067</v>
      </c>
      <c r="C11267" s="55" t="s">
        <v>4356</v>
      </c>
      <c r="D11267" s="55" t="s">
        <v>267</v>
      </c>
      <c r="E11267" s="55" t="s">
        <v>4891</v>
      </c>
      <c r="F11267" s="55">
        <v>0</v>
      </c>
      <c r="G11267" s="55">
        <v>0</v>
      </c>
    </row>
    <row r="11268" spans="2:7">
      <c r="B11268" s="55" t="s">
        <v>5067</v>
      </c>
      <c r="C11268" s="55" t="s">
        <v>4356</v>
      </c>
      <c r="D11268" s="55" t="s">
        <v>269</v>
      </c>
      <c r="E11268" s="55" t="s">
        <v>4891</v>
      </c>
      <c r="F11268" s="55">
        <v>0</v>
      </c>
      <c r="G11268" s="55">
        <v>0</v>
      </c>
    </row>
    <row r="11269" spans="2:7">
      <c r="B11269" s="55" t="s">
        <v>5067</v>
      </c>
      <c r="C11269" s="55" t="s">
        <v>4356</v>
      </c>
      <c r="D11269" s="55" t="s">
        <v>270</v>
      </c>
      <c r="E11269" s="55" t="s">
        <v>4891</v>
      </c>
      <c r="F11269" s="55">
        <v>0</v>
      </c>
      <c r="G11269" s="55">
        <v>1</v>
      </c>
    </row>
    <row r="11270" spans="2:7">
      <c r="B11270" s="55" t="s">
        <v>5067</v>
      </c>
      <c r="C11270" s="55" t="s">
        <v>4356</v>
      </c>
      <c r="D11270" s="55" t="s">
        <v>270</v>
      </c>
      <c r="E11270" s="55" t="s">
        <v>4893</v>
      </c>
      <c r="F11270" s="55">
        <v>0</v>
      </c>
      <c r="G11270" s="55">
        <v>0</v>
      </c>
    </row>
    <row r="11271" spans="2:7">
      <c r="B11271" s="55" t="s">
        <v>5067</v>
      </c>
      <c r="C11271" s="55" t="s">
        <v>4356</v>
      </c>
      <c r="D11271" s="55" t="s">
        <v>267</v>
      </c>
      <c r="E11271" s="55" t="s">
        <v>4894</v>
      </c>
      <c r="F11271" s="55">
        <v>4</v>
      </c>
      <c r="G11271" s="55">
        <v>2</v>
      </c>
    </row>
    <row r="11272" spans="2:7">
      <c r="B11272" s="55" t="s">
        <v>5067</v>
      </c>
      <c r="C11272" s="55" t="s">
        <v>4356</v>
      </c>
      <c r="D11272" s="55" t="s">
        <v>269</v>
      </c>
      <c r="E11272" s="55" t="s">
        <v>4894</v>
      </c>
      <c r="F11272" s="55">
        <v>2</v>
      </c>
      <c r="G11272" s="55">
        <v>3</v>
      </c>
    </row>
    <row r="11273" spans="2:7">
      <c r="B11273" s="55" t="s">
        <v>5067</v>
      </c>
      <c r="C11273" s="55" t="s">
        <v>4356</v>
      </c>
      <c r="D11273" s="55" t="s">
        <v>270</v>
      </c>
      <c r="E11273" s="55" t="s">
        <v>4894</v>
      </c>
      <c r="F11273" s="55">
        <v>1</v>
      </c>
      <c r="G11273" s="55">
        <v>2</v>
      </c>
    </row>
    <row r="11274" spans="2:7">
      <c r="B11274" s="55" t="s">
        <v>5067</v>
      </c>
      <c r="C11274" s="55" t="s">
        <v>4356</v>
      </c>
      <c r="D11274" s="55" t="s">
        <v>267</v>
      </c>
      <c r="E11274" s="55" t="s">
        <v>4895</v>
      </c>
      <c r="F11274" s="55">
        <v>14</v>
      </c>
      <c r="G11274" s="55">
        <v>3</v>
      </c>
    </row>
    <row r="11275" spans="2:7">
      <c r="B11275" s="55" t="s">
        <v>5067</v>
      </c>
      <c r="C11275" s="55" t="s">
        <v>4356</v>
      </c>
      <c r="D11275" s="55" t="s">
        <v>269</v>
      </c>
      <c r="E11275" s="55" t="s">
        <v>4895</v>
      </c>
      <c r="F11275" s="55">
        <v>0</v>
      </c>
      <c r="G11275" s="55">
        <v>0</v>
      </c>
    </row>
    <row r="11276" spans="2:7">
      <c r="B11276" s="55" t="s">
        <v>5067</v>
      </c>
      <c r="C11276" s="55" t="s">
        <v>4356</v>
      </c>
      <c r="D11276" s="55" t="s">
        <v>270</v>
      </c>
      <c r="E11276" s="55" t="s">
        <v>4895</v>
      </c>
      <c r="F11276" s="55">
        <v>1</v>
      </c>
      <c r="G11276" s="55">
        <v>1</v>
      </c>
    </row>
    <row r="11277" spans="2:7">
      <c r="B11277" s="55" t="s">
        <v>5067</v>
      </c>
      <c r="C11277" s="55" t="s">
        <v>4356</v>
      </c>
      <c r="D11277" s="55" t="s">
        <v>267</v>
      </c>
      <c r="E11277" s="55" t="s">
        <v>4900</v>
      </c>
      <c r="F11277" s="55">
        <v>0</v>
      </c>
      <c r="G11277" s="55">
        <v>0</v>
      </c>
    </row>
    <row r="11278" spans="2:7">
      <c r="B11278" s="55" t="s">
        <v>5067</v>
      </c>
      <c r="C11278" s="55" t="s">
        <v>4356</v>
      </c>
      <c r="D11278" s="55" t="s">
        <v>267</v>
      </c>
      <c r="E11278" s="55" t="s">
        <v>4904</v>
      </c>
      <c r="F11278" s="55">
        <v>0</v>
      </c>
      <c r="G11278" s="55">
        <v>1</v>
      </c>
    </row>
    <row r="11279" spans="2:7">
      <c r="B11279" s="55" t="s">
        <v>5067</v>
      </c>
      <c r="C11279" s="55" t="s">
        <v>4356</v>
      </c>
      <c r="D11279" s="55" t="s">
        <v>269</v>
      </c>
      <c r="E11279" s="55" t="s">
        <v>4904</v>
      </c>
      <c r="F11279" s="55">
        <v>0</v>
      </c>
      <c r="G11279" s="55">
        <v>4</v>
      </c>
    </row>
    <row r="11280" spans="2:7">
      <c r="B11280" s="55" t="s">
        <v>5067</v>
      </c>
      <c r="C11280" s="55" t="s">
        <v>4356</v>
      </c>
      <c r="D11280" s="55" t="s">
        <v>270</v>
      </c>
      <c r="E11280" s="55" t="s">
        <v>4904</v>
      </c>
      <c r="F11280" s="55">
        <v>0</v>
      </c>
      <c r="G11280" s="55">
        <v>3</v>
      </c>
    </row>
    <row r="11281" spans="2:7">
      <c r="B11281" s="55" t="s">
        <v>5067</v>
      </c>
      <c r="C11281" s="55" t="s">
        <v>4356</v>
      </c>
      <c r="D11281" s="55" t="s">
        <v>267</v>
      </c>
      <c r="E11281" s="55" t="s">
        <v>4905</v>
      </c>
      <c r="F11281" s="55">
        <v>1</v>
      </c>
      <c r="G11281" s="55">
        <v>1</v>
      </c>
    </row>
    <row r="11282" spans="2:7">
      <c r="B11282" s="55" t="s">
        <v>5067</v>
      </c>
      <c r="C11282" s="55" t="s">
        <v>4356</v>
      </c>
      <c r="D11282" s="55" t="s">
        <v>269</v>
      </c>
      <c r="E11282" s="55" t="s">
        <v>4905</v>
      </c>
      <c r="F11282" s="55">
        <v>0</v>
      </c>
      <c r="G11282" s="55">
        <v>0</v>
      </c>
    </row>
    <row r="11283" spans="2:7">
      <c r="B11283" s="55" t="s">
        <v>5067</v>
      </c>
      <c r="C11283" s="55" t="s">
        <v>4356</v>
      </c>
      <c r="D11283" s="55" t="s">
        <v>270</v>
      </c>
      <c r="E11283" s="55" t="s">
        <v>4905</v>
      </c>
      <c r="F11283" s="55">
        <v>0</v>
      </c>
      <c r="G11283" s="55">
        <v>0</v>
      </c>
    </row>
    <row r="11284" spans="2:7">
      <c r="B11284" s="55" t="s">
        <v>5067</v>
      </c>
      <c r="C11284" s="55" t="s">
        <v>4356</v>
      </c>
      <c r="D11284" s="55" t="s">
        <v>269</v>
      </c>
      <c r="E11284" s="55" t="s">
        <v>4906</v>
      </c>
      <c r="F11284" s="55">
        <v>0</v>
      </c>
      <c r="G11284" s="55">
        <v>0</v>
      </c>
    </row>
    <row r="11285" spans="2:7">
      <c r="B11285" s="55" t="s">
        <v>5067</v>
      </c>
      <c r="C11285" s="55" t="s">
        <v>4356</v>
      </c>
      <c r="D11285" s="55" t="s">
        <v>267</v>
      </c>
      <c r="E11285" s="55" t="s">
        <v>4908</v>
      </c>
      <c r="F11285" s="55">
        <v>0</v>
      </c>
      <c r="G11285" s="55">
        <v>0</v>
      </c>
    </row>
    <row r="11286" spans="2:7">
      <c r="B11286" s="55" t="s">
        <v>5067</v>
      </c>
      <c r="C11286" s="55" t="s">
        <v>4356</v>
      </c>
      <c r="D11286" s="55" t="s">
        <v>267</v>
      </c>
      <c r="E11286" s="55" t="s">
        <v>4910</v>
      </c>
      <c r="F11286" s="55">
        <v>193</v>
      </c>
      <c r="G11286" s="55">
        <v>218</v>
      </c>
    </row>
    <row r="11287" spans="2:7">
      <c r="B11287" s="55" t="s">
        <v>5067</v>
      </c>
      <c r="C11287" s="55" t="s">
        <v>4356</v>
      </c>
      <c r="D11287" s="55" t="s">
        <v>269</v>
      </c>
      <c r="E11287" s="55" t="s">
        <v>4910</v>
      </c>
      <c r="F11287" s="55">
        <v>22</v>
      </c>
      <c r="G11287" s="55">
        <v>57</v>
      </c>
    </row>
    <row r="11288" spans="2:7">
      <c r="B11288" s="55" t="s">
        <v>5067</v>
      </c>
      <c r="C11288" s="55" t="s">
        <v>4356</v>
      </c>
      <c r="D11288" s="55" t="s">
        <v>270</v>
      </c>
      <c r="E11288" s="55" t="s">
        <v>4910</v>
      </c>
      <c r="F11288" s="55">
        <v>63</v>
      </c>
      <c r="G11288" s="55">
        <v>62</v>
      </c>
    </row>
    <row r="11289" spans="2:7">
      <c r="B11289" s="55" t="s">
        <v>5067</v>
      </c>
      <c r="C11289" s="55" t="s">
        <v>4356</v>
      </c>
      <c r="D11289" s="55" t="s">
        <v>270</v>
      </c>
      <c r="E11289" s="55" t="s">
        <v>1333</v>
      </c>
      <c r="F11289" s="55">
        <v>0</v>
      </c>
      <c r="G11289" s="55">
        <v>0</v>
      </c>
    </row>
    <row r="11290" spans="2:7">
      <c r="B11290" s="55" t="s">
        <v>5067</v>
      </c>
      <c r="C11290" s="55" t="s">
        <v>4356</v>
      </c>
      <c r="D11290" s="55" t="s">
        <v>269</v>
      </c>
      <c r="E11290" s="55" t="s">
        <v>4914</v>
      </c>
      <c r="F11290" s="55">
        <v>0</v>
      </c>
      <c r="G11290" s="55">
        <v>1</v>
      </c>
    </row>
    <row r="11291" spans="2:7">
      <c r="B11291" s="55" t="s">
        <v>5067</v>
      </c>
      <c r="C11291" s="55" t="s">
        <v>4356</v>
      </c>
      <c r="D11291" s="55" t="s">
        <v>270</v>
      </c>
      <c r="E11291" s="55" t="s">
        <v>4917</v>
      </c>
      <c r="F11291" s="55">
        <v>0</v>
      </c>
      <c r="G11291" s="55">
        <v>0</v>
      </c>
    </row>
    <row r="11292" spans="2:7">
      <c r="B11292" s="55" t="s">
        <v>5067</v>
      </c>
      <c r="C11292" s="55" t="s">
        <v>4356</v>
      </c>
      <c r="D11292" s="55" t="s">
        <v>269</v>
      </c>
      <c r="E11292" s="55" t="s">
        <v>4918</v>
      </c>
      <c r="F11292" s="55">
        <v>0</v>
      </c>
      <c r="G11292" s="55">
        <v>0</v>
      </c>
    </row>
    <row r="11293" spans="2:7">
      <c r="B11293" s="55" t="s">
        <v>5067</v>
      </c>
      <c r="C11293" s="55" t="s">
        <v>4356</v>
      </c>
      <c r="D11293" s="55" t="s">
        <v>267</v>
      </c>
      <c r="E11293" s="55" t="s">
        <v>4920</v>
      </c>
      <c r="F11293" s="55">
        <v>0</v>
      </c>
      <c r="G11293" s="55">
        <v>0</v>
      </c>
    </row>
    <row r="11294" spans="2:7">
      <c r="B11294" s="55" t="s">
        <v>5067</v>
      </c>
      <c r="C11294" s="55" t="s">
        <v>4356</v>
      </c>
      <c r="D11294" s="55" t="s">
        <v>270</v>
      </c>
      <c r="E11294" s="55" t="s">
        <v>4925</v>
      </c>
      <c r="F11294" s="55">
        <v>3</v>
      </c>
      <c r="G11294" s="55">
        <v>0</v>
      </c>
    </row>
    <row r="11295" spans="2:7">
      <c r="B11295" s="55" t="s">
        <v>5067</v>
      </c>
      <c r="C11295" s="55" t="s">
        <v>4356</v>
      </c>
      <c r="D11295" s="55" t="s">
        <v>267</v>
      </c>
      <c r="E11295" s="55" t="s">
        <v>4926</v>
      </c>
      <c r="F11295" s="55">
        <v>0</v>
      </c>
      <c r="G11295" s="55">
        <v>1</v>
      </c>
    </row>
    <row r="11296" spans="2:7">
      <c r="B11296" s="55" t="s">
        <v>5067</v>
      </c>
      <c r="C11296" s="55" t="s">
        <v>4356</v>
      </c>
      <c r="D11296" s="55" t="s">
        <v>269</v>
      </c>
      <c r="E11296" s="55" t="s">
        <v>4926</v>
      </c>
      <c r="F11296" s="55">
        <v>0</v>
      </c>
      <c r="G11296" s="55">
        <v>0</v>
      </c>
    </row>
    <row r="11297" spans="2:7">
      <c r="B11297" s="55" t="s">
        <v>5067</v>
      </c>
      <c r="C11297" s="55" t="s">
        <v>4356</v>
      </c>
      <c r="D11297" s="55" t="s">
        <v>270</v>
      </c>
      <c r="E11297" s="55" t="s">
        <v>4926</v>
      </c>
      <c r="F11297" s="55">
        <v>0</v>
      </c>
      <c r="G11297" s="55">
        <v>1</v>
      </c>
    </row>
    <row r="11298" spans="2:7">
      <c r="B11298" s="55" t="s">
        <v>5067</v>
      </c>
      <c r="C11298" s="55" t="s">
        <v>4356</v>
      </c>
      <c r="D11298" s="55" t="s">
        <v>267</v>
      </c>
      <c r="E11298" s="55" t="s">
        <v>4928</v>
      </c>
      <c r="F11298" s="55">
        <v>0</v>
      </c>
      <c r="G11298" s="55">
        <v>0</v>
      </c>
    </row>
    <row r="11299" spans="2:7">
      <c r="B11299" s="55" t="s">
        <v>5067</v>
      </c>
      <c r="C11299" s="55" t="s">
        <v>4356</v>
      </c>
      <c r="D11299" s="55" t="s">
        <v>269</v>
      </c>
      <c r="E11299" s="55" t="s">
        <v>4928</v>
      </c>
      <c r="F11299" s="55">
        <v>0</v>
      </c>
      <c r="G11299" s="55">
        <v>6</v>
      </c>
    </row>
    <row r="11300" spans="2:7">
      <c r="B11300" s="55" t="s">
        <v>5067</v>
      </c>
      <c r="C11300" s="55" t="s">
        <v>4356</v>
      </c>
      <c r="D11300" s="55" t="s">
        <v>270</v>
      </c>
      <c r="E11300" s="55" t="s">
        <v>4929</v>
      </c>
      <c r="F11300" s="55">
        <v>0</v>
      </c>
      <c r="G11300" s="55">
        <v>0</v>
      </c>
    </row>
    <row r="11301" spans="2:7">
      <c r="B11301" s="55" t="s">
        <v>5067</v>
      </c>
      <c r="C11301" s="55" t="s">
        <v>4356</v>
      </c>
      <c r="D11301" s="55" t="s">
        <v>269</v>
      </c>
      <c r="E11301" s="55" t="s">
        <v>4931</v>
      </c>
      <c r="F11301" s="55">
        <v>0</v>
      </c>
      <c r="G11301" s="55">
        <v>0</v>
      </c>
    </row>
    <row r="11302" spans="2:7">
      <c r="B11302" s="55" t="s">
        <v>5067</v>
      </c>
      <c r="C11302" s="55" t="s">
        <v>4356</v>
      </c>
      <c r="D11302" s="55" t="s">
        <v>267</v>
      </c>
      <c r="E11302" s="55" t="s">
        <v>4932</v>
      </c>
      <c r="F11302" s="55">
        <v>2</v>
      </c>
      <c r="G11302" s="55">
        <v>1</v>
      </c>
    </row>
    <row r="11303" spans="2:7">
      <c r="B11303" s="55" t="s">
        <v>5067</v>
      </c>
      <c r="C11303" s="55" t="s">
        <v>4356</v>
      </c>
      <c r="D11303" s="55" t="s">
        <v>269</v>
      </c>
      <c r="E11303" s="55" t="s">
        <v>4932</v>
      </c>
      <c r="F11303" s="55">
        <v>0</v>
      </c>
      <c r="G11303" s="55">
        <v>0</v>
      </c>
    </row>
    <row r="11304" spans="2:7">
      <c r="B11304" s="55" t="s">
        <v>5067</v>
      </c>
      <c r="C11304" s="55" t="s">
        <v>4356</v>
      </c>
      <c r="D11304" s="55" t="s">
        <v>267</v>
      </c>
      <c r="E11304" s="55" t="s">
        <v>4948</v>
      </c>
      <c r="F11304" s="55">
        <v>1</v>
      </c>
      <c r="G11304" s="55">
        <v>0</v>
      </c>
    </row>
    <row r="11305" spans="2:7">
      <c r="B11305" s="55" t="s">
        <v>5067</v>
      </c>
      <c r="C11305" s="55" t="s">
        <v>4356</v>
      </c>
      <c r="D11305" s="55" t="s">
        <v>269</v>
      </c>
      <c r="E11305" s="55" t="s">
        <v>4948</v>
      </c>
      <c r="F11305" s="55">
        <v>0</v>
      </c>
      <c r="G11305" s="55">
        <v>0</v>
      </c>
    </row>
    <row r="11306" spans="2:7">
      <c r="B11306" s="55" t="s">
        <v>5067</v>
      </c>
      <c r="C11306" s="55" t="s">
        <v>4356</v>
      </c>
      <c r="D11306" s="55" t="s">
        <v>270</v>
      </c>
      <c r="E11306" s="55" t="s">
        <v>4951</v>
      </c>
      <c r="F11306" s="55">
        <v>0</v>
      </c>
      <c r="G11306" s="55">
        <v>1</v>
      </c>
    </row>
    <row r="11307" spans="2:7">
      <c r="B11307" s="55" t="s">
        <v>5067</v>
      </c>
      <c r="C11307" s="55" t="s">
        <v>4356</v>
      </c>
      <c r="D11307" s="55" t="s">
        <v>267</v>
      </c>
      <c r="E11307" s="55" t="s">
        <v>4956</v>
      </c>
      <c r="F11307" s="55">
        <v>0</v>
      </c>
      <c r="G11307" s="55">
        <v>0</v>
      </c>
    </row>
    <row r="11308" spans="2:7">
      <c r="B11308" s="55" t="s">
        <v>5067</v>
      </c>
      <c r="C11308" s="55" t="s">
        <v>4356</v>
      </c>
      <c r="D11308" s="55" t="s">
        <v>270</v>
      </c>
      <c r="E11308" s="55" t="s">
        <v>4956</v>
      </c>
      <c r="F11308" s="55">
        <v>0</v>
      </c>
      <c r="G11308" s="55">
        <v>0</v>
      </c>
    </row>
    <row r="11309" spans="2:7">
      <c r="B11309" s="55" t="s">
        <v>5067</v>
      </c>
      <c r="C11309" s="55" t="s">
        <v>4356</v>
      </c>
      <c r="D11309" s="55" t="s">
        <v>270</v>
      </c>
      <c r="E11309" s="55" t="s">
        <v>4957</v>
      </c>
      <c r="F11309" s="55">
        <v>0</v>
      </c>
      <c r="G11309" s="55">
        <v>0</v>
      </c>
    </row>
    <row r="11310" spans="2:7">
      <c r="B11310" s="55" t="s">
        <v>5067</v>
      </c>
      <c r="C11310" s="55" t="s">
        <v>4356</v>
      </c>
      <c r="D11310" s="55" t="s">
        <v>267</v>
      </c>
      <c r="E11310" s="55" t="s">
        <v>4968</v>
      </c>
      <c r="F11310" s="55">
        <v>3</v>
      </c>
      <c r="G11310" s="55">
        <v>1</v>
      </c>
    </row>
    <row r="11311" spans="2:7">
      <c r="B11311" s="55" t="s">
        <v>5067</v>
      </c>
      <c r="C11311" s="55" t="s">
        <v>4356</v>
      </c>
      <c r="D11311" s="55" t="s">
        <v>269</v>
      </c>
      <c r="E11311" s="55" t="s">
        <v>4968</v>
      </c>
      <c r="F11311" s="55">
        <v>2</v>
      </c>
      <c r="G11311" s="55">
        <v>2</v>
      </c>
    </row>
    <row r="11312" spans="2:7">
      <c r="B11312" s="55" t="s">
        <v>5067</v>
      </c>
      <c r="C11312" s="55" t="s">
        <v>4356</v>
      </c>
      <c r="D11312" s="55" t="s">
        <v>270</v>
      </c>
      <c r="E11312" s="55" t="s">
        <v>4968</v>
      </c>
      <c r="F11312" s="55">
        <v>0</v>
      </c>
      <c r="G11312" s="55">
        <v>1</v>
      </c>
    </row>
    <row r="11313" spans="2:7">
      <c r="B11313" s="55" t="s">
        <v>5067</v>
      </c>
      <c r="C11313" s="55" t="s">
        <v>4356</v>
      </c>
      <c r="D11313" s="55" t="s">
        <v>267</v>
      </c>
      <c r="E11313" s="55" t="s">
        <v>4972</v>
      </c>
      <c r="F11313" s="55">
        <v>0</v>
      </c>
      <c r="G11313" s="55">
        <v>0</v>
      </c>
    </row>
    <row r="11314" spans="2:7">
      <c r="B11314" s="55" t="s">
        <v>5067</v>
      </c>
      <c r="C11314" s="55" t="s">
        <v>4356</v>
      </c>
      <c r="D11314" s="55" t="s">
        <v>269</v>
      </c>
      <c r="E11314" s="55" t="s">
        <v>4973</v>
      </c>
      <c r="F11314" s="55">
        <v>0</v>
      </c>
      <c r="G11314" s="55">
        <v>4</v>
      </c>
    </row>
    <row r="11315" spans="2:7">
      <c r="B11315" s="55" t="s">
        <v>5067</v>
      </c>
      <c r="C11315" s="55" t="s">
        <v>4356</v>
      </c>
      <c r="D11315" s="55" t="s">
        <v>270</v>
      </c>
      <c r="E11315" s="55" t="s">
        <v>4973</v>
      </c>
      <c r="F11315" s="55">
        <v>1</v>
      </c>
      <c r="G11315" s="55">
        <v>0</v>
      </c>
    </row>
    <row r="11316" spans="2:7">
      <c r="B11316" s="55" t="s">
        <v>5067</v>
      </c>
      <c r="C11316" s="55" t="s">
        <v>4356</v>
      </c>
      <c r="D11316" s="55" t="s">
        <v>269</v>
      </c>
      <c r="E11316" s="55" t="s">
        <v>4980</v>
      </c>
      <c r="F11316" s="55">
        <v>0</v>
      </c>
      <c r="G11316" s="55">
        <v>0</v>
      </c>
    </row>
    <row r="11317" spans="2:7">
      <c r="B11317" s="55" t="s">
        <v>5067</v>
      </c>
      <c r="C11317" s="55" t="s">
        <v>157</v>
      </c>
      <c r="D11317" s="55" t="s">
        <v>270</v>
      </c>
      <c r="E11317" s="55" t="s">
        <v>4984</v>
      </c>
      <c r="F11317" s="55">
        <v>1</v>
      </c>
      <c r="G11317" s="55">
        <v>0</v>
      </c>
    </row>
    <row r="11318" spans="2:7">
      <c r="B11318" s="55" t="s">
        <v>5067</v>
      </c>
      <c r="C11318" s="55" t="s">
        <v>160</v>
      </c>
      <c r="D11318" s="55" t="s">
        <v>269</v>
      </c>
      <c r="E11318" s="55" t="s">
        <v>5038</v>
      </c>
      <c r="F11318" s="55">
        <v>0</v>
      </c>
      <c r="G11318" s="55">
        <v>0</v>
      </c>
    </row>
    <row r="11319" spans="2:7">
      <c r="B11319" s="55" t="s">
        <v>5067</v>
      </c>
      <c r="C11319" s="55" t="s">
        <v>160</v>
      </c>
      <c r="D11319" s="55" t="s">
        <v>269</v>
      </c>
      <c r="E11319" s="55" t="s">
        <v>5084</v>
      </c>
      <c r="F11319" s="55">
        <v>0</v>
      </c>
      <c r="G11319" s="55">
        <v>0</v>
      </c>
    </row>
    <row r="11320" spans="2:7">
      <c r="B11320" s="55" t="s">
        <v>5067</v>
      </c>
      <c r="C11320" s="55" t="s">
        <v>160</v>
      </c>
      <c r="D11320" s="55" t="s">
        <v>269</v>
      </c>
      <c r="E11320" s="55" t="s">
        <v>5064</v>
      </c>
      <c r="F11320" s="55">
        <v>0</v>
      </c>
      <c r="G11320" s="55">
        <v>0</v>
      </c>
    </row>
    <row r="11321" spans="2:7">
      <c r="B11321" s="55" t="s">
        <v>5067</v>
      </c>
      <c r="C11321" s="55" t="s">
        <v>81</v>
      </c>
      <c r="D11321" s="55" t="s">
        <v>267</v>
      </c>
      <c r="E11321" s="55" t="s">
        <v>271</v>
      </c>
      <c r="F11321" s="55">
        <v>2</v>
      </c>
      <c r="G11321" s="55">
        <v>0</v>
      </c>
    </row>
    <row r="11322" spans="2:7">
      <c r="B11322" s="55" t="s">
        <v>5067</v>
      </c>
      <c r="C11322" s="55" t="s">
        <v>81</v>
      </c>
      <c r="D11322" s="55" t="s">
        <v>269</v>
      </c>
      <c r="E11322" s="55" t="s">
        <v>271</v>
      </c>
      <c r="F11322" s="55">
        <v>0</v>
      </c>
      <c r="G11322" s="55">
        <v>0</v>
      </c>
    </row>
    <row r="11323" spans="2:7">
      <c r="B11323" s="55" t="s">
        <v>5067</v>
      </c>
      <c r="C11323" s="55" t="s">
        <v>87</v>
      </c>
      <c r="D11323" s="55" t="s">
        <v>267</v>
      </c>
      <c r="E11323" s="55" t="s">
        <v>308</v>
      </c>
      <c r="F11323" s="55">
        <v>3</v>
      </c>
      <c r="G11323" s="55">
        <v>0</v>
      </c>
    </row>
    <row r="11324" spans="2:7">
      <c r="B11324" s="55" t="s">
        <v>5067</v>
      </c>
      <c r="C11324" s="55" t="s">
        <v>87</v>
      </c>
      <c r="D11324" s="55" t="s">
        <v>269</v>
      </c>
      <c r="E11324" s="55" t="s">
        <v>308</v>
      </c>
      <c r="F11324" s="55">
        <v>20</v>
      </c>
      <c r="G11324" s="55">
        <v>20</v>
      </c>
    </row>
    <row r="11325" spans="2:7">
      <c r="B11325" s="55" t="s">
        <v>5067</v>
      </c>
      <c r="C11325" s="55" t="s">
        <v>87</v>
      </c>
      <c r="D11325" s="55" t="s">
        <v>270</v>
      </c>
      <c r="E11325" s="55" t="s">
        <v>308</v>
      </c>
      <c r="F11325" s="55">
        <v>0</v>
      </c>
      <c r="G11325" s="55">
        <v>0</v>
      </c>
    </row>
    <row r="11326" spans="2:7">
      <c r="B11326" s="55" t="s">
        <v>5067</v>
      </c>
      <c r="C11326" s="55" t="s">
        <v>93</v>
      </c>
      <c r="D11326" s="55" t="s">
        <v>269</v>
      </c>
      <c r="E11326" s="55" t="s">
        <v>372</v>
      </c>
      <c r="F11326" s="55">
        <v>0</v>
      </c>
      <c r="G11326" s="55">
        <v>0</v>
      </c>
    </row>
    <row r="11327" spans="2:7">
      <c r="B11327" s="55" t="s">
        <v>5067</v>
      </c>
      <c r="C11327" s="55" t="s">
        <v>93</v>
      </c>
      <c r="D11327" s="55" t="s">
        <v>267</v>
      </c>
      <c r="E11327" s="55" t="s">
        <v>387</v>
      </c>
      <c r="F11327" s="55">
        <v>30</v>
      </c>
      <c r="G11327" s="55">
        <v>0</v>
      </c>
    </row>
    <row r="11328" spans="2:7">
      <c r="B11328" s="55" t="s">
        <v>5067</v>
      </c>
      <c r="C11328" s="55" t="s">
        <v>93</v>
      </c>
      <c r="D11328" s="55" t="s">
        <v>269</v>
      </c>
      <c r="E11328" s="55" t="s">
        <v>387</v>
      </c>
      <c r="F11328" s="55">
        <v>2</v>
      </c>
      <c r="G11328" s="55">
        <v>0</v>
      </c>
    </row>
    <row r="11329" spans="2:7">
      <c r="B11329" s="55" t="s">
        <v>5067</v>
      </c>
      <c r="C11329" s="55" t="s">
        <v>93</v>
      </c>
      <c r="D11329" s="55" t="s">
        <v>270</v>
      </c>
      <c r="E11329" s="55" t="s">
        <v>387</v>
      </c>
      <c r="F11329" s="55">
        <v>0</v>
      </c>
      <c r="G11329" s="55">
        <v>20</v>
      </c>
    </row>
    <row r="11330" spans="2:7">
      <c r="B11330" s="55" t="s">
        <v>5067</v>
      </c>
      <c r="C11330" s="55" t="s">
        <v>93</v>
      </c>
      <c r="D11330" s="55" t="s">
        <v>267</v>
      </c>
      <c r="E11330" s="55" t="s">
        <v>399</v>
      </c>
      <c r="F11330" s="55">
        <v>0</v>
      </c>
      <c r="G11330" s="55">
        <v>0</v>
      </c>
    </row>
    <row r="11331" spans="2:7">
      <c r="B11331" s="55" t="s">
        <v>5067</v>
      </c>
      <c r="C11331" s="55" t="s">
        <v>96</v>
      </c>
      <c r="D11331" s="55" t="s">
        <v>269</v>
      </c>
      <c r="E11331" s="55" t="s">
        <v>479</v>
      </c>
      <c r="F11331" s="55">
        <v>0</v>
      </c>
      <c r="G11331" s="55">
        <v>0</v>
      </c>
    </row>
    <row r="11332" spans="2:7">
      <c r="B11332" s="55" t="s">
        <v>5067</v>
      </c>
      <c r="C11332" s="55" t="s">
        <v>96</v>
      </c>
      <c r="D11332" s="55" t="s">
        <v>267</v>
      </c>
      <c r="E11332" s="55" t="s">
        <v>544</v>
      </c>
      <c r="F11332" s="55">
        <v>5</v>
      </c>
      <c r="G11332" s="55">
        <v>9</v>
      </c>
    </row>
    <row r="11333" spans="2:7">
      <c r="B11333" s="55" t="s">
        <v>5067</v>
      </c>
      <c r="C11333" s="55" t="s">
        <v>96</v>
      </c>
      <c r="D11333" s="55" t="s">
        <v>269</v>
      </c>
      <c r="E11333" s="55" t="s">
        <v>544</v>
      </c>
      <c r="F11333" s="55">
        <v>8</v>
      </c>
      <c r="G11333" s="55">
        <v>4</v>
      </c>
    </row>
    <row r="11334" spans="2:7">
      <c r="B11334" s="55" t="s">
        <v>5067</v>
      </c>
      <c r="C11334" s="55" t="s">
        <v>96</v>
      </c>
      <c r="D11334" s="55" t="s">
        <v>270</v>
      </c>
      <c r="E11334" s="55" t="s">
        <v>544</v>
      </c>
      <c r="F11334" s="55">
        <v>2</v>
      </c>
      <c r="G11334" s="55">
        <v>0</v>
      </c>
    </row>
    <row r="11335" spans="2:7">
      <c r="B11335" s="55" t="s">
        <v>5067</v>
      </c>
      <c r="C11335" s="55" t="s">
        <v>96</v>
      </c>
      <c r="D11335" s="55" t="s">
        <v>267</v>
      </c>
      <c r="E11335" s="55" t="s">
        <v>579</v>
      </c>
      <c r="F11335" s="55">
        <v>12</v>
      </c>
      <c r="G11335" s="55">
        <v>0</v>
      </c>
    </row>
    <row r="11336" spans="2:7">
      <c r="B11336" s="55" t="s">
        <v>5067</v>
      </c>
      <c r="C11336" s="55" t="s">
        <v>96</v>
      </c>
      <c r="D11336" s="55" t="s">
        <v>267</v>
      </c>
      <c r="E11336" s="55" t="s">
        <v>584</v>
      </c>
      <c r="F11336" s="55">
        <v>0</v>
      </c>
      <c r="G11336" s="55">
        <v>0</v>
      </c>
    </row>
    <row r="11337" spans="2:7">
      <c r="B11337" s="55" t="s">
        <v>5067</v>
      </c>
      <c r="C11337" s="55" t="s">
        <v>96</v>
      </c>
      <c r="D11337" s="55" t="s">
        <v>269</v>
      </c>
      <c r="E11337" s="55" t="s">
        <v>584</v>
      </c>
      <c r="F11337" s="55">
        <v>0</v>
      </c>
      <c r="G11337" s="55">
        <v>0</v>
      </c>
    </row>
    <row r="11338" spans="2:7">
      <c r="B11338" s="55" t="s">
        <v>5067</v>
      </c>
      <c r="C11338" s="55" t="s">
        <v>96</v>
      </c>
      <c r="D11338" s="55" t="s">
        <v>267</v>
      </c>
      <c r="E11338" s="55" t="s">
        <v>595</v>
      </c>
      <c r="F11338" s="55">
        <v>0</v>
      </c>
      <c r="G11338" s="55">
        <v>0</v>
      </c>
    </row>
    <row r="11339" spans="2:7">
      <c r="B11339" s="55" t="s">
        <v>5067</v>
      </c>
      <c r="C11339" s="55" t="s">
        <v>96</v>
      </c>
      <c r="D11339" s="55" t="s">
        <v>270</v>
      </c>
      <c r="E11339" s="55" t="s">
        <v>630</v>
      </c>
      <c r="F11339" s="55">
        <v>0</v>
      </c>
      <c r="G11339" s="55">
        <v>0</v>
      </c>
    </row>
    <row r="11340" spans="2:7">
      <c r="B11340" s="55" t="s">
        <v>5067</v>
      </c>
      <c r="C11340" s="55" t="s">
        <v>96</v>
      </c>
      <c r="D11340" s="55" t="s">
        <v>267</v>
      </c>
      <c r="E11340" s="55" t="s">
        <v>634</v>
      </c>
      <c r="F11340" s="55">
        <v>3</v>
      </c>
      <c r="G11340" s="55">
        <v>3</v>
      </c>
    </row>
    <row r="11341" spans="2:7">
      <c r="B11341" s="55" t="s">
        <v>5067</v>
      </c>
      <c r="C11341" s="55" t="s">
        <v>96</v>
      </c>
      <c r="D11341" s="55" t="s">
        <v>269</v>
      </c>
      <c r="E11341" s="55" t="s">
        <v>634</v>
      </c>
      <c r="F11341" s="55">
        <v>0</v>
      </c>
      <c r="G11341" s="55">
        <v>1</v>
      </c>
    </row>
    <row r="11342" spans="2:7">
      <c r="B11342" s="55" t="s">
        <v>5067</v>
      </c>
      <c r="C11342" s="55" t="s">
        <v>96</v>
      </c>
      <c r="D11342" s="55" t="s">
        <v>269</v>
      </c>
      <c r="E11342" s="55" t="s">
        <v>640</v>
      </c>
      <c r="F11342" s="55">
        <v>1</v>
      </c>
      <c r="G11342" s="55">
        <v>0</v>
      </c>
    </row>
    <row r="11343" spans="2:7">
      <c r="B11343" s="55" t="s">
        <v>5067</v>
      </c>
      <c r="C11343" s="55" t="s">
        <v>96</v>
      </c>
      <c r="D11343" s="55" t="s">
        <v>267</v>
      </c>
      <c r="E11343" s="55" t="s">
        <v>651</v>
      </c>
      <c r="F11343" s="55">
        <v>0</v>
      </c>
      <c r="G11343" s="55">
        <v>0</v>
      </c>
    </row>
    <row r="11344" spans="2:7">
      <c r="B11344" s="55" t="s">
        <v>5067</v>
      </c>
      <c r="C11344" s="55" t="s">
        <v>96</v>
      </c>
      <c r="D11344" s="55" t="s">
        <v>269</v>
      </c>
      <c r="E11344" s="55" t="s">
        <v>651</v>
      </c>
      <c r="F11344" s="55">
        <v>0</v>
      </c>
      <c r="G11344" s="55">
        <v>0</v>
      </c>
    </row>
    <row r="11345" spans="2:7">
      <c r="B11345" s="55" t="s">
        <v>5067</v>
      </c>
      <c r="C11345" s="55" t="s">
        <v>96</v>
      </c>
      <c r="D11345" s="55" t="s">
        <v>270</v>
      </c>
      <c r="E11345" s="55" t="s">
        <v>651</v>
      </c>
      <c r="F11345" s="55">
        <v>0</v>
      </c>
      <c r="G11345" s="55">
        <v>0</v>
      </c>
    </row>
    <row r="11346" spans="2:7">
      <c r="B11346" s="55" t="s">
        <v>5067</v>
      </c>
      <c r="C11346" s="55" t="s">
        <v>96</v>
      </c>
      <c r="D11346" s="55" t="s">
        <v>267</v>
      </c>
      <c r="E11346" s="55" t="s">
        <v>762</v>
      </c>
      <c r="F11346" s="55">
        <v>13</v>
      </c>
      <c r="G11346" s="55">
        <v>0</v>
      </c>
    </row>
    <row r="11347" spans="2:7">
      <c r="B11347" s="55" t="s">
        <v>5067</v>
      </c>
      <c r="C11347" s="55" t="s">
        <v>96</v>
      </c>
      <c r="D11347" s="55" t="s">
        <v>269</v>
      </c>
      <c r="E11347" s="55" t="s">
        <v>762</v>
      </c>
      <c r="F11347" s="55">
        <v>17</v>
      </c>
      <c r="G11347" s="55">
        <v>0</v>
      </c>
    </row>
    <row r="11348" spans="2:7">
      <c r="B11348" s="55" t="s">
        <v>5067</v>
      </c>
      <c r="C11348" s="55" t="s">
        <v>96</v>
      </c>
      <c r="D11348" s="55" t="s">
        <v>270</v>
      </c>
      <c r="E11348" s="55" t="s">
        <v>762</v>
      </c>
      <c r="F11348" s="55">
        <v>53</v>
      </c>
      <c r="G11348" s="55">
        <v>0</v>
      </c>
    </row>
    <row r="11349" spans="2:7">
      <c r="B11349" s="55" t="s">
        <v>5067</v>
      </c>
      <c r="C11349" s="55" t="s">
        <v>96</v>
      </c>
      <c r="D11349" s="55" t="s">
        <v>267</v>
      </c>
      <c r="E11349" s="55" t="s">
        <v>796</v>
      </c>
      <c r="F11349" s="55">
        <v>3</v>
      </c>
      <c r="G11349" s="55">
        <v>3</v>
      </c>
    </row>
    <row r="11350" spans="2:7">
      <c r="B11350" s="55" t="s">
        <v>5067</v>
      </c>
      <c r="C11350" s="55" t="s">
        <v>96</v>
      </c>
      <c r="D11350" s="55" t="s">
        <v>267</v>
      </c>
      <c r="E11350" s="55" t="s">
        <v>840</v>
      </c>
      <c r="F11350" s="55">
        <v>14</v>
      </c>
      <c r="G11350" s="55">
        <v>12</v>
      </c>
    </row>
    <row r="11351" spans="2:7">
      <c r="B11351" s="55" t="s">
        <v>5067</v>
      </c>
      <c r="C11351" s="55" t="s">
        <v>96</v>
      </c>
      <c r="D11351" s="55" t="s">
        <v>269</v>
      </c>
      <c r="E11351" s="55" t="s">
        <v>840</v>
      </c>
      <c r="F11351" s="55">
        <v>0</v>
      </c>
      <c r="G11351" s="55">
        <v>2</v>
      </c>
    </row>
    <row r="11352" spans="2:7">
      <c r="B11352" s="55" t="s">
        <v>5067</v>
      </c>
      <c r="C11352" s="55" t="s">
        <v>96</v>
      </c>
      <c r="D11352" s="55" t="s">
        <v>270</v>
      </c>
      <c r="E11352" s="55" t="s">
        <v>840</v>
      </c>
      <c r="F11352" s="55">
        <v>18</v>
      </c>
      <c r="G11352" s="55">
        <v>10</v>
      </c>
    </row>
    <row r="11353" spans="2:7">
      <c r="B11353" s="55" t="s">
        <v>5067</v>
      </c>
      <c r="C11353" s="55" t="s">
        <v>845</v>
      </c>
      <c r="D11353" s="55" t="s">
        <v>267</v>
      </c>
      <c r="E11353" s="55" t="s">
        <v>869</v>
      </c>
      <c r="F11353" s="55">
        <v>0</v>
      </c>
      <c r="G11353" s="55">
        <v>0</v>
      </c>
    </row>
    <row r="11354" spans="2:7">
      <c r="B11354" s="55" t="s">
        <v>5067</v>
      </c>
      <c r="C11354" s="55" t="s">
        <v>845</v>
      </c>
      <c r="D11354" s="55" t="s">
        <v>267</v>
      </c>
      <c r="E11354" s="55" t="s">
        <v>5085</v>
      </c>
      <c r="F11354" s="55">
        <v>0</v>
      </c>
      <c r="G11354" s="55">
        <v>0</v>
      </c>
    </row>
    <row r="11355" spans="2:7">
      <c r="B11355" s="55" t="s">
        <v>5067</v>
      </c>
      <c r="C11355" s="55" t="s">
        <v>845</v>
      </c>
      <c r="D11355" s="55" t="s">
        <v>267</v>
      </c>
      <c r="E11355" s="55" t="s">
        <v>906</v>
      </c>
      <c r="F11355" s="55">
        <v>11</v>
      </c>
      <c r="G11355" s="55">
        <v>4</v>
      </c>
    </row>
    <row r="11356" spans="2:7">
      <c r="B11356" s="55" t="s">
        <v>5067</v>
      </c>
      <c r="C11356" s="55" t="s">
        <v>845</v>
      </c>
      <c r="D11356" s="55" t="s">
        <v>269</v>
      </c>
      <c r="E11356" s="55" t="s">
        <v>906</v>
      </c>
      <c r="F11356" s="55">
        <v>3</v>
      </c>
      <c r="G11356" s="55">
        <v>21</v>
      </c>
    </row>
    <row r="11357" spans="2:7">
      <c r="B11357" s="55" t="s">
        <v>5067</v>
      </c>
      <c r="C11357" s="55" t="s">
        <v>845</v>
      </c>
      <c r="D11357" s="55" t="s">
        <v>270</v>
      </c>
      <c r="E11357" s="55" t="s">
        <v>906</v>
      </c>
      <c r="F11357" s="55">
        <v>11</v>
      </c>
      <c r="G11357" s="55">
        <v>5</v>
      </c>
    </row>
    <row r="11358" spans="2:7">
      <c r="B11358" s="55" t="s">
        <v>5067</v>
      </c>
      <c r="C11358" s="55" t="s">
        <v>845</v>
      </c>
      <c r="D11358" s="55" t="s">
        <v>267</v>
      </c>
      <c r="E11358" s="55" t="s">
        <v>924</v>
      </c>
      <c r="F11358" s="55">
        <v>0</v>
      </c>
      <c r="G11358" s="55">
        <v>0</v>
      </c>
    </row>
    <row r="11359" spans="2:7">
      <c r="B11359" s="55" t="s">
        <v>5067</v>
      </c>
      <c r="C11359" s="55" t="s">
        <v>845</v>
      </c>
      <c r="D11359" s="55" t="s">
        <v>267</v>
      </c>
      <c r="E11359" s="55" t="s">
        <v>933</v>
      </c>
      <c r="F11359" s="55">
        <v>15</v>
      </c>
      <c r="G11359" s="55">
        <v>30</v>
      </c>
    </row>
    <row r="11360" spans="2:7">
      <c r="B11360" s="55" t="s">
        <v>5067</v>
      </c>
      <c r="C11360" s="55" t="s">
        <v>845</v>
      </c>
      <c r="D11360" s="55" t="s">
        <v>269</v>
      </c>
      <c r="E11360" s="55" t="s">
        <v>946</v>
      </c>
      <c r="F11360" s="55">
        <v>1</v>
      </c>
      <c r="G11360" s="55">
        <v>0</v>
      </c>
    </row>
    <row r="11361" spans="2:7">
      <c r="B11361" s="55" t="s">
        <v>5067</v>
      </c>
      <c r="C11361" s="55" t="s">
        <v>845</v>
      </c>
      <c r="D11361" s="55" t="s">
        <v>270</v>
      </c>
      <c r="E11361" s="55" t="s">
        <v>946</v>
      </c>
      <c r="F11361" s="55">
        <v>0</v>
      </c>
      <c r="G11361" s="55">
        <v>2</v>
      </c>
    </row>
    <row r="11362" spans="2:7">
      <c r="B11362" s="55" t="s">
        <v>5067</v>
      </c>
      <c r="C11362" s="55" t="s">
        <v>102</v>
      </c>
      <c r="D11362" s="55" t="s">
        <v>267</v>
      </c>
      <c r="E11362" s="55" t="s">
        <v>1026</v>
      </c>
      <c r="F11362" s="55">
        <v>10</v>
      </c>
      <c r="G11362" s="55">
        <v>0</v>
      </c>
    </row>
    <row r="11363" spans="2:7">
      <c r="B11363" s="55" t="s">
        <v>5067</v>
      </c>
      <c r="C11363" s="55" t="s">
        <v>102</v>
      </c>
      <c r="D11363" s="55" t="s">
        <v>269</v>
      </c>
      <c r="E11363" s="55" t="s">
        <v>1026</v>
      </c>
      <c r="F11363" s="55">
        <v>2</v>
      </c>
      <c r="G11363" s="55">
        <v>25</v>
      </c>
    </row>
    <row r="11364" spans="2:7">
      <c r="B11364" s="55" t="s">
        <v>5067</v>
      </c>
      <c r="C11364" s="55" t="s">
        <v>102</v>
      </c>
      <c r="D11364" s="55" t="s">
        <v>270</v>
      </c>
      <c r="E11364" s="55" t="s">
        <v>1026</v>
      </c>
      <c r="F11364" s="55">
        <v>10</v>
      </c>
      <c r="G11364" s="55">
        <v>22</v>
      </c>
    </row>
    <row r="11365" spans="2:7">
      <c r="B11365" s="55" t="s">
        <v>5067</v>
      </c>
      <c r="C11365" s="55" t="s">
        <v>102</v>
      </c>
      <c r="D11365" s="55" t="s">
        <v>267</v>
      </c>
      <c r="E11365" s="55" t="s">
        <v>1028</v>
      </c>
      <c r="F11365" s="55">
        <v>0</v>
      </c>
      <c r="G11365" s="55">
        <v>0</v>
      </c>
    </row>
    <row r="11366" spans="2:7">
      <c r="B11366" s="55" t="s">
        <v>5067</v>
      </c>
      <c r="C11366" s="55" t="s">
        <v>102</v>
      </c>
      <c r="D11366" s="55" t="s">
        <v>269</v>
      </c>
      <c r="E11366" s="55" t="s">
        <v>1039</v>
      </c>
      <c r="F11366" s="55">
        <v>0</v>
      </c>
      <c r="G11366" s="55">
        <v>0</v>
      </c>
    </row>
    <row r="11367" spans="2:7">
      <c r="B11367" s="55" t="s">
        <v>5067</v>
      </c>
      <c r="C11367" s="55" t="s">
        <v>102</v>
      </c>
      <c r="D11367" s="55" t="s">
        <v>267</v>
      </c>
      <c r="E11367" s="55" t="s">
        <v>1040</v>
      </c>
      <c r="F11367" s="55">
        <v>5</v>
      </c>
      <c r="G11367" s="55">
        <v>8</v>
      </c>
    </row>
    <row r="11368" spans="2:7">
      <c r="B11368" s="55" t="s">
        <v>5067</v>
      </c>
      <c r="C11368" s="55" t="s">
        <v>102</v>
      </c>
      <c r="D11368" s="55" t="s">
        <v>269</v>
      </c>
      <c r="E11368" s="55" t="s">
        <v>1040</v>
      </c>
      <c r="F11368" s="55">
        <v>0</v>
      </c>
      <c r="G11368" s="55">
        <v>6</v>
      </c>
    </row>
    <row r="11369" spans="2:7">
      <c r="B11369" s="55" t="s">
        <v>5067</v>
      </c>
      <c r="C11369" s="55" t="s">
        <v>102</v>
      </c>
      <c r="D11369" s="55" t="s">
        <v>270</v>
      </c>
      <c r="E11369" s="55" t="s">
        <v>1040</v>
      </c>
      <c r="F11369" s="55">
        <v>0</v>
      </c>
      <c r="G11369" s="55">
        <v>0</v>
      </c>
    </row>
    <row r="11370" spans="2:7">
      <c r="B11370" s="55" t="s">
        <v>5067</v>
      </c>
      <c r="C11370" s="55" t="s">
        <v>1041</v>
      </c>
      <c r="D11370" s="55" t="s">
        <v>269</v>
      </c>
      <c r="E11370" s="55" t="s">
        <v>1071</v>
      </c>
      <c r="F11370" s="55">
        <v>0</v>
      </c>
      <c r="G11370" s="55">
        <v>0</v>
      </c>
    </row>
    <row r="11371" spans="2:7">
      <c r="B11371" s="55" t="s">
        <v>5067</v>
      </c>
      <c r="C11371" s="55" t="s">
        <v>1041</v>
      </c>
      <c r="D11371" s="55" t="s">
        <v>269</v>
      </c>
      <c r="E11371" s="55" t="s">
        <v>1091</v>
      </c>
      <c r="F11371" s="55">
        <v>0</v>
      </c>
      <c r="G11371" s="55">
        <v>0</v>
      </c>
    </row>
    <row r="11372" spans="2:7">
      <c r="B11372" s="55" t="s">
        <v>5067</v>
      </c>
      <c r="C11372" s="55" t="s">
        <v>1041</v>
      </c>
      <c r="D11372" s="55" t="s">
        <v>267</v>
      </c>
      <c r="E11372" s="55" t="s">
        <v>1125</v>
      </c>
      <c r="F11372" s="55">
        <v>0</v>
      </c>
      <c r="G11372" s="55">
        <v>0</v>
      </c>
    </row>
    <row r="11373" spans="2:7">
      <c r="B11373" s="55" t="s">
        <v>5067</v>
      </c>
      <c r="C11373" s="55" t="s">
        <v>1041</v>
      </c>
      <c r="D11373" s="55" t="s">
        <v>269</v>
      </c>
      <c r="E11373" s="55" t="s">
        <v>1125</v>
      </c>
      <c r="F11373" s="55">
        <v>0</v>
      </c>
      <c r="G11373" s="55">
        <v>0</v>
      </c>
    </row>
    <row r="11374" spans="2:7">
      <c r="B11374" s="55" t="s">
        <v>5067</v>
      </c>
      <c r="C11374" s="55" t="s">
        <v>1041</v>
      </c>
      <c r="D11374" s="55" t="s">
        <v>270</v>
      </c>
      <c r="E11374" s="55" t="s">
        <v>1125</v>
      </c>
      <c r="F11374" s="55">
        <v>0</v>
      </c>
      <c r="G11374" s="55">
        <v>0</v>
      </c>
    </row>
    <row r="11375" spans="2:7">
      <c r="B11375" s="55" t="s">
        <v>5067</v>
      </c>
      <c r="C11375" s="55" t="s">
        <v>1041</v>
      </c>
      <c r="D11375" s="55" t="s">
        <v>267</v>
      </c>
      <c r="E11375" s="55" t="s">
        <v>1136</v>
      </c>
      <c r="F11375" s="55">
        <v>0</v>
      </c>
      <c r="G11375" s="55">
        <v>0</v>
      </c>
    </row>
    <row r="11376" spans="2:7">
      <c r="B11376" s="55" t="s">
        <v>5067</v>
      </c>
      <c r="C11376" s="55" t="s">
        <v>1041</v>
      </c>
      <c r="D11376" s="55" t="s">
        <v>269</v>
      </c>
      <c r="E11376" s="55" t="s">
        <v>1136</v>
      </c>
      <c r="F11376" s="55">
        <v>0</v>
      </c>
      <c r="G11376" s="55">
        <v>0</v>
      </c>
    </row>
    <row r="11377" spans="2:7">
      <c r="B11377" s="55" t="s">
        <v>5067</v>
      </c>
      <c r="C11377" s="55" t="s">
        <v>1041</v>
      </c>
      <c r="D11377" s="55" t="s">
        <v>270</v>
      </c>
      <c r="E11377" s="55" t="s">
        <v>1136</v>
      </c>
      <c r="F11377" s="55">
        <v>0</v>
      </c>
      <c r="G11377" s="55">
        <v>0</v>
      </c>
    </row>
    <row r="11378" spans="2:7">
      <c r="B11378" s="55" t="s">
        <v>5067</v>
      </c>
      <c r="C11378" s="55" t="s">
        <v>1137</v>
      </c>
      <c r="D11378" s="55" t="s">
        <v>269</v>
      </c>
      <c r="E11378" s="55" t="s">
        <v>1153</v>
      </c>
      <c r="F11378" s="55">
        <v>0</v>
      </c>
      <c r="G11378" s="55">
        <v>0</v>
      </c>
    </row>
    <row r="11379" spans="2:7">
      <c r="B11379" s="55" t="s">
        <v>5067</v>
      </c>
      <c r="C11379" s="55" t="s">
        <v>1137</v>
      </c>
      <c r="D11379" s="55" t="s">
        <v>270</v>
      </c>
      <c r="E11379" s="55" t="s">
        <v>1167</v>
      </c>
      <c r="F11379" s="55">
        <v>0</v>
      </c>
      <c r="G11379" s="55">
        <v>0</v>
      </c>
    </row>
    <row r="11380" spans="2:7">
      <c r="B11380" s="55" t="s">
        <v>5067</v>
      </c>
      <c r="C11380" s="55" t="s">
        <v>1137</v>
      </c>
      <c r="D11380" s="55" t="s">
        <v>267</v>
      </c>
      <c r="E11380" s="55" t="s">
        <v>1187</v>
      </c>
      <c r="F11380" s="55">
        <v>0</v>
      </c>
      <c r="G11380" s="55">
        <v>0</v>
      </c>
    </row>
    <row r="11381" spans="2:7">
      <c r="B11381" s="55" t="s">
        <v>5067</v>
      </c>
      <c r="C11381" s="55" t="s">
        <v>1137</v>
      </c>
      <c r="D11381" s="55" t="s">
        <v>267</v>
      </c>
      <c r="E11381" s="55" t="s">
        <v>1221</v>
      </c>
      <c r="F11381" s="55">
        <v>15</v>
      </c>
      <c r="G11381" s="55">
        <v>11</v>
      </c>
    </row>
    <row r="11382" spans="2:7">
      <c r="B11382" s="55" t="s">
        <v>5067</v>
      </c>
      <c r="C11382" s="55" t="s">
        <v>1137</v>
      </c>
      <c r="D11382" s="55" t="s">
        <v>269</v>
      </c>
      <c r="E11382" s="55" t="s">
        <v>1221</v>
      </c>
      <c r="F11382" s="55">
        <v>0</v>
      </c>
      <c r="G11382" s="55">
        <v>0</v>
      </c>
    </row>
    <row r="11383" spans="2:7">
      <c r="B11383" s="55" t="s">
        <v>5067</v>
      </c>
      <c r="C11383" s="55" t="s">
        <v>1137</v>
      </c>
      <c r="D11383" s="55" t="s">
        <v>270</v>
      </c>
      <c r="E11383" s="55" t="s">
        <v>1221</v>
      </c>
      <c r="F11383" s="55">
        <v>10</v>
      </c>
      <c r="G11383" s="55">
        <v>0</v>
      </c>
    </row>
    <row r="11384" spans="2:7">
      <c r="B11384" s="55" t="s">
        <v>5067</v>
      </c>
      <c r="C11384" s="55" t="s">
        <v>1137</v>
      </c>
      <c r="D11384" s="55" t="s">
        <v>269</v>
      </c>
      <c r="E11384" s="55" t="s">
        <v>1235</v>
      </c>
      <c r="F11384" s="55">
        <v>0</v>
      </c>
      <c r="G11384" s="55">
        <v>10</v>
      </c>
    </row>
    <row r="11385" spans="2:7">
      <c r="B11385" s="55" t="s">
        <v>5067</v>
      </c>
      <c r="C11385" s="55" t="s">
        <v>1137</v>
      </c>
      <c r="D11385" s="55" t="s">
        <v>270</v>
      </c>
      <c r="E11385" s="55" t="s">
        <v>1235</v>
      </c>
      <c r="F11385" s="55">
        <v>0</v>
      </c>
      <c r="G11385" s="55">
        <v>0</v>
      </c>
    </row>
    <row r="11386" spans="2:7">
      <c r="B11386" s="55" t="s">
        <v>5067</v>
      </c>
      <c r="C11386" s="55" t="s">
        <v>1137</v>
      </c>
      <c r="D11386" s="55" t="s">
        <v>269</v>
      </c>
      <c r="E11386" s="55" t="s">
        <v>1249</v>
      </c>
      <c r="F11386" s="55">
        <v>5</v>
      </c>
      <c r="G11386" s="55">
        <v>0</v>
      </c>
    </row>
    <row r="11387" spans="2:7">
      <c r="B11387" s="55" t="s">
        <v>5067</v>
      </c>
      <c r="C11387" s="55" t="s">
        <v>1137</v>
      </c>
      <c r="D11387" s="55" t="s">
        <v>267</v>
      </c>
      <c r="E11387" s="55" t="s">
        <v>641</v>
      </c>
      <c r="F11387" s="55">
        <v>0</v>
      </c>
      <c r="G11387" s="55">
        <v>0</v>
      </c>
    </row>
    <row r="11388" spans="2:7">
      <c r="B11388" s="55" t="s">
        <v>5067</v>
      </c>
      <c r="C11388" s="55" t="s">
        <v>1137</v>
      </c>
      <c r="D11388" s="55" t="s">
        <v>267</v>
      </c>
      <c r="E11388" s="55" t="s">
        <v>1266</v>
      </c>
      <c r="F11388" s="55">
        <v>0</v>
      </c>
      <c r="G11388" s="55">
        <v>0</v>
      </c>
    </row>
    <row r="11389" spans="2:7">
      <c r="B11389" s="55" t="s">
        <v>5067</v>
      </c>
      <c r="C11389" s="55" t="s">
        <v>1137</v>
      </c>
      <c r="D11389" s="55" t="s">
        <v>269</v>
      </c>
      <c r="E11389" s="55" t="s">
        <v>1266</v>
      </c>
      <c r="F11389" s="55">
        <v>5</v>
      </c>
      <c r="G11389" s="55">
        <v>7</v>
      </c>
    </row>
    <row r="11390" spans="2:7">
      <c r="B11390" s="55" t="s">
        <v>5067</v>
      </c>
      <c r="C11390" s="55" t="s">
        <v>1137</v>
      </c>
      <c r="D11390" s="55" t="s">
        <v>270</v>
      </c>
      <c r="E11390" s="55" t="s">
        <v>1266</v>
      </c>
      <c r="F11390" s="55">
        <v>8</v>
      </c>
      <c r="G11390" s="55">
        <v>7</v>
      </c>
    </row>
    <row r="11391" spans="2:7">
      <c r="B11391" s="55" t="s">
        <v>5067</v>
      </c>
      <c r="C11391" s="55" t="s">
        <v>1137</v>
      </c>
      <c r="D11391" s="55" t="s">
        <v>269</v>
      </c>
      <c r="E11391" s="55" t="s">
        <v>1317</v>
      </c>
      <c r="F11391" s="55">
        <v>0</v>
      </c>
      <c r="G11391" s="55">
        <v>0</v>
      </c>
    </row>
    <row r="11392" spans="2:7">
      <c r="B11392" s="55" t="s">
        <v>5067</v>
      </c>
      <c r="C11392" s="55" t="s">
        <v>1353</v>
      </c>
      <c r="D11392" s="55" t="s">
        <v>269</v>
      </c>
      <c r="E11392" s="55" t="s">
        <v>1403</v>
      </c>
      <c r="F11392" s="55">
        <v>0</v>
      </c>
      <c r="G11392" s="55">
        <v>0</v>
      </c>
    </row>
    <row r="11393" spans="2:7">
      <c r="B11393" s="55" t="s">
        <v>5067</v>
      </c>
      <c r="C11393" s="55" t="s">
        <v>1353</v>
      </c>
      <c r="D11393" s="55" t="s">
        <v>267</v>
      </c>
      <c r="E11393" s="55" t="s">
        <v>1406</v>
      </c>
      <c r="F11393" s="55">
        <v>19</v>
      </c>
      <c r="G11393" s="55">
        <v>32</v>
      </c>
    </row>
    <row r="11394" spans="2:7">
      <c r="B11394" s="55" t="s">
        <v>5067</v>
      </c>
      <c r="C11394" s="55" t="s">
        <v>1353</v>
      </c>
      <c r="D11394" s="55" t="s">
        <v>269</v>
      </c>
      <c r="E11394" s="55" t="s">
        <v>1406</v>
      </c>
      <c r="F11394" s="55">
        <v>0</v>
      </c>
      <c r="G11394" s="55">
        <v>6</v>
      </c>
    </row>
    <row r="11395" spans="2:7">
      <c r="B11395" s="55" t="s">
        <v>5067</v>
      </c>
      <c r="C11395" s="55" t="s">
        <v>1353</v>
      </c>
      <c r="D11395" s="55" t="s">
        <v>269</v>
      </c>
      <c r="E11395" s="55" t="s">
        <v>1425</v>
      </c>
      <c r="F11395" s="55">
        <v>0</v>
      </c>
      <c r="G11395" s="55">
        <v>0</v>
      </c>
    </row>
    <row r="11396" spans="2:7">
      <c r="B11396" s="55" t="s">
        <v>5067</v>
      </c>
      <c r="C11396" s="55" t="s">
        <v>1353</v>
      </c>
      <c r="D11396" s="55" t="s">
        <v>270</v>
      </c>
      <c r="E11396" s="55" t="s">
        <v>1425</v>
      </c>
      <c r="F11396" s="55">
        <v>8</v>
      </c>
      <c r="G11396" s="55">
        <v>0</v>
      </c>
    </row>
    <row r="11397" spans="2:7">
      <c r="B11397" s="55" t="s">
        <v>5067</v>
      </c>
      <c r="C11397" s="55" t="s">
        <v>1353</v>
      </c>
      <c r="D11397" s="55" t="s">
        <v>269</v>
      </c>
      <c r="E11397" s="55" t="s">
        <v>1454</v>
      </c>
      <c r="F11397" s="55">
        <v>0</v>
      </c>
      <c r="G11397" s="55">
        <v>0</v>
      </c>
    </row>
    <row r="11398" spans="2:7">
      <c r="B11398" s="55" t="s">
        <v>5067</v>
      </c>
      <c r="C11398" s="55" t="s">
        <v>1353</v>
      </c>
      <c r="D11398" s="55" t="s">
        <v>267</v>
      </c>
      <c r="E11398" s="55" t="s">
        <v>1455</v>
      </c>
      <c r="F11398" s="55">
        <v>3</v>
      </c>
      <c r="G11398" s="55">
        <v>3</v>
      </c>
    </row>
    <row r="11399" spans="2:7">
      <c r="B11399" s="55" t="s">
        <v>5067</v>
      </c>
      <c r="C11399" s="55" t="s">
        <v>1353</v>
      </c>
      <c r="D11399" s="55" t="s">
        <v>269</v>
      </c>
      <c r="E11399" s="55" t="s">
        <v>1455</v>
      </c>
      <c r="F11399" s="55">
        <v>10</v>
      </c>
      <c r="G11399" s="55">
        <v>10</v>
      </c>
    </row>
    <row r="11400" spans="2:7">
      <c r="B11400" s="55" t="s">
        <v>5067</v>
      </c>
      <c r="C11400" s="55" t="s">
        <v>1353</v>
      </c>
      <c r="D11400" s="55" t="s">
        <v>270</v>
      </c>
      <c r="E11400" s="55" t="s">
        <v>1455</v>
      </c>
      <c r="F11400" s="55">
        <v>31</v>
      </c>
      <c r="G11400" s="55">
        <v>0</v>
      </c>
    </row>
    <row r="11401" spans="2:7">
      <c r="B11401" s="55" t="s">
        <v>5067</v>
      </c>
      <c r="C11401" s="55" t="s">
        <v>114</v>
      </c>
      <c r="D11401" s="55" t="s">
        <v>269</v>
      </c>
      <c r="E11401" s="55" t="s">
        <v>1476</v>
      </c>
      <c r="F11401" s="55">
        <v>0</v>
      </c>
      <c r="G11401" s="55">
        <v>0</v>
      </c>
    </row>
    <row r="11402" spans="2:7">
      <c r="B11402" s="55" t="s">
        <v>5067</v>
      </c>
      <c r="C11402" s="55" t="s">
        <v>114</v>
      </c>
      <c r="D11402" s="55" t="s">
        <v>269</v>
      </c>
      <c r="E11402" s="55" t="s">
        <v>1488</v>
      </c>
      <c r="F11402" s="55">
        <v>0</v>
      </c>
      <c r="G11402" s="55">
        <v>0</v>
      </c>
    </row>
    <row r="11403" spans="2:7">
      <c r="B11403" s="55" t="s">
        <v>5067</v>
      </c>
      <c r="C11403" s="55" t="s">
        <v>114</v>
      </c>
      <c r="D11403" s="55" t="s">
        <v>267</v>
      </c>
      <c r="E11403" s="55" t="s">
        <v>1506</v>
      </c>
      <c r="F11403" s="55">
        <v>10</v>
      </c>
      <c r="G11403" s="55">
        <v>27</v>
      </c>
    </row>
    <row r="11404" spans="2:7">
      <c r="B11404" s="55" t="s">
        <v>5067</v>
      </c>
      <c r="C11404" s="55" t="s">
        <v>114</v>
      </c>
      <c r="D11404" s="55" t="s">
        <v>269</v>
      </c>
      <c r="E11404" s="55" t="s">
        <v>1506</v>
      </c>
      <c r="F11404" s="55">
        <v>4</v>
      </c>
      <c r="G11404" s="55">
        <v>10</v>
      </c>
    </row>
    <row r="11405" spans="2:7">
      <c r="B11405" s="55" t="s">
        <v>5067</v>
      </c>
      <c r="C11405" s="55" t="s">
        <v>114</v>
      </c>
      <c r="D11405" s="55" t="s">
        <v>270</v>
      </c>
      <c r="E11405" s="55" t="s">
        <v>1506</v>
      </c>
      <c r="F11405" s="55">
        <v>2</v>
      </c>
      <c r="G11405" s="55">
        <v>0</v>
      </c>
    </row>
    <row r="11406" spans="2:7">
      <c r="B11406" s="55" t="s">
        <v>5067</v>
      </c>
      <c r="C11406" s="55" t="s">
        <v>114</v>
      </c>
      <c r="D11406" s="55" t="s">
        <v>269</v>
      </c>
      <c r="E11406" s="55" t="s">
        <v>1514</v>
      </c>
      <c r="F11406" s="55">
        <v>0</v>
      </c>
      <c r="G11406" s="55">
        <v>0</v>
      </c>
    </row>
    <row r="11407" spans="2:7">
      <c r="B11407" s="55" t="s">
        <v>5067</v>
      </c>
      <c r="C11407" s="55" t="s">
        <v>114</v>
      </c>
      <c r="D11407" s="55" t="s">
        <v>270</v>
      </c>
      <c r="E11407" s="55" t="s">
        <v>1514</v>
      </c>
      <c r="F11407" s="55">
        <v>0</v>
      </c>
      <c r="G11407" s="55">
        <v>0</v>
      </c>
    </row>
    <row r="11408" spans="2:7">
      <c r="B11408" s="55" t="s">
        <v>5067</v>
      </c>
      <c r="C11408" s="55" t="s">
        <v>114</v>
      </c>
      <c r="D11408" s="55" t="s">
        <v>269</v>
      </c>
      <c r="E11408" s="55" t="s">
        <v>1522</v>
      </c>
      <c r="F11408" s="55">
        <v>0</v>
      </c>
      <c r="G11408" s="55">
        <v>0</v>
      </c>
    </row>
    <row r="11409" spans="2:7">
      <c r="B11409" s="55" t="s">
        <v>5067</v>
      </c>
      <c r="C11409" s="55" t="s">
        <v>114</v>
      </c>
      <c r="D11409" s="55" t="s">
        <v>269</v>
      </c>
      <c r="E11409" s="55" t="s">
        <v>1539</v>
      </c>
      <c r="F11409" s="55">
        <v>0</v>
      </c>
      <c r="G11409" s="55">
        <v>0</v>
      </c>
    </row>
    <row r="11410" spans="2:7">
      <c r="B11410" s="55" t="s">
        <v>5067</v>
      </c>
      <c r="C11410" s="55" t="s">
        <v>114</v>
      </c>
      <c r="D11410" s="55" t="s">
        <v>269</v>
      </c>
      <c r="E11410" s="55" t="s">
        <v>1549</v>
      </c>
      <c r="F11410" s="55">
        <v>0</v>
      </c>
      <c r="G11410" s="55">
        <v>0</v>
      </c>
    </row>
    <row r="11411" spans="2:7">
      <c r="B11411" s="55" t="s">
        <v>5067</v>
      </c>
      <c r="C11411" s="55" t="s">
        <v>114</v>
      </c>
      <c r="D11411" s="55" t="s">
        <v>269</v>
      </c>
      <c r="E11411" s="55" t="s">
        <v>1555</v>
      </c>
      <c r="F11411" s="55">
        <v>0</v>
      </c>
      <c r="G11411" s="55">
        <v>0</v>
      </c>
    </row>
    <row r="11412" spans="2:7">
      <c r="B11412" s="55" t="s">
        <v>5067</v>
      </c>
      <c r="C11412" s="55" t="s">
        <v>114</v>
      </c>
      <c r="D11412" s="55" t="s">
        <v>267</v>
      </c>
      <c r="E11412" s="55" t="s">
        <v>1556</v>
      </c>
      <c r="F11412" s="55">
        <v>0</v>
      </c>
      <c r="G11412" s="55">
        <v>0</v>
      </c>
    </row>
    <row r="11413" spans="2:7">
      <c r="B11413" s="55" t="s">
        <v>5067</v>
      </c>
      <c r="C11413" s="55" t="s">
        <v>114</v>
      </c>
      <c r="D11413" s="55" t="s">
        <v>269</v>
      </c>
      <c r="E11413" s="55" t="s">
        <v>1556</v>
      </c>
      <c r="F11413" s="55">
        <v>0</v>
      </c>
      <c r="G11413" s="55">
        <v>0</v>
      </c>
    </row>
    <row r="11414" spans="2:7">
      <c r="B11414" s="55" t="s">
        <v>5067</v>
      </c>
      <c r="C11414" s="55" t="s">
        <v>114</v>
      </c>
      <c r="D11414" s="55" t="s">
        <v>267</v>
      </c>
      <c r="E11414" s="55" t="s">
        <v>1560</v>
      </c>
      <c r="F11414" s="55">
        <v>0</v>
      </c>
      <c r="G11414" s="55">
        <v>30</v>
      </c>
    </row>
    <row r="11415" spans="2:7">
      <c r="B11415" s="55" t="s">
        <v>5067</v>
      </c>
      <c r="C11415" s="55" t="s">
        <v>114</v>
      </c>
      <c r="D11415" s="55" t="s">
        <v>270</v>
      </c>
      <c r="E11415" s="55" t="s">
        <v>1560</v>
      </c>
      <c r="F11415" s="55">
        <v>0</v>
      </c>
      <c r="G11415" s="55">
        <v>0</v>
      </c>
    </row>
    <row r="11416" spans="2:7">
      <c r="B11416" s="55" t="s">
        <v>5067</v>
      </c>
      <c r="C11416" s="55" t="s">
        <v>114</v>
      </c>
      <c r="D11416" s="55" t="s">
        <v>270</v>
      </c>
      <c r="E11416" s="55" t="s">
        <v>1566</v>
      </c>
      <c r="F11416" s="55">
        <v>0</v>
      </c>
      <c r="G11416" s="55">
        <v>0</v>
      </c>
    </row>
    <row r="11417" spans="2:7">
      <c r="B11417" s="55" t="s">
        <v>5067</v>
      </c>
      <c r="C11417" s="55" t="s">
        <v>114</v>
      </c>
      <c r="D11417" s="55" t="s">
        <v>269</v>
      </c>
      <c r="E11417" s="55" t="s">
        <v>1567</v>
      </c>
      <c r="F11417" s="55">
        <v>0</v>
      </c>
      <c r="G11417" s="55">
        <v>0</v>
      </c>
    </row>
    <row r="11418" spans="2:7">
      <c r="B11418" s="55" t="s">
        <v>5067</v>
      </c>
      <c r="C11418" s="55" t="s">
        <v>114</v>
      </c>
      <c r="D11418" s="55" t="s">
        <v>267</v>
      </c>
      <c r="E11418" s="55" t="s">
        <v>1570</v>
      </c>
      <c r="F11418" s="55">
        <v>8</v>
      </c>
      <c r="G11418" s="55">
        <v>0</v>
      </c>
    </row>
    <row r="11419" spans="2:7">
      <c r="B11419" s="55" t="s">
        <v>5067</v>
      </c>
      <c r="C11419" s="55" t="s">
        <v>114</v>
      </c>
      <c r="D11419" s="55" t="s">
        <v>269</v>
      </c>
      <c r="E11419" s="55" t="s">
        <v>1570</v>
      </c>
      <c r="F11419" s="55">
        <v>0</v>
      </c>
      <c r="G11419" s="55">
        <v>0</v>
      </c>
    </row>
    <row r="11420" spans="2:7">
      <c r="B11420" s="55" t="s">
        <v>5067</v>
      </c>
      <c r="C11420" s="55" t="s">
        <v>114</v>
      </c>
      <c r="D11420" s="55" t="s">
        <v>267</v>
      </c>
      <c r="E11420" s="55" t="s">
        <v>1573</v>
      </c>
      <c r="F11420" s="55">
        <v>0</v>
      </c>
      <c r="G11420" s="55">
        <v>1</v>
      </c>
    </row>
    <row r="11421" spans="2:7">
      <c r="B11421" s="55" t="s">
        <v>5067</v>
      </c>
      <c r="C11421" s="55" t="s">
        <v>114</v>
      </c>
      <c r="D11421" s="55" t="s">
        <v>269</v>
      </c>
      <c r="E11421" s="55" t="s">
        <v>1573</v>
      </c>
      <c r="F11421" s="55">
        <v>0</v>
      </c>
      <c r="G11421" s="55">
        <v>3</v>
      </c>
    </row>
    <row r="11422" spans="2:7">
      <c r="B11422" s="55" t="s">
        <v>5067</v>
      </c>
      <c r="C11422" s="55" t="s">
        <v>114</v>
      </c>
      <c r="D11422" s="55" t="s">
        <v>270</v>
      </c>
      <c r="E11422" s="55" t="s">
        <v>1573</v>
      </c>
      <c r="F11422" s="55">
        <v>0</v>
      </c>
      <c r="G11422" s="55">
        <v>0</v>
      </c>
    </row>
    <row r="11423" spans="2:7">
      <c r="B11423" s="55" t="s">
        <v>5067</v>
      </c>
      <c r="C11423" s="55" t="s">
        <v>114</v>
      </c>
      <c r="D11423" s="55" t="s">
        <v>267</v>
      </c>
      <c r="E11423" s="55" t="s">
        <v>1579</v>
      </c>
      <c r="F11423" s="55">
        <v>0</v>
      </c>
      <c r="G11423" s="55">
        <v>0</v>
      </c>
    </row>
    <row r="11424" spans="2:7">
      <c r="B11424" s="55" t="s">
        <v>5067</v>
      </c>
      <c r="C11424" s="55" t="s">
        <v>114</v>
      </c>
      <c r="D11424" s="55" t="s">
        <v>270</v>
      </c>
      <c r="E11424" s="55" t="s">
        <v>1579</v>
      </c>
      <c r="F11424" s="55">
        <v>0</v>
      </c>
      <c r="G11424" s="55">
        <v>0</v>
      </c>
    </row>
    <row r="11425" spans="2:7">
      <c r="B11425" s="55" t="s">
        <v>5067</v>
      </c>
      <c r="C11425" s="55" t="s">
        <v>117</v>
      </c>
      <c r="D11425" s="55" t="s">
        <v>269</v>
      </c>
      <c r="E11425" s="55" t="s">
        <v>1585</v>
      </c>
      <c r="F11425" s="55">
        <v>0</v>
      </c>
      <c r="G11425" s="55">
        <v>0</v>
      </c>
    </row>
    <row r="11426" spans="2:7">
      <c r="B11426" s="55" t="s">
        <v>5067</v>
      </c>
      <c r="C11426" s="55" t="s">
        <v>117</v>
      </c>
      <c r="D11426" s="55" t="s">
        <v>267</v>
      </c>
      <c r="E11426" s="55" t="s">
        <v>1591</v>
      </c>
      <c r="F11426" s="55">
        <v>0</v>
      </c>
      <c r="G11426" s="55">
        <v>0</v>
      </c>
    </row>
    <row r="11427" spans="2:7">
      <c r="B11427" s="55" t="s">
        <v>5067</v>
      </c>
      <c r="C11427" s="55" t="s">
        <v>117</v>
      </c>
      <c r="D11427" s="55" t="s">
        <v>269</v>
      </c>
      <c r="E11427" s="55" t="s">
        <v>1599</v>
      </c>
      <c r="F11427" s="55">
        <v>0</v>
      </c>
      <c r="G11427" s="55">
        <v>0</v>
      </c>
    </row>
    <row r="11428" spans="2:7">
      <c r="B11428" s="55" t="s">
        <v>5067</v>
      </c>
      <c r="C11428" s="55" t="s">
        <v>117</v>
      </c>
      <c r="D11428" s="55" t="s">
        <v>267</v>
      </c>
      <c r="E11428" s="55" t="s">
        <v>286</v>
      </c>
      <c r="F11428" s="55">
        <v>2</v>
      </c>
      <c r="G11428" s="55">
        <v>0</v>
      </c>
    </row>
    <row r="11429" spans="2:7">
      <c r="B11429" s="55" t="s">
        <v>5067</v>
      </c>
      <c r="C11429" s="55" t="s">
        <v>117</v>
      </c>
      <c r="D11429" s="55" t="s">
        <v>269</v>
      </c>
      <c r="E11429" s="55" t="s">
        <v>286</v>
      </c>
      <c r="F11429" s="55">
        <v>3</v>
      </c>
      <c r="G11429" s="55">
        <v>6</v>
      </c>
    </row>
    <row r="11430" spans="2:7">
      <c r="B11430" s="55" t="s">
        <v>5067</v>
      </c>
      <c r="C11430" s="55" t="s">
        <v>117</v>
      </c>
      <c r="D11430" s="55" t="s">
        <v>270</v>
      </c>
      <c r="E11430" s="55" t="s">
        <v>286</v>
      </c>
      <c r="F11430" s="55">
        <v>12</v>
      </c>
      <c r="G11430" s="55">
        <v>13</v>
      </c>
    </row>
    <row r="11431" spans="2:7">
      <c r="B11431" s="55" t="s">
        <v>5067</v>
      </c>
      <c r="C11431" s="55" t="s">
        <v>117</v>
      </c>
      <c r="D11431" s="55" t="s">
        <v>267</v>
      </c>
      <c r="E11431" s="55" t="s">
        <v>1606</v>
      </c>
      <c r="F11431" s="55">
        <v>10</v>
      </c>
      <c r="G11431" s="55">
        <v>0</v>
      </c>
    </row>
    <row r="11432" spans="2:7">
      <c r="B11432" s="55" t="s">
        <v>5067</v>
      </c>
      <c r="C11432" s="55" t="s">
        <v>117</v>
      </c>
      <c r="D11432" s="55" t="s">
        <v>267</v>
      </c>
      <c r="E11432" s="55" t="s">
        <v>1611</v>
      </c>
      <c r="F11432" s="55">
        <v>0</v>
      </c>
      <c r="G11432" s="55">
        <v>0</v>
      </c>
    </row>
    <row r="11433" spans="2:7">
      <c r="B11433" s="55" t="s">
        <v>5067</v>
      </c>
      <c r="C11433" s="55" t="s">
        <v>117</v>
      </c>
      <c r="D11433" s="55" t="s">
        <v>269</v>
      </c>
      <c r="E11433" s="55" t="s">
        <v>1611</v>
      </c>
      <c r="F11433" s="55">
        <v>0</v>
      </c>
      <c r="G11433" s="55">
        <v>0</v>
      </c>
    </row>
    <row r="11434" spans="2:7">
      <c r="B11434" s="55" t="s">
        <v>5067</v>
      </c>
      <c r="C11434" s="55" t="s">
        <v>117</v>
      </c>
      <c r="D11434" s="55" t="s">
        <v>270</v>
      </c>
      <c r="E11434" s="55" t="s">
        <v>1611</v>
      </c>
      <c r="F11434" s="55">
        <v>0</v>
      </c>
      <c r="G11434" s="55">
        <v>0</v>
      </c>
    </row>
    <row r="11435" spans="2:7">
      <c r="B11435" s="55" t="s">
        <v>5067</v>
      </c>
      <c r="C11435" s="55" t="s">
        <v>117</v>
      </c>
      <c r="D11435" s="55" t="s">
        <v>270</v>
      </c>
      <c r="E11435" s="55" t="s">
        <v>1612</v>
      </c>
      <c r="F11435" s="55">
        <v>0</v>
      </c>
      <c r="G11435" s="55">
        <v>0</v>
      </c>
    </row>
    <row r="11436" spans="2:7">
      <c r="B11436" s="55" t="s">
        <v>5067</v>
      </c>
      <c r="C11436" s="55" t="s">
        <v>117</v>
      </c>
      <c r="D11436" s="55" t="s">
        <v>269</v>
      </c>
      <c r="E11436" s="55" t="s">
        <v>1633</v>
      </c>
      <c r="F11436" s="55">
        <v>0</v>
      </c>
      <c r="G11436" s="55">
        <v>2</v>
      </c>
    </row>
    <row r="11437" spans="2:7">
      <c r="B11437" s="55" t="s">
        <v>5067</v>
      </c>
      <c r="C11437" s="55" t="s">
        <v>117</v>
      </c>
      <c r="D11437" s="55" t="s">
        <v>269</v>
      </c>
      <c r="E11437" s="55" t="s">
        <v>1635</v>
      </c>
      <c r="F11437" s="55">
        <v>0</v>
      </c>
      <c r="G11437" s="55">
        <v>0</v>
      </c>
    </row>
    <row r="11438" spans="2:7">
      <c r="B11438" s="55" t="s">
        <v>5067</v>
      </c>
      <c r="C11438" s="55" t="s">
        <v>117</v>
      </c>
      <c r="D11438" s="55" t="s">
        <v>267</v>
      </c>
      <c r="E11438" s="55" t="s">
        <v>1652</v>
      </c>
      <c r="F11438" s="55">
        <v>0</v>
      </c>
      <c r="G11438" s="55">
        <v>0</v>
      </c>
    </row>
    <row r="11439" spans="2:7">
      <c r="B11439" s="55" t="s">
        <v>5067</v>
      </c>
      <c r="C11439" s="55" t="s">
        <v>117</v>
      </c>
      <c r="D11439" s="55" t="s">
        <v>270</v>
      </c>
      <c r="E11439" s="55" t="s">
        <v>1652</v>
      </c>
      <c r="F11439" s="55">
        <v>0</v>
      </c>
      <c r="G11439" s="55">
        <v>0</v>
      </c>
    </row>
    <row r="11440" spans="2:7">
      <c r="B11440" s="55" t="s">
        <v>5067</v>
      </c>
      <c r="C11440" s="55" t="s">
        <v>120</v>
      </c>
      <c r="D11440" s="55" t="s">
        <v>269</v>
      </c>
      <c r="E11440" s="55" t="s">
        <v>1668</v>
      </c>
      <c r="F11440" s="55">
        <v>0</v>
      </c>
      <c r="G11440" s="55">
        <v>4</v>
      </c>
    </row>
    <row r="11441" spans="2:7">
      <c r="B11441" s="55" t="s">
        <v>5067</v>
      </c>
      <c r="C11441" s="55" t="s">
        <v>120</v>
      </c>
      <c r="D11441" s="55" t="s">
        <v>270</v>
      </c>
      <c r="E11441" s="55" t="s">
        <v>1668</v>
      </c>
      <c r="F11441" s="55">
        <v>3</v>
      </c>
      <c r="G11441" s="55">
        <v>0</v>
      </c>
    </row>
    <row r="11442" spans="2:7">
      <c r="B11442" s="55" t="s">
        <v>5067</v>
      </c>
      <c r="C11442" s="55" t="s">
        <v>120</v>
      </c>
      <c r="D11442" s="55" t="s">
        <v>267</v>
      </c>
      <c r="E11442" s="55" t="s">
        <v>1680</v>
      </c>
      <c r="F11442" s="55">
        <v>0</v>
      </c>
      <c r="G11442" s="55">
        <v>0</v>
      </c>
    </row>
    <row r="11443" spans="2:7">
      <c r="B11443" s="55" t="s">
        <v>5067</v>
      </c>
      <c r="C11443" s="55" t="s">
        <v>120</v>
      </c>
      <c r="D11443" s="55" t="s">
        <v>267</v>
      </c>
      <c r="E11443" s="55" t="s">
        <v>1712</v>
      </c>
      <c r="F11443" s="55">
        <v>0</v>
      </c>
      <c r="G11443" s="55">
        <v>61</v>
      </c>
    </row>
    <row r="11444" spans="2:7">
      <c r="B11444" s="55" t="s">
        <v>5067</v>
      </c>
      <c r="C11444" s="55" t="s">
        <v>120</v>
      </c>
      <c r="D11444" s="55" t="s">
        <v>267</v>
      </c>
      <c r="E11444" s="55" t="s">
        <v>1717</v>
      </c>
      <c r="F11444" s="55">
        <v>0</v>
      </c>
      <c r="G11444" s="55">
        <v>12</v>
      </c>
    </row>
    <row r="11445" spans="2:7">
      <c r="B11445" s="55" t="s">
        <v>5067</v>
      </c>
      <c r="C11445" s="55" t="s">
        <v>120</v>
      </c>
      <c r="D11445" s="55" t="s">
        <v>270</v>
      </c>
      <c r="E11445" s="55" t="s">
        <v>1717</v>
      </c>
      <c r="F11445" s="55">
        <v>0</v>
      </c>
      <c r="G11445" s="55">
        <v>0</v>
      </c>
    </row>
    <row r="11446" spans="2:7">
      <c r="B11446" s="55" t="s">
        <v>5067</v>
      </c>
      <c r="C11446" s="55" t="s">
        <v>120</v>
      </c>
      <c r="D11446" s="55" t="s">
        <v>267</v>
      </c>
      <c r="E11446" s="55" t="s">
        <v>1723</v>
      </c>
      <c r="F11446" s="55">
        <v>0</v>
      </c>
      <c r="G11446" s="55">
        <v>0</v>
      </c>
    </row>
    <row r="11447" spans="2:7">
      <c r="B11447" s="55" t="s">
        <v>5067</v>
      </c>
      <c r="C11447" s="55" t="s">
        <v>120</v>
      </c>
      <c r="D11447" s="55" t="s">
        <v>267</v>
      </c>
      <c r="E11447" s="55" t="s">
        <v>1764</v>
      </c>
      <c r="F11447" s="55">
        <v>0</v>
      </c>
      <c r="G11447" s="55">
        <v>0</v>
      </c>
    </row>
    <row r="11448" spans="2:7">
      <c r="B11448" s="55" t="s">
        <v>5067</v>
      </c>
      <c r="C11448" s="55" t="s">
        <v>120</v>
      </c>
      <c r="D11448" s="55" t="s">
        <v>269</v>
      </c>
      <c r="E11448" s="55" t="s">
        <v>1770</v>
      </c>
      <c r="F11448" s="55">
        <v>0</v>
      </c>
      <c r="G11448" s="55">
        <v>1</v>
      </c>
    </row>
    <row r="11449" spans="2:7">
      <c r="B11449" s="55" t="s">
        <v>5067</v>
      </c>
      <c r="C11449" s="55" t="s">
        <v>120</v>
      </c>
      <c r="D11449" s="55" t="s">
        <v>270</v>
      </c>
      <c r="E11449" s="55" t="s">
        <v>1770</v>
      </c>
      <c r="F11449" s="55">
        <v>0</v>
      </c>
      <c r="G11449" s="55">
        <v>1</v>
      </c>
    </row>
    <row r="11450" spans="2:7">
      <c r="B11450" s="55" t="s">
        <v>5067</v>
      </c>
      <c r="C11450" s="55" t="s">
        <v>120</v>
      </c>
      <c r="D11450" s="55" t="s">
        <v>267</v>
      </c>
      <c r="E11450" s="55" t="s">
        <v>1802</v>
      </c>
      <c r="F11450" s="55">
        <v>0</v>
      </c>
      <c r="G11450" s="55">
        <v>0</v>
      </c>
    </row>
    <row r="11451" spans="2:7">
      <c r="B11451" s="55" t="s">
        <v>5067</v>
      </c>
      <c r="C11451" s="55" t="s">
        <v>120</v>
      </c>
      <c r="D11451" s="55" t="s">
        <v>267</v>
      </c>
      <c r="E11451" s="55" t="s">
        <v>1838</v>
      </c>
      <c r="F11451" s="55">
        <v>0</v>
      </c>
      <c r="G11451" s="55">
        <v>0</v>
      </c>
    </row>
    <row r="11452" spans="2:7">
      <c r="B11452" s="55" t="s">
        <v>5067</v>
      </c>
      <c r="C11452" s="55" t="s">
        <v>120</v>
      </c>
      <c r="D11452" s="55" t="s">
        <v>267</v>
      </c>
      <c r="E11452" s="55" t="s">
        <v>1952</v>
      </c>
      <c r="F11452" s="55">
        <v>0</v>
      </c>
      <c r="G11452" s="55">
        <v>0</v>
      </c>
    </row>
    <row r="11453" spans="2:7">
      <c r="B11453" s="55" t="s">
        <v>5067</v>
      </c>
      <c r="C11453" s="55" t="s">
        <v>120</v>
      </c>
      <c r="D11453" s="55" t="s">
        <v>269</v>
      </c>
      <c r="E11453" s="55" t="s">
        <v>1952</v>
      </c>
      <c r="F11453" s="55">
        <v>0</v>
      </c>
      <c r="G11453" s="55">
        <v>0</v>
      </c>
    </row>
    <row r="11454" spans="2:7">
      <c r="B11454" s="55" t="s">
        <v>5067</v>
      </c>
      <c r="C11454" s="55" t="s">
        <v>120</v>
      </c>
      <c r="D11454" s="55" t="s">
        <v>267</v>
      </c>
      <c r="E11454" s="55" t="s">
        <v>1964</v>
      </c>
      <c r="F11454" s="55">
        <v>0</v>
      </c>
      <c r="G11454" s="55">
        <v>2</v>
      </c>
    </row>
    <row r="11455" spans="2:7">
      <c r="B11455" s="55" t="s">
        <v>5067</v>
      </c>
      <c r="C11455" s="55" t="s">
        <v>120</v>
      </c>
      <c r="D11455" s="55" t="s">
        <v>269</v>
      </c>
      <c r="E11455" s="55" t="s">
        <v>1964</v>
      </c>
      <c r="F11455" s="55">
        <v>0</v>
      </c>
      <c r="G11455" s="55">
        <v>0</v>
      </c>
    </row>
    <row r="11456" spans="2:7">
      <c r="B11456" s="55" t="s">
        <v>5067</v>
      </c>
      <c r="C11456" s="55" t="s">
        <v>120</v>
      </c>
      <c r="D11456" s="55" t="s">
        <v>267</v>
      </c>
      <c r="E11456" s="55" t="s">
        <v>1993</v>
      </c>
      <c r="F11456" s="55">
        <v>0</v>
      </c>
      <c r="G11456" s="55">
        <v>100</v>
      </c>
    </row>
    <row r="11457" spans="2:7">
      <c r="B11457" s="55" t="s">
        <v>5067</v>
      </c>
      <c r="C11457" s="55" t="s">
        <v>120</v>
      </c>
      <c r="D11457" s="55" t="s">
        <v>267</v>
      </c>
      <c r="E11457" s="55" t="s">
        <v>1999</v>
      </c>
      <c r="F11457" s="55">
        <v>0</v>
      </c>
      <c r="G11457" s="55">
        <v>1</v>
      </c>
    </row>
    <row r="11458" spans="2:7">
      <c r="B11458" s="55" t="s">
        <v>5067</v>
      </c>
      <c r="C11458" s="55" t="s">
        <v>120</v>
      </c>
      <c r="D11458" s="55" t="s">
        <v>267</v>
      </c>
      <c r="E11458" s="55" t="s">
        <v>2004</v>
      </c>
      <c r="F11458" s="55">
        <v>0</v>
      </c>
      <c r="G11458" s="55">
        <v>0</v>
      </c>
    </row>
    <row r="11459" spans="2:7">
      <c r="B11459" s="55" t="s">
        <v>5067</v>
      </c>
      <c r="C11459" s="55" t="s">
        <v>120</v>
      </c>
      <c r="D11459" s="55" t="s">
        <v>267</v>
      </c>
      <c r="E11459" s="55" t="s">
        <v>2023</v>
      </c>
      <c r="F11459" s="55">
        <v>3</v>
      </c>
      <c r="G11459" s="55">
        <v>34</v>
      </c>
    </row>
    <row r="11460" spans="2:7">
      <c r="B11460" s="55" t="s">
        <v>5067</v>
      </c>
      <c r="C11460" s="55" t="s">
        <v>120</v>
      </c>
      <c r="D11460" s="55" t="s">
        <v>269</v>
      </c>
      <c r="E11460" s="55" t="s">
        <v>2023</v>
      </c>
      <c r="F11460" s="55">
        <v>0</v>
      </c>
      <c r="G11460" s="55">
        <v>0</v>
      </c>
    </row>
    <row r="11461" spans="2:7">
      <c r="B11461" s="55" t="s">
        <v>5067</v>
      </c>
      <c r="C11461" s="55" t="s">
        <v>120</v>
      </c>
      <c r="D11461" s="55" t="s">
        <v>267</v>
      </c>
      <c r="E11461" s="55" t="s">
        <v>2052</v>
      </c>
      <c r="F11461" s="55">
        <v>11</v>
      </c>
      <c r="G11461" s="55">
        <v>7</v>
      </c>
    </row>
    <row r="11462" spans="2:7">
      <c r="B11462" s="55" t="s">
        <v>5067</v>
      </c>
      <c r="C11462" s="55" t="s">
        <v>120</v>
      </c>
      <c r="D11462" s="55" t="s">
        <v>269</v>
      </c>
      <c r="E11462" s="55" t="s">
        <v>2052</v>
      </c>
      <c r="F11462" s="55">
        <v>0</v>
      </c>
      <c r="G11462" s="55">
        <v>0</v>
      </c>
    </row>
    <row r="11463" spans="2:7">
      <c r="B11463" s="55" t="s">
        <v>5067</v>
      </c>
      <c r="C11463" s="55" t="s">
        <v>120</v>
      </c>
      <c r="D11463" s="55" t="s">
        <v>270</v>
      </c>
      <c r="E11463" s="55" t="s">
        <v>2052</v>
      </c>
      <c r="F11463" s="55">
        <v>0</v>
      </c>
      <c r="G11463" s="55">
        <v>0</v>
      </c>
    </row>
    <row r="11464" spans="2:7">
      <c r="B11464" s="55" t="s">
        <v>5067</v>
      </c>
      <c r="C11464" s="55" t="s">
        <v>120</v>
      </c>
      <c r="D11464" s="55" t="s">
        <v>267</v>
      </c>
      <c r="E11464" s="55" t="s">
        <v>2067</v>
      </c>
      <c r="F11464" s="55">
        <v>0</v>
      </c>
      <c r="G11464" s="55">
        <v>0</v>
      </c>
    </row>
    <row r="11465" spans="2:7">
      <c r="B11465" s="55" t="s">
        <v>5067</v>
      </c>
      <c r="C11465" s="55" t="s">
        <v>120</v>
      </c>
      <c r="D11465" s="55" t="s">
        <v>267</v>
      </c>
      <c r="E11465" s="55" t="s">
        <v>2133</v>
      </c>
      <c r="F11465" s="55">
        <v>9</v>
      </c>
      <c r="G11465" s="55">
        <v>20</v>
      </c>
    </row>
    <row r="11466" spans="2:7">
      <c r="B11466" s="55" t="s">
        <v>5067</v>
      </c>
      <c r="C11466" s="55" t="s">
        <v>120</v>
      </c>
      <c r="D11466" s="55" t="s">
        <v>269</v>
      </c>
      <c r="E11466" s="55" t="s">
        <v>2133</v>
      </c>
      <c r="F11466" s="55">
        <v>0</v>
      </c>
      <c r="G11466" s="55">
        <v>0</v>
      </c>
    </row>
    <row r="11467" spans="2:7">
      <c r="B11467" s="55" t="s">
        <v>5067</v>
      </c>
      <c r="C11467" s="55" t="s">
        <v>120</v>
      </c>
      <c r="D11467" s="55" t="s">
        <v>267</v>
      </c>
      <c r="E11467" s="55" t="s">
        <v>2145</v>
      </c>
      <c r="F11467" s="55">
        <v>0</v>
      </c>
      <c r="G11467" s="55">
        <v>2</v>
      </c>
    </row>
    <row r="11468" spans="2:7">
      <c r="B11468" s="55" t="s">
        <v>5067</v>
      </c>
      <c r="C11468" s="55" t="s">
        <v>120</v>
      </c>
      <c r="D11468" s="55" t="s">
        <v>267</v>
      </c>
      <c r="E11468" s="55" t="s">
        <v>2183</v>
      </c>
      <c r="F11468" s="55">
        <v>0</v>
      </c>
      <c r="G11468" s="55">
        <v>0</v>
      </c>
    </row>
    <row r="11469" spans="2:7">
      <c r="B11469" s="55" t="s">
        <v>5067</v>
      </c>
      <c r="C11469" s="55" t="s">
        <v>120</v>
      </c>
      <c r="D11469" s="55" t="s">
        <v>267</v>
      </c>
      <c r="E11469" s="55" t="s">
        <v>2184</v>
      </c>
      <c r="F11469" s="55">
        <v>0</v>
      </c>
      <c r="G11469" s="55">
        <v>0</v>
      </c>
    </row>
    <row r="11470" spans="2:7">
      <c r="B11470" s="55" t="s">
        <v>5067</v>
      </c>
      <c r="C11470" s="55" t="s">
        <v>120</v>
      </c>
      <c r="D11470" s="55" t="s">
        <v>267</v>
      </c>
      <c r="E11470" s="55" t="s">
        <v>2227</v>
      </c>
      <c r="F11470" s="55">
        <v>0</v>
      </c>
      <c r="G11470" s="55">
        <v>0</v>
      </c>
    </row>
    <row r="11471" spans="2:7">
      <c r="B11471" s="55" t="s">
        <v>5067</v>
      </c>
      <c r="C11471" s="55" t="s">
        <v>120</v>
      </c>
      <c r="D11471" s="55" t="s">
        <v>267</v>
      </c>
      <c r="E11471" s="55" t="s">
        <v>2231</v>
      </c>
      <c r="F11471" s="55">
        <v>0</v>
      </c>
      <c r="G11471" s="55">
        <v>30</v>
      </c>
    </row>
    <row r="11472" spans="2:7">
      <c r="B11472" s="55" t="s">
        <v>5067</v>
      </c>
      <c r="C11472" s="55" t="s">
        <v>120</v>
      </c>
      <c r="D11472" s="55" t="s">
        <v>267</v>
      </c>
      <c r="E11472" s="55" t="s">
        <v>2236</v>
      </c>
      <c r="F11472" s="55">
        <v>0</v>
      </c>
      <c r="G11472" s="55">
        <v>0</v>
      </c>
    </row>
    <row r="11473" spans="2:7">
      <c r="B11473" s="55" t="s">
        <v>5067</v>
      </c>
      <c r="C11473" s="55" t="s">
        <v>120</v>
      </c>
      <c r="D11473" s="55" t="s">
        <v>267</v>
      </c>
      <c r="E11473" s="55" t="s">
        <v>763</v>
      </c>
      <c r="F11473" s="55">
        <v>0</v>
      </c>
      <c r="G11473" s="55">
        <v>0</v>
      </c>
    </row>
    <row r="11474" spans="2:7">
      <c r="B11474" s="55" t="s">
        <v>5067</v>
      </c>
      <c r="C11474" s="55" t="s">
        <v>120</v>
      </c>
      <c r="D11474" s="55" t="s">
        <v>267</v>
      </c>
      <c r="E11474" s="55" t="s">
        <v>2324</v>
      </c>
      <c r="F11474" s="55">
        <v>0</v>
      </c>
      <c r="G11474" s="55">
        <v>0</v>
      </c>
    </row>
    <row r="11475" spans="2:7">
      <c r="B11475" s="55" t="s">
        <v>5067</v>
      </c>
      <c r="C11475" s="55" t="s">
        <v>120</v>
      </c>
      <c r="D11475" s="55" t="s">
        <v>269</v>
      </c>
      <c r="E11475" s="55" t="s">
        <v>2381</v>
      </c>
      <c r="F11475" s="55">
        <v>0</v>
      </c>
      <c r="G11475" s="55">
        <v>0</v>
      </c>
    </row>
    <row r="11476" spans="2:7">
      <c r="B11476" s="55" t="s">
        <v>5067</v>
      </c>
      <c r="C11476" s="55" t="s">
        <v>120</v>
      </c>
      <c r="D11476" s="55" t="s">
        <v>267</v>
      </c>
      <c r="E11476" s="55" t="s">
        <v>2384</v>
      </c>
      <c r="F11476" s="55">
        <v>0</v>
      </c>
      <c r="G11476" s="55">
        <v>0</v>
      </c>
    </row>
    <row r="11477" spans="2:7">
      <c r="B11477" s="55" t="s">
        <v>5067</v>
      </c>
      <c r="C11477" s="55" t="s">
        <v>120</v>
      </c>
      <c r="D11477" s="55" t="s">
        <v>269</v>
      </c>
      <c r="E11477" s="55" t="s">
        <v>2384</v>
      </c>
      <c r="F11477" s="55">
        <v>0</v>
      </c>
      <c r="G11477" s="55">
        <v>0</v>
      </c>
    </row>
    <row r="11478" spans="2:7">
      <c r="B11478" s="55" t="s">
        <v>5067</v>
      </c>
      <c r="C11478" s="55" t="s">
        <v>120</v>
      </c>
      <c r="D11478" s="55" t="s">
        <v>267</v>
      </c>
      <c r="E11478" s="55" t="s">
        <v>2424</v>
      </c>
      <c r="F11478" s="55">
        <v>0</v>
      </c>
      <c r="G11478" s="55">
        <v>6</v>
      </c>
    </row>
    <row r="11479" spans="2:7">
      <c r="B11479" s="55" t="s">
        <v>5067</v>
      </c>
      <c r="C11479" s="55" t="s">
        <v>120</v>
      </c>
      <c r="D11479" s="55" t="s">
        <v>267</v>
      </c>
      <c r="E11479" s="55" t="s">
        <v>2432</v>
      </c>
      <c r="F11479" s="55">
        <v>0</v>
      </c>
      <c r="G11479" s="55">
        <v>0</v>
      </c>
    </row>
    <row r="11480" spans="2:7">
      <c r="B11480" s="55" t="s">
        <v>5067</v>
      </c>
      <c r="C11480" s="55" t="s">
        <v>120</v>
      </c>
      <c r="D11480" s="55" t="s">
        <v>267</v>
      </c>
      <c r="E11480" s="55" t="s">
        <v>2439</v>
      </c>
      <c r="F11480" s="55">
        <v>0</v>
      </c>
      <c r="G11480" s="55">
        <v>0</v>
      </c>
    </row>
    <row r="11481" spans="2:7">
      <c r="B11481" s="55" t="s">
        <v>5067</v>
      </c>
      <c r="C11481" s="55" t="s">
        <v>120</v>
      </c>
      <c r="D11481" s="55" t="s">
        <v>267</v>
      </c>
      <c r="E11481" s="55" t="s">
        <v>2442</v>
      </c>
      <c r="F11481" s="55">
        <v>0</v>
      </c>
      <c r="G11481" s="55">
        <v>0</v>
      </c>
    </row>
    <row r="11482" spans="2:7">
      <c r="B11482" s="55" t="s">
        <v>5067</v>
      </c>
      <c r="C11482" s="55" t="s">
        <v>120</v>
      </c>
      <c r="D11482" s="55" t="s">
        <v>269</v>
      </c>
      <c r="E11482" s="55" t="s">
        <v>2442</v>
      </c>
      <c r="F11482" s="55">
        <v>0</v>
      </c>
      <c r="G11482" s="55">
        <v>1</v>
      </c>
    </row>
    <row r="11483" spans="2:7">
      <c r="B11483" s="55" t="s">
        <v>5067</v>
      </c>
      <c r="C11483" s="55" t="s">
        <v>120</v>
      </c>
      <c r="D11483" s="55" t="s">
        <v>270</v>
      </c>
      <c r="E11483" s="55" t="s">
        <v>2442</v>
      </c>
      <c r="F11483" s="55">
        <v>0</v>
      </c>
      <c r="G11483" s="55">
        <v>4</v>
      </c>
    </row>
    <row r="11484" spans="2:7">
      <c r="B11484" s="55" t="s">
        <v>5067</v>
      </c>
      <c r="C11484" s="55" t="s">
        <v>120</v>
      </c>
      <c r="D11484" s="55" t="s">
        <v>267</v>
      </c>
      <c r="E11484" s="55" t="s">
        <v>2451</v>
      </c>
      <c r="F11484" s="55">
        <v>0</v>
      </c>
      <c r="G11484" s="55">
        <v>0</v>
      </c>
    </row>
    <row r="11485" spans="2:7">
      <c r="B11485" s="55" t="s">
        <v>5067</v>
      </c>
      <c r="C11485" s="55" t="s">
        <v>120</v>
      </c>
      <c r="D11485" s="55" t="s">
        <v>267</v>
      </c>
      <c r="E11485" s="55" t="s">
        <v>353</v>
      </c>
      <c r="F11485" s="55">
        <v>2</v>
      </c>
      <c r="G11485" s="55">
        <v>2</v>
      </c>
    </row>
    <row r="11486" spans="2:7">
      <c r="B11486" s="55" t="s">
        <v>5067</v>
      </c>
      <c r="C11486" s="55" t="s">
        <v>2467</v>
      </c>
      <c r="D11486" s="55" t="s">
        <v>267</v>
      </c>
      <c r="E11486" s="55" t="s">
        <v>2482</v>
      </c>
      <c r="F11486" s="55">
        <v>38</v>
      </c>
      <c r="G11486" s="55">
        <v>43</v>
      </c>
    </row>
    <row r="11487" spans="2:7">
      <c r="B11487" s="55" t="s">
        <v>5067</v>
      </c>
      <c r="C11487" s="55" t="s">
        <v>2467</v>
      </c>
      <c r="D11487" s="55" t="s">
        <v>269</v>
      </c>
      <c r="E11487" s="55" t="s">
        <v>2482</v>
      </c>
      <c r="F11487" s="55">
        <v>36</v>
      </c>
      <c r="G11487" s="55">
        <v>48</v>
      </c>
    </row>
    <row r="11488" spans="2:7">
      <c r="B11488" s="55" t="s">
        <v>5067</v>
      </c>
      <c r="C11488" s="55" t="s">
        <v>2467</v>
      </c>
      <c r="D11488" s="55" t="s">
        <v>270</v>
      </c>
      <c r="E11488" s="55" t="s">
        <v>2482</v>
      </c>
      <c r="F11488" s="55">
        <v>160</v>
      </c>
      <c r="G11488" s="55">
        <v>94</v>
      </c>
    </row>
    <row r="11489" spans="2:7">
      <c r="B11489" s="55" t="s">
        <v>5067</v>
      </c>
      <c r="C11489" s="55" t="s">
        <v>2467</v>
      </c>
      <c r="D11489" s="55" t="s">
        <v>269</v>
      </c>
      <c r="E11489" s="55" t="s">
        <v>996</v>
      </c>
      <c r="F11489" s="55">
        <v>0</v>
      </c>
      <c r="G11489" s="55">
        <v>0</v>
      </c>
    </row>
    <row r="11490" spans="2:7">
      <c r="B11490" s="55" t="s">
        <v>5067</v>
      </c>
      <c r="C11490" s="55" t="s">
        <v>2467</v>
      </c>
      <c r="D11490" s="55" t="s">
        <v>269</v>
      </c>
      <c r="E11490" s="55" t="s">
        <v>2571</v>
      </c>
      <c r="F11490" s="55">
        <v>0</v>
      </c>
      <c r="G11490" s="55">
        <v>0</v>
      </c>
    </row>
    <row r="11491" spans="2:7">
      <c r="B11491" s="55" t="s">
        <v>5067</v>
      </c>
      <c r="C11491" s="55" t="s">
        <v>2467</v>
      </c>
      <c r="D11491" s="55" t="s">
        <v>270</v>
      </c>
      <c r="E11491" s="55" t="s">
        <v>2571</v>
      </c>
      <c r="F11491" s="55">
        <v>0</v>
      </c>
      <c r="G11491" s="55">
        <v>0</v>
      </c>
    </row>
    <row r="11492" spans="2:7">
      <c r="B11492" s="55" t="s">
        <v>5067</v>
      </c>
      <c r="C11492" s="55" t="s">
        <v>2467</v>
      </c>
      <c r="D11492" s="55" t="s">
        <v>269</v>
      </c>
      <c r="E11492" s="55" t="s">
        <v>2589</v>
      </c>
      <c r="F11492" s="55">
        <v>0</v>
      </c>
      <c r="G11492" s="55">
        <v>0</v>
      </c>
    </row>
    <row r="11493" spans="2:7">
      <c r="B11493" s="55" t="s">
        <v>5067</v>
      </c>
      <c r="C11493" s="55" t="s">
        <v>2467</v>
      </c>
      <c r="D11493" s="55" t="s">
        <v>270</v>
      </c>
      <c r="E11493" s="55" t="s">
        <v>2589</v>
      </c>
      <c r="F11493" s="55">
        <v>0</v>
      </c>
      <c r="G11493" s="55">
        <v>0</v>
      </c>
    </row>
    <row r="11494" spans="2:7">
      <c r="B11494" s="55" t="s">
        <v>5067</v>
      </c>
      <c r="C11494" s="55" t="s">
        <v>2597</v>
      </c>
      <c r="D11494" s="55" t="s">
        <v>267</v>
      </c>
      <c r="E11494" s="55" t="s">
        <v>273</v>
      </c>
      <c r="F11494" s="55">
        <v>0</v>
      </c>
      <c r="G11494" s="55">
        <v>0</v>
      </c>
    </row>
    <row r="11495" spans="2:7">
      <c r="B11495" s="55" t="s">
        <v>5067</v>
      </c>
      <c r="C11495" s="55" t="s">
        <v>2597</v>
      </c>
      <c r="D11495" s="55" t="s">
        <v>270</v>
      </c>
      <c r="E11495" s="55" t="s">
        <v>2607</v>
      </c>
      <c r="F11495" s="55">
        <v>0</v>
      </c>
      <c r="G11495" s="55">
        <v>0</v>
      </c>
    </row>
    <row r="11496" spans="2:7">
      <c r="B11496" s="55" t="s">
        <v>5067</v>
      </c>
      <c r="C11496" s="55" t="s">
        <v>2597</v>
      </c>
      <c r="D11496" s="55" t="s">
        <v>269</v>
      </c>
      <c r="E11496" s="55" t="s">
        <v>2609</v>
      </c>
      <c r="F11496" s="55">
        <v>0</v>
      </c>
      <c r="G11496" s="55">
        <v>0</v>
      </c>
    </row>
    <row r="11497" spans="2:7">
      <c r="B11497" s="55" t="s">
        <v>5067</v>
      </c>
      <c r="C11497" s="55" t="s">
        <v>2597</v>
      </c>
      <c r="D11497" s="55" t="s">
        <v>270</v>
      </c>
      <c r="E11497" s="55" t="s">
        <v>2609</v>
      </c>
      <c r="F11497" s="55">
        <v>0</v>
      </c>
      <c r="G11497" s="55">
        <v>0</v>
      </c>
    </row>
    <row r="11498" spans="2:7">
      <c r="B11498" s="55" t="s">
        <v>5067</v>
      </c>
      <c r="C11498" s="55" t="s">
        <v>2597</v>
      </c>
      <c r="D11498" s="55" t="s">
        <v>267</v>
      </c>
      <c r="E11498" s="55" t="s">
        <v>2611</v>
      </c>
      <c r="F11498" s="55">
        <v>0</v>
      </c>
      <c r="G11498" s="55">
        <v>0</v>
      </c>
    </row>
    <row r="11499" spans="2:7">
      <c r="B11499" s="55" t="s">
        <v>5067</v>
      </c>
      <c r="C11499" s="55" t="s">
        <v>2597</v>
      </c>
      <c r="D11499" s="55" t="s">
        <v>269</v>
      </c>
      <c r="E11499" s="55" t="s">
        <v>2611</v>
      </c>
      <c r="F11499" s="55">
        <v>0</v>
      </c>
      <c r="G11499" s="55">
        <v>0</v>
      </c>
    </row>
    <row r="11500" spans="2:7">
      <c r="B11500" s="55" t="s">
        <v>5067</v>
      </c>
      <c r="C11500" s="55" t="s">
        <v>2597</v>
      </c>
      <c r="D11500" s="55" t="s">
        <v>270</v>
      </c>
      <c r="E11500" s="55" t="s">
        <v>2611</v>
      </c>
      <c r="F11500" s="55">
        <v>0</v>
      </c>
      <c r="G11500" s="55">
        <v>272</v>
      </c>
    </row>
    <row r="11501" spans="2:7">
      <c r="B11501" s="55" t="s">
        <v>5067</v>
      </c>
      <c r="C11501" s="55" t="s">
        <v>2597</v>
      </c>
      <c r="D11501" s="55" t="s">
        <v>270</v>
      </c>
      <c r="E11501" s="55" t="s">
        <v>5086</v>
      </c>
      <c r="F11501" s="55">
        <v>0</v>
      </c>
      <c r="G11501" s="55">
        <v>0</v>
      </c>
    </row>
    <row r="11502" spans="2:7">
      <c r="B11502" s="55" t="s">
        <v>5067</v>
      </c>
      <c r="C11502" s="55" t="s">
        <v>2597</v>
      </c>
      <c r="D11502" s="55" t="s">
        <v>267</v>
      </c>
      <c r="E11502" s="55" t="s">
        <v>4099</v>
      </c>
      <c r="F11502" s="55">
        <v>0</v>
      </c>
      <c r="G11502" s="55">
        <v>1</v>
      </c>
    </row>
    <row r="11503" spans="2:7">
      <c r="B11503" s="55" t="s">
        <v>5067</v>
      </c>
      <c r="C11503" s="55" t="s">
        <v>2597</v>
      </c>
      <c r="D11503" s="55" t="s">
        <v>270</v>
      </c>
      <c r="E11503" s="55" t="s">
        <v>2616</v>
      </c>
      <c r="F11503" s="55">
        <v>0</v>
      </c>
      <c r="G11503" s="55">
        <v>1072</v>
      </c>
    </row>
    <row r="11504" spans="2:7">
      <c r="B11504" s="55" t="s">
        <v>5067</v>
      </c>
      <c r="C11504" s="55" t="s">
        <v>2597</v>
      </c>
      <c r="D11504" s="55" t="s">
        <v>267</v>
      </c>
      <c r="E11504" s="55" t="s">
        <v>2628</v>
      </c>
      <c r="F11504" s="55">
        <v>0</v>
      </c>
      <c r="G11504" s="55">
        <v>0</v>
      </c>
    </row>
    <row r="11505" spans="2:7">
      <c r="B11505" s="55" t="s">
        <v>5067</v>
      </c>
      <c r="C11505" s="55" t="s">
        <v>2597</v>
      </c>
      <c r="D11505" s="55" t="s">
        <v>269</v>
      </c>
      <c r="E11505" s="55" t="s">
        <v>2628</v>
      </c>
      <c r="F11505" s="55">
        <v>0</v>
      </c>
      <c r="G11505" s="55">
        <v>0</v>
      </c>
    </row>
    <row r="11506" spans="2:7">
      <c r="B11506" s="55" t="s">
        <v>5067</v>
      </c>
      <c r="C11506" s="55" t="s">
        <v>2597</v>
      </c>
      <c r="D11506" s="55" t="s">
        <v>269</v>
      </c>
      <c r="E11506" s="55" t="s">
        <v>2629</v>
      </c>
      <c r="F11506" s="55">
        <v>0</v>
      </c>
      <c r="G11506" s="55">
        <v>0</v>
      </c>
    </row>
    <row r="11507" spans="2:7">
      <c r="B11507" s="55" t="s">
        <v>5067</v>
      </c>
      <c r="C11507" s="55" t="s">
        <v>2597</v>
      </c>
      <c r="D11507" s="55" t="s">
        <v>270</v>
      </c>
      <c r="E11507" s="55" t="s">
        <v>2629</v>
      </c>
      <c r="F11507" s="55">
        <v>0</v>
      </c>
      <c r="G11507" s="55">
        <v>0</v>
      </c>
    </row>
    <row r="11508" spans="2:7">
      <c r="B11508" s="55" t="s">
        <v>5067</v>
      </c>
      <c r="C11508" s="55" t="s">
        <v>2597</v>
      </c>
      <c r="D11508" s="55" t="s">
        <v>267</v>
      </c>
      <c r="E11508" s="55" t="s">
        <v>2636</v>
      </c>
      <c r="F11508" s="55">
        <v>0</v>
      </c>
      <c r="G11508" s="55">
        <v>1</v>
      </c>
    </row>
    <row r="11509" spans="2:7">
      <c r="B11509" s="55" t="s">
        <v>5067</v>
      </c>
      <c r="C11509" s="55" t="s">
        <v>2597</v>
      </c>
      <c r="D11509" s="55" t="s">
        <v>269</v>
      </c>
      <c r="E11509" s="55" t="s">
        <v>2636</v>
      </c>
      <c r="F11509" s="55">
        <v>0</v>
      </c>
      <c r="G11509" s="55">
        <v>0</v>
      </c>
    </row>
    <row r="11510" spans="2:7">
      <c r="B11510" s="55" t="s">
        <v>5067</v>
      </c>
      <c r="C11510" s="55" t="s">
        <v>2597</v>
      </c>
      <c r="D11510" s="55" t="s">
        <v>270</v>
      </c>
      <c r="E11510" s="55" t="s">
        <v>2636</v>
      </c>
      <c r="F11510" s="55">
        <v>0</v>
      </c>
      <c r="G11510" s="55">
        <v>2</v>
      </c>
    </row>
    <row r="11511" spans="2:7">
      <c r="B11511" s="55" t="s">
        <v>5067</v>
      </c>
      <c r="C11511" s="55" t="s">
        <v>2597</v>
      </c>
      <c r="D11511" s="55" t="s">
        <v>269</v>
      </c>
      <c r="E11511" s="55" t="s">
        <v>5087</v>
      </c>
      <c r="F11511" s="55">
        <v>0</v>
      </c>
      <c r="G11511" s="55">
        <v>0</v>
      </c>
    </row>
    <row r="11512" spans="2:7">
      <c r="B11512" s="55" t="s">
        <v>5067</v>
      </c>
      <c r="C11512" s="55" t="s">
        <v>2597</v>
      </c>
      <c r="D11512" s="55" t="s">
        <v>267</v>
      </c>
      <c r="E11512" s="55" t="s">
        <v>2656</v>
      </c>
      <c r="F11512" s="55">
        <v>10</v>
      </c>
      <c r="G11512" s="55">
        <v>20</v>
      </c>
    </row>
    <row r="11513" spans="2:7">
      <c r="B11513" s="55" t="s">
        <v>5067</v>
      </c>
      <c r="C11513" s="55" t="s">
        <v>2597</v>
      </c>
      <c r="D11513" s="55" t="s">
        <v>269</v>
      </c>
      <c r="E11513" s="55" t="s">
        <v>2656</v>
      </c>
      <c r="F11513" s="55">
        <v>2</v>
      </c>
      <c r="G11513" s="55">
        <v>1</v>
      </c>
    </row>
    <row r="11514" spans="2:7">
      <c r="B11514" s="55" t="s">
        <v>5067</v>
      </c>
      <c r="C11514" s="55" t="s">
        <v>2597</v>
      </c>
      <c r="D11514" s="55" t="s">
        <v>270</v>
      </c>
      <c r="E11514" s="55" t="s">
        <v>2656</v>
      </c>
      <c r="F11514" s="55">
        <v>2</v>
      </c>
      <c r="G11514" s="55">
        <v>0</v>
      </c>
    </row>
    <row r="11515" spans="2:7">
      <c r="B11515" s="55" t="s">
        <v>5067</v>
      </c>
      <c r="C11515" s="55" t="s">
        <v>2597</v>
      </c>
      <c r="D11515" s="55" t="s">
        <v>270</v>
      </c>
      <c r="E11515" s="55" t="s">
        <v>2658</v>
      </c>
      <c r="F11515" s="55">
        <v>0</v>
      </c>
      <c r="G11515" s="55">
        <v>0</v>
      </c>
    </row>
    <row r="11516" spans="2:7">
      <c r="B11516" s="55" t="s">
        <v>5067</v>
      </c>
      <c r="C11516" s="55" t="s">
        <v>2597</v>
      </c>
      <c r="D11516" s="55" t="s">
        <v>269</v>
      </c>
      <c r="E11516" s="55" t="s">
        <v>2659</v>
      </c>
      <c r="F11516" s="55">
        <v>0</v>
      </c>
      <c r="G11516" s="55">
        <v>3</v>
      </c>
    </row>
    <row r="11517" spans="2:7">
      <c r="B11517" s="55" t="s">
        <v>5067</v>
      </c>
      <c r="C11517" s="55" t="s">
        <v>2597</v>
      </c>
      <c r="D11517" s="55" t="s">
        <v>269</v>
      </c>
      <c r="E11517" s="55" t="s">
        <v>2663</v>
      </c>
      <c r="F11517" s="55">
        <v>0</v>
      </c>
      <c r="G11517" s="55">
        <v>0</v>
      </c>
    </row>
    <row r="11518" spans="2:7">
      <c r="B11518" s="55" t="s">
        <v>5067</v>
      </c>
      <c r="C11518" s="55" t="s">
        <v>2597</v>
      </c>
      <c r="D11518" s="55" t="s">
        <v>269</v>
      </c>
      <c r="E11518" s="55" t="s">
        <v>5088</v>
      </c>
      <c r="F11518" s="55">
        <v>0</v>
      </c>
      <c r="G11518" s="55">
        <v>0</v>
      </c>
    </row>
    <row r="11519" spans="2:7">
      <c r="B11519" s="55" t="s">
        <v>5067</v>
      </c>
      <c r="C11519" s="55" t="s">
        <v>2597</v>
      </c>
      <c r="D11519" s="55" t="s">
        <v>270</v>
      </c>
      <c r="E11519" s="55" t="s">
        <v>5088</v>
      </c>
      <c r="F11519" s="55">
        <v>0</v>
      </c>
      <c r="G11519" s="55">
        <v>0</v>
      </c>
    </row>
    <row r="11520" spans="2:7">
      <c r="B11520" s="55" t="s">
        <v>5067</v>
      </c>
      <c r="C11520" s="55" t="s">
        <v>2597</v>
      </c>
      <c r="D11520" s="55" t="s">
        <v>269</v>
      </c>
      <c r="E11520" s="55" t="s">
        <v>2678</v>
      </c>
      <c r="F11520" s="55">
        <v>0</v>
      </c>
      <c r="G11520" s="55">
        <v>0</v>
      </c>
    </row>
    <row r="11521" spans="2:7">
      <c r="B11521" s="55" t="s">
        <v>5067</v>
      </c>
      <c r="C11521" s="55" t="s">
        <v>2597</v>
      </c>
      <c r="D11521" s="55" t="s">
        <v>270</v>
      </c>
      <c r="E11521" s="55" t="s">
        <v>2678</v>
      </c>
      <c r="F11521" s="55">
        <v>0</v>
      </c>
      <c r="G11521" s="55">
        <v>0</v>
      </c>
    </row>
    <row r="11522" spans="2:7">
      <c r="B11522" s="55" t="s">
        <v>5067</v>
      </c>
      <c r="C11522" s="55" t="s">
        <v>2597</v>
      </c>
      <c r="D11522" s="55" t="s">
        <v>267</v>
      </c>
      <c r="E11522" s="55" t="s">
        <v>2688</v>
      </c>
      <c r="F11522" s="55">
        <v>0</v>
      </c>
      <c r="G11522" s="55">
        <v>0</v>
      </c>
    </row>
    <row r="11523" spans="2:7">
      <c r="B11523" s="55" t="s">
        <v>5067</v>
      </c>
      <c r="C11523" s="55" t="s">
        <v>2597</v>
      </c>
      <c r="D11523" s="55" t="s">
        <v>270</v>
      </c>
      <c r="E11523" s="55" t="s">
        <v>3224</v>
      </c>
      <c r="F11523" s="55">
        <v>0</v>
      </c>
      <c r="G11523" s="55">
        <v>0</v>
      </c>
    </row>
    <row r="11524" spans="2:7">
      <c r="B11524" s="55" t="s">
        <v>5067</v>
      </c>
      <c r="C11524" s="55" t="s">
        <v>2597</v>
      </c>
      <c r="D11524" s="55" t="s">
        <v>269</v>
      </c>
      <c r="E11524" s="55" t="s">
        <v>4299</v>
      </c>
      <c r="F11524" s="55">
        <v>0</v>
      </c>
      <c r="G11524" s="55">
        <v>2</v>
      </c>
    </row>
    <row r="11525" spans="2:7">
      <c r="B11525" s="55" t="s">
        <v>5067</v>
      </c>
      <c r="C11525" s="55" t="s">
        <v>2597</v>
      </c>
      <c r="D11525" s="55" t="s">
        <v>270</v>
      </c>
      <c r="E11525" s="55" t="s">
        <v>4299</v>
      </c>
      <c r="F11525" s="55">
        <v>0</v>
      </c>
      <c r="G11525" s="55">
        <v>0</v>
      </c>
    </row>
    <row r="11526" spans="2:7">
      <c r="B11526" s="55" t="s">
        <v>5067</v>
      </c>
      <c r="C11526" s="55" t="s">
        <v>2597</v>
      </c>
      <c r="D11526" s="55" t="s">
        <v>267</v>
      </c>
      <c r="E11526" s="55" t="s">
        <v>1444</v>
      </c>
      <c r="F11526" s="55">
        <v>0</v>
      </c>
      <c r="G11526" s="55">
        <v>0</v>
      </c>
    </row>
    <row r="11527" spans="2:7">
      <c r="B11527" s="55" t="s">
        <v>5067</v>
      </c>
      <c r="C11527" s="55" t="s">
        <v>2597</v>
      </c>
      <c r="D11527" s="55" t="s">
        <v>269</v>
      </c>
      <c r="E11527" s="55" t="s">
        <v>4884</v>
      </c>
      <c r="F11527" s="55">
        <v>0</v>
      </c>
      <c r="G11527" s="55">
        <v>0</v>
      </c>
    </row>
    <row r="11528" spans="2:7">
      <c r="B11528" s="55" t="s">
        <v>5067</v>
      </c>
      <c r="C11528" s="55" t="s">
        <v>2597</v>
      </c>
      <c r="D11528" s="55" t="s">
        <v>269</v>
      </c>
      <c r="E11528" s="55" t="s">
        <v>5089</v>
      </c>
      <c r="F11528" s="55">
        <v>0</v>
      </c>
      <c r="G11528" s="55">
        <v>1</v>
      </c>
    </row>
    <row r="11529" spans="2:7">
      <c r="B11529" s="55" t="s">
        <v>5067</v>
      </c>
      <c r="C11529" s="55" t="s">
        <v>2597</v>
      </c>
      <c r="D11529" s="55" t="s">
        <v>270</v>
      </c>
      <c r="E11529" s="55" t="s">
        <v>2716</v>
      </c>
      <c r="F11529" s="55">
        <v>0</v>
      </c>
      <c r="G11529" s="55">
        <v>0</v>
      </c>
    </row>
    <row r="11530" spans="2:7">
      <c r="B11530" s="55" t="s">
        <v>5067</v>
      </c>
      <c r="C11530" s="55" t="s">
        <v>2722</v>
      </c>
      <c r="D11530" s="55" t="s">
        <v>267</v>
      </c>
      <c r="E11530" s="55" t="s">
        <v>2726</v>
      </c>
      <c r="F11530" s="55">
        <v>0</v>
      </c>
      <c r="G11530" s="55">
        <v>50</v>
      </c>
    </row>
    <row r="11531" spans="2:7">
      <c r="B11531" s="55" t="s">
        <v>5067</v>
      </c>
      <c r="C11531" s="55" t="s">
        <v>2722</v>
      </c>
      <c r="D11531" s="55" t="s">
        <v>267</v>
      </c>
      <c r="E11531" s="55" t="s">
        <v>2744</v>
      </c>
      <c r="F11531" s="55">
        <v>0</v>
      </c>
      <c r="G11531" s="55">
        <v>0</v>
      </c>
    </row>
    <row r="11532" spans="2:7">
      <c r="B11532" s="55" t="s">
        <v>5067</v>
      </c>
      <c r="C11532" s="55" t="s">
        <v>2722</v>
      </c>
      <c r="D11532" s="55" t="s">
        <v>269</v>
      </c>
      <c r="E11532" s="55" t="s">
        <v>2606</v>
      </c>
      <c r="F11532" s="55">
        <v>0</v>
      </c>
      <c r="G11532" s="55">
        <v>0</v>
      </c>
    </row>
    <row r="11533" spans="2:7">
      <c r="B11533" s="55" t="s">
        <v>5067</v>
      </c>
      <c r="C11533" s="55" t="s">
        <v>2722</v>
      </c>
      <c r="D11533" s="55" t="s">
        <v>267</v>
      </c>
      <c r="E11533" s="55" t="s">
        <v>2746</v>
      </c>
      <c r="F11533" s="55">
        <v>0</v>
      </c>
      <c r="G11533" s="55">
        <v>0</v>
      </c>
    </row>
    <row r="11534" spans="2:7">
      <c r="B11534" s="55" t="s">
        <v>5067</v>
      </c>
      <c r="C11534" s="55" t="s">
        <v>2722</v>
      </c>
      <c r="D11534" s="55" t="s">
        <v>269</v>
      </c>
      <c r="E11534" s="55" t="s">
        <v>2746</v>
      </c>
      <c r="F11534" s="55">
        <v>0</v>
      </c>
      <c r="G11534" s="55">
        <v>0</v>
      </c>
    </row>
    <row r="11535" spans="2:7">
      <c r="B11535" s="55" t="s">
        <v>5067</v>
      </c>
      <c r="C11535" s="55" t="s">
        <v>2722</v>
      </c>
      <c r="D11535" s="55" t="s">
        <v>269</v>
      </c>
      <c r="E11535" s="55" t="s">
        <v>2748</v>
      </c>
      <c r="F11535" s="55">
        <v>0</v>
      </c>
      <c r="G11535" s="55">
        <v>0</v>
      </c>
    </row>
    <row r="11536" spans="2:7">
      <c r="B11536" s="55" t="s">
        <v>5067</v>
      </c>
      <c r="C11536" s="55" t="s">
        <v>2722</v>
      </c>
      <c r="D11536" s="55" t="s">
        <v>269</v>
      </c>
      <c r="E11536" s="55" t="s">
        <v>1593</v>
      </c>
      <c r="F11536" s="55">
        <v>0</v>
      </c>
      <c r="G11536" s="55">
        <v>0</v>
      </c>
    </row>
    <row r="11537" spans="2:7">
      <c r="B11537" s="55" t="s">
        <v>5067</v>
      </c>
      <c r="C11537" s="55" t="s">
        <v>2722</v>
      </c>
      <c r="D11537" s="55" t="s">
        <v>267</v>
      </c>
      <c r="E11537" s="55" t="s">
        <v>2769</v>
      </c>
      <c r="F11537" s="55">
        <v>0</v>
      </c>
      <c r="G11537" s="55">
        <v>0</v>
      </c>
    </row>
    <row r="11538" spans="2:7">
      <c r="B11538" s="55" t="s">
        <v>5067</v>
      </c>
      <c r="C11538" s="55" t="s">
        <v>2722</v>
      </c>
      <c r="D11538" s="55" t="s">
        <v>267</v>
      </c>
      <c r="E11538" s="55" t="s">
        <v>2772</v>
      </c>
      <c r="F11538" s="55">
        <v>0</v>
      </c>
      <c r="G11538" s="55">
        <v>0</v>
      </c>
    </row>
    <row r="11539" spans="2:7">
      <c r="B11539" s="55" t="s">
        <v>5067</v>
      </c>
      <c r="C11539" s="55" t="s">
        <v>2722</v>
      </c>
      <c r="D11539" s="55" t="s">
        <v>267</v>
      </c>
      <c r="E11539" s="55" t="s">
        <v>2773</v>
      </c>
      <c r="F11539" s="55">
        <v>0</v>
      </c>
      <c r="G11539" s="55">
        <v>0</v>
      </c>
    </row>
    <row r="11540" spans="2:7">
      <c r="B11540" s="55" t="s">
        <v>5067</v>
      </c>
      <c r="C11540" s="55" t="s">
        <v>2722</v>
      </c>
      <c r="D11540" s="55" t="s">
        <v>270</v>
      </c>
      <c r="E11540" s="55" t="s">
        <v>2779</v>
      </c>
      <c r="F11540" s="55">
        <v>0</v>
      </c>
      <c r="G11540" s="55">
        <v>0</v>
      </c>
    </row>
    <row r="11541" spans="2:7">
      <c r="B11541" s="55" t="s">
        <v>5067</v>
      </c>
      <c r="C11541" s="55" t="s">
        <v>2722</v>
      </c>
      <c r="D11541" s="55" t="s">
        <v>267</v>
      </c>
      <c r="E11541" s="55" t="s">
        <v>2781</v>
      </c>
      <c r="F11541" s="55">
        <v>4</v>
      </c>
      <c r="G11541" s="55">
        <v>0</v>
      </c>
    </row>
    <row r="11542" spans="2:7">
      <c r="B11542" s="55" t="s">
        <v>5067</v>
      </c>
      <c r="C11542" s="55" t="s">
        <v>2722</v>
      </c>
      <c r="D11542" s="55" t="s">
        <v>269</v>
      </c>
      <c r="E11542" s="55" t="s">
        <v>2781</v>
      </c>
      <c r="F11542" s="55">
        <v>2</v>
      </c>
      <c r="G11542" s="55">
        <v>0</v>
      </c>
    </row>
    <row r="11543" spans="2:7">
      <c r="B11543" s="55" t="s">
        <v>5067</v>
      </c>
      <c r="C11543" s="55" t="s">
        <v>2722</v>
      </c>
      <c r="D11543" s="55" t="s">
        <v>270</v>
      </c>
      <c r="E11543" s="55" t="s">
        <v>2781</v>
      </c>
      <c r="F11543" s="55">
        <v>0</v>
      </c>
      <c r="G11543" s="55">
        <v>0</v>
      </c>
    </row>
    <row r="11544" spans="2:7">
      <c r="B11544" s="55" t="s">
        <v>5067</v>
      </c>
      <c r="C11544" s="55" t="s">
        <v>2722</v>
      </c>
      <c r="D11544" s="55" t="s">
        <v>267</v>
      </c>
      <c r="E11544" s="55" t="s">
        <v>887</v>
      </c>
      <c r="F11544" s="55">
        <v>1</v>
      </c>
      <c r="G11544" s="55">
        <v>11</v>
      </c>
    </row>
    <row r="11545" spans="2:7">
      <c r="B11545" s="55" t="s">
        <v>5067</v>
      </c>
      <c r="C11545" s="55" t="s">
        <v>2722</v>
      </c>
      <c r="D11545" s="55" t="s">
        <v>269</v>
      </c>
      <c r="E11545" s="55" t="s">
        <v>887</v>
      </c>
      <c r="F11545" s="55">
        <v>0</v>
      </c>
      <c r="G11545" s="55">
        <v>0</v>
      </c>
    </row>
    <row r="11546" spans="2:7">
      <c r="B11546" s="55" t="s">
        <v>5067</v>
      </c>
      <c r="C11546" s="55" t="s">
        <v>2722</v>
      </c>
      <c r="D11546" s="55" t="s">
        <v>270</v>
      </c>
      <c r="E11546" s="55" t="s">
        <v>887</v>
      </c>
      <c r="F11546" s="55">
        <v>0</v>
      </c>
      <c r="G11546" s="55">
        <v>0</v>
      </c>
    </row>
    <row r="11547" spans="2:7">
      <c r="B11547" s="55" t="s">
        <v>5067</v>
      </c>
      <c r="C11547" s="55" t="s">
        <v>2722</v>
      </c>
      <c r="D11547" s="55" t="s">
        <v>267</v>
      </c>
      <c r="E11547" s="55" t="s">
        <v>2787</v>
      </c>
      <c r="F11547" s="55">
        <v>0</v>
      </c>
      <c r="G11547" s="55">
        <v>0</v>
      </c>
    </row>
    <row r="11548" spans="2:7">
      <c r="B11548" s="55" t="s">
        <v>5067</v>
      </c>
      <c r="C11548" s="55" t="s">
        <v>2722</v>
      </c>
      <c r="D11548" s="55" t="s">
        <v>267</v>
      </c>
      <c r="E11548" s="55" t="s">
        <v>2792</v>
      </c>
      <c r="F11548" s="55">
        <v>0</v>
      </c>
      <c r="G11548" s="55">
        <v>0</v>
      </c>
    </row>
    <row r="11549" spans="2:7">
      <c r="B11549" s="55" t="s">
        <v>5067</v>
      </c>
      <c r="C11549" s="55" t="s">
        <v>2722</v>
      </c>
      <c r="D11549" s="55" t="s">
        <v>267</v>
      </c>
      <c r="E11549" s="55" t="s">
        <v>2794</v>
      </c>
      <c r="F11549" s="55">
        <v>10</v>
      </c>
      <c r="G11549" s="55">
        <v>0</v>
      </c>
    </row>
    <row r="11550" spans="2:7">
      <c r="B11550" s="55" t="s">
        <v>5067</v>
      </c>
      <c r="C11550" s="55" t="s">
        <v>2722</v>
      </c>
      <c r="D11550" s="55" t="s">
        <v>267</v>
      </c>
      <c r="E11550" s="55" t="s">
        <v>2803</v>
      </c>
      <c r="F11550" s="55">
        <v>0</v>
      </c>
      <c r="G11550" s="55">
        <v>0</v>
      </c>
    </row>
    <row r="11551" spans="2:7">
      <c r="B11551" s="55" t="s">
        <v>5067</v>
      </c>
      <c r="C11551" s="55" t="s">
        <v>2722</v>
      </c>
      <c r="D11551" s="55" t="s">
        <v>269</v>
      </c>
      <c r="E11551" s="55" t="s">
        <v>2803</v>
      </c>
      <c r="F11551" s="55">
        <v>1</v>
      </c>
      <c r="G11551" s="55">
        <v>0</v>
      </c>
    </row>
    <row r="11552" spans="2:7">
      <c r="B11552" s="55" t="s">
        <v>5067</v>
      </c>
      <c r="C11552" s="55" t="s">
        <v>2722</v>
      </c>
      <c r="D11552" s="55" t="s">
        <v>270</v>
      </c>
      <c r="E11552" s="55" t="s">
        <v>2803</v>
      </c>
      <c r="F11552" s="55">
        <v>0</v>
      </c>
      <c r="G11552" s="55">
        <v>0</v>
      </c>
    </row>
    <row r="11553" spans="2:7">
      <c r="B11553" s="55" t="s">
        <v>5067</v>
      </c>
      <c r="C11553" s="55" t="s">
        <v>2722</v>
      </c>
      <c r="D11553" s="55" t="s">
        <v>267</v>
      </c>
      <c r="E11553" s="55" t="s">
        <v>2811</v>
      </c>
      <c r="F11553" s="55">
        <v>10</v>
      </c>
      <c r="G11553" s="55">
        <v>11</v>
      </c>
    </row>
    <row r="11554" spans="2:7">
      <c r="B11554" s="55" t="s">
        <v>5067</v>
      </c>
      <c r="C11554" s="55" t="s">
        <v>2722</v>
      </c>
      <c r="D11554" s="55" t="s">
        <v>269</v>
      </c>
      <c r="E11554" s="55" t="s">
        <v>2811</v>
      </c>
      <c r="F11554" s="55">
        <v>35</v>
      </c>
      <c r="G11554" s="55">
        <v>89</v>
      </c>
    </row>
    <row r="11555" spans="2:7">
      <c r="B11555" s="55" t="s">
        <v>5067</v>
      </c>
      <c r="C11555" s="55" t="s">
        <v>2722</v>
      </c>
      <c r="D11555" s="55" t="s">
        <v>270</v>
      </c>
      <c r="E11555" s="55" t="s">
        <v>2811</v>
      </c>
      <c r="F11555" s="55">
        <v>28</v>
      </c>
      <c r="G11555" s="55">
        <v>11</v>
      </c>
    </row>
    <row r="11556" spans="2:7">
      <c r="B11556" s="55" t="s">
        <v>5067</v>
      </c>
      <c r="C11556" s="55" t="s">
        <v>2722</v>
      </c>
      <c r="D11556" s="55" t="s">
        <v>269</v>
      </c>
      <c r="E11556" s="55" t="s">
        <v>2816</v>
      </c>
      <c r="F11556" s="55">
        <v>0</v>
      </c>
      <c r="G11556" s="55">
        <v>0</v>
      </c>
    </row>
    <row r="11557" spans="2:7">
      <c r="B11557" s="55" t="s">
        <v>5067</v>
      </c>
      <c r="C11557" s="55" t="s">
        <v>2722</v>
      </c>
      <c r="D11557" s="55" t="s">
        <v>267</v>
      </c>
      <c r="E11557" s="55" t="s">
        <v>2834</v>
      </c>
      <c r="F11557" s="55">
        <v>0</v>
      </c>
      <c r="G11557" s="55">
        <v>4</v>
      </c>
    </row>
    <row r="11558" spans="2:7">
      <c r="B11558" s="55" t="s">
        <v>5067</v>
      </c>
      <c r="C11558" s="55" t="s">
        <v>2722</v>
      </c>
      <c r="D11558" s="55" t="s">
        <v>269</v>
      </c>
      <c r="E11558" s="55" t="s">
        <v>2834</v>
      </c>
      <c r="F11558" s="55">
        <v>0</v>
      </c>
      <c r="G11558" s="55">
        <v>0</v>
      </c>
    </row>
    <row r="11559" spans="2:7">
      <c r="B11559" s="55" t="s">
        <v>5067</v>
      </c>
      <c r="C11559" s="55" t="s">
        <v>2722</v>
      </c>
      <c r="D11559" s="55" t="s">
        <v>270</v>
      </c>
      <c r="E11559" s="55" t="s">
        <v>2834</v>
      </c>
      <c r="F11559" s="55">
        <v>7</v>
      </c>
      <c r="G11559" s="55">
        <v>0</v>
      </c>
    </row>
    <row r="11560" spans="2:7">
      <c r="B11560" s="55" t="s">
        <v>5067</v>
      </c>
      <c r="C11560" s="55" t="s">
        <v>2722</v>
      </c>
      <c r="D11560" s="55" t="s">
        <v>267</v>
      </c>
      <c r="E11560" s="55" t="s">
        <v>2836</v>
      </c>
      <c r="F11560" s="55">
        <v>0</v>
      </c>
      <c r="G11560" s="55">
        <v>0</v>
      </c>
    </row>
    <row r="11561" spans="2:7">
      <c r="B11561" s="55" t="s">
        <v>5067</v>
      </c>
      <c r="C11561" s="55" t="s">
        <v>2722</v>
      </c>
      <c r="D11561" s="55" t="s">
        <v>270</v>
      </c>
      <c r="E11561" s="55" t="s">
        <v>2839</v>
      </c>
      <c r="F11561" s="55">
        <v>0</v>
      </c>
      <c r="G11561" s="55">
        <v>0</v>
      </c>
    </row>
    <row r="11562" spans="2:7">
      <c r="B11562" s="55" t="s">
        <v>5067</v>
      </c>
      <c r="C11562" s="55" t="s">
        <v>2722</v>
      </c>
      <c r="D11562" s="55" t="s">
        <v>267</v>
      </c>
      <c r="E11562" s="55" t="s">
        <v>2849</v>
      </c>
      <c r="F11562" s="55">
        <v>29</v>
      </c>
      <c r="G11562" s="55">
        <v>4</v>
      </c>
    </row>
    <row r="11563" spans="2:7">
      <c r="B11563" s="55" t="s">
        <v>5067</v>
      </c>
      <c r="C11563" s="55" t="s">
        <v>2722</v>
      </c>
      <c r="D11563" s="55" t="s">
        <v>270</v>
      </c>
      <c r="E11563" s="55" t="s">
        <v>2849</v>
      </c>
      <c r="F11563" s="55">
        <v>0</v>
      </c>
      <c r="G11563" s="55">
        <v>0</v>
      </c>
    </row>
    <row r="11564" spans="2:7">
      <c r="B11564" s="55" t="s">
        <v>5067</v>
      </c>
      <c r="C11564" s="55" t="s">
        <v>2722</v>
      </c>
      <c r="D11564" s="55" t="s">
        <v>267</v>
      </c>
      <c r="E11564" s="55" t="s">
        <v>2856</v>
      </c>
      <c r="F11564" s="55">
        <v>3</v>
      </c>
      <c r="G11564" s="55">
        <v>5</v>
      </c>
    </row>
    <row r="11565" spans="2:7">
      <c r="B11565" s="55" t="s">
        <v>5067</v>
      </c>
      <c r="C11565" s="55" t="s">
        <v>2722</v>
      </c>
      <c r="D11565" s="55" t="s">
        <v>267</v>
      </c>
      <c r="E11565" s="55" t="s">
        <v>2866</v>
      </c>
      <c r="F11565" s="55">
        <v>10</v>
      </c>
      <c r="G11565" s="55">
        <v>14</v>
      </c>
    </row>
    <row r="11566" spans="2:7">
      <c r="B11566" s="55" t="s">
        <v>5067</v>
      </c>
      <c r="C11566" s="55" t="s">
        <v>2722</v>
      </c>
      <c r="D11566" s="55" t="s">
        <v>267</v>
      </c>
      <c r="E11566" s="55" t="s">
        <v>2875</v>
      </c>
      <c r="F11566" s="55">
        <v>22</v>
      </c>
      <c r="G11566" s="55">
        <v>10</v>
      </c>
    </row>
    <row r="11567" spans="2:7">
      <c r="B11567" s="55" t="s">
        <v>5067</v>
      </c>
      <c r="C11567" s="55" t="s">
        <v>2722</v>
      </c>
      <c r="D11567" s="55" t="s">
        <v>269</v>
      </c>
      <c r="E11567" s="55" t="s">
        <v>2898</v>
      </c>
      <c r="F11567" s="55">
        <v>10</v>
      </c>
      <c r="G11567" s="55">
        <v>0</v>
      </c>
    </row>
    <row r="11568" spans="2:7">
      <c r="B11568" s="55" t="s">
        <v>5067</v>
      </c>
      <c r="C11568" s="55" t="s">
        <v>2722</v>
      </c>
      <c r="D11568" s="55" t="s">
        <v>270</v>
      </c>
      <c r="E11568" s="55" t="s">
        <v>2898</v>
      </c>
      <c r="F11568" s="55">
        <v>0</v>
      </c>
      <c r="G11568" s="55">
        <v>0</v>
      </c>
    </row>
    <row r="11569" spans="2:7">
      <c r="B11569" s="55" t="s">
        <v>5067</v>
      </c>
      <c r="C11569" s="55" t="s">
        <v>2722</v>
      </c>
      <c r="D11569" s="55" t="s">
        <v>267</v>
      </c>
      <c r="E11569" s="55" t="s">
        <v>2900</v>
      </c>
      <c r="F11569" s="55">
        <v>1</v>
      </c>
      <c r="G11569" s="55">
        <v>7</v>
      </c>
    </row>
    <row r="11570" spans="2:7">
      <c r="B11570" s="55" t="s">
        <v>5067</v>
      </c>
      <c r="C11570" s="55" t="s">
        <v>2722</v>
      </c>
      <c r="D11570" s="55" t="s">
        <v>269</v>
      </c>
      <c r="E11570" s="55" t="s">
        <v>2900</v>
      </c>
      <c r="F11570" s="55">
        <v>42</v>
      </c>
      <c r="G11570" s="55">
        <v>11</v>
      </c>
    </row>
    <row r="11571" spans="2:7">
      <c r="B11571" s="55" t="s">
        <v>5067</v>
      </c>
      <c r="C11571" s="55" t="s">
        <v>2722</v>
      </c>
      <c r="D11571" s="55" t="s">
        <v>270</v>
      </c>
      <c r="E11571" s="55" t="s">
        <v>2900</v>
      </c>
      <c r="F11571" s="55">
        <v>0</v>
      </c>
      <c r="G11571" s="55">
        <v>0</v>
      </c>
    </row>
    <row r="11572" spans="2:7">
      <c r="B11572" s="55" t="s">
        <v>5067</v>
      </c>
      <c r="C11572" s="55" t="s">
        <v>2722</v>
      </c>
      <c r="D11572" s="55" t="s">
        <v>267</v>
      </c>
      <c r="E11572" s="55" t="s">
        <v>2912</v>
      </c>
      <c r="F11572" s="55">
        <v>0</v>
      </c>
      <c r="G11572" s="55">
        <v>0</v>
      </c>
    </row>
    <row r="11573" spans="2:7">
      <c r="B11573" s="55" t="s">
        <v>5067</v>
      </c>
      <c r="C11573" s="55" t="s">
        <v>2722</v>
      </c>
      <c r="D11573" s="55" t="s">
        <v>267</v>
      </c>
      <c r="E11573" s="55" t="s">
        <v>2918</v>
      </c>
      <c r="F11573" s="55">
        <v>18</v>
      </c>
      <c r="G11573" s="55">
        <v>6</v>
      </c>
    </row>
    <row r="11574" spans="2:7">
      <c r="B11574" s="55" t="s">
        <v>5067</v>
      </c>
      <c r="C11574" s="55" t="s">
        <v>2722</v>
      </c>
      <c r="D11574" s="55" t="s">
        <v>269</v>
      </c>
      <c r="E11574" s="55" t="s">
        <v>2918</v>
      </c>
      <c r="F11574" s="55">
        <v>90</v>
      </c>
      <c r="G11574" s="55">
        <v>249</v>
      </c>
    </row>
    <row r="11575" spans="2:7">
      <c r="B11575" s="55" t="s">
        <v>5067</v>
      </c>
      <c r="C11575" s="55" t="s">
        <v>2722</v>
      </c>
      <c r="D11575" s="55" t="s">
        <v>270</v>
      </c>
      <c r="E11575" s="55" t="s">
        <v>2918</v>
      </c>
      <c r="F11575" s="55">
        <v>2</v>
      </c>
      <c r="G11575" s="55">
        <v>2</v>
      </c>
    </row>
    <row r="11576" spans="2:7">
      <c r="B11576" s="55" t="s">
        <v>5067</v>
      </c>
      <c r="C11576" s="55" t="s">
        <v>2722</v>
      </c>
      <c r="D11576" s="55" t="s">
        <v>267</v>
      </c>
      <c r="E11576" s="55" t="s">
        <v>2929</v>
      </c>
      <c r="F11576" s="55">
        <v>0</v>
      </c>
      <c r="G11576" s="55">
        <v>0</v>
      </c>
    </row>
    <row r="11577" spans="2:7">
      <c r="B11577" s="55" t="s">
        <v>5067</v>
      </c>
      <c r="C11577" s="55" t="s">
        <v>2722</v>
      </c>
      <c r="D11577" s="55" t="s">
        <v>269</v>
      </c>
      <c r="E11577" s="55" t="s">
        <v>2929</v>
      </c>
      <c r="F11577" s="55">
        <v>0</v>
      </c>
      <c r="G11577" s="55">
        <v>0</v>
      </c>
    </row>
    <row r="11578" spans="2:7">
      <c r="B11578" s="55" t="s">
        <v>5067</v>
      </c>
      <c r="C11578" s="55" t="s">
        <v>2722</v>
      </c>
      <c r="D11578" s="55" t="s">
        <v>270</v>
      </c>
      <c r="E11578" s="55" t="s">
        <v>2929</v>
      </c>
      <c r="F11578" s="55">
        <v>0</v>
      </c>
      <c r="G11578" s="55">
        <v>0</v>
      </c>
    </row>
    <row r="11579" spans="2:7">
      <c r="B11579" s="55" t="s">
        <v>5067</v>
      </c>
      <c r="C11579" s="55" t="s">
        <v>2722</v>
      </c>
      <c r="D11579" s="55" t="s">
        <v>267</v>
      </c>
      <c r="E11579" s="55" t="s">
        <v>2958</v>
      </c>
      <c r="F11579" s="55">
        <v>5</v>
      </c>
      <c r="G11579" s="55">
        <v>0</v>
      </c>
    </row>
    <row r="11580" spans="2:7">
      <c r="B11580" s="55" t="s">
        <v>5067</v>
      </c>
      <c r="C11580" s="55" t="s">
        <v>2722</v>
      </c>
      <c r="D11580" s="55" t="s">
        <v>269</v>
      </c>
      <c r="E11580" s="55" t="s">
        <v>2958</v>
      </c>
      <c r="F11580" s="55">
        <v>0</v>
      </c>
      <c r="G11580" s="55">
        <v>0</v>
      </c>
    </row>
    <row r="11581" spans="2:7">
      <c r="B11581" s="55" t="s">
        <v>5067</v>
      </c>
      <c r="C11581" s="55" t="s">
        <v>2722</v>
      </c>
      <c r="D11581" s="55" t="s">
        <v>267</v>
      </c>
      <c r="E11581" s="55" t="s">
        <v>2965</v>
      </c>
      <c r="F11581" s="55">
        <v>7</v>
      </c>
      <c r="G11581" s="55">
        <v>8</v>
      </c>
    </row>
    <row r="11582" spans="2:7">
      <c r="B11582" s="55" t="s">
        <v>5067</v>
      </c>
      <c r="C11582" s="55" t="s">
        <v>2722</v>
      </c>
      <c r="D11582" s="55" t="s">
        <v>269</v>
      </c>
      <c r="E11582" s="55" t="s">
        <v>2965</v>
      </c>
      <c r="F11582" s="55">
        <v>2</v>
      </c>
      <c r="G11582" s="55">
        <v>0</v>
      </c>
    </row>
    <row r="11583" spans="2:7">
      <c r="B11583" s="55" t="s">
        <v>5067</v>
      </c>
      <c r="C11583" s="55" t="s">
        <v>2722</v>
      </c>
      <c r="D11583" s="55" t="s">
        <v>270</v>
      </c>
      <c r="E11583" s="55" t="s">
        <v>2965</v>
      </c>
      <c r="F11583" s="55">
        <v>0</v>
      </c>
      <c r="G11583" s="55">
        <v>1</v>
      </c>
    </row>
    <row r="11584" spans="2:7">
      <c r="B11584" s="55" t="s">
        <v>5067</v>
      </c>
      <c r="C11584" s="55" t="s">
        <v>2722</v>
      </c>
      <c r="D11584" s="55" t="s">
        <v>269</v>
      </c>
      <c r="E11584" s="55" t="s">
        <v>2974</v>
      </c>
      <c r="F11584" s="55">
        <v>0</v>
      </c>
      <c r="G11584" s="55">
        <v>0</v>
      </c>
    </row>
    <row r="11585" spans="2:7">
      <c r="B11585" s="55" t="s">
        <v>5067</v>
      </c>
      <c r="C11585" s="55" t="s">
        <v>2722</v>
      </c>
      <c r="D11585" s="55" t="s">
        <v>267</v>
      </c>
      <c r="E11585" s="55" t="s">
        <v>2984</v>
      </c>
      <c r="F11585" s="55">
        <v>42</v>
      </c>
      <c r="G11585" s="55">
        <v>9</v>
      </c>
    </row>
    <row r="11586" spans="2:7">
      <c r="B11586" s="55" t="s">
        <v>5067</v>
      </c>
      <c r="C11586" s="55" t="s">
        <v>2722</v>
      </c>
      <c r="D11586" s="55" t="s">
        <v>269</v>
      </c>
      <c r="E11586" s="55" t="s">
        <v>2984</v>
      </c>
      <c r="F11586" s="55">
        <v>0</v>
      </c>
      <c r="G11586" s="55">
        <v>1</v>
      </c>
    </row>
    <row r="11587" spans="2:7">
      <c r="B11587" s="55" t="s">
        <v>5067</v>
      </c>
      <c r="C11587" s="55" t="s">
        <v>2722</v>
      </c>
      <c r="D11587" s="55" t="s">
        <v>270</v>
      </c>
      <c r="E11587" s="55" t="s">
        <v>2984</v>
      </c>
      <c r="F11587" s="55">
        <v>0</v>
      </c>
      <c r="G11587" s="55">
        <v>0</v>
      </c>
    </row>
    <row r="11588" spans="2:7">
      <c r="B11588" s="55" t="s">
        <v>5067</v>
      </c>
      <c r="C11588" s="55" t="s">
        <v>2722</v>
      </c>
      <c r="D11588" s="55" t="s">
        <v>270</v>
      </c>
      <c r="E11588" s="55" t="s">
        <v>3003</v>
      </c>
      <c r="F11588" s="55">
        <v>0</v>
      </c>
      <c r="G11588" s="55">
        <v>1</v>
      </c>
    </row>
    <row r="11589" spans="2:7">
      <c r="B11589" s="55" t="s">
        <v>5067</v>
      </c>
      <c r="C11589" s="55" t="s">
        <v>2722</v>
      </c>
      <c r="D11589" s="55" t="s">
        <v>269</v>
      </c>
      <c r="E11589" s="55" t="s">
        <v>3009</v>
      </c>
      <c r="F11589" s="55">
        <v>0</v>
      </c>
      <c r="G11589" s="55">
        <v>2</v>
      </c>
    </row>
    <row r="11590" spans="2:7">
      <c r="B11590" s="55" t="s">
        <v>5067</v>
      </c>
      <c r="C11590" s="55" t="s">
        <v>2722</v>
      </c>
      <c r="D11590" s="55" t="s">
        <v>267</v>
      </c>
      <c r="E11590" s="55" t="s">
        <v>3017</v>
      </c>
      <c r="F11590" s="55">
        <v>0</v>
      </c>
      <c r="G11590" s="55">
        <v>4</v>
      </c>
    </row>
    <row r="11591" spans="2:7">
      <c r="B11591" s="55" t="s">
        <v>5067</v>
      </c>
      <c r="C11591" s="55" t="s">
        <v>2722</v>
      </c>
      <c r="D11591" s="55" t="s">
        <v>269</v>
      </c>
      <c r="E11591" s="55" t="s">
        <v>3054</v>
      </c>
      <c r="F11591" s="55">
        <v>0</v>
      </c>
      <c r="G11591" s="55">
        <v>0</v>
      </c>
    </row>
    <row r="11592" spans="2:7">
      <c r="B11592" s="55" t="s">
        <v>5067</v>
      </c>
      <c r="C11592" s="55" t="s">
        <v>2722</v>
      </c>
      <c r="D11592" s="55" t="s">
        <v>267</v>
      </c>
      <c r="E11592" s="55" t="s">
        <v>3055</v>
      </c>
      <c r="F11592" s="55">
        <v>0</v>
      </c>
      <c r="G11592" s="55">
        <v>0</v>
      </c>
    </row>
    <row r="11593" spans="2:7">
      <c r="B11593" s="55" t="s">
        <v>5067</v>
      </c>
      <c r="C11593" s="55" t="s">
        <v>2722</v>
      </c>
      <c r="D11593" s="55" t="s">
        <v>267</v>
      </c>
      <c r="E11593" s="55" t="s">
        <v>3063</v>
      </c>
      <c r="F11593" s="55">
        <v>0</v>
      </c>
      <c r="G11593" s="55">
        <v>0</v>
      </c>
    </row>
    <row r="11594" spans="2:7">
      <c r="B11594" s="55" t="s">
        <v>5067</v>
      </c>
      <c r="C11594" s="55" t="s">
        <v>2722</v>
      </c>
      <c r="D11594" s="55" t="s">
        <v>267</v>
      </c>
      <c r="E11594" s="55" t="s">
        <v>2429</v>
      </c>
      <c r="F11594" s="55">
        <v>22</v>
      </c>
      <c r="G11594" s="55">
        <v>11</v>
      </c>
    </row>
    <row r="11595" spans="2:7">
      <c r="B11595" s="55" t="s">
        <v>5067</v>
      </c>
      <c r="C11595" s="55" t="s">
        <v>2722</v>
      </c>
      <c r="D11595" s="55" t="s">
        <v>269</v>
      </c>
      <c r="E11595" s="55" t="s">
        <v>2429</v>
      </c>
      <c r="F11595" s="55">
        <v>0</v>
      </c>
      <c r="G11595" s="55">
        <v>1</v>
      </c>
    </row>
    <row r="11596" spans="2:7">
      <c r="B11596" s="55" t="s">
        <v>5067</v>
      </c>
      <c r="C11596" s="55" t="s">
        <v>2722</v>
      </c>
      <c r="D11596" s="55" t="s">
        <v>270</v>
      </c>
      <c r="E11596" s="55" t="s">
        <v>2429</v>
      </c>
      <c r="F11596" s="55">
        <v>0</v>
      </c>
      <c r="G11596" s="55">
        <v>2</v>
      </c>
    </row>
    <row r="11597" spans="2:7">
      <c r="B11597" s="55" t="s">
        <v>5067</v>
      </c>
      <c r="C11597" s="55" t="s">
        <v>2722</v>
      </c>
      <c r="D11597" s="55" t="s">
        <v>269</v>
      </c>
      <c r="E11597" s="55" t="s">
        <v>3090</v>
      </c>
      <c r="F11597" s="55">
        <v>0</v>
      </c>
      <c r="G11597" s="55">
        <v>0</v>
      </c>
    </row>
    <row r="11598" spans="2:7">
      <c r="B11598" s="55" t="s">
        <v>5067</v>
      </c>
      <c r="C11598" s="55" t="s">
        <v>2722</v>
      </c>
      <c r="D11598" s="55" t="s">
        <v>267</v>
      </c>
      <c r="E11598" s="55" t="s">
        <v>3091</v>
      </c>
      <c r="F11598" s="55">
        <v>11</v>
      </c>
      <c r="G11598" s="55">
        <v>0</v>
      </c>
    </row>
    <row r="11599" spans="2:7">
      <c r="B11599" s="55" t="s">
        <v>5067</v>
      </c>
      <c r="C11599" s="55" t="s">
        <v>2722</v>
      </c>
      <c r="D11599" s="55" t="s">
        <v>269</v>
      </c>
      <c r="E11599" s="55" t="s">
        <v>3091</v>
      </c>
      <c r="F11599" s="55">
        <v>0</v>
      </c>
      <c r="G11599" s="55">
        <v>0</v>
      </c>
    </row>
    <row r="11600" spans="2:7">
      <c r="B11600" s="55" t="s">
        <v>5067</v>
      </c>
      <c r="C11600" s="55" t="s">
        <v>2722</v>
      </c>
      <c r="D11600" s="55" t="s">
        <v>270</v>
      </c>
      <c r="E11600" s="55" t="s">
        <v>3092</v>
      </c>
      <c r="F11600" s="55">
        <v>0</v>
      </c>
      <c r="G11600" s="55">
        <v>0</v>
      </c>
    </row>
    <row r="11601" spans="2:7">
      <c r="B11601" s="55" t="s">
        <v>5067</v>
      </c>
      <c r="C11601" s="55" t="s">
        <v>2722</v>
      </c>
      <c r="D11601" s="55" t="s">
        <v>267</v>
      </c>
      <c r="E11601" s="55" t="s">
        <v>3097</v>
      </c>
      <c r="F11601" s="55">
        <v>0</v>
      </c>
      <c r="G11601" s="55">
        <v>0</v>
      </c>
    </row>
    <row r="11602" spans="2:7">
      <c r="B11602" s="55" t="s">
        <v>5067</v>
      </c>
      <c r="C11602" s="55" t="s">
        <v>132</v>
      </c>
      <c r="D11602" s="55" t="s">
        <v>267</v>
      </c>
      <c r="E11602" s="55" t="s">
        <v>3128</v>
      </c>
      <c r="F11602" s="55">
        <v>0</v>
      </c>
      <c r="G11602" s="55">
        <v>0</v>
      </c>
    </row>
    <row r="11603" spans="2:7">
      <c r="B11603" s="55" t="s">
        <v>5067</v>
      </c>
      <c r="C11603" s="55" t="s">
        <v>132</v>
      </c>
      <c r="D11603" s="55" t="s">
        <v>267</v>
      </c>
      <c r="E11603" s="55" t="s">
        <v>3143</v>
      </c>
      <c r="F11603" s="55">
        <v>3</v>
      </c>
      <c r="G11603" s="55">
        <v>0</v>
      </c>
    </row>
    <row r="11604" spans="2:7">
      <c r="B11604" s="55" t="s">
        <v>5067</v>
      </c>
      <c r="C11604" s="55" t="s">
        <v>132</v>
      </c>
      <c r="D11604" s="55" t="s">
        <v>269</v>
      </c>
      <c r="E11604" s="55" t="s">
        <v>3143</v>
      </c>
      <c r="F11604" s="55">
        <v>7</v>
      </c>
      <c r="G11604" s="55">
        <v>0</v>
      </c>
    </row>
    <row r="11605" spans="2:7">
      <c r="B11605" s="55" t="s">
        <v>5067</v>
      </c>
      <c r="C11605" s="55" t="s">
        <v>132</v>
      </c>
      <c r="D11605" s="55" t="s">
        <v>270</v>
      </c>
      <c r="E11605" s="55" t="s">
        <v>3143</v>
      </c>
      <c r="F11605" s="55">
        <v>0</v>
      </c>
      <c r="G11605" s="55">
        <v>0</v>
      </c>
    </row>
    <row r="11606" spans="2:7">
      <c r="B11606" s="55" t="s">
        <v>5067</v>
      </c>
      <c r="C11606" s="55" t="s">
        <v>132</v>
      </c>
      <c r="D11606" s="55" t="s">
        <v>267</v>
      </c>
      <c r="E11606" s="55" t="s">
        <v>3161</v>
      </c>
      <c r="F11606" s="55">
        <v>9</v>
      </c>
      <c r="G11606" s="55">
        <v>11</v>
      </c>
    </row>
    <row r="11607" spans="2:7">
      <c r="B11607" s="55" t="s">
        <v>5067</v>
      </c>
      <c r="C11607" s="55" t="s">
        <v>132</v>
      </c>
      <c r="D11607" s="55" t="s">
        <v>269</v>
      </c>
      <c r="E11607" s="55" t="s">
        <v>3161</v>
      </c>
      <c r="F11607" s="55">
        <v>1</v>
      </c>
      <c r="G11607" s="55">
        <v>0</v>
      </c>
    </row>
    <row r="11608" spans="2:7">
      <c r="B11608" s="55" t="s">
        <v>5067</v>
      </c>
      <c r="C11608" s="55" t="s">
        <v>132</v>
      </c>
      <c r="D11608" s="55" t="s">
        <v>267</v>
      </c>
      <c r="E11608" s="55" t="s">
        <v>3201</v>
      </c>
      <c r="F11608" s="55">
        <v>0</v>
      </c>
      <c r="G11608" s="55">
        <v>0</v>
      </c>
    </row>
    <row r="11609" spans="2:7">
      <c r="B11609" s="55" t="s">
        <v>5067</v>
      </c>
      <c r="C11609" s="55" t="s">
        <v>132</v>
      </c>
      <c r="D11609" s="55" t="s">
        <v>269</v>
      </c>
      <c r="E11609" s="55" t="s">
        <v>3213</v>
      </c>
      <c r="F11609" s="55">
        <v>0</v>
      </c>
      <c r="G11609" s="55">
        <v>0</v>
      </c>
    </row>
    <row r="11610" spans="2:7">
      <c r="B11610" s="55" t="s">
        <v>5067</v>
      </c>
      <c r="C11610" s="55" t="s">
        <v>132</v>
      </c>
      <c r="D11610" s="55" t="s">
        <v>269</v>
      </c>
      <c r="E11610" s="55" t="s">
        <v>3215</v>
      </c>
      <c r="F11610" s="55">
        <v>0</v>
      </c>
      <c r="G11610" s="55">
        <v>0</v>
      </c>
    </row>
    <row r="11611" spans="2:7">
      <c r="B11611" s="55" t="s">
        <v>5067</v>
      </c>
      <c r="C11611" s="55" t="s">
        <v>132</v>
      </c>
      <c r="D11611" s="55" t="s">
        <v>270</v>
      </c>
      <c r="E11611" s="55" t="s">
        <v>3215</v>
      </c>
      <c r="F11611" s="55">
        <v>0</v>
      </c>
      <c r="G11611" s="55">
        <v>0</v>
      </c>
    </row>
    <row r="11612" spans="2:7">
      <c r="B11612" s="55" t="s">
        <v>5067</v>
      </c>
      <c r="C11612" s="55" t="s">
        <v>132</v>
      </c>
      <c r="D11612" s="55" t="s">
        <v>267</v>
      </c>
      <c r="E11612" s="55" t="s">
        <v>3220</v>
      </c>
      <c r="F11612" s="55">
        <v>26</v>
      </c>
      <c r="G11612" s="55">
        <v>18</v>
      </c>
    </row>
    <row r="11613" spans="2:7">
      <c r="B11613" s="55" t="s">
        <v>5067</v>
      </c>
      <c r="C11613" s="55" t="s">
        <v>132</v>
      </c>
      <c r="D11613" s="55" t="s">
        <v>269</v>
      </c>
      <c r="E11613" s="55" t="s">
        <v>3220</v>
      </c>
      <c r="F11613" s="55">
        <v>6</v>
      </c>
      <c r="G11613" s="55">
        <v>6</v>
      </c>
    </row>
    <row r="11614" spans="2:7">
      <c r="B11614" s="55" t="s">
        <v>5067</v>
      </c>
      <c r="C11614" s="55" t="s">
        <v>132</v>
      </c>
      <c r="D11614" s="55" t="s">
        <v>270</v>
      </c>
      <c r="E11614" s="55" t="s">
        <v>3220</v>
      </c>
      <c r="F11614" s="55">
        <v>18</v>
      </c>
      <c r="G11614" s="55">
        <v>2</v>
      </c>
    </row>
    <row r="11615" spans="2:7">
      <c r="B11615" s="55" t="s">
        <v>5067</v>
      </c>
      <c r="C11615" s="55" t="s">
        <v>3263</v>
      </c>
      <c r="D11615" s="55" t="s">
        <v>267</v>
      </c>
      <c r="E11615" s="55" t="s">
        <v>5090</v>
      </c>
      <c r="F11615" s="55">
        <v>0</v>
      </c>
      <c r="G11615" s="55">
        <v>0</v>
      </c>
    </row>
    <row r="11616" spans="2:7">
      <c r="B11616" s="55" t="s">
        <v>5067</v>
      </c>
      <c r="C11616" s="55" t="s">
        <v>3263</v>
      </c>
      <c r="D11616" s="55" t="s">
        <v>269</v>
      </c>
      <c r="E11616" s="55" t="s">
        <v>5090</v>
      </c>
      <c r="F11616" s="55">
        <v>0</v>
      </c>
      <c r="G11616" s="55">
        <v>0</v>
      </c>
    </row>
    <row r="11617" spans="2:7">
      <c r="B11617" s="55" t="s">
        <v>5067</v>
      </c>
      <c r="C11617" s="55" t="s">
        <v>3263</v>
      </c>
      <c r="D11617" s="55" t="s">
        <v>267</v>
      </c>
      <c r="E11617" s="55" t="s">
        <v>3387</v>
      </c>
      <c r="F11617" s="55">
        <v>119</v>
      </c>
      <c r="G11617" s="55">
        <v>0</v>
      </c>
    </row>
    <row r="11618" spans="2:7">
      <c r="B11618" s="55" t="s">
        <v>5067</v>
      </c>
      <c r="C11618" s="55" t="s">
        <v>3263</v>
      </c>
      <c r="D11618" s="55" t="s">
        <v>269</v>
      </c>
      <c r="E11618" s="55" t="s">
        <v>3387</v>
      </c>
      <c r="F11618" s="55">
        <v>2</v>
      </c>
      <c r="G11618" s="55">
        <v>1</v>
      </c>
    </row>
    <row r="11619" spans="2:7">
      <c r="B11619" s="55" t="s">
        <v>5067</v>
      </c>
      <c r="C11619" s="55" t="s">
        <v>3263</v>
      </c>
      <c r="D11619" s="55" t="s">
        <v>270</v>
      </c>
      <c r="E11619" s="55" t="s">
        <v>3387</v>
      </c>
      <c r="F11619" s="55">
        <v>9</v>
      </c>
      <c r="G11619" s="55">
        <v>5</v>
      </c>
    </row>
    <row r="11620" spans="2:7">
      <c r="B11620" s="55" t="s">
        <v>5067</v>
      </c>
      <c r="C11620" s="55" t="s">
        <v>138</v>
      </c>
      <c r="D11620" s="55" t="s">
        <v>267</v>
      </c>
      <c r="E11620" s="55" t="s">
        <v>3392</v>
      </c>
      <c r="F11620" s="55">
        <v>0</v>
      </c>
      <c r="G11620" s="55">
        <v>5</v>
      </c>
    </row>
    <row r="11621" spans="2:7">
      <c r="B11621" s="55" t="s">
        <v>5067</v>
      </c>
      <c r="C11621" s="55" t="s">
        <v>138</v>
      </c>
      <c r="D11621" s="55" t="s">
        <v>267</v>
      </c>
      <c r="E11621" s="55" t="s">
        <v>3402</v>
      </c>
      <c r="F11621" s="55">
        <v>0</v>
      </c>
      <c r="G11621" s="55">
        <v>2</v>
      </c>
    </row>
    <row r="11622" spans="2:7">
      <c r="B11622" s="55" t="s">
        <v>5067</v>
      </c>
      <c r="C11622" s="55" t="s">
        <v>138</v>
      </c>
      <c r="D11622" s="55" t="s">
        <v>270</v>
      </c>
      <c r="E11622" s="55" t="s">
        <v>3410</v>
      </c>
      <c r="F11622" s="55">
        <v>0</v>
      </c>
      <c r="G11622" s="55">
        <v>0</v>
      </c>
    </row>
    <row r="11623" spans="2:7">
      <c r="B11623" s="55" t="s">
        <v>5067</v>
      </c>
      <c r="C11623" s="55" t="s">
        <v>138</v>
      </c>
      <c r="D11623" s="55" t="s">
        <v>267</v>
      </c>
      <c r="E11623" s="55" t="s">
        <v>3424</v>
      </c>
      <c r="F11623" s="55">
        <v>0</v>
      </c>
      <c r="G11623" s="55">
        <v>4</v>
      </c>
    </row>
    <row r="11624" spans="2:7">
      <c r="B11624" s="55" t="s">
        <v>5067</v>
      </c>
      <c r="C11624" s="55" t="s">
        <v>138</v>
      </c>
      <c r="D11624" s="55" t="s">
        <v>269</v>
      </c>
      <c r="E11624" s="55" t="s">
        <v>3424</v>
      </c>
      <c r="F11624" s="55">
        <v>0</v>
      </c>
      <c r="G11624" s="55">
        <v>1</v>
      </c>
    </row>
    <row r="11625" spans="2:7">
      <c r="B11625" s="55" t="s">
        <v>5067</v>
      </c>
      <c r="C11625" s="55" t="s">
        <v>138</v>
      </c>
      <c r="D11625" s="55" t="s">
        <v>270</v>
      </c>
      <c r="E11625" s="55" t="s">
        <v>3424</v>
      </c>
      <c r="F11625" s="55">
        <v>0</v>
      </c>
      <c r="G11625" s="55">
        <v>0</v>
      </c>
    </row>
    <row r="11626" spans="2:7">
      <c r="B11626" s="55" t="s">
        <v>5067</v>
      </c>
      <c r="C11626" s="55" t="s">
        <v>138</v>
      </c>
      <c r="D11626" s="55" t="s">
        <v>267</v>
      </c>
      <c r="E11626" s="55" t="s">
        <v>3444</v>
      </c>
      <c r="F11626" s="55">
        <v>0</v>
      </c>
      <c r="G11626" s="55">
        <v>10</v>
      </c>
    </row>
    <row r="11627" spans="2:7">
      <c r="B11627" s="55" t="s">
        <v>5067</v>
      </c>
      <c r="C11627" s="55" t="s">
        <v>138</v>
      </c>
      <c r="D11627" s="55" t="s">
        <v>269</v>
      </c>
      <c r="E11627" s="55" t="s">
        <v>3444</v>
      </c>
      <c r="F11627" s="55">
        <v>0</v>
      </c>
      <c r="G11627" s="55">
        <v>0</v>
      </c>
    </row>
    <row r="11628" spans="2:7">
      <c r="B11628" s="55" t="s">
        <v>5067</v>
      </c>
      <c r="C11628" s="55" t="s">
        <v>138</v>
      </c>
      <c r="D11628" s="55" t="s">
        <v>267</v>
      </c>
      <c r="E11628" s="55" t="s">
        <v>3454</v>
      </c>
      <c r="F11628" s="55">
        <v>10</v>
      </c>
      <c r="G11628" s="55">
        <v>0</v>
      </c>
    </row>
    <row r="11629" spans="2:7">
      <c r="B11629" s="55" t="s">
        <v>5067</v>
      </c>
      <c r="C11629" s="55" t="s">
        <v>138</v>
      </c>
      <c r="D11629" s="55" t="s">
        <v>267</v>
      </c>
      <c r="E11629" s="55" t="s">
        <v>3455</v>
      </c>
      <c r="F11629" s="55">
        <v>27</v>
      </c>
      <c r="G11629" s="55">
        <v>9</v>
      </c>
    </row>
    <row r="11630" spans="2:7">
      <c r="B11630" s="55" t="s">
        <v>5067</v>
      </c>
      <c r="C11630" s="55" t="s">
        <v>138</v>
      </c>
      <c r="D11630" s="55" t="s">
        <v>269</v>
      </c>
      <c r="E11630" s="55" t="s">
        <v>3455</v>
      </c>
      <c r="F11630" s="55">
        <v>21</v>
      </c>
      <c r="G11630" s="55">
        <v>10</v>
      </c>
    </row>
    <row r="11631" spans="2:7">
      <c r="B11631" s="55" t="s">
        <v>5067</v>
      </c>
      <c r="C11631" s="55" t="s">
        <v>138</v>
      </c>
      <c r="D11631" s="55" t="s">
        <v>270</v>
      </c>
      <c r="E11631" s="55" t="s">
        <v>3455</v>
      </c>
      <c r="F11631" s="55">
        <v>0</v>
      </c>
      <c r="G11631" s="55">
        <v>1</v>
      </c>
    </row>
    <row r="11632" spans="2:7">
      <c r="B11632" s="55" t="s">
        <v>5067</v>
      </c>
      <c r="C11632" s="55" t="s">
        <v>138</v>
      </c>
      <c r="D11632" s="55" t="s">
        <v>269</v>
      </c>
      <c r="E11632" s="55" t="s">
        <v>3456</v>
      </c>
      <c r="F11632" s="55">
        <v>0</v>
      </c>
      <c r="G11632" s="55">
        <v>0</v>
      </c>
    </row>
    <row r="11633" spans="2:7">
      <c r="B11633" s="55" t="s">
        <v>5067</v>
      </c>
      <c r="C11633" s="55" t="s">
        <v>138</v>
      </c>
      <c r="D11633" s="55" t="s">
        <v>267</v>
      </c>
      <c r="E11633" s="55" t="s">
        <v>3457</v>
      </c>
      <c r="F11633" s="55">
        <v>0</v>
      </c>
      <c r="G11633" s="55">
        <v>5</v>
      </c>
    </row>
    <row r="11634" spans="2:7">
      <c r="B11634" s="55" t="s">
        <v>5067</v>
      </c>
      <c r="C11634" s="55" t="s">
        <v>138</v>
      </c>
      <c r="D11634" s="55" t="s">
        <v>269</v>
      </c>
      <c r="E11634" s="55" t="s">
        <v>3457</v>
      </c>
      <c r="F11634" s="55">
        <v>0</v>
      </c>
      <c r="G11634" s="55">
        <v>0</v>
      </c>
    </row>
    <row r="11635" spans="2:7">
      <c r="B11635" s="55" t="s">
        <v>5067</v>
      </c>
      <c r="C11635" s="55" t="s">
        <v>138</v>
      </c>
      <c r="D11635" s="55" t="s">
        <v>270</v>
      </c>
      <c r="E11635" s="55" t="s">
        <v>3457</v>
      </c>
      <c r="F11635" s="55">
        <v>0</v>
      </c>
      <c r="G11635" s="55">
        <v>0</v>
      </c>
    </row>
    <row r="11636" spans="2:7">
      <c r="B11636" s="55" t="s">
        <v>5067</v>
      </c>
      <c r="C11636" s="55" t="s">
        <v>138</v>
      </c>
      <c r="D11636" s="55" t="s">
        <v>267</v>
      </c>
      <c r="E11636" s="55" t="s">
        <v>3460</v>
      </c>
      <c r="F11636" s="55">
        <v>5</v>
      </c>
      <c r="G11636" s="55">
        <v>0</v>
      </c>
    </row>
    <row r="11637" spans="2:7">
      <c r="B11637" s="55" t="s">
        <v>5067</v>
      </c>
      <c r="C11637" s="55" t="s">
        <v>138</v>
      </c>
      <c r="D11637" s="55" t="s">
        <v>267</v>
      </c>
      <c r="E11637" s="55" t="s">
        <v>3463</v>
      </c>
      <c r="F11637" s="55">
        <v>13</v>
      </c>
      <c r="G11637" s="55">
        <v>2</v>
      </c>
    </row>
    <row r="11638" spans="2:7">
      <c r="B11638" s="55" t="s">
        <v>5067</v>
      </c>
      <c r="C11638" s="55" t="s">
        <v>138</v>
      </c>
      <c r="D11638" s="55" t="s">
        <v>269</v>
      </c>
      <c r="E11638" s="55" t="s">
        <v>3463</v>
      </c>
      <c r="F11638" s="55">
        <v>2</v>
      </c>
      <c r="G11638" s="55">
        <v>26</v>
      </c>
    </row>
    <row r="11639" spans="2:7">
      <c r="B11639" s="55" t="s">
        <v>5067</v>
      </c>
      <c r="C11639" s="55" t="s">
        <v>138</v>
      </c>
      <c r="D11639" s="55" t="s">
        <v>267</v>
      </c>
      <c r="E11639" s="55" t="s">
        <v>3473</v>
      </c>
      <c r="F11639" s="55">
        <v>8</v>
      </c>
      <c r="G11639" s="55">
        <v>5</v>
      </c>
    </row>
    <row r="11640" spans="2:7">
      <c r="B11640" s="55" t="s">
        <v>5067</v>
      </c>
      <c r="C11640" s="55" t="s">
        <v>138</v>
      </c>
      <c r="D11640" s="55" t="s">
        <v>269</v>
      </c>
      <c r="E11640" s="55" t="s">
        <v>3473</v>
      </c>
      <c r="F11640" s="55">
        <v>16</v>
      </c>
      <c r="G11640" s="55">
        <v>10</v>
      </c>
    </row>
    <row r="11641" spans="2:7">
      <c r="B11641" s="55" t="s">
        <v>5067</v>
      </c>
      <c r="C11641" s="55" t="s">
        <v>138</v>
      </c>
      <c r="D11641" s="55" t="s">
        <v>270</v>
      </c>
      <c r="E11641" s="55" t="s">
        <v>3473</v>
      </c>
      <c r="F11641" s="55">
        <v>0</v>
      </c>
      <c r="G11641" s="55">
        <v>0</v>
      </c>
    </row>
    <row r="11642" spans="2:7">
      <c r="B11642" s="55" t="s">
        <v>5067</v>
      </c>
      <c r="C11642" s="55" t="s">
        <v>138</v>
      </c>
      <c r="D11642" s="55" t="s">
        <v>267</v>
      </c>
      <c r="E11642" s="55" t="s">
        <v>3478</v>
      </c>
      <c r="F11642" s="55">
        <v>63</v>
      </c>
      <c r="G11642" s="55">
        <v>38</v>
      </c>
    </row>
    <row r="11643" spans="2:7">
      <c r="B11643" s="55" t="s">
        <v>5067</v>
      </c>
      <c r="C11643" s="55" t="s">
        <v>138</v>
      </c>
      <c r="D11643" s="55" t="s">
        <v>269</v>
      </c>
      <c r="E11643" s="55" t="s">
        <v>3478</v>
      </c>
      <c r="F11643" s="55">
        <v>225</v>
      </c>
      <c r="G11643" s="55">
        <v>77</v>
      </c>
    </row>
    <row r="11644" spans="2:7">
      <c r="B11644" s="55" t="s">
        <v>5067</v>
      </c>
      <c r="C11644" s="55" t="s">
        <v>138</v>
      </c>
      <c r="D11644" s="55" t="s">
        <v>270</v>
      </c>
      <c r="E11644" s="55" t="s">
        <v>3478</v>
      </c>
      <c r="F11644" s="55">
        <v>284</v>
      </c>
      <c r="G11644" s="55">
        <v>25</v>
      </c>
    </row>
    <row r="11645" spans="2:7">
      <c r="B11645" s="55" t="s">
        <v>5067</v>
      </c>
      <c r="C11645" s="55" t="s">
        <v>138</v>
      </c>
      <c r="D11645" s="55" t="s">
        <v>267</v>
      </c>
      <c r="E11645" s="55" t="s">
        <v>3487</v>
      </c>
      <c r="F11645" s="55">
        <v>10</v>
      </c>
      <c r="G11645" s="55">
        <v>0</v>
      </c>
    </row>
    <row r="11646" spans="2:7">
      <c r="B11646" s="55" t="s">
        <v>5067</v>
      </c>
      <c r="C11646" s="55" t="s">
        <v>138</v>
      </c>
      <c r="D11646" s="55" t="s">
        <v>267</v>
      </c>
      <c r="E11646" s="55" t="s">
        <v>3505</v>
      </c>
      <c r="F11646" s="55">
        <v>0</v>
      </c>
      <c r="G11646" s="55">
        <v>0</v>
      </c>
    </row>
    <row r="11647" spans="2:7">
      <c r="B11647" s="55" t="s">
        <v>5067</v>
      </c>
      <c r="C11647" s="55" t="s">
        <v>138</v>
      </c>
      <c r="D11647" s="55" t="s">
        <v>270</v>
      </c>
      <c r="E11647" s="55" t="s">
        <v>3508</v>
      </c>
      <c r="F11647" s="55">
        <v>0</v>
      </c>
      <c r="G11647" s="55">
        <v>0</v>
      </c>
    </row>
    <row r="11648" spans="2:7">
      <c r="B11648" s="55" t="s">
        <v>5067</v>
      </c>
      <c r="C11648" s="55" t="s">
        <v>138</v>
      </c>
      <c r="D11648" s="55" t="s">
        <v>267</v>
      </c>
      <c r="E11648" s="55" t="s">
        <v>833</v>
      </c>
      <c r="F11648" s="55">
        <v>0</v>
      </c>
      <c r="G11648" s="55">
        <v>0</v>
      </c>
    </row>
    <row r="11649" spans="2:7">
      <c r="B11649" s="55" t="s">
        <v>5067</v>
      </c>
      <c r="C11649" s="55" t="s">
        <v>138</v>
      </c>
      <c r="D11649" s="55" t="s">
        <v>269</v>
      </c>
      <c r="E11649" s="55" t="s">
        <v>833</v>
      </c>
      <c r="F11649" s="55">
        <v>0</v>
      </c>
      <c r="G11649" s="55">
        <v>0</v>
      </c>
    </row>
    <row r="11650" spans="2:7">
      <c r="B11650" s="55" t="s">
        <v>5067</v>
      </c>
      <c r="C11650" s="55" t="s">
        <v>138</v>
      </c>
      <c r="D11650" s="55" t="s">
        <v>270</v>
      </c>
      <c r="E11650" s="55" t="s">
        <v>833</v>
      </c>
      <c r="F11650" s="55">
        <v>5</v>
      </c>
      <c r="G11650" s="55">
        <v>0</v>
      </c>
    </row>
    <row r="11651" spans="2:7">
      <c r="B11651" s="55" t="s">
        <v>5067</v>
      </c>
      <c r="C11651" s="55" t="s">
        <v>138</v>
      </c>
      <c r="D11651" s="55" t="s">
        <v>267</v>
      </c>
      <c r="E11651" s="55" t="s">
        <v>3514</v>
      </c>
      <c r="F11651" s="55">
        <v>2</v>
      </c>
      <c r="G11651" s="55">
        <v>0</v>
      </c>
    </row>
    <row r="11652" spans="2:7">
      <c r="B11652" s="55" t="s">
        <v>5067</v>
      </c>
      <c r="C11652" s="55" t="s">
        <v>138</v>
      </c>
      <c r="D11652" s="55" t="s">
        <v>269</v>
      </c>
      <c r="E11652" s="55" t="s">
        <v>3514</v>
      </c>
      <c r="F11652" s="55">
        <v>10</v>
      </c>
      <c r="G11652" s="55">
        <v>14</v>
      </c>
    </row>
    <row r="11653" spans="2:7">
      <c r="B11653" s="55" t="s">
        <v>5067</v>
      </c>
      <c r="C11653" s="55" t="s">
        <v>138</v>
      </c>
      <c r="D11653" s="55" t="s">
        <v>270</v>
      </c>
      <c r="E11653" s="55" t="s">
        <v>3514</v>
      </c>
      <c r="F11653" s="55">
        <v>4</v>
      </c>
      <c r="G11653" s="55">
        <v>1</v>
      </c>
    </row>
    <row r="11654" spans="2:7">
      <c r="B11654" s="55" t="s">
        <v>5067</v>
      </c>
      <c r="C11654" s="55" t="s">
        <v>140</v>
      </c>
      <c r="D11654" s="55" t="s">
        <v>267</v>
      </c>
      <c r="E11654" s="55" t="s">
        <v>3570</v>
      </c>
      <c r="F11654" s="55">
        <v>9</v>
      </c>
      <c r="G11654" s="55">
        <v>0</v>
      </c>
    </row>
    <row r="11655" spans="2:7">
      <c r="B11655" s="55" t="s">
        <v>5067</v>
      </c>
      <c r="C11655" s="55" t="s">
        <v>140</v>
      </c>
      <c r="D11655" s="55" t="s">
        <v>269</v>
      </c>
      <c r="E11655" s="55" t="s">
        <v>3570</v>
      </c>
      <c r="F11655" s="55">
        <v>122</v>
      </c>
      <c r="G11655" s="55">
        <v>14</v>
      </c>
    </row>
    <row r="11656" spans="2:7">
      <c r="B11656" s="55" t="s">
        <v>5067</v>
      </c>
      <c r="C11656" s="55" t="s">
        <v>140</v>
      </c>
      <c r="D11656" s="55" t="s">
        <v>270</v>
      </c>
      <c r="E11656" s="55" t="s">
        <v>3570</v>
      </c>
      <c r="F11656" s="55">
        <v>2</v>
      </c>
      <c r="G11656" s="55">
        <v>53</v>
      </c>
    </row>
    <row r="11657" spans="2:7">
      <c r="B11657" s="55" t="s">
        <v>5067</v>
      </c>
      <c r="C11657" s="55" t="s">
        <v>143</v>
      </c>
      <c r="D11657" s="55" t="s">
        <v>267</v>
      </c>
      <c r="E11657" s="55" t="s">
        <v>3611</v>
      </c>
      <c r="F11657" s="55">
        <v>0</v>
      </c>
      <c r="G11657" s="55">
        <v>0</v>
      </c>
    </row>
    <row r="11658" spans="2:7">
      <c r="B11658" s="55" t="s">
        <v>5067</v>
      </c>
      <c r="C11658" s="55" t="s">
        <v>143</v>
      </c>
      <c r="D11658" s="55" t="s">
        <v>269</v>
      </c>
      <c r="E11658" s="55" t="s">
        <v>3611</v>
      </c>
      <c r="F11658" s="55">
        <v>0</v>
      </c>
      <c r="G11658" s="55">
        <v>0</v>
      </c>
    </row>
    <row r="11659" spans="2:7">
      <c r="B11659" s="55" t="s">
        <v>5067</v>
      </c>
      <c r="C11659" s="55" t="s">
        <v>143</v>
      </c>
      <c r="D11659" s="55" t="s">
        <v>270</v>
      </c>
      <c r="E11659" s="55" t="s">
        <v>3612</v>
      </c>
      <c r="F11659" s="55">
        <v>0</v>
      </c>
      <c r="G11659" s="55">
        <v>0</v>
      </c>
    </row>
    <row r="11660" spans="2:7">
      <c r="B11660" s="55" t="s">
        <v>5067</v>
      </c>
      <c r="C11660" s="55" t="s">
        <v>143</v>
      </c>
      <c r="D11660" s="55" t="s">
        <v>267</v>
      </c>
      <c r="E11660" s="55" t="s">
        <v>3613</v>
      </c>
      <c r="F11660" s="55">
        <v>0</v>
      </c>
      <c r="G11660" s="55">
        <v>1</v>
      </c>
    </row>
    <row r="11661" spans="2:7">
      <c r="B11661" s="55" t="s">
        <v>5067</v>
      </c>
      <c r="C11661" s="55" t="s">
        <v>143</v>
      </c>
      <c r="D11661" s="55" t="s">
        <v>270</v>
      </c>
      <c r="E11661" s="55" t="s">
        <v>3613</v>
      </c>
      <c r="F11661" s="55">
        <v>0</v>
      </c>
      <c r="G11661" s="55">
        <v>0</v>
      </c>
    </row>
    <row r="11662" spans="2:7">
      <c r="B11662" s="55" t="s">
        <v>5067</v>
      </c>
      <c r="C11662" s="55" t="s">
        <v>143</v>
      </c>
      <c r="D11662" s="55" t="s">
        <v>270</v>
      </c>
      <c r="E11662" s="55" t="s">
        <v>3614</v>
      </c>
      <c r="F11662" s="55">
        <v>0</v>
      </c>
      <c r="G11662" s="55">
        <v>0</v>
      </c>
    </row>
    <row r="11663" spans="2:7">
      <c r="B11663" s="55" t="s">
        <v>5067</v>
      </c>
      <c r="C11663" s="55" t="s">
        <v>143</v>
      </c>
      <c r="D11663" s="55" t="s">
        <v>267</v>
      </c>
      <c r="E11663" s="55" t="s">
        <v>3619</v>
      </c>
      <c r="F11663" s="55">
        <v>0</v>
      </c>
      <c r="G11663" s="55">
        <v>0</v>
      </c>
    </row>
    <row r="11664" spans="2:7">
      <c r="B11664" s="55" t="s">
        <v>5067</v>
      </c>
      <c r="C11664" s="55" t="s">
        <v>143</v>
      </c>
      <c r="D11664" s="55" t="s">
        <v>269</v>
      </c>
      <c r="E11664" s="55" t="s">
        <v>3619</v>
      </c>
      <c r="F11664" s="55">
        <v>0</v>
      </c>
      <c r="G11664" s="55">
        <v>0</v>
      </c>
    </row>
    <row r="11665" spans="2:7">
      <c r="B11665" s="55" t="s">
        <v>5067</v>
      </c>
      <c r="C11665" s="55" t="s">
        <v>143</v>
      </c>
      <c r="D11665" s="55" t="s">
        <v>269</v>
      </c>
      <c r="E11665" s="55" t="s">
        <v>3622</v>
      </c>
      <c r="F11665" s="55">
        <v>0</v>
      </c>
      <c r="G11665" s="55">
        <v>0</v>
      </c>
    </row>
    <row r="11666" spans="2:7">
      <c r="B11666" s="55" t="s">
        <v>5067</v>
      </c>
      <c r="C11666" s="55" t="s">
        <v>143</v>
      </c>
      <c r="D11666" s="55" t="s">
        <v>267</v>
      </c>
      <c r="E11666" s="55" t="s">
        <v>3623</v>
      </c>
      <c r="F11666" s="55">
        <v>0</v>
      </c>
      <c r="G11666" s="55">
        <v>0</v>
      </c>
    </row>
    <row r="11667" spans="2:7">
      <c r="B11667" s="55" t="s">
        <v>5067</v>
      </c>
      <c r="C11667" s="55" t="s">
        <v>143</v>
      </c>
      <c r="D11667" s="55" t="s">
        <v>269</v>
      </c>
      <c r="E11667" s="55" t="s">
        <v>3623</v>
      </c>
      <c r="F11667" s="55">
        <v>1</v>
      </c>
      <c r="G11667" s="55">
        <v>1</v>
      </c>
    </row>
    <row r="11668" spans="2:7">
      <c r="B11668" s="55" t="s">
        <v>5067</v>
      </c>
      <c r="C11668" s="55" t="s">
        <v>143</v>
      </c>
      <c r="D11668" s="55" t="s">
        <v>270</v>
      </c>
      <c r="E11668" s="55" t="s">
        <v>3623</v>
      </c>
      <c r="F11668" s="55">
        <v>0</v>
      </c>
      <c r="G11668" s="55">
        <v>0</v>
      </c>
    </row>
    <row r="11669" spans="2:7">
      <c r="B11669" s="55" t="s">
        <v>5067</v>
      </c>
      <c r="C11669" s="55" t="s">
        <v>143</v>
      </c>
      <c r="D11669" s="55" t="s">
        <v>267</v>
      </c>
      <c r="E11669" s="55" t="s">
        <v>3626</v>
      </c>
      <c r="F11669" s="55">
        <v>0</v>
      </c>
      <c r="G11669" s="55">
        <v>13</v>
      </c>
    </row>
    <row r="11670" spans="2:7">
      <c r="B11670" s="55" t="s">
        <v>5067</v>
      </c>
      <c r="C11670" s="55" t="s">
        <v>143</v>
      </c>
      <c r="D11670" s="55" t="s">
        <v>267</v>
      </c>
      <c r="E11670" s="55" t="s">
        <v>3627</v>
      </c>
      <c r="F11670" s="55">
        <v>0</v>
      </c>
      <c r="G11670" s="55">
        <v>0</v>
      </c>
    </row>
    <row r="11671" spans="2:7">
      <c r="B11671" s="55" t="s">
        <v>5067</v>
      </c>
      <c r="C11671" s="55" t="s">
        <v>143</v>
      </c>
      <c r="D11671" s="55" t="s">
        <v>267</v>
      </c>
      <c r="E11671" s="55" t="s">
        <v>3632</v>
      </c>
      <c r="F11671" s="55">
        <v>0</v>
      </c>
      <c r="G11671" s="55">
        <v>0</v>
      </c>
    </row>
    <row r="11672" spans="2:7">
      <c r="B11672" s="55" t="s">
        <v>5067</v>
      </c>
      <c r="C11672" s="55" t="s">
        <v>143</v>
      </c>
      <c r="D11672" s="55" t="s">
        <v>267</v>
      </c>
      <c r="E11672" s="55" t="s">
        <v>3633</v>
      </c>
      <c r="F11672" s="55">
        <v>3</v>
      </c>
      <c r="G11672" s="55">
        <v>0</v>
      </c>
    </row>
    <row r="11673" spans="2:7">
      <c r="B11673" s="55" t="s">
        <v>5067</v>
      </c>
      <c r="C11673" s="55" t="s">
        <v>143</v>
      </c>
      <c r="D11673" s="55" t="s">
        <v>267</v>
      </c>
      <c r="E11673" s="55" t="s">
        <v>3634</v>
      </c>
      <c r="F11673" s="55">
        <v>0</v>
      </c>
      <c r="G11673" s="55">
        <v>0</v>
      </c>
    </row>
    <row r="11674" spans="2:7">
      <c r="B11674" s="55" t="s">
        <v>5067</v>
      </c>
      <c r="C11674" s="55" t="s">
        <v>143</v>
      </c>
      <c r="D11674" s="55" t="s">
        <v>267</v>
      </c>
      <c r="E11674" s="55" t="s">
        <v>2754</v>
      </c>
      <c r="F11674" s="55">
        <v>2</v>
      </c>
      <c r="G11674" s="55">
        <v>0</v>
      </c>
    </row>
    <row r="11675" spans="2:7">
      <c r="B11675" s="55" t="s">
        <v>5067</v>
      </c>
      <c r="C11675" s="55" t="s">
        <v>143</v>
      </c>
      <c r="D11675" s="55" t="s">
        <v>267</v>
      </c>
      <c r="E11675" s="55" t="s">
        <v>5091</v>
      </c>
      <c r="F11675" s="55">
        <v>0</v>
      </c>
      <c r="G11675" s="55">
        <v>0</v>
      </c>
    </row>
    <row r="11676" spans="2:7">
      <c r="B11676" s="55" t="s">
        <v>5067</v>
      </c>
      <c r="C11676" s="55" t="s">
        <v>143</v>
      </c>
      <c r="D11676" s="55" t="s">
        <v>267</v>
      </c>
      <c r="E11676" s="55" t="s">
        <v>3646</v>
      </c>
      <c r="F11676" s="55">
        <v>0</v>
      </c>
      <c r="G11676" s="55">
        <v>0</v>
      </c>
    </row>
    <row r="11677" spans="2:7">
      <c r="B11677" s="55" t="s">
        <v>5067</v>
      </c>
      <c r="C11677" s="55" t="s">
        <v>143</v>
      </c>
      <c r="D11677" s="55" t="s">
        <v>267</v>
      </c>
      <c r="E11677" s="55" t="s">
        <v>3660</v>
      </c>
      <c r="F11677" s="55">
        <v>2</v>
      </c>
      <c r="G11677" s="55">
        <v>0</v>
      </c>
    </row>
    <row r="11678" spans="2:7">
      <c r="B11678" s="55" t="s">
        <v>5067</v>
      </c>
      <c r="C11678" s="55" t="s">
        <v>143</v>
      </c>
      <c r="D11678" s="55" t="s">
        <v>269</v>
      </c>
      <c r="E11678" s="55" t="s">
        <v>3660</v>
      </c>
      <c r="F11678" s="55">
        <v>0</v>
      </c>
      <c r="G11678" s="55">
        <v>2</v>
      </c>
    </row>
    <row r="11679" spans="2:7">
      <c r="B11679" s="55" t="s">
        <v>5067</v>
      </c>
      <c r="C11679" s="55" t="s">
        <v>143</v>
      </c>
      <c r="D11679" s="55" t="s">
        <v>267</v>
      </c>
      <c r="E11679" s="55" t="s">
        <v>3662</v>
      </c>
      <c r="F11679" s="55">
        <v>0</v>
      </c>
      <c r="G11679" s="55">
        <v>0</v>
      </c>
    </row>
    <row r="11680" spans="2:7">
      <c r="B11680" s="55" t="s">
        <v>5067</v>
      </c>
      <c r="C11680" s="55" t="s">
        <v>143</v>
      </c>
      <c r="D11680" s="55" t="s">
        <v>267</v>
      </c>
      <c r="E11680" s="55" t="s">
        <v>3664</v>
      </c>
      <c r="F11680" s="55">
        <v>10</v>
      </c>
      <c r="G11680" s="55">
        <v>0</v>
      </c>
    </row>
    <row r="11681" spans="2:7">
      <c r="B11681" s="55" t="s">
        <v>5067</v>
      </c>
      <c r="C11681" s="55" t="s">
        <v>143</v>
      </c>
      <c r="D11681" s="55" t="s">
        <v>267</v>
      </c>
      <c r="E11681" s="55" t="s">
        <v>3670</v>
      </c>
      <c r="F11681" s="55">
        <v>0</v>
      </c>
      <c r="G11681" s="55">
        <v>0</v>
      </c>
    </row>
    <row r="11682" spans="2:7">
      <c r="B11682" s="55" t="s">
        <v>5067</v>
      </c>
      <c r="C11682" s="55" t="s">
        <v>143</v>
      </c>
      <c r="D11682" s="55" t="s">
        <v>269</v>
      </c>
      <c r="E11682" s="55" t="s">
        <v>3674</v>
      </c>
      <c r="F11682" s="55">
        <v>0</v>
      </c>
      <c r="G11682" s="55">
        <v>0</v>
      </c>
    </row>
    <row r="11683" spans="2:7">
      <c r="B11683" s="55" t="s">
        <v>5067</v>
      </c>
      <c r="C11683" s="55" t="s">
        <v>143</v>
      </c>
      <c r="D11683" s="55" t="s">
        <v>267</v>
      </c>
      <c r="E11683" s="55" t="s">
        <v>3677</v>
      </c>
      <c r="F11683" s="55">
        <v>0</v>
      </c>
      <c r="G11683" s="55">
        <v>0</v>
      </c>
    </row>
    <row r="11684" spans="2:7">
      <c r="B11684" s="55" t="s">
        <v>5067</v>
      </c>
      <c r="C11684" s="55" t="s">
        <v>143</v>
      </c>
      <c r="D11684" s="55" t="s">
        <v>267</v>
      </c>
      <c r="E11684" s="55" t="s">
        <v>3678</v>
      </c>
      <c r="F11684" s="55">
        <v>0</v>
      </c>
      <c r="G11684" s="55">
        <v>0</v>
      </c>
    </row>
    <row r="11685" spans="2:7">
      <c r="B11685" s="55" t="s">
        <v>5067</v>
      </c>
      <c r="C11685" s="55" t="s">
        <v>143</v>
      </c>
      <c r="D11685" s="55" t="s">
        <v>269</v>
      </c>
      <c r="E11685" s="55" t="s">
        <v>3678</v>
      </c>
      <c r="F11685" s="55">
        <v>0</v>
      </c>
      <c r="G11685" s="55">
        <v>0</v>
      </c>
    </row>
    <row r="11686" spans="2:7">
      <c r="B11686" s="55" t="s">
        <v>5067</v>
      </c>
      <c r="C11686" s="55" t="s">
        <v>143</v>
      </c>
      <c r="D11686" s="55" t="s">
        <v>267</v>
      </c>
      <c r="E11686" s="55" t="s">
        <v>3681</v>
      </c>
      <c r="F11686" s="55">
        <v>10</v>
      </c>
      <c r="G11686" s="55">
        <v>9</v>
      </c>
    </row>
    <row r="11687" spans="2:7">
      <c r="B11687" s="55" t="s">
        <v>5067</v>
      </c>
      <c r="C11687" s="55" t="s">
        <v>143</v>
      </c>
      <c r="D11687" s="55" t="s">
        <v>267</v>
      </c>
      <c r="E11687" s="55" t="s">
        <v>3689</v>
      </c>
      <c r="F11687" s="55">
        <v>0</v>
      </c>
      <c r="G11687" s="55">
        <v>0</v>
      </c>
    </row>
    <row r="11688" spans="2:7">
      <c r="B11688" s="55" t="s">
        <v>5067</v>
      </c>
      <c r="C11688" s="55" t="s">
        <v>143</v>
      </c>
      <c r="D11688" s="55" t="s">
        <v>267</v>
      </c>
      <c r="E11688" s="55" t="s">
        <v>3691</v>
      </c>
      <c r="F11688" s="55">
        <v>1</v>
      </c>
      <c r="G11688" s="55">
        <v>1</v>
      </c>
    </row>
    <row r="11689" spans="2:7">
      <c r="B11689" s="55" t="s">
        <v>5067</v>
      </c>
      <c r="C11689" s="55" t="s">
        <v>143</v>
      </c>
      <c r="D11689" s="55" t="s">
        <v>269</v>
      </c>
      <c r="E11689" s="55" t="s">
        <v>3691</v>
      </c>
      <c r="F11689" s="55">
        <v>0</v>
      </c>
      <c r="G11689" s="55">
        <v>0</v>
      </c>
    </row>
    <row r="11690" spans="2:7">
      <c r="B11690" s="55" t="s">
        <v>5067</v>
      </c>
      <c r="C11690" s="55" t="s">
        <v>143</v>
      </c>
      <c r="D11690" s="55" t="s">
        <v>270</v>
      </c>
      <c r="E11690" s="55" t="s">
        <v>3691</v>
      </c>
      <c r="F11690" s="55">
        <v>0</v>
      </c>
      <c r="G11690" s="55">
        <v>0</v>
      </c>
    </row>
    <row r="11691" spans="2:7">
      <c r="B11691" s="55" t="s">
        <v>5067</v>
      </c>
      <c r="C11691" s="55" t="s">
        <v>143</v>
      </c>
      <c r="D11691" s="55" t="s">
        <v>267</v>
      </c>
      <c r="E11691" s="55" t="s">
        <v>3694</v>
      </c>
      <c r="F11691" s="55">
        <v>56</v>
      </c>
      <c r="G11691" s="55">
        <v>42</v>
      </c>
    </row>
    <row r="11692" spans="2:7">
      <c r="B11692" s="55" t="s">
        <v>5067</v>
      </c>
      <c r="C11692" s="55" t="s">
        <v>143</v>
      </c>
      <c r="D11692" s="55" t="s">
        <v>269</v>
      </c>
      <c r="E11692" s="55" t="s">
        <v>3694</v>
      </c>
      <c r="F11692" s="55">
        <v>0</v>
      </c>
      <c r="G11692" s="55">
        <v>0</v>
      </c>
    </row>
    <row r="11693" spans="2:7">
      <c r="B11693" s="55" t="s">
        <v>5067</v>
      </c>
      <c r="C11693" s="55" t="s">
        <v>143</v>
      </c>
      <c r="D11693" s="55" t="s">
        <v>270</v>
      </c>
      <c r="E11693" s="55" t="s">
        <v>3694</v>
      </c>
      <c r="F11693" s="55">
        <v>0</v>
      </c>
      <c r="G11693" s="55">
        <v>20</v>
      </c>
    </row>
    <row r="11694" spans="2:7">
      <c r="B11694" s="55" t="s">
        <v>5067</v>
      </c>
      <c r="C11694" s="55" t="s">
        <v>143</v>
      </c>
      <c r="D11694" s="55" t="s">
        <v>269</v>
      </c>
      <c r="E11694" s="55" t="s">
        <v>3700</v>
      </c>
      <c r="F11694" s="55">
        <v>0</v>
      </c>
      <c r="G11694" s="55">
        <v>0</v>
      </c>
    </row>
    <row r="11695" spans="2:7">
      <c r="B11695" s="55" t="s">
        <v>5067</v>
      </c>
      <c r="C11695" s="55" t="s">
        <v>143</v>
      </c>
      <c r="D11695" s="55" t="s">
        <v>270</v>
      </c>
      <c r="E11695" s="55" t="s">
        <v>3700</v>
      </c>
      <c r="F11695" s="55">
        <v>0</v>
      </c>
      <c r="G11695" s="55">
        <v>0</v>
      </c>
    </row>
    <row r="11696" spans="2:7">
      <c r="B11696" s="55" t="s">
        <v>5067</v>
      </c>
      <c r="C11696" s="55" t="s">
        <v>143</v>
      </c>
      <c r="D11696" s="55" t="s">
        <v>267</v>
      </c>
      <c r="E11696" s="55" t="s">
        <v>3709</v>
      </c>
      <c r="F11696" s="55">
        <v>0</v>
      </c>
      <c r="G11696" s="55">
        <v>0</v>
      </c>
    </row>
    <row r="11697" spans="2:7">
      <c r="B11697" s="55" t="s">
        <v>5067</v>
      </c>
      <c r="C11697" s="55" t="s">
        <v>143</v>
      </c>
      <c r="D11697" s="55" t="s">
        <v>267</v>
      </c>
      <c r="E11697" s="55" t="s">
        <v>3715</v>
      </c>
      <c r="F11697" s="55">
        <v>30</v>
      </c>
      <c r="G11697" s="55">
        <v>0</v>
      </c>
    </row>
    <row r="11698" spans="2:7">
      <c r="B11698" s="55" t="s">
        <v>5067</v>
      </c>
      <c r="C11698" s="55" t="s">
        <v>143</v>
      </c>
      <c r="D11698" s="55" t="s">
        <v>267</v>
      </c>
      <c r="E11698" s="55" t="s">
        <v>3719</v>
      </c>
      <c r="F11698" s="55">
        <v>3</v>
      </c>
      <c r="G11698" s="55">
        <v>9</v>
      </c>
    </row>
    <row r="11699" spans="2:7">
      <c r="B11699" s="55" t="s">
        <v>5067</v>
      </c>
      <c r="C11699" s="55" t="s">
        <v>143</v>
      </c>
      <c r="D11699" s="55" t="s">
        <v>269</v>
      </c>
      <c r="E11699" s="55" t="s">
        <v>3719</v>
      </c>
      <c r="F11699" s="55">
        <v>0</v>
      </c>
      <c r="G11699" s="55">
        <v>0</v>
      </c>
    </row>
    <row r="11700" spans="2:7">
      <c r="B11700" s="55" t="s">
        <v>5067</v>
      </c>
      <c r="C11700" s="55" t="s">
        <v>143</v>
      </c>
      <c r="D11700" s="55" t="s">
        <v>270</v>
      </c>
      <c r="E11700" s="55" t="s">
        <v>3719</v>
      </c>
      <c r="F11700" s="55">
        <v>0</v>
      </c>
      <c r="G11700" s="55">
        <v>0</v>
      </c>
    </row>
    <row r="11701" spans="2:7">
      <c r="B11701" s="55" t="s">
        <v>5067</v>
      </c>
      <c r="C11701" s="55" t="s">
        <v>143</v>
      </c>
      <c r="D11701" s="55" t="s">
        <v>267</v>
      </c>
      <c r="E11701" s="55" t="s">
        <v>3726</v>
      </c>
      <c r="F11701" s="55">
        <v>1</v>
      </c>
      <c r="G11701" s="55">
        <v>0</v>
      </c>
    </row>
    <row r="11702" spans="2:7">
      <c r="B11702" s="55" t="s">
        <v>5067</v>
      </c>
      <c r="C11702" s="55" t="s">
        <v>143</v>
      </c>
      <c r="D11702" s="55" t="s">
        <v>267</v>
      </c>
      <c r="E11702" s="55" t="s">
        <v>3740</v>
      </c>
      <c r="F11702" s="55">
        <v>0</v>
      </c>
      <c r="G11702" s="55">
        <v>0</v>
      </c>
    </row>
    <row r="11703" spans="2:7">
      <c r="B11703" s="55" t="s">
        <v>5067</v>
      </c>
      <c r="C11703" s="55" t="s">
        <v>143</v>
      </c>
      <c r="D11703" s="55" t="s">
        <v>270</v>
      </c>
      <c r="E11703" s="55" t="s">
        <v>3740</v>
      </c>
      <c r="F11703" s="55">
        <v>1</v>
      </c>
      <c r="G11703" s="55">
        <v>0</v>
      </c>
    </row>
    <row r="11704" spans="2:7">
      <c r="B11704" s="55" t="s">
        <v>5067</v>
      </c>
      <c r="C11704" s="55" t="s">
        <v>143</v>
      </c>
      <c r="D11704" s="55" t="s">
        <v>267</v>
      </c>
      <c r="E11704" s="55" t="s">
        <v>3744</v>
      </c>
      <c r="F11704" s="55">
        <v>0</v>
      </c>
      <c r="G11704" s="55">
        <v>0</v>
      </c>
    </row>
    <row r="11705" spans="2:7">
      <c r="B11705" s="55" t="s">
        <v>5067</v>
      </c>
      <c r="C11705" s="55" t="s">
        <v>143</v>
      </c>
      <c r="D11705" s="55" t="s">
        <v>267</v>
      </c>
      <c r="E11705" s="55" t="s">
        <v>3746</v>
      </c>
      <c r="F11705" s="55">
        <v>0</v>
      </c>
      <c r="G11705" s="55">
        <v>0</v>
      </c>
    </row>
    <row r="11706" spans="2:7">
      <c r="B11706" s="55" t="s">
        <v>5067</v>
      </c>
      <c r="C11706" s="55" t="s">
        <v>143</v>
      </c>
      <c r="D11706" s="55" t="s">
        <v>267</v>
      </c>
      <c r="E11706" s="55" t="s">
        <v>3747</v>
      </c>
      <c r="F11706" s="55">
        <v>0</v>
      </c>
      <c r="G11706" s="55">
        <v>0</v>
      </c>
    </row>
    <row r="11707" spans="2:7">
      <c r="B11707" s="55" t="s">
        <v>5067</v>
      </c>
      <c r="C11707" s="55" t="s">
        <v>143</v>
      </c>
      <c r="D11707" s="55" t="s">
        <v>267</v>
      </c>
      <c r="E11707" s="55" t="s">
        <v>3751</v>
      </c>
      <c r="F11707" s="55">
        <v>0</v>
      </c>
      <c r="G11707" s="55">
        <v>0</v>
      </c>
    </row>
    <row r="11708" spans="2:7">
      <c r="B11708" s="55" t="s">
        <v>5067</v>
      </c>
      <c r="C11708" s="55" t="s">
        <v>143</v>
      </c>
      <c r="D11708" s="55" t="s">
        <v>267</v>
      </c>
      <c r="E11708" s="55" t="s">
        <v>3755</v>
      </c>
      <c r="F11708" s="55">
        <v>0</v>
      </c>
      <c r="G11708" s="55">
        <v>0</v>
      </c>
    </row>
    <row r="11709" spans="2:7">
      <c r="B11709" s="55" t="s">
        <v>5067</v>
      </c>
      <c r="C11709" s="55" t="s">
        <v>143</v>
      </c>
      <c r="D11709" s="55" t="s">
        <v>267</v>
      </c>
      <c r="E11709" s="55" t="s">
        <v>3756</v>
      </c>
      <c r="F11709" s="55">
        <v>0</v>
      </c>
      <c r="G11709" s="55">
        <v>1</v>
      </c>
    </row>
    <row r="11710" spans="2:7">
      <c r="B11710" s="55" t="s">
        <v>5067</v>
      </c>
      <c r="C11710" s="55" t="s">
        <v>143</v>
      </c>
      <c r="D11710" s="55" t="s">
        <v>270</v>
      </c>
      <c r="E11710" s="55" t="s">
        <v>3756</v>
      </c>
      <c r="F11710" s="55">
        <v>0</v>
      </c>
      <c r="G11710" s="55">
        <v>0</v>
      </c>
    </row>
    <row r="11711" spans="2:7">
      <c r="B11711" s="55" t="s">
        <v>5067</v>
      </c>
      <c r="C11711" s="55" t="s">
        <v>143</v>
      </c>
      <c r="D11711" s="55" t="s">
        <v>267</v>
      </c>
      <c r="E11711" s="55" t="s">
        <v>3759</v>
      </c>
      <c r="F11711" s="55">
        <v>0</v>
      </c>
      <c r="G11711" s="55">
        <v>1</v>
      </c>
    </row>
    <row r="11712" spans="2:7">
      <c r="B11712" s="55" t="s">
        <v>5067</v>
      </c>
      <c r="C11712" s="55" t="s">
        <v>143</v>
      </c>
      <c r="D11712" s="55" t="s">
        <v>267</v>
      </c>
      <c r="E11712" s="55" t="s">
        <v>3765</v>
      </c>
      <c r="F11712" s="55">
        <v>0</v>
      </c>
      <c r="G11712" s="55">
        <v>2</v>
      </c>
    </row>
    <row r="11713" spans="2:7">
      <c r="B11713" s="55" t="s">
        <v>5067</v>
      </c>
      <c r="C11713" s="55" t="s">
        <v>143</v>
      </c>
      <c r="D11713" s="55" t="s">
        <v>267</v>
      </c>
      <c r="E11713" s="55" t="s">
        <v>3766</v>
      </c>
      <c r="F11713" s="55">
        <v>2</v>
      </c>
      <c r="G11713" s="55">
        <v>0</v>
      </c>
    </row>
    <row r="11714" spans="2:7">
      <c r="B11714" s="55" t="s">
        <v>5067</v>
      </c>
      <c r="C11714" s="55" t="s">
        <v>143</v>
      </c>
      <c r="D11714" s="55" t="s">
        <v>270</v>
      </c>
      <c r="E11714" s="55" t="s">
        <v>3766</v>
      </c>
      <c r="F11714" s="55">
        <v>0</v>
      </c>
      <c r="G11714" s="55">
        <v>3</v>
      </c>
    </row>
    <row r="11715" spans="2:7">
      <c r="B11715" s="55" t="s">
        <v>5067</v>
      </c>
      <c r="C11715" s="55" t="s">
        <v>143</v>
      </c>
      <c r="D11715" s="55" t="s">
        <v>267</v>
      </c>
      <c r="E11715" s="55" t="s">
        <v>3771</v>
      </c>
      <c r="F11715" s="55">
        <v>2</v>
      </c>
      <c r="G11715" s="55">
        <v>0</v>
      </c>
    </row>
    <row r="11716" spans="2:7">
      <c r="B11716" s="55" t="s">
        <v>5067</v>
      </c>
      <c r="C11716" s="55" t="s">
        <v>143</v>
      </c>
      <c r="D11716" s="55" t="s">
        <v>269</v>
      </c>
      <c r="E11716" s="55" t="s">
        <v>3771</v>
      </c>
      <c r="F11716" s="55">
        <v>1</v>
      </c>
      <c r="G11716" s="55">
        <v>0</v>
      </c>
    </row>
    <row r="11717" spans="2:7">
      <c r="B11717" s="55" t="s">
        <v>5067</v>
      </c>
      <c r="C11717" s="55" t="s">
        <v>143</v>
      </c>
      <c r="D11717" s="55" t="s">
        <v>267</v>
      </c>
      <c r="E11717" s="55" t="s">
        <v>3772</v>
      </c>
      <c r="F11717" s="55">
        <v>0</v>
      </c>
      <c r="G11717" s="55">
        <v>2</v>
      </c>
    </row>
    <row r="11718" spans="2:7">
      <c r="B11718" s="55" t="s">
        <v>5067</v>
      </c>
      <c r="C11718" s="55" t="s">
        <v>143</v>
      </c>
      <c r="D11718" s="55" t="s">
        <v>269</v>
      </c>
      <c r="E11718" s="55" t="s">
        <v>3772</v>
      </c>
      <c r="F11718" s="55">
        <v>0</v>
      </c>
      <c r="G11718" s="55">
        <v>0</v>
      </c>
    </row>
    <row r="11719" spans="2:7">
      <c r="B11719" s="55" t="s">
        <v>5067</v>
      </c>
      <c r="C11719" s="55" t="s">
        <v>143</v>
      </c>
      <c r="D11719" s="55" t="s">
        <v>267</v>
      </c>
      <c r="E11719" s="55" t="s">
        <v>3777</v>
      </c>
      <c r="F11719" s="55">
        <v>0</v>
      </c>
      <c r="G11719" s="55">
        <v>0</v>
      </c>
    </row>
    <row r="11720" spans="2:7">
      <c r="B11720" s="55" t="s">
        <v>5067</v>
      </c>
      <c r="C11720" s="55" t="s">
        <v>143</v>
      </c>
      <c r="D11720" s="55" t="s">
        <v>269</v>
      </c>
      <c r="E11720" s="55" t="s">
        <v>3779</v>
      </c>
      <c r="F11720" s="55">
        <v>0</v>
      </c>
      <c r="G11720" s="55">
        <v>0</v>
      </c>
    </row>
    <row r="11721" spans="2:7">
      <c r="B11721" s="55" t="s">
        <v>5067</v>
      </c>
      <c r="C11721" s="55" t="s">
        <v>143</v>
      </c>
      <c r="D11721" s="55" t="s">
        <v>267</v>
      </c>
      <c r="E11721" s="55" t="s">
        <v>3780</v>
      </c>
      <c r="F11721" s="55">
        <v>0</v>
      </c>
      <c r="G11721" s="55">
        <v>0</v>
      </c>
    </row>
    <row r="11722" spans="2:7">
      <c r="B11722" s="55" t="s">
        <v>5067</v>
      </c>
      <c r="C11722" s="55" t="s">
        <v>143</v>
      </c>
      <c r="D11722" s="55" t="s">
        <v>267</v>
      </c>
      <c r="E11722" s="55" t="s">
        <v>3784</v>
      </c>
      <c r="F11722" s="55">
        <v>0</v>
      </c>
      <c r="G11722" s="55">
        <v>0</v>
      </c>
    </row>
    <row r="11723" spans="2:7">
      <c r="B11723" s="55" t="s">
        <v>5067</v>
      </c>
      <c r="C11723" s="55" t="s">
        <v>143</v>
      </c>
      <c r="D11723" s="55" t="s">
        <v>269</v>
      </c>
      <c r="E11723" s="55" t="s">
        <v>3784</v>
      </c>
      <c r="F11723" s="55">
        <v>1</v>
      </c>
      <c r="G11723" s="55">
        <v>0</v>
      </c>
    </row>
    <row r="11724" spans="2:7">
      <c r="B11724" s="55" t="s">
        <v>5067</v>
      </c>
      <c r="C11724" s="55" t="s">
        <v>143</v>
      </c>
      <c r="D11724" s="55" t="s">
        <v>267</v>
      </c>
      <c r="E11724" s="55" t="s">
        <v>3790</v>
      </c>
      <c r="F11724" s="55">
        <v>0</v>
      </c>
      <c r="G11724" s="55">
        <v>0</v>
      </c>
    </row>
    <row r="11725" spans="2:7">
      <c r="B11725" s="55" t="s">
        <v>5067</v>
      </c>
      <c r="C11725" s="55" t="s">
        <v>143</v>
      </c>
      <c r="D11725" s="55" t="s">
        <v>267</v>
      </c>
      <c r="E11725" s="55" t="s">
        <v>3791</v>
      </c>
      <c r="F11725" s="55">
        <v>0</v>
      </c>
      <c r="G11725" s="55">
        <v>3</v>
      </c>
    </row>
    <row r="11726" spans="2:7">
      <c r="B11726" s="55" t="s">
        <v>5067</v>
      </c>
      <c r="C11726" s="55" t="s">
        <v>143</v>
      </c>
      <c r="D11726" s="55" t="s">
        <v>269</v>
      </c>
      <c r="E11726" s="55" t="s">
        <v>3791</v>
      </c>
      <c r="F11726" s="55">
        <v>3</v>
      </c>
      <c r="G11726" s="55">
        <v>0</v>
      </c>
    </row>
    <row r="11727" spans="2:7">
      <c r="B11727" s="55" t="s">
        <v>5067</v>
      </c>
      <c r="C11727" s="55" t="s">
        <v>143</v>
      </c>
      <c r="D11727" s="55" t="s">
        <v>270</v>
      </c>
      <c r="E11727" s="55" t="s">
        <v>3791</v>
      </c>
      <c r="F11727" s="55">
        <v>0</v>
      </c>
      <c r="G11727" s="55">
        <v>0</v>
      </c>
    </row>
    <row r="11728" spans="2:7">
      <c r="B11728" s="55" t="s">
        <v>5067</v>
      </c>
      <c r="C11728" s="55" t="s">
        <v>143</v>
      </c>
      <c r="D11728" s="55" t="s">
        <v>267</v>
      </c>
      <c r="E11728" s="55" t="s">
        <v>3792</v>
      </c>
      <c r="F11728" s="55">
        <v>1</v>
      </c>
      <c r="G11728" s="55">
        <v>3</v>
      </c>
    </row>
    <row r="11729" spans="2:7">
      <c r="B11729" s="55" t="s">
        <v>5067</v>
      </c>
      <c r="C11729" s="55" t="s">
        <v>143</v>
      </c>
      <c r="D11729" s="55" t="s">
        <v>267</v>
      </c>
      <c r="E11729" s="55" t="s">
        <v>3797</v>
      </c>
      <c r="F11729" s="55">
        <v>0</v>
      </c>
      <c r="G11729" s="55">
        <v>0</v>
      </c>
    </row>
    <row r="11730" spans="2:7">
      <c r="B11730" s="55" t="s">
        <v>5067</v>
      </c>
      <c r="C11730" s="55" t="s">
        <v>143</v>
      </c>
      <c r="D11730" s="55" t="s">
        <v>267</v>
      </c>
      <c r="E11730" s="55" t="s">
        <v>3798</v>
      </c>
      <c r="F11730" s="55">
        <v>0</v>
      </c>
      <c r="G11730" s="55">
        <v>0</v>
      </c>
    </row>
    <row r="11731" spans="2:7">
      <c r="B11731" s="55" t="s">
        <v>5067</v>
      </c>
      <c r="C11731" s="55" t="s">
        <v>143</v>
      </c>
      <c r="D11731" s="55" t="s">
        <v>269</v>
      </c>
      <c r="E11731" s="55" t="s">
        <v>3798</v>
      </c>
      <c r="F11731" s="55">
        <v>0</v>
      </c>
      <c r="G11731" s="55">
        <v>0</v>
      </c>
    </row>
    <row r="11732" spans="2:7">
      <c r="B11732" s="55" t="s">
        <v>5067</v>
      </c>
      <c r="C11732" s="55" t="s">
        <v>143</v>
      </c>
      <c r="D11732" s="55" t="s">
        <v>267</v>
      </c>
      <c r="E11732" s="55" t="s">
        <v>3804</v>
      </c>
      <c r="F11732" s="55">
        <v>0</v>
      </c>
      <c r="G11732" s="55">
        <v>0</v>
      </c>
    </row>
    <row r="11733" spans="2:7">
      <c r="B11733" s="55" t="s">
        <v>5067</v>
      </c>
      <c r="C11733" s="55" t="s">
        <v>143</v>
      </c>
      <c r="D11733" s="55" t="s">
        <v>269</v>
      </c>
      <c r="E11733" s="55" t="s">
        <v>3804</v>
      </c>
      <c r="F11733" s="55">
        <v>0</v>
      </c>
      <c r="G11733" s="55">
        <v>0</v>
      </c>
    </row>
    <row r="11734" spans="2:7">
      <c r="B11734" s="55" t="s">
        <v>5067</v>
      </c>
      <c r="C11734" s="55" t="s">
        <v>143</v>
      </c>
      <c r="D11734" s="55" t="s">
        <v>267</v>
      </c>
      <c r="E11734" s="55" t="s">
        <v>3807</v>
      </c>
      <c r="F11734" s="55">
        <v>0</v>
      </c>
      <c r="G11734" s="55">
        <v>1</v>
      </c>
    </row>
    <row r="11735" spans="2:7">
      <c r="B11735" s="55" t="s">
        <v>5067</v>
      </c>
      <c r="C11735" s="55" t="s">
        <v>143</v>
      </c>
      <c r="D11735" s="55" t="s">
        <v>269</v>
      </c>
      <c r="E11735" s="55" t="s">
        <v>3807</v>
      </c>
      <c r="F11735" s="55">
        <v>0</v>
      </c>
      <c r="G11735" s="55">
        <v>0</v>
      </c>
    </row>
    <row r="11736" spans="2:7">
      <c r="B11736" s="55" t="s">
        <v>5067</v>
      </c>
      <c r="C11736" s="55" t="s">
        <v>143</v>
      </c>
      <c r="D11736" s="55" t="s">
        <v>267</v>
      </c>
      <c r="E11736" s="55" t="s">
        <v>3808</v>
      </c>
      <c r="F11736" s="55">
        <v>0</v>
      </c>
      <c r="G11736" s="55">
        <v>0</v>
      </c>
    </row>
    <row r="11737" spans="2:7">
      <c r="B11737" s="55" t="s">
        <v>5067</v>
      </c>
      <c r="C11737" s="55" t="s">
        <v>143</v>
      </c>
      <c r="D11737" s="55" t="s">
        <v>267</v>
      </c>
      <c r="E11737" s="55" t="s">
        <v>2029</v>
      </c>
      <c r="F11737" s="55">
        <v>0</v>
      </c>
      <c r="G11737" s="55">
        <v>0</v>
      </c>
    </row>
    <row r="11738" spans="2:7">
      <c r="B11738" s="55" t="s">
        <v>5067</v>
      </c>
      <c r="C11738" s="55" t="s">
        <v>143</v>
      </c>
      <c r="D11738" s="55" t="s">
        <v>267</v>
      </c>
      <c r="E11738" s="55" t="s">
        <v>3819</v>
      </c>
      <c r="F11738" s="55">
        <v>0</v>
      </c>
      <c r="G11738" s="55">
        <v>0</v>
      </c>
    </row>
    <row r="11739" spans="2:7">
      <c r="B11739" s="55" t="s">
        <v>5067</v>
      </c>
      <c r="C11739" s="55" t="s">
        <v>143</v>
      </c>
      <c r="D11739" s="55" t="s">
        <v>267</v>
      </c>
      <c r="E11739" s="55" t="s">
        <v>3831</v>
      </c>
      <c r="F11739" s="55">
        <v>3</v>
      </c>
      <c r="G11739" s="55">
        <v>2</v>
      </c>
    </row>
    <row r="11740" spans="2:7">
      <c r="B11740" s="55" t="s">
        <v>5067</v>
      </c>
      <c r="C11740" s="55" t="s">
        <v>143</v>
      </c>
      <c r="D11740" s="55" t="s">
        <v>267</v>
      </c>
      <c r="E11740" s="55" t="s">
        <v>3847</v>
      </c>
      <c r="F11740" s="55">
        <v>0</v>
      </c>
      <c r="G11740" s="55">
        <v>0</v>
      </c>
    </row>
    <row r="11741" spans="2:7">
      <c r="B11741" s="55" t="s">
        <v>5067</v>
      </c>
      <c r="C11741" s="55" t="s">
        <v>143</v>
      </c>
      <c r="D11741" s="55" t="s">
        <v>269</v>
      </c>
      <c r="E11741" s="55" t="s">
        <v>3847</v>
      </c>
      <c r="F11741" s="55">
        <v>0</v>
      </c>
      <c r="G11741" s="55">
        <v>0</v>
      </c>
    </row>
    <row r="11742" spans="2:7">
      <c r="B11742" s="55" t="s">
        <v>5067</v>
      </c>
      <c r="C11742" s="55" t="s">
        <v>143</v>
      </c>
      <c r="D11742" s="55" t="s">
        <v>270</v>
      </c>
      <c r="E11742" s="55" t="s">
        <v>3847</v>
      </c>
      <c r="F11742" s="55">
        <v>0</v>
      </c>
      <c r="G11742" s="55">
        <v>0</v>
      </c>
    </row>
    <row r="11743" spans="2:7">
      <c r="B11743" s="55" t="s">
        <v>5067</v>
      </c>
      <c r="C11743" s="55" t="s">
        <v>143</v>
      </c>
      <c r="D11743" s="55" t="s">
        <v>269</v>
      </c>
      <c r="E11743" s="55" t="s">
        <v>3856</v>
      </c>
      <c r="F11743" s="55">
        <v>0</v>
      </c>
      <c r="G11743" s="55">
        <v>0</v>
      </c>
    </row>
    <row r="11744" spans="2:7">
      <c r="B11744" s="55" t="s">
        <v>5067</v>
      </c>
      <c r="C11744" s="55" t="s">
        <v>143</v>
      </c>
      <c r="D11744" s="55" t="s">
        <v>267</v>
      </c>
      <c r="E11744" s="55" t="s">
        <v>3861</v>
      </c>
      <c r="F11744" s="55">
        <v>0</v>
      </c>
      <c r="G11744" s="55">
        <v>0</v>
      </c>
    </row>
    <row r="11745" spans="2:7">
      <c r="B11745" s="55" t="s">
        <v>5067</v>
      </c>
      <c r="C11745" s="55" t="s">
        <v>143</v>
      </c>
      <c r="D11745" s="55" t="s">
        <v>269</v>
      </c>
      <c r="E11745" s="55" t="s">
        <v>3861</v>
      </c>
      <c r="F11745" s="55">
        <v>0</v>
      </c>
      <c r="G11745" s="55">
        <v>0</v>
      </c>
    </row>
    <row r="11746" spans="2:7">
      <c r="B11746" s="55" t="s">
        <v>5067</v>
      </c>
      <c r="C11746" s="55" t="s">
        <v>143</v>
      </c>
      <c r="D11746" s="55" t="s">
        <v>267</v>
      </c>
      <c r="E11746" s="55" t="s">
        <v>5092</v>
      </c>
      <c r="F11746" s="55">
        <v>0</v>
      </c>
      <c r="G11746" s="55">
        <v>300</v>
      </c>
    </row>
    <row r="11747" spans="2:7">
      <c r="B11747" s="55" t="s">
        <v>5067</v>
      </c>
      <c r="C11747" s="55" t="s">
        <v>143</v>
      </c>
      <c r="D11747" s="55" t="s">
        <v>267</v>
      </c>
      <c r="E11747" s="55" t="s">
        <v>3869</v>
      </c>
      <c r="F11747" s="55">
        <v>0</v>
      </c>
      <c r="G11747" s="55">
        <v>0</v>
      </c>
    </row>
    <row r="11748" spans="2:7">
      <c r="B11748" s="55" t="s">
        <v>5067</v>
      </c>
      <c r="C11748" s="55" t="s">
        <v>143</v>
      </c>
      <c r="D11748" s="55" t="s">
        <v>267</v>
      </c>
      <c r="E11748" s="55" t="s">
        <v>3875</v>
      </c>
      <c r="F11748" s="55">
        <v>5</v>
      </c>
      <c r="G11748" s="55">
        <v>21</v>
      </c>
    </row>
    <row r="11749" spans="2:7">
      <c r="B11749" s="55" t="s">
        <v>5067</v>
      </c>
      <c r="C11749" s="55" t="s">
        <v>143</v>
      </c>
      <c r="D11749" s="55" t="s">
        <v>269</v>
      </c>
      <c r="E11749" s="55" t="s">
        <v>3875</v>
      </c>
      <c r="F11749" s="55">
        <v>25</v>
      </c>
      <c r="G11749" s="55">
        <v>42</v>
      </c>
    </row>
    <row r="11750" spans="2:7">
      <c r="B11750" s="55" t="s">
        <v>5067</v>
      </c>
      <c r="C11750" s="55" t="s">
        <v>143</v>
      </c>
      <c r="D11750" s="55" t="s">
        <v>270</v>
      </c>
      <c r="E11750" s="55" t="s">
        <v>3875</v>
      </c>
      <c r="F11750" s="55">
        <v>0</v>
      </c>
      <c r="G11750" s="55">
        <v>0</v>
      </c>
    </row>
    <row r="11751" spans="2:7">
      <c r="B11751" s="55" t="s">
        <v>5067</v>
      </c>
      <c r="C11751" s="55" t="s">
        <v>143</v>
      </c>
      <c r="D11751" s="55" t="s">
        <v>267</v>
      </c>
      <c r="E11751" s="55" t="s">
        <v>3880</v>
      </c>
      <c r="F11751" s="55">
        <v>0</v>
      </c>
      <c r="G11751" s="55">
        <v>0</v>
      </c>
    </row>
    <row r="11752" spans="2:7">
      <c r="B11752" s="55" t="s">
        <v>5067</v>
      </c>
      <c r="C11752" s="55" t="s">
        <v>143</v>
      </c>
      <c r="D11752" s="55" t="s">
        <v>267</v>
      </c>
      <c r="E11752" s="55" t="s">
        <v>3883</v>
      </c>
      <c r="F11752" s="55">
        <v>0</v>
      </c>
      <c r="G11752" s="55">
        <v>0</v>
      </c>
    </row>
    <row r="11753" spans="2:7">
      <c r="B11753" s="55" t="s">
        <v>5067</v>
      </c>
      <c r="C11753" s="55" t="s">
        <v>143</v>
      </c>
      <c r="D11753" s="55" t="s">
        <v>269</v>
      </c>
      <c r="E11753" s="55" t="s">
        <v>3883</v>
      </c>
      <c r="F11753" s="55">
        <v>0</v>
      </c>
      <c r="G11753" s="55">
        <v>0</v>
      </c>
    </row>
    <row r="11754" spans="2:7">
      <c r="B11754" s="55" t="s">
        <v>5067</v>
      </c>
      <c r="C11754" s="55" t="s">
        <v>143</v>
      </c>
      <c r="D11754" s="55" t="s">
        <v>269</v>
      </c>
      <c r="E11754" s="55" t="s">
        <v>3884</v>
      </c>
      <c r="F11754" s="55">
        <v>2</v>
      </c>
      <c r="G11754" s="55">
        <v>0</v>
      </c>
    </row>
    <row r="11755" spans="2:7">
      <c r="B11755" s="55" t="s">
        <v>5067</v>
      </c>
      <c r="C11755" s="55" t="s">
        <v>143</v>
      </c>
      <c r="D11755" s="55" t="s">
        <v>267</v>
      </c>
      <c r="E11755" s="55" t="s">
        <v>3886</v>
      </c>
      <c r="F11755" s="55">
        <v>10</v>
      </c>
      <c r="G11755" s="55">
        <v>0</v>
      </c>
    </row>
    <row r="11756" spans="2:7">
      <c r="B11756" s="55" t="s">
        <v>5067</v>
      </c>
      <c r="C11756" s="55" t="s">
        <v>143</v>
      </c>
      <c r="D11756" s="55" t="s">
        <v>267</v>
      </c>
      <c r="E11756" s="55" t="s">
        <v>3892</v>
      </c>
      <c r="F11756" s="55">
        <v>116</v>
      </c>
      <c r="G11756" s="55">
        <v>89</v>
      </c>
    </row>
    <row r="11757" spans="2:7">
      <c r="B11757" s="55" t="s">
        <v>5067</v>
      </c>
      <c r="C11757" s="55" t="s">
        <v>143</v>
      </c>
      <c r="D11757" s="55" t="s">
        <v>269</v>
      </c>
      <c r="E11757" s="55" t="s">
        <v>3892</v>
      </c>
      <c r="F11757" s="55">
        <v>5</v>
      </c>
      <c r="G11757" s="55">
        <v>2</v>
      </c>
    </row>
    <row r="11758" spans="2:7">
      <c r="B11758" s="55" t="s">
        <v>5067</v>
      </c>
      <c r="C11758" s="55" t="s">
        <v>143</v>
      </c>
      <c r="D11758" s="55" t="s">
        <v>270</v>
      </c>
      <c r="E11758" s="55" t="s">
        <v>3892</v>
      </c>
      <c r="F11758" s="55">
        <v>1</v>
      </c>
      <c r="G11758" s="55">
        <v>77</v>
      </c>
    </row>
    <row r="11759" spans="2:7">
      <c r="B11759" s="55" t="s">
        <v>5067</v>
      </c>
      <c r="C11759" s="55" t="s">
        <v>143</v>
      </c>
      <c r="D11759" s="55" t="s">
        <v>267</v>
      </c>
      <c r="E11759" s="55" t="s">
        <v>3898</v>
      </c>
      <c r="F11759" s="55">
        <v>0</v>
      </c>
      <c r="G11759" s="55">
        <v>0</v>
      </c>
    </row>
    <row r="11760" spans="2:7">
      <c r="B11760" s="55" t="s">
        <v>5067</v>
      </c>
      <c r="C11760" s="55" t="s">
        <v>143</v>
      </c>
      <c r="D11760" s="55" t="s">
        <v>269</v>
      </c>
      <c r="E11760" s="55" t="s">
        <v>3898</v>
      </c>
      <c r="F11760" s="55">
        <v>1</v>
      </c>
      <c r="G11760" s="55">
        <v>2</v>
      </c>
    </row>
    <row r="11761" spans="2:7">
      <c r="B11761" s="55" t="s">
        <v>5067</v>
      </c>
      <c r="C11761" s="55" t="s">
        <v>143</v>
      </c>
      <c r="D11761" s="55" t="s">
        <v>267</v>
      </c>
      <c r="E11761" s="55" t="s">
        <v>3906</v>
      </c>
      <c r="F11761" s="55">
        <v>0</v>
      </c>
      <c r="G11761" s="55">
        <v>0</v>
      </c>
    </row>
    <row r="11762" spans="2:7">
      <c r="B11762" s="55" t="s">
        <v>5067</v>
      </c>
      <c r="C11762" s="55" t="s">
        <v>143</v>
      </c>
      <c r="D11762" s="55" t="s">
        <v>267</v>
      </c>
      <c r="E11762" s="55" t="s">
        <v>3909</v>
      </c>
      <c r="F11762" s="55">
        <v>0</v>
      </c>
      <c r="G11762" s="55">
        <v>0</v>
      </c>
    </row>
    <row r="11763" spans="2:7">
      <c r="B11763" s="55" t="s">
        <v>5067</v>
      </c>
      <c r="C11763" s="55" t="s">
        <v>143</v>
      </c>
      <c r="D11763" s="55" t="s">
        <v>267</v>
      </c>
      <c r="E11763" s="55" t="s">
        <v>3912</v>
      </c>
      <c r="F11763" s="55">
        <v>42</v>
      </c>
      <c r="G11763" s="55">
        <v>4</v>
      </c>
    </row>
    <row r="11764" spans="2:7">
      <c r="B11764" s="55" t="s">
        <v>5067</v>
      </c>
      <c r="C11764" s="55" t="s">
        <v>143</v>
      </c>
      <c r="D11764" s="55" t="s">
        <v>269</v>
      </c>
      <c r="E11764" s="55" t="s">
        <v>3912</v>
      </c>
      <c r="F11764" s="55">
        <v>0</v>
      </c>
      <c r="G11764" s="55">
        <v>26</v>
      </c>
    </row>
    <row r="11765" spans="2:7">
      <c r="B11765" s="55" t="s">
        <v>5067</v>
      </c>
      <c r="C11765" s="55" t="s">
        <v>143</v>
      </c>
      <c r="D11765" s="55" t="s">
        <v>270</v>
      </c>
      <c r="E11765" s="55" t="s">
        <v>3912</v>
      </c>
      <c r="F11765" s="55">
        <v>5</v>
      </c>
      <c r="G11765" s="55">
        <v>11</v>
      </c>
    </row>
    <row r="11766" spans="2:7">
      <c r="B11766" s="55" t="s">
        <v>5067</v>
      </c>
      <c r="C11766" s="55" t="s">
        <v>143</v>
      </c>
      <c r="D11766" s="55" t="s">
        <v>267</v>
      </c>
      <c r="E11766" s="55" t="s">
        <v>3916</v>
      </c>
      <c r="F11766" s="55">
        <v>0</v>
      </c>
      <c r="G11766" s="55">
        <v>0</v>
      </c>
    </row>
    <row r="11767" spans="2:7">
      <c r="B11767" s="55" t="s">
        <v>5067</v>
      </c>
      <c r="C11767" s="55" t="s">
        <v>143</v>
      </c>
      <c r="D11767" s="55" t="s">
        <v>267</v>
      </c>
      <c r="E11767" s="55" t="s">
        <v>3922</v>
      </c>
      <c r="F11767" s="55">
        <v>0</v>
      </c>
      <c r="G11767" s="55">
        <v>0</v>
      </c>
    </row>
    <row r="11768" spans="2:7">
      <c r="B11768" s="55" t="s">
        <v>5067</v>
      </c>
      <c r="C11768" s="55" t="s">
        <v>143</v>
      </c>
      <c r="D11768" s="55" t="s">
        <v>267</v>
      </c>
      <c r="E11768" s="55" t="s">
        <v>3926</v>
      </c>
      <c r="F11768" s="55">
        <v>0</v>
      </c>
      <c r="G11768" s="55">
        <v>0</v>
      </c>
    </row>
    <row r="11769" spans="2:7">
      <c r="B11769" s="55" t="s">
        <v>5067</v>
      </c>
      <c r="C11769" s="55" t="s">
        <v>143</v>
      </c>
      <c r="D11769" s="55" t="s">
        <v>269</v>
      </c>
      <c r="E11769" s="55" t="s">
        <v>3926</v>
      </c>
      <c r="F11769" s="55">
        <v>0</v>
      </c>
      <c r="G11769" s="55">
        <v>0</v>
      </c>
    </row>
    <row r="11770" spans="2:7">
      <c r="B11770" s="55" t="s">
        <v>5067</v>
      </c>
      <c r="C11770" s="55" t="s">
        <v>143</v>
      </c>
      <c r="D11770" s="55" t="s">
        <v>267</v>
      </c>
      <c r="E11770" s="55" t="s">
        <v>3931</v>
      </c>
      <c r="F11770" s="55">
        <v>0</v>
      </c>
      <c r="G11770" s="55">
        <v>0</v>
      </c>
    </row>
    <row r="11771" spans="2:7">
      <c r="B11771" s="55" t="s">
        <v>5067</v>
      </c>
      <c r="C11771" s="55" t="s">
        <v>143</v>
      </c>
      <c r="D11771" s="55" t="s">
        <v>269</v>
      </c>
      <c r="E11771" s="55" t="s">
        <v>3931</v>
      </c>
      <c r="F11771" s="55">
        <v>0</v>
      </c>
      <c r="G11771" s="55">
        <v>0</v>
      </c>
    </row>
    <row r="11772" spans="2:7">
      <c r="B11772" s="55" t="s">
        <v>5067</v>
      </c>
      <c r="C11772" s="55" t="s">
        <v>143</v>
      </c>
      <c r="D11772" s="55" t="s">
        <v>270</v>
      </c>
      <c r="E11772" s="55" t="s">
        <v>3931</v>
      </c>
      <c r="F11772" s="55">
        <v>1</v>
      </c>
      <c r="G11772" s="55">
        <v>0</v>
      </c>
    </row>
    <row r="11773" spans="2:7">
      <c r="B11773" s="55" t="s">
        <v>5067</v>
      </c>
      <c r="C11773" s="55" t="s">
        <v>143</v>
      </c>
      <c r="D11773" s="55" t="s">
        <v>267</v>
      </c>
      <c r="E11773" s="55" t="s">
        <v>3936</v>
      </c>
      <c r="F11773" s="55">
        <v>0</v>
      </c>
      <c r="G11773" s="55">
        <v>3</v>
      </c>
    </row>
    <row r="11774" spans="2:7">
      <c r="B11774" s="55" t="s">
        <v>5067</v>
      </c>
      <c r="C11774" s="55" t="s">
        <v>143</v>
      </c>
      <c r="D11774" s="55" t="s">
        <v>269</v>
      </c>
      <c r="E11774" s="55" t="s">
        <v>3936</v>
      </c>
      <c r="F11774" s="55">
        <v>0</v>
      </c>
      <c r="G11774" s="55">
        <v>2</v>
      </c>
    </row>
    <row r="11775" spans="2:7">
      <c r="B11775" s="55" t="s">
        <v>5067</v>
      </c>
      <c r="C11775" s="55" t="s">
        <v>143</v>
      </c>
      <c r="D11775" s="55" t="s">
        <v>269</v>
      </c>
      <c r="E11775" s="55" t="s">
        <v>3942</v>
      </c>
      <c r="F11775" s="55">
        <v>0</v>
      </c>
      <c r="G11775" s="55">
        <v>0</v>
      </c>
    </row>
    <row r="11776" spans="2:7">
      <c r="B11776" s="55" t="s">
        <v>5067</v>
      </c>
      <c r="C11776" s="55" t="s">
        <v>143</v>
      </c>
      <c r="D11776" s="55" t="s">
        <v>267</v>
      </c>
      <c r="E11776" s="55" t="s">
        <v>3948</v>
      </c>
      <c r="F11776" s="55">
        <v>2</v>
      </c>
      <c r="G11776" s="55">
        <v>0</v>
      </c>
    </row>
    <row r="11777" spans="2:7">
      <c r="B11777" s="55" t="s">
        <v>5067</v>
      </c>
      <c r="C11777" s="55" t="s">
        <v>143</v>
      </c>
      <c r="D11777" s="55" t="s">
        <v>267</v>
      </c>
      <c r="E11777" s="55" t="s">
        <v>3951</v>
      </c>
      <c r="F11777" s="55">
        <v>3</v>
      </c>
      <c r="G11777" s="55">
        <v>0</v>
      </c>
    </row>
    <row r="11778" spans="2:7">
      <c r="B11778" s="55" t="s">
        <v>5067</v>
      </c>
      <c r="C11778" s="55" t="s">
        <v>143</v>
      </c>
      <c r="D11778" s="55" t="s">
        <v>269</v>
      </c>
      <c r="E11778" s="55" t="s">
        <v>3951</v>
      </c>
      <c r="F11778" s="55">
        <v>0</v>
      </c>
      <c r="G11778" s="55">
        <v>0</v>
      </c>
    </row>
    <row r="11779" spans="2:7">
      <c r="B11779" s="55" t="s">
        <v>5067</v>
      </c>
      <c r="C11779" s="55" t="s">
        <v>143</v>
      </c>
      <c r="D11779" s="55" t="s">
        <v>267</v>
      </c>
      <c r="E11779" s="55" t="s">
        <v>3952</v>
      </c>
      <c r="F11779" s="55">
        <v>0</v>
      </c>
      <c r="G11779" s="55">
        <v>0</v>
      </c>
    </row>
    <row r="11780" spans="2:7">
      <c r="B11780" s="55" t="s">
        <v>5067</v>
      </c>
      <c r="C11780" s="55" t="s">
        <v>143</v>
      </c>
      <c r="D11780" s="55" t="s">
        <v>267</v>
      </c>
      <c r="E11780" s="55" t="s">
        <v>1039</v>
      </c>
      <c r="F11780" s="55">
        <v>0</v>
      </c>
      <c r="G11780" s="55">
        <v>5</v>
      </c>
    </row>
    <row r="11781" spans="2:7">
      <c r="B11781" s="55" t="s">
        <v>5067</v>
      </c>
      <c r="C11781" s="55" t="s">
        <v>143</v>
      </c>
      <c r="D11781" s="55" t="s">
        <v>269</v>
      </c>
      <c r="E11781" s="55" t="s">
        <v>1039</v>
      </c>
      <c r="F11781" s="55">
        <v>0</v>
      </c>
      <c r="G11781" s="55">
        <v>0</v>
      </c>
    </row>
    <row r="11782" spans="2:7">
      <c r="B11782" s="55" t="s">
        <v>5067</v>
      </c>
      <c r="C11782" s="55" t="s">
        <v>143</v>
      </c>
      <c r="D11782" s="55" t="s">
        <v>270</v>
      </c>
      <c r="E11782" s="55" t="s">
        <v>1039</v>
      </c>
      <c r="F11782" s="55">
        <v>41</v>
      </c>
      <c r="G11782" s="55">
        <v>90</v>
      </c>
    </row>
    <row r="11783" spans="2:7">
      <c r="B11783" s="55" t="s">
        <v>5067</v>
      </c>
      <c r="C11783" s="55" t="s">
        <v>143</v>
      </c>
      <c r="D11783" s="55" t="s">
        <v>269</v>
      </c>
      <c r="E11783" s="55" t="s">
        <v>3955</v>
      </c>
      <c r="F11783" s="55">
        <v>0</v>
      </c>
      <c r="G11783" s="55">
        <v>0</v>
      </c>
    </row>
    <row r="11784" spans="2:7">
      <c r="B11784" s="55" t="s">
        <v>5067</v>
      </c>
      <c r="C11784" s="55" t="s">
        <v>143</v>
      </c>
      <c r="D11784" s="55" t="s">
        <v>267</v>
      </c>
      <c r="E11784" s="55" t="s">
        <v>3958</v>
      </c>
      <c r="F11784" s="55">
        <v>3</v>
      </c>
      <c r="G11784" s="55">
        <v>0</v>
      </c>
    </row>
    <row r="11785" spans="2:7">
      <c r="B11785" s="55" t="s">
        <v>5067</v>
      </c>
      <c r="C11785" s="55" t="s">
        <v>143</v>
      </c>
      <c r="D11785" s="55" t="s">
        <v>269</v>
      </c>
      <c r="E11785" s="55" t="s">
        <v>3958</v>
      </c>
      <c r="F11785" s="55">
        <v>2</v>
      </c>
      <c r="G11785" s="55">
        <v>0</v>
      </c>
    </row>
    <row r="11786" spans="2:7">
      <c r="B11786" s="55" t="s">
        <v>5067</v>
      </c>
      <c r="C11786" s="55" t="s">
        <v>143</v>
      </c>
      <c r="D11786" s="55" t="s">
        <v>267</v>
      </c>
      <c r="E11786" s="55" t="s">
        <v>3959</v>
      </c>
      <c r="F11786" s="55">
        <v>9</v>
      </c>
      <c r="G11786" s="55">
        <v>5</v>
      </c>
    </row>
    <row r="11787" spans="2:7">
      <c r="B11787" s="55" t="s">
        <v>5067</v>
      </c>
      <c r="C11787" s="55" t="s">
        <v>143</v>
      </c>
      <c r="D11787" s="55" t="s">
        <v>269</v>
      </c>
      <c r="E11787" s="55" t="s">
        <v>3960</v>
      </c>
      <c r="F11787" s="55">
        <v>10</v>
      </c>
      <c r="G11787" s="55">
        <v>0</v>
      </c>
    </row>
    <row r="11788" spans="2:7">
      <c r="B11788" s="55" t="s">
        <v>5067</v>
      </c>
      <c r="C11788" s="55" t="s">
        <v>143</v>
      </c>
      <c r="D11788" s="55" t="s">
        <v>270</v>
      </c>
      <c r="E11788" s="55" t="s">
        <v>3960</v>
      </c>
      <c r="F11788" s="55">
        <v>5</v>
      </c>
      <c r="G11788" s="55">
        <v>4</v>
      </c>
    </row>
    <row r="11789" spans="2:7">
      <c r="B11789" s="55" t="s">
        <v>5067</v>
      </c>
      <c r="C11789" s="55" t="s">
        <v>143</v>
      </c>
      <c r="D11789" s="55" t="s">
        <v>267</v>
      </c>
      <c r="E11789" s="55" t="s">
        <v>3963</v>
      </c>
      <c r="F11789" s="55">
        <v>0</v>
      </c>
      <c r="G11789" s="55">
        <v>0</v>
      </c>
    </row>
    <row r="11790" spans="2:7">
      <c r="B11790" s="55" t="s">
        <v>5067</v>
      </c>
      <c r="C11790" s="55" t="s">
        <v>143</v>
      </c>
      <c r="D11790" s="55" t="s">
        <v>267</v>
      </c>
      <c r="E11790" s="55" t="s">
        <v>5079</v>
      </c>
      <c r="F11790" s="55">
        <v>0</v>
      </c>
      <c r="G11790" s="55">
        <v>0</v>
      </c>
    </row>
    <row r="11791" spans="2:7">
      <c r="B11791" s="55" t="s">
        <v>5067</v>
      </c>
      <c r="C11791" s="55" t="s">
        <v>143</v>
      </c>
      <c r="D11791" s="55" t="s">
        <v>269</v>
      </c>
      <c r="E11791" s="55" t="s">
        <v>3964</v>
      </c>
      <c r="F11791" s="55">
        <v>0</v>
      </c>
      <c r="G11791" s="55">
        <v>0</v>
      </c>
    </row>
    <row r="11792" spans="2:7">
      <c r="B11792" s="55" t="s">
        <v>5067</v>
      </c>
      <c r="C11792" s="55" t="s">
        <v>143</v>
      </c>
      <c r="D11792" s="55" t="s">
        <v>269</v>
      </c>
      <c r="E11792" s="55" t="s">
        <v>3965</v>
      </c>
      <c r="F11792" s="55">
        <v>0</v>
      </c>
      <c r="G11792" s="55">
        <v>0</v>
      </c>
    </row>
    <row r="11793" spans="2:7">
      <c r="B11793" s="55" t="s">
        <v>5067</v>
      </c>
      <c r="C11793" s="55" t="s">
        <v>143</v>
      </c>
      <c r="D11793" s="55" t="s">
        <v>267</v>
      </c>
      <c r="E11793" s="55" t="s">
        <v>3970</v>
      </c>
      <c r="F11793" s="55">
        <v>0</v>
      </c>
      <c r="G11793" s="55">
        <v>13</v>
      </c>
    </row>
    <row r="11794" spans="2:7">
      <c r="B11794" s="55" t="s">
        <v>5067</v>
      </c>
      <c r="C11794" s="55" t="s">
        <v>143</v>
      </c>
      <c r="D11794" s="55" t="s">
        <v>267</v>
      </c>
      <c r="E11794" s="55" t="s">
        <v>3975</v>
      </c>
      <c r="F11794" s="55">
        <v>0</v>
      </c>
      <c r="G11794" s="55">
        <v>0</v>
      </c>
    </row>
    <row r="11795" spans="2:7">
      <c r="B11795" s="55" t="s">
        <v>5067</v>
      </c>
      <c r="C11795" s="55" t="s">
        <v>143</v>
      </c>
      <c r="D11795" s="55" t="s">
        <v>267</v>
      </c>
      <c r="E11795" s="55" t="s">
        <v>3979</v>
      </c>
      <c r="F11795" s="55">
        <v>1</v>
      </c>
      <c r="G11795" s="55">
        <v>1</v>
      </c>
    </row>
    <row r="11796" spans="2:7">
      <c r="B11796" s="55" t="s">
        <v>5067</v>
      </c>
      <c r="C11796" s="55" t="s">
        <v>143</v>
      </c>
      <c r="D11796" s="55" t="s">
        <v>269</v>
      </c>
      <c r="E11796" s="55" t="s">
        <v>3979</v>
      </c>
      <c r="F11796" s="55">
        <v>0</v>
      </c>
      <c r="G11796" s="55">
        <v>0</v>
      </c>
    </row>
    <row r="11797" spans="2:7">
      <c r="B11797" s="55" t="s">
        <v>5067</v>
      </c>
      <c r="C11797" s="55" t="s">
        <v>143</v>
      </c>
      <c r="D11797" s="55" t="s">
        <v>267</v>
      </c>
      <c r="E11797" s="55" t="s">
        <v>3983</v>
      </c>
      <c r="F11797" s="55">
        <v>0</v>
      </c>
      <c r="G11797" s="55">
        <v>0</v>
      </c>
    </row>
    <row r="11798" spans="2:7">
      <c r="B11798" s="55" t="s">
        <v>5067</v>
      </c>
      <c r="C11798" s="55" t="s">
        <v>143</v>
      </c>
      <c r="D11798" s="55" t="s">
        <v>269</v>
      </c>
      <c r="E11798" s="55" t="s">
        <v>3983</v>
      </c>
      <c r="F11798" s="55">
        <v>0</v>
      </c>
      <c r="G11798" s="55">
        <v>0</v>
      </c>
    </row>
    <row r="11799" spans="2:7">
      <c r="B11799" s="55" t="s">
        <v>5067</v>
      </c>
      <c r="C11799" s="55" t="s">
        <v>143</v>
      </c>
      <c r="D11799" s="55" t="s">
        <v>270</v>
      </c>
      <c r="E11799" s="55" t="s">
        <v>3983</v>
      </c>
      <c r="F11799" s="55">
        <v>0</v>
      </c>
      <c r="G11799" s="55">
        <v>0</v>
      </c>
    </row>
    <row r="11800" spans="2:7">
      <c r="B11800" s="55" t="s">
        <v>5067</v>
      </c>
      <c r="C11800" s="55" t="s">
        <v>143</v>
      </c>
      <c r="D11800" s="55" t="s">
        <v>267</v>
      </c>
      <c r="E11800" s="55" t="s">
        <v>3984</v>
      </c>
      <c r="F11800" s="55">
        <v>1</v>
      </c>
      <c r="G11800" s="55">
        <v>0</v>
      </c>
    </row>
    <row r="11801" spans="2:7">
      <c r="B11801" s="55" t="s">
        <v>5067</v>
      </c>
      <c r="C11801" s="55" t="s">
        <v>143</v>
      </c>
      <c r="D11801" s="55" t="s">
        <v>269</v>
      </c>
      <c r="E11801" s="55" t="s">
        <v>3984</v>
      </c>
      <c r="F11801" s="55">
        <v>0</v>
      </c>
      <c r="G11801" s="55">
        <v>1</v>
      </c>
    </row>
    <row r="11802" spans="2:7">
      <c r="B11802" s="55" t="s">
        <v>5067</v>
      </c>
      <c r="C11802" s="55" t="s">
        <v>143</v>
      </c>
      <c r="D11802" s="55" t="s">
        <v>267</v>
      </c>
      <c r="E11802" s="55" t="s">
        <v>3987</v>
      </c>
      <c r="F11802" s="55">
        <v>0</v>
      </c>
      <c r="G11802" s="55">
        <v>0</v>
      </c>
    </row>
    <row r="11803" spans="2:7">
      <c r="B11803" s="55" t="s">
        <v>5067</v>
      </c>
      <c r="C11803" s="55" t="s">
        <v>143</v>
      </c>
      <c r="D11803" s="55" t="s">
        <v>267</v>
      </c>
      <c r="E11803" s="55" t="s">
        <v>3994</v>
      </c>
      <c r="F11803" s="55">
        <v>0</v>
      </c>
      <c r="G11803" s="55">
        <v>0</v>
      </c>
    </row>
    <row r="11804" spans="2:7">
      <c r="B11804" s="55" t="s">
        <v>5067</v>
      </c>
      <c r="C11804" s="55" t="s">
        <v>143</v>
      </c>
      <c r="D11804" s="55" t="s">
        <v>269</v>
      </c>
      <c r="E11804" s="55" t="s">
        <v>3994</v>
      </c>
      <c r="F11804" s="55">
        <v>0</v>
      </c>
      <c r="G11804" s="55">
        <v>0</v>
      </c>
    </row>
    <row r="11805" spans="2:7">
      <c r="B11805" s="55" t="s">
        <v>5067</v>
      </c>
      <c r="C11805" s="55" t="s">
        <v>143</v>
      </c>
      <c r="D11805" s="55" t="s">
        <v>270</v>
      </c>
      <c r="E11805" s="55" t="s">
        <v>3994</v>
      </c>
      <c r="F11805" s="55">
        <v>0</v>
      </c>
      <c r="G11805" s="55">
        <v>0</v>
      </c>
    </row>
    <row r="11806" spans="2:7">
      <c r="B11806" s="55" t="s">
        <v>5067</v>
      </c>
      <c r="C11806" s="55" t="s">
        <v>143</v>
      </c>
      <c r="D11806" s="55" t="s">
        <v>267</v>
      </c>
      <c r="E11806" s="55" t="s">
        <v>4000</v>
      </c>
      <c r="F11806" s="55">
        <v>0</v>
      </c>
      <c r="G11806" s="55">
        <v>0</v>
      </c>
    </row>
    <row r="11807" spans="2:7">
      <c r="B11807" s="55" t="s">
        <v>5067</v>
      </c>
      <c r="C11807" s="55" t="s">
        <v>143</v>
      </c>
      <c r="D11807" s="55" t="s">
        <v>269</v>
      </c>
      <c r="E11807" s="55" t="s">
        <v>3063</v>
      </c>
      <c r="F11807" s="55">
        <v>1</v>
      </c>
      <c r="G11807" s="55">
        <v>0</v>
      </c>
    </row>
    <row r="11808" spans="2:7">
      <c r="B11808" s="55" t="s">
        <v>5067</v>
      </c>
      <c r="C11808" s="55" t="s">
        <v>143</v>
      </c>
      <c r="D11808" s="55" t="s">
        <v>269</v>
      </c>
      <c r="E11808" s="55" t="s">
        <v>4002</v>
      </c>
      <c r="F11808" s="55">
        <v>0</v>
      </c>
      <c r="G11808" s="55">
        <v>0</v>
      </c>
    </row>
    <row r="11809" spans="2:7">
      <c r="B11809" s="55" t="s">
        <v>5067</v>
      </c>
      <c r="C11809" s="55" t="s">
        <v>143</v>
      </c>
      <c r="D11809" s="55" t="s">
        <v>270</v>
      </c>
      <c r="E11809" s="55" t="s">
        <v>4004</v>
      </c>
      <c r="F11809" s="55">
        <v>0</v>
      </c>
      <c r="G11809" s="55">
        <v>2</v>
      </c>
    </row>
    <row r="11810" spans="2:7">
      <c r="B11810" s="55" t="s">
        <v>5067</v>
      </c>
      <c r="C11810" s="55" t="s">
        <v>143</v>
      </c>
      <c r="D11810" s="55" t="s">
        <v>269</v>
      </c>
      <c r="E11810" s="55" t="s">
        <v>4008</v>
      </c>
      <c r="F11810" s="55">
        <v>2</v>
      </c>
      <c r="G11810" s="55">
        <v>0</v>
      </c>
    </row>
    <row r="11811" spans="2:7">
      <c r="B11811" s="55" t="s">
        <v>5067</v>
      </c>
      <c r="C11811" s="55" t="s">
        <v>143</v>
      </c>
      <c r="D11811" s="55" t="s">
        <v>269</v>
      </c>
      <c r="E11811" s="55" t="s">
        <v>806</v>
      </c>
      <c r="F11811" s="55">
        <v>0</v>
      </c>
      <c r="G11811" s="55">
        <v>0</v>
      </c>
    </row>
    <row r="11812" spans="2:7">
      <c r="B11812" s="55" t="s">
        <v>5067</v>
      </c>
      <c r="C11812" s="55" t="s">
        <v>143</v>
      </c>
      <c r="D11812" s="55" t="s">
        <v>270</v>
      </c>
      <c r="E11812" s="55" t="s">
        <v>806</v>
      </c>
      <c r="F11812" s="55">
        <v>0</v>
      </c>
      <c r="G11812" s="55">
        <v>0</v>
      </c>
    </row>
    <row r="11813" spans="2:7">
      <c r="B11813" s="55" t="s">
        <v>5067</v>
      </c>
      <c r="C11813" s="55" t="s">
        <v>143</v>
      </c>
      <c r="D11813" s="55" t="s">
        <v>267</v>
      </c>
      <c r="E11813" s="55" t="s">
        <v>2712</v>
      </c>
      <c r="F11813" s="55">
        <v>4</v>
      </c>
      <c r="G11813" s="55">
        <v>6</v>
      </c>
    </row>
    <row r="11814" spans="2:7">
      <c r="B11814" s="55" t="s">
        <v>5067</v>
      </c>
      <c r="C11814" s="55" t="s">
        <v>143</v>
      </c>
      <c r="D11814" s="55" t="s">
        <v>270</v>
      </c>
      <c r="E11814" s="55" t="s">
        <v>2712</v>
      </c>
      <c r="F11814" s="55">
        <v>3</v>
      </c>
      <c r="G11814" s="55">
        <v>2</v>
      </c>
    </row>
    <row r="11815" spans="2:7">
      <c r="B11815" s="55" t="s">
        <v>5067</v>
      </c>
      <c r="C11815" s="55" t="s">
        <v>143</v>
      </c>
      <c r="D11815" s="55" t="s">
        <v>267</v>
      </c>
      <c r="E11815" s="55" t="s">
        <v>3075</v>
      </c>
      <c r="F11815" s="55">
        <v>0</v>
      </c>
      <c r="G11815" s="55">
        <v>4</v>
      </c>
    </row>
    <row r="11816" spans="2:7">
      <c r="B11816" s="55" t="s">
        <v>5067</v>
      </c>
      <c r="C11816" s="55" t="s">
        <v>143</v>
      </c>
      <c r="D11816" s="55" t="s">
        <v>269</v>
      </c>
      <c r="E11816" s="55" t="s">
        <v>3075</v>
      </c>
      <c r="F11816" s="55">
        <v>1</v>
      </c>
      <c r="G11816" s="55">
        <v>0</v>
      </c>
    </row>
    <row r="11817" spans="2:7">
      <c r="B11817" s="55" t="s">
        <v>5067</v>
      </c>
      <c r="C11817" s="55" t="s">
        <v>143</v>
      </c>
      <c r="D11817" s="55" t="s">
        <v>270</v>
      </c>
      <c r="E11817" s="55" t="s">
        <v>3075</v>
      </c>
      <c r="F11817" s="55">
        <v>0</v>
      </c>
      <c r="G11817" s="55">
        <v>0</v>
      </c>
    </row>
    <row r="11818" spans="2:7">
      <c r="B11818" s="55" t="s">
        <v>5067</v>
      </c>
      <c r="C11818" s="55" t="s">
        <v>143</v>
      </c>
      <c r="D11818" s="55" t="s">
        <v>267</v>
      </c>
      <c r="E11818" s="55" t="s">
        <v>4014</v>
      </c>
      <c r="F11818" s="55">
        <v>0</v>
      </c>
      <c r="G11818" s="55">
        <v>0</v>
      </c>
    </row>
    <row r="11819" spans="2:7">
      <c r="B11819" s="55" t="s">
        <v>5067</v>
      </c>
      <c r="C11819" s="55" t="s">
        <v>143</v>
      </c>
      <c r="D11819" s="55" t="s">
        <v>269</v>
      </c>
      <c r="E11819" s="55" t="s">
        <v>4014</v>
      </c>
      <c r="F11819" s="55">
        <v>0</v>
      </c>
      <c r="G11819" s="55">
        <v>0</v>
      </c>
    </row>
    <row r="11820" spans="2:7">
      <c r="B11820" s="55" t="s">
        <v>5067</v>
      </c>
      <c r="C11820" s="55" t="s">
        <v>143</v>
      </c>
      <c r="D11820" s="55" t="s">
        <v>267</v>
      </c>
      <c r="E11820" s="55" t="s">
        <v>4016</v>
      </c>
      <c r="F11820" s="55">
        <v>9</v>
      </c>
      <c r="G11820" s="55">
        <v>1</v>
      </c>
    </row>
    <row r="11821" spans="2:7">
      <c r="B11821" s="55" t="s">
        <v>5067</v>
      </c>
      <c r="C11821" s="55" t="s">
        <v>143</v>
      </c>
      <c r="D11821" s="55" t="s">
        <v>269</v>
      </c>
      <c r="E11821" s="55" t="s">
        <v>4016</v>
      </c>
      <c r="F11821" s="55">
        <v>0</v>
      </c>
      <c r="G11821" s="55">
        <v>0</v>
      </c>
    </row>
    <row r="11822" spans="2:7">
      <c r="B11822" s="55" t="s">
        <v>5067</v>
      </c>
      <c r="C11822" s="55" t="s">
        <v>143</v>
      </c>
      <c r="D11822" s="55" t="s">
        <v>270</v>
      </c>
      <c r="E11822" s="55" t="s">
        <v>4016</v>
      </c>
      <c r="F11822" s="55">
        <v>0</v>
      </c>
      <c r="G11822" s="55">
        <v>0</v>
      </c>
    </row>
    <row r="11823" spans="2:7">
      <c r="B11823" s="55" t="s">
        <v>5067</v>
      </c>
      <c r="C11823" s="55" t="s">
        <v>143</v>
      </c>
      <c r="D11823" s="55" t="s">
        <v>267</v>
      </c>
      <c r="E11823" s="55" t="s">
        <v>4019</v>
      </c>
      <c r="F11823" s="55">
        <v>0</v>
      </c>
      <c r="G11823" s="55">
        <v>1</v>
      </c>
    </row>
    <row r="11824" spans="2:7">
      <c r="B11824" s="55" t="s">
        <v>5067</v>
      </c>
      <c r="C11824" s="55" t="s">
        <v>143</v>
      </c>
      <c r="D11824" s="55" t="s">
        <v>270</v>
      </c>
      <c r="E11824" s="55" t="s">
        <v>4019</v>
      </c>
      <c r="F11824" s="55">
        <v>0</v>
      </c>
      <c r="G11824" s="55">
        <v>4</v>
      </c>
    </row>
    <row r="11825" spans="2:7">
      <c r="B11825" s="55" t="s">
        <v>5067</v>
      </c>
      <c r="C11825" s="55" t="s">
        <v>143</v>
      </c>
      <c r="D11825" s="55" t="s">
        <v>267</v>
      </c>
      <c r="E11825" s="55" t="s">
        <v>4025</v>
      </c>
      <c r="F11825" s="55">
        <v>3</v>
      </c>
      <c r="G11825" s="55">
        <v>3</v>
      </c>
    </row>
    <row r="11826" spans="2:7">
      <c r="B11826" s="55" t="s">
        <v>5067</v>
      </c>
      <c r="C11826" s="55" t="s">
        <v>143</v>
      </c>
      <c r="D11826" s="55" t="s">
        <v>267</v>
      </c>
      <c r="E11826" s="55" t="s">
        <v>4028</v>
      </c>
      <c r="F11826" s="55">
        <v>0</v>
      </c>
      <c r="G11826" s="55">
        <v>0</v>
      </c>
    </row>
    <row r="11827" spans="2:7">
      <c r="B11827" s="55" t="s">
        <v>5067</v>
      </c>
      <c r="C11827" s="55" t="s">
        <v>143</v>
      </c>
      <c r="D11827" s="55" t="s">
        <v>267</v>
      </c>
      <c r="E11827" s="55" t="s">
        <v>4034</v>
      </c>
      <c r="F11827" s="55">
        <v>6</v>
      </c>
      <c r="G11827" s="55">
        <v>4</v>
      </c>
    </row>
    <row r="11828" spans="2:7">
      <c r="B11828" s="55" t="s">
        <v>5067</v>
      </c>
      <c r="C11828" s="55" t="s">
        <v>143</v>
      </c>
      <c r="D11828" s="55" t="s">
        <v>269</v>
      </c>
      <c r="E11828" s="55" t="s">
        <v>4039</v>
      </c>
      <c r="F11828" s="55">
        <v>1</v>
      </c>
      <c r="G11828" s="55">
        <v>0</v>
      </c>
    </row>
    <row r="11829" spans="2:7">
      <c r="B11829" s="55" t="s">
        <v>5067</v>
      </c>
      <c r="C11829" s="55" t="s">
        <v>143</v>
      </c>
      <c r="D11829" s="55" t="s">
        <v>267</v>
      </c>
      <c r="E11829" s="55" t="s">
        <v>4051</v>
      </c>
      <c r="F11829" s="55">
        <v>1</v>
      </c>
      <c r="G11829" s="55">
        <v>1</v>
      </c>
    </row>
    <row r="11830" spans="2:7">
      <c r="B11830" s="55" t="s">
        <v>5067</v>
      </c>
      <c r="C11830" s="55" t="s">
        <v>143</v>
      </c>
      <c r="D11830" s="55" t="s">
        <v>267</v>
      </c>
      <c r="E11830" s="55" t="s">
        <v>4053</v>
      </c>
      <c r="F11830" s="55">
        <v>1</v>
      </c>
      <c r="G11830" s="55">
        <v>0</v>
      </c>
    </row>
    <row r="11831" spans="2:7">
      <c r="B11831" s="55" t="s">
        <v>5067</v>
      </c>
      <c r="C11831" s="55" t="s">
        <v>143</v>
      </c>
      <c r="D11831" s="55" t="s">
        <v>267</v>
      </c>
      <c r="E11831" s="55" t="s">
        <v>4054</v>
      </c>
      <c r="F11831" s="55">
        <v>6</v>
      </c>
      <c r="G11831" s="55">
        <v>0</v>
      </c>
    </row>
    <row r="11832" spans="2:7">
      <c r="B11832" s="55" t="s">
        <v>5067</v>
      </c>
      <c r="C11832" s="55" t="s">
        <v>143</v>
      </c>
      <c r="D11832" s="55" t="s">
        <v>267</v>
      </c>
      <c r="E11832" s="55" t="s">
        <v>4056</v>
      </c>
      <c r="F11832" s="55">
        <v>0</v>
      </c>
      <c r="G11832" s="55">
        <v>0</v>
      </c>
    </row>
    <row r="11833" spans="2:7">
      <c r="B11833" s="55" t="s">
        <v>5067</v>
      </c>
      <c r="C11833" s="55" t="s">
        <v>4068</v>
      </c>
      <c r="D11833" s="55" t="s">
        <v>267</v>
      </c>
      <c r="E11833" s="55" t="s">
        <v>4088</v>
      </c>
      <c r="F11833" s="55">
        <v>0</v>
      </c>
      <c r="G11833" s="55">
        <v>0</v>
      </c>
    </row>
    <row r="11834" spans="2:7">
      <c r="B11834" s="55" t="s">
        <v>5067</v>
      </c>
      <c r="C11834" s="55" t="s">
        <v>4068</v>
      </c>
      <c r="D11834" s="55" t="s">
        <v>269</v>
      </c>
      <c r="E11834" s="55" t="s">
        <v>4088</v>
      </c>
      <c r="F11834" s="55">
        <v>1</v>
      </c>
      <c r="G11834" s="55">
        <v>1</v>
      </c>
    </row>
    <row r="11835" spans="2:7">
      <c r="B11835" s="55" t="s">
        <v>5067</v>
      </c>
      <c r="C11835" s="55" t="s">
        <v>4068</v>
      </c>
      <c r="D11835" s="55" t="s">
        <v>270</v>
      </c>
      <c r="E11835" s="55" t="s">
        <v>4088</v>
      </c>
      <c r="F11835" s="55">
        <v>0</v>
      </c>
      <c r="G11835" s="55">
        <v>0</v>
      </c>
    </row>
    <row r="11836" spans="2:7">
      <c r="B11836" s="55" t="s">
        <v>5067</v>
      </c>
      <c r="C11836" s="55" t="s">
        <v>152</v>
      </c>
      <c r="D11836" s="55" t="s">
        <v>267</v>
      </c>
      <c r="E11836" s="55" t="s">
        <v>4112</v>
      </c>
      <c r="F11836" s="55">
        <v>0</v>
      </c>
      <c r="G11836" s="55">
        <v>0</v>
      </c>
    </row>
    <row r="11837" spans="2:7">
      <c r="B11837" s="55" t="s">
        <v>5067</v>
      </c>
      <c r="C11837" s="55" t="s">
        <v>152</v>
      </c>
      <c r="D11837" s="55" t="s">
        <v>269</v>
      </c>
      <c r="E11837" s="55" t="s">
        <v>4112</v>
      </c>
      <c r="F11837" s="55">
        <v>0</v>
      </c>
      <c r="G11837" s="55">
        <v>4</v>
      </c>
    </row>
    <row r="11838" spans="2:7">
      <c r="B11838" s="55" t="s">
        <v>5067</v>
      </c>
      <c r="C11838" s="55" t="s">
        <v>152</v>
      </c>
      <c r="D11838" s="55" t="s">
        <v>267</v>
      </c>
      <c r="E11838" s="55" t="s">
        <v>1683</v>
      </c>
      <c r="F11838" s="55">
        <v>0</v>
      </c>
      <c r="G11838" s="55">
        <v>0</v>
      </c>
    </row>
    <row r="11839" spans="2:7">
      <c r="B11839" s="55" t="s">
        <v>5067</v>
      </c>
      <c r="C11839" s="55" t="s">
        <v>152</v>
      </c>
      <c r="D11839" s="55" t="s">
        <v>267</v>
      </c>
      <c r="E11839" s="55" t="s">
        <v>4119</v>
      </c>
      <c r="F11839" s="55">
        <v>40</v>
      </c>
      <c r="G11839" s="55">
        <v>83</v>
      </c>
    </row>
    <row r="11840" spans="2:7">
      <c r="B11840" s="55" t="s">
        <v>5067</v>
      </c>
      <c r="C11840" s="55" t="s">
        <v>152</v>
      </c>
      <c r="D11840" s="55" t="s">
        <v>269</v>
      </c>
      <c r="E11840" s="55" t="s">
        <v>4119</v>
      </c>
      <c r="F11840" s="55">
        <v>0</v>
      </c>
      <c r="G11840" s="55">
        <v>0</v>
      </c>
    </row>
    <row r="11841" spans="2:7">
      <c r="B11841" s="55" t="s">
        <v>5067</v>
      </c>
      <c r="C11841" s="55" t="s">
        <v>152</v>
      </c>
      <c r="D11841" s="55" t="s">
        <v>270</v>
      </c>
      <c r="E11841" s="55" t="s">
        <v>4119</v>
      </c>
      <c r="F11841" s="55">
        <v>0</v>
      </c>
      <c r="G11841" s="55">
        <v>0</v>
      </c>
    </row>
    <row r="11842" spans="2:7">
      <c r="B11842" s="55" t="s">
        <v>5067</v>
      </c>
      <c r="C11842" s="55" t="s">
        <v>152</v>
      </c>
      <c r="D11842" s="55" t="s">
        <v>269</v>
      </c>
      <c r="E11842" s="55" t="s">
        <v>4126</v>
      </c>
      <c r="F11842" s="55">
        <v>4</v>
      </c>
      <c r="G11842" s="55">
        <v>0</v>
      </c>
    </row>
    <row r="11843" spans="2:7">
      <c r="B11843" s="55" t="s">
        <v>5067</v>
      </c>
      <c r="C11843" s="55" t="s">
        <v>152</v>
      </c>
      <c r="D11843" s="55" t="s">
        <v>267</v>
      </c>
      <c r="E11843" s="55" t="s">
        <v>4135</v>
      </c>
      <c r="F11843" s="55">
        <v>3</v>
      </c>
      <c r="G11843" s="55">
        <v>1</v>
      </c>
    </row>
    <row r="11844" spans="2:7">
      <c r="B11844" s="55" t="s">
        <v>5067</v>
      </c>
      <c r="C11844" s="55" t="s">
        <v>152</v>
      </c>
      <c r="D11844" s="55" t="s">
        <v>269</v>
      </c>
      <c r="E11844" s="55" t="s">
        <v>4135</v>
      </c>
      <c r="F11844" s="55">
        <v>0</v>
      </c>
      <c r="G11844" s="55">
        <v>3</v>
      </c>
    </row>
    <row r="11845" spans="2:7">
      <c r="B11845" s="55" t="s">
        <v>5067</v>
      </c>
      <c r="C11845" s="55" t="s">
        <v>152</v>
      </c>
      <c r="D11845" s="55" t="s">
        <v>267</v>
      </c>
      <c r="E11845" s="55" t="s">
        <v>4141</v>
      </c>
      <c r="F11845" s="55">
        <v>2</v>
      </c>
      <c r="G11845" s="55">
        <v>3</v>
      </c>
    </row>
    <row r="11846" spans="2:7">
      <c r="B11846" s="55" t="s">
        <v>5067</v>
      </c>
      <c r="C11846" s="55" t="s">
        <v>152</v>
      </c>
      <c r="D11846" s="55" t="s">
        <v>269</v>
      </c>
      <c r="E11846" s="55" t="s">
        <v>4141</v>
      </c>
      <c r="F11846" s="55">
        <v>0</v>
      </c>
      <c r="G11846" s="55">
        <v>1</v>
      </c>
    </row>
    <row r="11847" spans="2:7">
      <c r="B11847" s="55" t="s">
        <v>5067</v>
      </c>
      <c r="C11847" s="55" t="s">
        <v>152</v>
      </c>
      <c r="D11847" s="55" t="s">
        <v>267</v>
      </c>
      <c r="E11847" s="55" t="s">
        <v>4144</v>
      </c>
      <c r="F11847" s="55">
        <v>3</v>
      </c>
      <c r="G11847" s="55">
        <v>0</v>
      </c>
    </row>
    <row r="11848" spans="2:7">
      <c r="B11848" s="55" t="s">
        <v>5067</v>
      </c>
      <c r="C11848" s="55" t="s">
        <v>152</v>
      </c>
      <c r="D11848" s="55" t="s">
        <v>269</v>
      </c>
      <c r="E11848" s="55" t="s">
        <v>4144</v>
      </c>
      <c r="F11848" s="55">
        <v>0</v>
      </c>
      <c r="G11848" s="55">
        <v>0</v>
      </c>
    </row>
    <row r="11849" spans="2:7">
      <c r="B11849" s="55" t="s">
        <v>5067</v>
      </c>
      <c r="C11849" s="55" t="s">
        <v>152</v>
      </c>
      <c r="D11849" s="55" t="s">
        <v>267</v>
      </c>
      <c r="E11849" s="55" t="s">
        <v>4145</v>
      </c>
      <c r="F11849" s="55">
        <v>4</v>
      </c>
      <c r="G11849" s="55">
        <v>0</v>
      </c>
    </row>
    <row r="11850" spans="2:7">
      <c r="B11850" s="55" t="s">
        <v>5067</v>
      </c>
      <c r="C11850" s="55" t="s">
        <v>152</v>
      </c>
      <c r="D11850" s="55" t="s">
        <v>270</v>
      </c>
      <c r="E11850" s="55" t="s">
        <v>4145</v>
      </c>
      <c r="F11850" s="55">
        <v>0</v>
      </c>
      <c r="G11850" s="55">
        <v>0</v>
      </c>
    </row>
    <row r="11851" spans="2:7">
      <c r="B11851" s="55" t="s">
        <v>5067</v>
      </c>
      <c r="C11851" s="55" t="s">
        <v>152</v>
      </c>
      <c r="D11851" s="55" t="s">
        <v>269</v>
      </c>
      <c r="E11851" s="55" t="s">
        <v>4146</v>
      </c>
      <c r="F11851" s="55">
        <v>0</v>
      </c>
      <c r="G11851" s="55">
        <v>0</v>
      </c>
    </row>
    <row r="11852" spans="2:7">
      <c r="B11852" s="55" t="s">
        <v>5067</v>
      </c>
      <c r="C11852" s="55" t="s">
        <v>152</v>
      </c>
      <c r="D11852" s="55" t="s">
        <v>267</v>
      </c>
      <c r="E11852" s="55" t="s">
        <v>4150</v>
      </c>
      <c r="F11852" s="55">
        <v>5</v>
      </c>
      <c r="G11852" s="55">
        <v>0</v>
      </c>
    </row>
    <row r="11853" spans="2:7">
      <c r="B11853" s="55" t="s">
        <v>5067</v>
      </c>
      <c r="C11853" s="55" t="s">
        <v>152</v>
      </c>
      <c r="D11853" s="55" t="s">
        <v>267</v>
      </c>
      <c r="E11853" s="55" t="s">
        <v>4158</v>
      </c>
      <c r="F11853" s="55">
        <v>9</v>
      </c>
      <c r="G11853" s="55">
        <v>0</v>
      </c>
    </row>
    <row r="11854" spans="2:7">
      <c r="B11854" s="55" t="s">
        <v>5067</v>
      </c>
      <c r="C11854" s="55" t="s">
        <v>152</v>
      </c>
      <c r="D11854" s="55" t="s">
        <v>269</v>
      </c>
      <c r="E11854" s="55" t="s">
        <v>4158</v>
      </c>
      <c r="F11854" s="55">
        <v>0</v>
      </c>
      <c r="G11854" s="55">
        <v>0</v>
      </c>
    </row>
    <row r="11855" spans="2:7">
      <c r="B11855" s="55" t="s">
        <v>5067</v>
      </c>
      <c r="C11855" s="55" t="s">
        <v>152</v>
      </c>
      <c r="D11855" s="55" t="s">
        <v>267</v>
      </c>
      <c r="E11855" s="55" t="s">
        <v>4162</v>
      </c>
      <c r="F11855" s="55">
        <v>0</v>
      </c>
      <c r="G11855" s="55">
        <v>1</v>
      </c>
    </row>
    <row r="11856" spans="2:7">
      <c r="B11856" s="55" t="s">
        <v>5067</v>
      </c>
      <c r="C11856" s="55" t="s">
        <v>152</v>
      </c>
      <c r="D11856" s="55" t="s">
        <v>269</v>
      </c>
      <c r="E11856" s="55" t="s">
        <v>4162</v>
      </c>
      <c r="F11856" s="55">
        <v>0</v>
      </c>
      <c r="G11856" s="55">
        <v>0</v>
      </c>
    </row>
    <row r="11857" spans="2:7">
      <c r="B11857" s="55" t="s">
        <v>5067</v>
      </c>
      <c r="C11857" s="55" t="s">
        <v>152</v>
      </c>
      <c r="D11857" s="55" t="s">
        <v>270</v>
      </c>
      <c r="E11857" s="55" t="s">
        <v>4162</v>
      </c>
      <c r="F11857" s="55">
        <v>0</v>
      </c>
      <c r="G11857" s="55">
        <v>8</v>
      </c>
    </row>
    <row r="11858" spans="2:7">
      <c r="B11858" s="55" t="s">
        <v>5067</v>
      </c>
      <c r="C11858" s="55" t="s">
        <v>152</v>
      </c>
      <c r="D11858" s="55" t="s">
        <v>267</v>
      </c>
      <c r="E11858" s="55" t="s">
        <v>4164</v>
      </c>
      <c r="F11858" s="55">
        <v>0</v>
      </c>
      <c r="G11858" s="55">
        <v>0</v>
      </c>
    </row>
    <row r="11859" spans="2:7">
      <c r="B11859" s="55" t="s">
        <v>5067</v>
      </c>
      <c r="C11859" s="55" t="s">
        <v>152</v>
      </c>
      <c r="D11859" s="55" t="s">
        <v>267</v>
      </c>
      <c r="E11859" s="55" t="s">
        <v>4169</v>
      </c>
      <c r="F11859" s="55">
        <v>4</v>
      </c>
      <c r="G11859" s="55">
        <v>0</v>
      </c>
    </row>
    <row r="11860" spans="2:7">
      <c r="B11860" s="55" t="s">
        <v>5067</v>
      </c>
      <c r="C11860" s="55" t="s">
        <v>152</v>
      </c>
      <c r="D11860" s="55" t="s">
        <v>269</v>
      </c>
      <c r="E11860" s="55" t="s">
        <v>4169</v>
      </c>
      <c r="F11860" s="55">
        <v>0</v>
      </c>
      <c r="G11860" s="55">
        <v>0</v>
      </c>
    </row>
    <row r="11861" spans="2:7">
      <c r="B11861" s="55" t="s">
        <v>5067</v>
      </c>
      <c r="C11861" s="55" t="s">
        <v>152</v>
      </c>
      <c r="D11861" s="55" t="s">
        <v>269</v>
      </c>
      <c r="E11861" s="55" t="s">
        <v>4171</v>
      </c>
      <c r="F11861" s="55">
        <v>0</v>
      </c>
      <c r="G11861" s="55">
        <v>0</v>
      </c>
    </row>
    <row r="11862" spans="2:7">
      <c r="B11862" s="55" t="s">
        <v>5067</v>
      </c>
      <c r="C11862" s="55" t="s">
        <v>152</v>
      </c>
      <c r="D11862" s="55" t="s">
        <v>269</v>
      </c>
      <c r="E11862" s="55" t="s">
        <v>4172</v>
      </c>
      <c r="F11862" s="55">
        <v>0</v>
      </c>
      <c r="G11862" s="55">
        <v>0</v>
      </c>
    </row>
    <row r="11863" spans="2:7">
      <c r="B11863" s="55" t="s">
        <v>5067</v>
      </c>
      <c r="C11863" s="55" t="s">
        <v>152</v>
      </c>
      <c r="D11863" s="55" t="s">
        <v>267</v>
      </c>
      <c r="E11863" s="55" t="s">
        <v>4179</v>
      </c>
      <c r="F11863" s="55">
        <v>0</v>
      </c>
      <c r="G11863" s="55">
        <v>28</v>
      </c>
    </row>
    <row r="11864" spans="2:7">
      <c r="B11864" s="55" t="s">
        <v>5067</v>
      </c>
      <c r="C11864" s="55" t="s">
        <v>152</v>
      </c>
      <c r="D11864" s="55" t="s">
        <v>269</v>
      </c>
      <c r="E11864" s="55" t="s">
        <v>4179</v>
      </c>
      <c r="F11864" s="55">
        <v>2</v>
      </c>
      <c r="G11864" s="55">
        <v>0</v>
      </c>
    </row>
    <row r="11865" spans="2:7">
      <c r="B11865" s="55" t="s">
        <v>5067</v>
      </c>
      <c r="C11865" s="55" t="s">
        <v>152</v>
      </c>
      <c r="D11865" s="55" t="s">
        <v>270</v>
      </c>
      <c r="E11865" s="55" t="s">
        <v>4179</v>
      </c>
      <c r="F11865" s="55">
        <v>0</v>
      </c>
      <c r="G11865" s="55">
        <v>0</v>
      </c>
    </row>
    <row r="11866" spans="2:7">
      <c r="B11866" s="55" t="s">
        <v>5067</v>
      </c>
      <c r="C11866" s="55" t="s">
        <v>152</v>
      </c>
      <c r="D11866" s="55" t="s">
        <v>267</v>
      </c>
      <c r="E11866" s="55" t="s">
        <v>4202</v>
      </c>
      <c r="F11866" s="55">
        <v>0</v>
      </c>
      <c r="G11866" s="55">
        <v>0</v>
      </c>
    </row>
    <row r="11867" spans="2:7">
      <c r="B11867" s="55" t="s">
        <v>5067</v>
      </c>
      <c r="C11867" s="55" t="s">
        <v>152</v>
      </c>
      <c r="D11867" s="55" t="s">
        <v>267</v>
      </c>
      <c r="E11867" s="55" t="s">
        <v>585</v>
      </c>
      <c r="F11867" s="55">
        <v>0</v>
      </c>
      <c r="G11867" s="55">
        <v>1</v>
      </c>
    </row>
    <row r="11868" spans="2:7">
      <c r="B11868" s="55" t="s">
        <v>5067</v>
      </c>
      <c r="C11868" s="55" t="s">
        <v>152</v>
      </c>
      <c r="D11868" s="55" t="s">
        <v>269</v>
      </c>
      <c r="E11868" s="55" t="s">
        <v>4203</v>
      </c>
      <c r="F11868" s="55">
        <v>0</v>
      </c>
      <c r="G11868" s="55">
        <v>0</v>
      </c>
    </row>
    <row r="11869" spans="2:7">
      <c r="B11869" s="55" t="s">
        <v>5067</v>
      </c>
      <c r="C11869" s="55" t="s">
        <v>152</v>
      </c>
      <c r="D11869" s="55" t="s">
        <v>267</v>
      </c>
      <c r="E11869" s="55" t="s">
        <v>4205</v>
      </c>
      <c r="F11869" s="55">
        <v>0</v>
      </c>
      <c r="G11869" s="55">
        <v>0</v>
      </c>
    </row>
    <row r="11870" spans="2:7">
      <c r="B11870" s="55" t="s">
        <v>5067</v>
      </c>
      <c r="C11870" s="55" t="s">
        <v>152</v>
      </c>
      <c r="D11870" s="55" t="s">
        <v>267</v>
      </c>
      <c r="E11870" s="55" t="s">
        <v>4211</v>
      </c>
      <c r="F11870" s="55">
        <v>20</v>
      </c>
      <c r="G11870" s="55">
        <v>0</v>
      </c>
    </row>
    <row r="11871" spans="2:7">
      <c r="B11871" s="55" t="s">
        <v>5067</v>
      </c>
      <c r="C11871" s="55" t="s">
        <v>152</v>
      </c>
      <c r="D11871" s="55" t="s">
        <v>270</v>
      </c>
      <c r="E11871" s="55" t="s">
        <v>4212</v>
      </c>
      <c r="F11871" s="55">
        <v>0</v>
      </c>
      <c r="G11871" s="55">
        <v>0</v>
      </c>
    </row>
    <row r="11872" spans="2:7">
      <c r="B11872" s="55" t="s">
        <v>5067</v>
      </c>
      <c r="C11872" s="55" t="s">
        <v>152</v>
      </c>
      <c r="D11872" s="55" t="s">
        <v>267</v>
      </c>
      <c r="E11872" s="55" t="s">
        <v>4213</v>
      </c>
      <c r="F11872" s="55">
        <v>0</v>
      </c>
      <c r="G11872" s="55">
        <v>0</v>
      </c>
    </row>
    <row r="11873" spans="2:7">
      <c r="B11873" s="55" t="s">
        <v>5067</v>
      </c>
      <c r="C11873" s="55" t="s">
        <v>152</v>
      </c>
      <c r="D11873" s="55" t="s">
        <v>269</v>
      </c>
      <c r="E11873" s="55" t="s">
        <v>4213</v>
      </c>
      <c r="F11873" s="55">
        <v>0</v>
      </c>
      <c r="G11873" s="55">
        <v>0</v>
      </c>
    </row>
    <row r="11874" spans="2:7">
      <c r="B11874" s="55" t="s">
        <v>5067</v>
      </c>
      <c r="C11874" s="55" t="s">
        <v>152</v>
      </c>
      <c r="D11874" s="55" t="s">
        <v>267</v>
      </c>
      <c r="E11874" s="55" t="s">
        <v>4215</v>
      </c>
      <c r="F11874" s="55">
        <v>2</v>
      </c>
      <c r="G11874" s="55">
        <v>2</v>
      </c>
    </row>
    <row r="11875" spans="2:7">
      <c r="B11875" s="55" t="s">
        <v>5067</v>
      </c>
      <c r="C11875" s="55" t="s">
        <v>152</v>
      </c>
      <c r="D11875" s="55" t="s">
        <v>269</v>
      </c>
      <c r="E11875" s="55" t="s">
        <v>4215</v>
      </c>
      <c r="F11875" s="55">
        <v>5</v>
      </c>
      <c r="G11875" s="55">
        <v>0</v>
      </c>
    </row>
    <row r="11876" spans="2:7">
      <c r="B11876" s="55" t="s">
        <v>5067</v>
      </c>
      <c r="C11876" s="55" t="s">
        <v>152</v>
      </c>
      <c r="D11876" s="55" t="s">
        <v>270</v>
      </c>
      <c r="E11876" s="55" t="s">
        <v>4215</v>
      </c>
      <c r="F11876" s="55">
        <v>0</v>
      </c>
      <c r="G11876" s="55">
        <v>0</v>
      </c>
    </row>
    <row r="11877" spans="2:7">
      <c r="B11877" s="55" t="s">
        <v>5067</v>
      </c>
      <c r="C11877" s="55" t="s">
        <v>152</v>
      </c>
      <c r="D11877" s="55" t="s">
        <v>267</v>
      </c>
      <c r="E11877" s="55" t="s">
        <v>4217</v>
      </c>
      <c r="F11877" s="55">
        <v>0</v>
      </c>
      <c r="G11877" s="55">
        <v>0</v>
      </c>
    </row>
    <row r="11878" spans="2:7">
      <c r="B11878" s="55" t="s">
        <v>5067</v>
      </c>
      <c r="C11878" s="55" t="s">
        <v>152</v>
      </c>
      <c r="D11878" s="55" t="s">
        <v>269</v>
      </c>
      <c r="E11878" s="55" t="s">
        <v>4217</v>
      </c>
      <c r="F11878" s="55">
        <v>0</v>
      </c>
      <c r="G11878" s="55">
        <v>0</v>
      </c>
    </row>
    <row r="11879" spans="2:7">
      <c r="B11879" s="55" t="s">
        <v>5067</v>
      </c>
      <c r="C11879" s="55" t="s">
        <v>152</v>
      </c>
      <c r="D11879" s="55" t="s">
        <v>267</v>
      </c>
      <c r="E11879" s="55" t="s">
        <v>4219</v>
      </c>
      <c r="F11879" s="55">
        <v>0</v>
      </c>
      <c r="G11879" s="55">
        <v>1</v>
      </c>
    </row>
    <row r="11880" spans="2:7">
      <c r="B11880" s="55" t="s">
        <v>5067</v>
      </c>
      <c r="C11880" s="55" t="s">
        <v>152</v>
      </c>
      <c r="D11880" s="55" t="s">
        <v>269</v>
      </c>
      <c r="E11880" s="55" t="s">
        <v>4219</v>
      </c>
      <c r="F11880" s="55">
        <v>1</v>
      </c>
      <c r="G11880" s="55">
        <v>0</v>
      </c>
    </row>
    <row r="11881" spans="2:7">
      <c r="B11881" s="55" t="s">
        <v>5067</v>
      </c>
      <c r="C11881" s="55" t="s">
        <v>152</v>
      </c>
      <c r="D11881" s="55" t="s">
        <v>269</v>
      </c>
      <c r="E11881" s="55" t="s">
        <v>4221</v>
      </c>
      <c r="F11881" s="55">
        <v>0</v>
      </c>
      <c r="G11881" s="55">
        <v>0</v>
      </c>
    </row>
    <row r="11882" spans="2:7">
      <c r="B11882" s="55" t="s">
        <v>5067</v>
      </c>
      <c r="C11882" s="55" t="s">
        <v>152</v>
      </c>
      <c r="D11882" s="55" t="s">
        <v>270</v>
      </c>
      <c r="E11882" s="55" t="s">
        <v>4221</v>
      </c>
      <c r="F11882" s="55">
        <v>0</v>
      </c>
      <c r="G11882" s="55">
        <v>0</v>
      </c>
    </row>
    <row r="11883" spans="2:7">
      <c r="B11883" s="55" t="s">
        <v>5067</v>
      </c>
      <c r="C11883" s="55" t="s">
        <v>152</v>
      </c>
      <c r="D11883" s="55" t="s">
        <v>267</v>
      </c>
      <c r="E11883" s="55" t="s">
        <v>4222</v>
      </c>
      <c r="F11883" s="55">
        <v>4</v>
      </c>
      <c r="G11883" s="55">
        <v>3</v>
      </c>
    </row>
    <row r="11884" spans="2:7">
      <c r="B11884" s="55" t="s">
        <v>5067</v>
      </c>
      <c r="C11884" s="55" t="s">
        <v>152</v>
      </c>
      <c r="D11884" s="55" t="s">
        <v>269</v>
      </c>
      <c r="E11884" s="55" t="s">
        <v>4222</v>
      </c>
      <c r="F11884" s="55">
        <v>1</v>
      </c>
      <c r="G11884" s="55">
        <v>0</v>
      </c>
    </row>
    <row r="11885" spans="2:7">
      <c r="B11885" s="55" t="s">
        <v>5067</v>
      </c>
      <c r="C11885" s="55" t="s">
        <v>152</v>
      </c>
      <c r="D11885" s="55" t="s">
        <v>270</v>
      </c>
      <c r="E11885" s="55" t="s">
        <v>4222</v>
      </c>
      <c r="F11885" s="55">
        <v>0</v>
      </c>
      <c r="G11885" s="55">
        <v>0</v>
      </c>
    </row>
    <row r="11886" spans="2:7">
      <c r="B11886" s="55" t="s">
        <v>5067</v>
      </c>
      <c r="C11886" s="55" t="s">
        <v>152</v>
      </c>
      <c r="D11886" s="55" t="s">
        <v>267</v>
      </c>
      <c r="E11886" s="55" t="s">
        <v>4226</v>
      </c>
      <c r="F11886" s="55">
        <v>14</v>
      </c>
      <c r="G11886" s="55">
        <v>4</v>
      </c>
    </row>
    <row r="11887" spans="2:7">
      <c r="B11887" s="55" t="s">
        <v>5067</v>
      </c>
      <c r="C11887" s="55" t="s">
        <v>152</v>
      </c>
      <c r="D11887" s="55" t="s">
        <v>269</v>
      </c>
      <c r="E11887" s="55" t="s">
        <v>4226</v>
      </c>
      <c r="F11887" s="55">
        <v>0</v>
      </c>
      <c r="G11887" s="55">
        <v>0</v>
      </c>
    </row>
    <row r="11888" spans="2:7">
      <c r="B11888" s="55" t="s">
        <v>5067</v>
      </c>
      <c r="C11888" s="55" t="s">
        <v>152</v>
      </c>
      <c r="D11888" s="55" t="s">
        <v>267</v>
      </c>
      <c r="E11888" s="55" t="s">
        <v>311</v>
      </c>
      <c r="F11888" s="55">
        <v>2</v>
      </c>
      <c r="G11888" s="55">
        <v>10</v>
      </c>
    </row>
    <row r="11889" spans="2:7">
      <c r="B11889" s="55" t="s">
        <v>5067</v>
      </c>
      <c r="C11889" s="55" t="s">
        <v>152</v>
      </c>
      <c r="D11889" s="55" t="s">
        <v>269</v>
      </c>
      <c r="E11889" s="55" t="s">
        <v>311</v>
      </c>
      <c r="F11889" s="55">
        <v>0</v>
      </c>
      <c r="G11889" s="55">
        <v>0</v>
      </c>
    </row>
    <row r="11890" spans="2:7">
      <c r="B11890" s="55" t="s">
        <v>5067</v>
      </c>
      <c r="C11890" s="55" t="s">
        <v>152</v>
      </c>
      <c r="D11890" s="55" t="s">
        <v>267</v>
      </c>
      <c r="E11890" s="55" t="s">
        <v>4245</v>
      </c>
      <c r="F11890" s="55">
        <v>0</v>
      </c>
      <c r="G11890" s="55">
        <v>3</v>
      </c>
    </row>
    <row r="11891" spans="2:7">
      <c r="B11891" s="55" t="s">
        <v>5067</v>
      </c>
      <c r="C11891" s="55" t="s">
        <v>152</v>
      </c>
      <c r="D11891" s="55" t="s">
        <v>269</v>
      </c>
      <c r="E11891" s="55" t="s">
        <v>4245</v>
      </c>
      <c r="F11891" s="55">
        <v>3</v>
      </c>
      <c r="G11891" s="55">
        <v>3</v>
      </c>
    </row>
    <row r="11892" spans="2:7">
      <c r="B11892" s="55" t="s">
        <v>5067</v>
      </c>
      <c r="C11892" s="55" t="s">
        <v>152</v>
      </c>
      <c r="D11892" s="55" t="s">
        <v>269</v>
      </c>
      <c r="E11892" s="55" t="s">
        <v>4253</v>
      </c>
      <c r="F11892" s="55">
        <v>0</v>
      </c>
      <c r="G11892" s="55">
        <v>0</v>
      </c>
    </row>
    <row r="11893" spans="2:7">
      <c r="B11893" s="55" t="s">
        <v>5067</v>
      </c>
      <c r="C11893" s="55" t="s">
        <v>152</v>
      </c>
      <c r="D11893" s="55" t="s">
        <v>267</v>
      </c>
      <c r="E11893" s="55" t="s">
        <v>1280</v>
      </c>
      <c r="F11893" s="55">
        <v>0</v>
      </c>
      <c r="G11893" s="55">
        <v>0</v>
      </c>
    </row>
    <row r="11894" spans="2:7">
      <c r="B11894" s="55" t="s">
        <v>5067</v>
      </c>
      <c r="C11894" s="55" t="s">
        <v>152</v>
      </c>
      <c r="D11894" s="55" t="s">
        <v>267</v>
      </c>
      <c r="E11894" s="55" t="s">
        <v>4258</v>
      </c>
      <c r="F11894" s="55">
        <v>2</v>
      </c>
      <c r="G11894" s="55">
        <v>0</v>
      </c>
    </row>
    <row r="11895" spans="2:7">
      <c r="B11895" s="55" t="s">
        <v>5067</v>
      </c>
      <c r="C11895" s="55" t="s">
        <v>152</v>
      </c>
      <c r="D11895" s="55" t="s">
        <v>269</v>
      </c>
      <c r="E11895" s="55" t="s">
        <v>4258</v>
      </c>
      <c r="F11895" s="55">
        <v>0</v>
      </c>
      <c r="G11895" s="55">
        <v>0</v>
      </c>
    </row>
    <row r="11896" spans="2:7">
      <c r="B11896" s="55" t="s">
        <v>5067</v>
      </c>
      <c r="C11896" s="55" t="s">
        <v>152</v>
      </c>
      <c r="D11896" s="55" t="s">
        <v>267</v>
      </c>
      <c r="E11896" s="55" t="s">
        <v>4260</v>
      </c>
      <c r="F11896" s="55">
        <v>4</v>
      </c>
      <c r="G11896" s="55">
        <v>5</v>
      </c>
    </row>
    <row r="11897" spans="2:7">
      <c r="B11897" s="55" t="s">
        <v>5067</v>
      </c>
      <c r="C11897" s="55" t="s">
        <v>152</v>
      </c>
      <c r="D11897" s="55" t="s">
        <v>269</v>
      </c>
      <c r="E11897" s="55" t="s">
        <v>4260</v>
      </c>
      <c r="F11897" s="55">
        <v>10</v>
      </c>
      <c r="G11897" s="55">
        <v>5</v>
      </c>
    </row>
    <row r="11898" spans="2:7">
      <c r="B11898" s="55" t="s">
        <v>5067</v>
      </c>
      <c r="C11898" s="55" t="s">
        <v>152</v>
      </c>
      <c r="D11898" s="55" t="s">
        <v>267</v>
      </c>
      <c r="E11898" s="55" t="s">
        <v>4269</v>
      </c>
      <c r="F11898" s="55">
        <v>0</v>
      </c>
      <c r="G11898" s="55">
        <v>4</v>
      </c>
    </row>
    <row r="11899" spans="2:7">
      <c r="B11899" s="55" t="s">
        <v>5067</v>
      </c>
      <c r="C11899" s="55" t="s">
        <v>152</v>
      </c>
      <c r="D11899" s="55" t="s">
        <v>267</v>
      </c>
      <c r="E11899" s="55" t="s">
        <v>4272</v>
      </c>
      <c r="F11899" s="55">
        <v>1</v>
      </c>
      <c r="G11899" s="55">
        <v>0</v>
      </c>
    </row>
    <row r="11900" spans="2:7">
      <c r="B11900" s="55" t="s">
        <v>5067</v>
      </c>
      <c r="C11900" s="55" t="s">
        <v>152</v>
      </c>
      <c r="D11900" s="55" t="s">
        <v>269</v>
      </c>
      <c r="E11900" s="55" t="s">
        <v>4272</v>
      </c>
      <c r="F11900" s="55">
        <v>1</v>
      </c>
      <c r="G11900" s="55">
        <v>0</v>
      </c>
    </row>
    <row r="11901" spans="2:7">
      <c r="B11901" s="55" t="s">
        <v>5067</v>
      </c>
      <c r="C11901" s="55" t="s">
        <v>152</v>
      </c>
      <c r="D11901" s="55" t="s">
        <v>267</v>
      </c>
      <c r="E11901" s="55" t="s">
        <v>4274</v>
      </c>
      <c r="F11901" s="55">
        <v>0</v>
      </c>
      <c r="G11901" s="55">
        <v>0</v>
      </c>
    </row>
    <row r="11902" spans="2:7">
      <c r="B11902" s="55" t="s">
        <v>5067</v>
      </c>
      <c r="C11902" s="55" t="s">
        <v>152</v>
      </c>
      <c r="D11902" s="55" t="s">
        <v>269</v>
      </c>
      <c r="E11902" s="55" t="s">
        <v>4276</v>
      </c>
      <c r="F11902" s="55">
        <v>0</v>
      </c>
      <c r="G11902" s="55">
        <v>22</v>
      </c>
    </row>
    <row r="11903" spans="2:7">
      <c r="B11903" s="55" t="s">
        <v>5067</v>
      </c>
      <c r="C11903" s="55" t="s">
        <v>152</v>
      </c>
      <c r="D11903" s="55" t="s">
        <v>269</v>
      </c>
      <c r="E11903" s="55" t="s">
        <v>4279</v>
      </c>
      <c r="F11903" s="55">
        <v>0</v>
      </c>
      <c r="G11903" s="55">
        <v>0</v>
      </c>
    </row>
    <row r="11904" spans="2:7">
      <c r="B11904" s="55" t="s">
        <v>5067</v>
      </c>
      <c r="C11904" s="55" t="s">
        <v>152</v>
      </c>
      <c r="D11904" s="55" t="s">
        <v>267</v>
      </c>
      <c r="E11904" s="55" t="s">
        <v>4282</v>
      </c>
      <c r="F11904" s="55">
        <v>5</v>
      </c>
      <c r="G11904" s="55">
        <v>0</v>
      </c>
    </row>
    <row r="11905" spans="2:7">
      <c r="B11905" s="55" t="s">
        <v>5067</v>
      </c>
      <c r="C11905" s="55" t="s">
        <v>152</v>
      </c>
      <c r="D11905" s="55" t="s">
        <v>269</v>
      </c>
      <c r="E11905" s="55" t="s">
        <v>4284</v>
      </c>
      <c r="F11905" s="55">
        <v>0</v>
      </c>
      <c r="G11905" s="55">
        <v>0</v>
      </c>
    </row>
    <row r="11906" spans="2:7">
      <c r="B11906" s="55" t="s">
        <v>5067</v>
      </c>
      <c r="C11906" s="55" t="s">
        <v>152</v>
      </c>
      <c r="D11906" s="55" t="s">
        <v>267</v>
      </c>
      <c r="E11906" s="55" t="s">
        <v>4289</v>
      </c>
      <c r="F11906" s="55">
        <v>0</v>
      </c>
      <c r="G11906" s="55">
        <v>0</v>
      </c>
    </row>
    <row r="11907" spans="2:7">
      <c r="B11907" s="55" t="s">
        <v>5067</v>
      </c>
      <c r="C11907" s="55" t="s">
        <v>152</v>
      </c>
      <c r="D11907" s="55" t="s">
        <v>269</v>
      </c>
      <c r="E11907" s="55" t="s">
        <v>4289</v>
      </c>
      <c r="F11907" s="55">
        <v>0</v>
      </c>
      <c r="G11907" s="55">
        <v>1</v>
      </c>
    </row>
    <row r="11908" spans="2:7">
      <c r="B11908" s="55" t="s">
        <v>5067</v>
      </c>
      <c r="C11908" s="55" t="s">
        <v>152</v>
      </c>
      <c r="D11908" s="55" t="s">
        <v>267</v>
      </c>
      <c r="E11908" s="55" t="s">
        <v>4290</v>
      </c>
      <c r="F11908" s="55">
        <v>0</v>
      </c>
      <c r="G11908" s="55">
        <v>0</v>
      </c>
    </row>
    <row r="11909" spans="2:7">
      <c r="B11909" s="55" t="s">
        <v>5067</v>
      </c>
      <c r="C11909" s="55" t="s">
        <v>152</v>
      </c>
      <c r="D11909" s="55" t="s">
        <v>267</v>
      </c>
      <c r="E11909" s="55" t="s">
        <v>4306</v>
      </c>
      <c r="F11909" s="55">
        <v>0</v>
      </c>
      <c r="G11909" s="55">
        <v>0</v>
      </c>
    </row>
    <row r="11910" spans="2:7">
      <c r="B11910" s="55" t="s">
        <v>5067</v>
      </c>
      <c r="C11910" s="55" t="s">
        <v>152</v>
      </c>
      <c r="D11910" s="55" t="s">
        <v>267</v>
      </c>
      <c r="E11910" s="55" t="s">
        <v>4313</v>
      </c>
      <c r="F11910" s="55">
        <v>0</v>
      </c>
      <c r="G11910" s="55">
        <v>0</v>
      </c>
    </row>
    <row r="11911" spans="2:7">
      <c r="B11911" s="55" t="s">
        <v>5067</v>
      </c>
      <c r="C11911" s="55" t="s">
        <v>152</v>
      </c>
      <c r="D11911" s="55" t="s">
        <v>269</v>
      </c>
      <c r="E11911" s="55" t="s">
        <v>4315</v>
      </c>
      <c r="F11911" s="55">
        <v>0</v>
      </c>
      <c r="G11911" s="55">
        <v>0</v>
      </c>
    </row>
    <row r="11912" spans="2:7">
      <c r="B11912" s="55" t="s">
        <v>5067</v>
      </c>
      <c r="C11912" s="55" t="s">
        <v>152</v>
      </c>
      <c r="D11912" s="55" t="s">
        <v>269</v>
      </c>
      <c r="E11912" s="55" t="s">
        <v>4316</v>
      </c>
      <c r="F11912" s="55">
        <v>0</v>
      </c>
      <c r="G11912" s="55">
        <v>0</v>
      </c>
    </row>
    <row r="11913" spans="2:7">
      <c r="B11913" s="55" t="s">
        <v>5067</v>
      </c>
      <c r="C11913" s="55" t="s">
        <v>152</v>
      </c>
      <c r="D11913" s="55" t="s">
        <v>267</v>
      </c>
      <c r="E11913" s="55" t="s">
        <v>4317</v>
      </c>
      <c r="F11913" s="55">
        <v>0</v>
      </c>
      <c r="G11913" s="55">
        <v>0</v>
      </c>
    </row>
    <row r="11914" spans="2:7">
      <c r="B11914" s="55" t="s">
        <v>5067</v>
      </c>
      <c r="C11914" s="55" t="s">
        <v>152</v>
      </c>
      <c r="D11914" s="55" t="s">
        <v>267</v>
      </c>
      <c r="E11914" s="55" t="s">
        <v>4322</v>
      </c>
      <c r="F11914" s="55">
        <v>0</v>
      </c>
      <c r="G11914" s="55">
        <v>0</v>
      </c>
    </row>
    <row r="11915" spans="2:7">
      <c r="B11915" s="55" t="s">
        <v>5067</v>
      </c>
      <c r="C11915" s="55" t="s">
        <v>152</v>
      </c>
      <c r="D11915" s="55" t="s">
        <v>269</v>
      </c>
      <c r="E11915" s="55" t="s">
        <v>4322</v>
      </c>
      <c r="F11915" s="55">
        <v>0</v>
      </c>
      <c r="G11915" s="55">
        <v>0</v>
      </c>
    </row>
    <row r="11916" spans="2:7">
      <c r="B11916" s="55" t="s">
        <v>5067</v>
      </c>
      <c r="C11916" s="55" t="s">
        <v>152</v>
      </c>
      <c r="D11916" s="55" t="s">
        <v>269</v>
      </c>
      <c r="E11916" s="55" t="s">
        <v>4324</v>
      </c>
      <c r="F11916" s="55">
        <v>0</v>
      </c>
      <c r="G11916" s="55">
        <v>0</v>
      </c>
    </row>
    <row r="11917" spans="2:7">
      <c r="B11917" s="55" t="s">
        <v>5067</v>
      </c>
      <c r="C11917" s="55" t="s">
        <v>152</v>
      </c>
      <c r="D11917" s="55" t="s">
        <v>267</v>
      </c>
      <c r="E11917" s="55" t="s">
        <v>4330</v>
      </c>
      <c r="F11917" s="55">
        <v>0</v>
      </c>
      <c r="G11917" s="55">
        <v>0</v>
      </c>
    </row>
    <row r="11918" spans="2:7">
      <c r="B11918" s="55" t="s">
        <v>5067</v>
      </c>
      <c r="C11918" s="55" t="s">
        <v>152</v>
      </c>
      <c r="D11918" s="55" t="s">
        <v>267</v>
      </c>
      <c r="E11918" s="55" t="s">
        <v>4331</v>
      </c>
      <c r="F11918" s="55">
        <v>0</v>
      </c>
      <c r="G11918" s="55">
        <v>0</v>
      </c>
    </row>
    <row r="11919" spans="2:7">
      <c r="B11919" s="55" t="s">
        <v>5067</v>
      </c>
      <c r="C11919" s="55" t="s">
        <v>152</v>
      </c>
      <c r="D11919" s="55" t="s">
        <v>267</v>
      </c>
      <c r="E11919" s="55" t="s">
        <v>4333</v>
      </c>
      <c r="F11919" s="55">
        <v>1</v>
      </c>
      <c r="G11919" s="55">
        <v>5</v>
      </c>
    </row>
    <row r="11920" spans="2:7">
      <c r="B11920" s="55" t="s">
        <v>5067</v>
      </c>
      <c r="C11920" s="55" t="s">
        <v>152</v>
      </c>
      <c r="D11920" s="55" t="s">
        <v>269</v>
      </c>
      <c r="E11920" s="55" t="s">
        <v>4333</v>
      </c>
      <c r="F11920" s="55">
        <v>0</v>
      </c>
      <c r="G11920" s="55">
        <v>0</v>
      </c>
    </row>
    <row r="11921" spans="2:7">
      <c r="B11921" s="55" t="s">
        <v>5067</v>
      </c>
      <c r="C11921" s="55" t="s">
        <v>152</v>
      </c>
      <c r="D11921" s="55" t="s">
        <v>267</v>
      </c>
      <c r="E11921" s="55" t="s">
        <v>4340</v>
      </c>
      <c r="F11921" s="55">
        <v>4</v>
      </c>
      <c r="G11921" s="55">
        <v>2</v>
      </c>
    </row>
    <row r="11922" spans="2:7">
      <c r="B11922" s="55" t="s">
        <v>5067</v>
      </c>
      <c r="C11922" s="55" t="s">
        <v>152</v>
      </c>
      <c r="D11922" s="55" t="s">
        <v>269</v>
      </c>
      <c r="E11922" s="55" t="s">
        <v>4340</v>
      </c>
      <c r="F11922" s="55">
        <v>1</v>
      </c>
      <c r="G11922" s="55">
        <v>0</v>
      </c>
    </row>
    <row r="11923" spans="2:7">
      <c r="B11923" s="55" t="s">
        <v>5067</v>
      </c>
      <c r="C11923" s="55" t="s">
        <v>152</v>
      </c>
      <c r="D11923" s="55" t="s">
        <v>267</v>
      </c>
      <c r="E11923" s="55" t="s">
        <v>4341</v>
      </c>
      <c r="F11923" s="55">
        <v>16</v>
      </c>
      <c r="G11923" s="55">
        <v>4</v>
      </c>
    </row>
    <row r="11924" spans="2:7">
      <c r="B11924" s="55" t="s">
        <v>5067</v>
      </c>
      <c r="C11924" s="55" t="s">
        <v>152</v>
      </c>
      <c r="D11924" s="55" t="s">
        <v>267</v>
      </c>
      <c r="E11924" s="55" t="s">
        <v>3089</v>
      </c>
      <c r="F11924" s="55">
        <v>0</v>
      </c>
      <c r="G11924" s="55">
        <v>0</v>
      </c>
    </row>
    <row r="11925" spans="2:7">
      <c r="B11925" s="55" t="s">
        <v>5067</v>
      </c>
      <c r="C11925" s="55" t="s">
        <v>152</v>
      </c>
      <c r="D11925" s="55" t="s">
        <v>269</v>
      </c>
      <c r="E11925" s="55" t="s">
        <v>3089</v>
      </c>
      <c r="F11925" s="55">
        <v>0</v>
      </c>
      <c r="G11925" s="55">
        <v>2</v>
      </c>
    </row>
    <row r="11926" spans="2:7">
      <c r="B11926" s="55" t="s">
        <v>5067</v>
      </c>
      <c r="C11926" s="55" t="s">
        <v>152</v>
      </c>
      <c r="D11926" s="55" t="s">
        <v>269</v>
      </c>
      <c r="E11926" s="55" t="s">
        <v>4343</v>
      </c>
      <c r="F11926" s="55">
        <v>0</v>
      </c>
      <c r="G11926" s="55">
        <v>0</v>
      </c>
    </row>
    <row r="11927" spans="2:7">
      <c r="B11927" s="55" t="s">
        <v>5067</v>
      </c>
      <c r="C11927" s="55" t="s">
        <v>152</v>
      </c>
      <c r="D11927" s="55" t="s">
        <v>267</v>
      </c>
      <c r="E11927" s="55" t="s">
        <v>4345</v>
      </c>
      <c r="F11927" s="55">
        <v>0</v>
      </c>
      <c r="G11927" s="55">
        <v>0</v>
      </c>
    </row>
    <row r="11928" spans="2:7">
      <c r="B11928" s="55" t="s">
        <v>5067</v>
      </c>
      <c r="C11928" s="55" t="s">
        <v>152</v>
      </c>
      <c r="D11928" s="55" t="s">
        <v>267</v>
      </c>
      <c r="E11928" s="55" t="s">
        <v>4349</v>
      </c>
      <c r="F11928" s="55">
        <v>0</v>
      </c>
      <c r="G11928" s="55">
        <v>0</v>
      </c>
    </row>
    <row r="11929" spans="2:7">
      <c r="B11929" s="55" t="s">
        <v>5067</v>
      </c>
      <c r="C11929" s="55" t="s">
        <v>152</v>
      </c>
      <c r="D11929" s="55" t="s">
        <v>270</v>
      </c>
      <c r="E11929" s="55" t="s">
        <v>4349</v>
      </c>
      <c r="F11929" s="55">
        <v>0</v>
      </c>
      <c r="G11929" s="55">
        <v>0</v>
      </c>
    </row>
    <row r="11930" spans="2:7">
      <c r="B11930" s="55" t="s">
        <v>5067</v>
      </c>
      <c r="C11930" s="55" t="s">
        <v>4356</v>
      </c>
      <c r="D11930" s="55" t="s">
        <v>267</v>
      </c>
      <c r="E11930" s="55" t="s">
        <v>4357</v>
      </c>
      <c r="F11930" s="55">
        <v>0</v>
      </c>
      <c r="G11930" s="55">
        <v>0</v>
      </c>
    </row>
    <row r="11931" spans="2:7">
      <c r="B11931" s="55" t="s">
        <v>5067</v>
      </c>
      <c r="C11931" s="55" t="s">
        <v>4356</v>
      </c>
      <c r="D11931" s="55" t="s">
        <v>270</v>
      </c>
      <c r="E11931" s="55" t="s">
        <v>4357</v>
      </c>
      <c r="F11931" s="55">
        <v>0</v>
      </c>
      <c r="G11931" s="55">
        <v>0</v>
      </c>
    </row>
    <row r="11932" spans="2:7">
      <c r="B11932" s="55" t="s">
        <v>5067</v>
      </c>
      <c r="C11932" s="55" t="s">
        <v>4356</v>
      </c>
      <c r="D11932" s="55" t="s">
        <v>267</v>
      </c>
      <c r="E11932" s="55" t="s">
        <v>4361</v>
      </c>
      <c r="F11932" s="55">
        <v>0</v>
      </c>
      <c r="G11932" s="55">
        <v>0</v>
      </c>
    </row>
    <row r="11933" spans="2:7">
      <c r="B11933" s="55" t="s">
        <v>5067</v>
      </c>
      <c r="C11933" s="55" t="s">
        <v>4356</v>
      </c>
      <c r="D11933" s="55" t="s">
        <v>267</v>
      </c>
      <c r="E11933" s="55" t="s">
        <v>4375</v>
      </c>
      <c r="F11933" s="55">
        <v>19</v>
      </c>
      <c r="G11933" s="55">
        <v>19</v>
      </c>
    </row>
    <row r="11934" spans="2:7">
      <c r="B11934" s="55" t="s">
        <v>5067</v>
      </c>
      <c r="C11934" s="55" t="s">
        <v>4356</v>
      </c>
      <c r="D11934" s="55" t="s">
        <v>269</v>
      </c>
      <c r="E11934" s="55" t="s">
        <v>4375</v>
      </c>
      <c r="F11934" s="55">
        <v>0</v>
      </c>
      <c r="G11934" s="55">
        <v>0</v>
      </c>
    </row>
    <row r="11935" spans="2:7">
      <c r="B11935" s="55" t="s">
        <v>5067</v>
      </c>
      <c r="C11935" s="55" t="s">
        <v>4356</v>
      </c>
      <c r="D11935" s="55" t="s">
        <v>267</v>
      </c>
      <c r="E11935" s="55" t="s">
        <v>2603</v>
      </c>
      <c r="F11935" s="55">
        <v>0</v>
      </c>
      <c r="G11935" s="55">
        <v>0</v>
      </c>
    </row>
    <row r="11936" spans="2:7">
      <c r="B11936" s="55" t="s">
        <v>5067</v>
      </c>
      <c r="C11936" s="55" t="s">
        <v>4356</v>
      </c>
      <c r="D11936" s="55" t="s">
        <v>267</v>
      </c>
      <c r="E11936" s="55" t="s">
        <v>4387</v>
      </c>
      <c r="F11936" s="55">
        <v>0</v>
      </c>
      <c r="G11936" s="55">
        <v>0</v>
      </c>
    </row>
    <row r="11937" spans="2:7">
      <c r="B11937" s="55" t="s">
        <v>5067</v>
      </c>
      <c r="C11937" s="55" t="s">
        <v>4356</v>
      </c>
      <c r="D11937" s="55" t="s">
        <v>267</v>
      </c>
      <c r="E11937" s="55" t="s">
        <v>4389</v>
      </c>
      <c r="F11937" s="55">
        <v>9</v>
      </c>
      <c r="G11937" s="55">
        <v>0</v>
      </c>
    </row>
    <row r="11938" spans="2:7">
      <c r="B11938" s="55" t="s">
        <v>5067</v>
      </c>
      <c r="C11938" s="55" t="s">
        <v>4356</v>
      </c>
      <c r="D11938" s="55" t="s">
        <v>269</v>
      </c>
      <c r="E11938" s="55" t="s">
        <v>4389</v>
      </c>
      <c r="F11938" s="55">
        <v>0</v>
      </c>
      <c r="G11938" s="55">
        <v>0</v>
      </c>
    </row>
    <row r="11939" spans="2:7">
      <c r="B11939" s="55" t="s">
        <v>5067</v>
      </c>
      <c r="C11939" s="55" t="s">
        <v>4356</v>
      </c>
      <c r="D11939" s="55" t="s">
        <v>270</v>
      </c>
      <c r="E11939" s="55" t="s">
        <v>4389</v>
      </c>
      <c r="F11939" s="55">
        <v>5</v>
      </c>
      <c r="G11939" s="55">
        <v>0</v>
      </c>
    </row>
    <row r="11940" spans="2:7">
      <c r="B11940" s="55" t="s">
        <v>5067</v>
      </c>
      <c r="C11940" s="55" t="s">
        <v>4356</v>
      </c>
      <c r="D11940" s="55" t="s">
        <v>267</v>
      </c>
      <c r="E11940" s="55" t="s">
        <v>4394</v>
      </c>
      <c r="F11940" s="55">
        <v>0</v>
      </c>
      <c r="G11940" s="55">
        <v>4</v>
      </c>
    </row>
    <row r="11941" spans="2:7">
      <c r="B11941" s="55" t="s">
        <v>5067</v>
      </c>
      <c r="C11941" s="55" t="s">
        <v>4356</v>
      </c>
      <c r="D11941" s="55" t="s">
        <v>267</v>
      </c>
      <c r="E11941" s="55" t="s">
        <v>4395</v>
      </c>
      <c r="F11941" s="55">
        <v>0</v>
      </c>
      <c r="G11941" s="55">
        <v>0</v>
      </c>
    </row>
    <row r="11942" spans="2:7">
      <c r="B11942" s="55" t="s">
        <v>5067</v>
      </c>
      <c r="C11942" s="55" t="s">
        <v>4356</v>
      </c>
      <c r="D11942" s="55" t="s">
        <v>269</v>
      </c>
      <c r="E11942" s="55" t="s">
        <v>4397</v>
      </c>
      <c r="F11942" s="55">
        <v>0</v>
      </c>
      <c r="G11942" s="55">
        <v>1</v>
      </c>
    </row>
    <row r="11943" spans="2:7">
      <c r="B11943" s="55" t="s">
        <v>5067</v>
      </c>
      <c r="C11943" s="55" t="s">
        <v>4356</v>
      </c>
      <c r="D11943" s="55" t="s">
        <v>267</v>
      </c>
      <c r="E11943" s="55" t="s">
        <v>4402</v>
      </c>
      <c r="F11943" s="55">
        <v>0</v>
      </c>
      <c r="G11943" s="55">
        <v>0</v>
      </c>
    </row>
    <row r="11944" spans="2:7">
      <c r="B11944" s="55" t="s">
        <v>5067</v>
      </c>
      <c r="C11944" s="55" t="s">
        <v>4356</v>
      </c>
      <c r="D11944" s="55" t="s">
        <v>267</v>
      </c>
      <c r="E11944" s="55" t="s">
        <v>4403</v>
      </c>
      <c r="F11944" s="55">
        <v>2</v>
      </c>
      <c r="G11944" s="55">
        <v>10</v>
      </c>
    </row>
    <row r="11945" spans="2:7">
      <c r="B11945" s="55" t="s">
        <v>5067</v>
      </c>
      <c r="C11945" s="55" t="s">
        <v>4356</v>
      </c>
      <c r="D11945" s="55" t="s">
        <v>269</v>
      </c>
      <c r="E11945" s="55" t="s">
        <v>4403</v>
      </c>
      <c r="F11945" s="55">
        <v>2</v>
      </c>
      <c r="G11945" s="55">
        <v>1</v>
      </c>
    </row>
    <row r="11946" spans="2:7">
      <c r="B11946" s="55" t="s">
        <v>5067</v>
      </c>
      <c r="C11946" s="55" t="s">
        <v>4356</v>
      </c>
      <c r="D11946" s="55" t="s">
        <v>270</v>
      </c>
      <c r="E11946" s="55" t="s">
        <v>4403</v>
      </c>
      <c r="F11946" s="55">
        <v>0</v>
      </c>
      <c r="G11946" s="55">
        <v>0</v>
      </c>
    </row>
    <row r="11947" spans="2:7">
      <c r="B11947" s="55" t="s">
        <v>5067</v>
      </c>
      <c r="C11947" s="55" t="s">
        <v>4356</v>
      </c>
      <c r="D11947" s="55" t="s">
        <v>267</v>
      </c>
      <c r="E11947" s="55" t="s">
        <v>4404</v>
      </c>
      <c r="F11947" s="55">
        <v>5</v>
      </c>
      <c r="G11947" s="55">
        <v>2</v>
      </c>
    </row>
    <row r="11948" spans="2:7">
      <c r="B11948" s="55" t="s">
        <v>5067</v>
      </c>
      <c r="C11948" s="55" t="s">
        <v>4356</v>
      </c>
      <c r="D11948" s="55" t="s">
        <v>269</v>
      </c>
      <c r="E11948" s="55" t="s">
        <v>4404</v>
      </c>
      <c r="F11948" s="55">
        <v>2</v>
      </c>
      <c r="G11948" s="55">
        <v>0</v>
      </c>
    </row>
    <row r="11949" spans="2:7">
      <c r="B11949" s="55" t="s">
        <v>5067</v>
      </c>
      <c r="C11949" s="55" t="s">
        <v>4356</v>
      </c>
      <c r="D11949" s="55" t="s">
        <v>270</v>
      </c>
      <c r="E11949" s="55" t="s">
        <v>4404</v>
      </c>
      <c r="F11949" s="55">
        <v>0</v>
      </c>
      <c r="G11949" s="55">
        <v>0</v>
      </c>
    </row>
    <row r="11950" spans="2:7">
      <c r="B11950" s="55" t="s">
        <v>5067</v>
      </c>
      <c r="C11950" s="55" t="s">
        <v>4356</v>
      </c>
      <c r="D11950" s="55" t="s">
        <v>267</v>
      </c>
      <c r="E11950" s="55" t="s">
        <v>4415</v>
      </c>
      <c r="F11950" s="55">
        <v>0</v>
      </c>
      <c r="G11950" s="55">
        <v>0</v>
      </c>
    </row>
    <row r="11951" spans="2:7">
      <c r="B11951" s="55" t="s">
        <v>5067</v>
      </c>
      <c r="C11951" s="55" t="s">
        <v>4356</v>
      </c>
      <c r="D11951" s="55" t="s">
        <v>267</v>
      </c>
      <c r="E11951" s="55" t="s">
        <v>4418</v>
      </c>
      <c r="F11951" s="55">
        <v>29</v>
      </c>
      <c r="G11951" s="55">
        <v>17</v>
      </c>
    </row>
    <row r="11952" spans="2:7">
      <c r="B11952" s="55" t="s">
        <v>5067</v>
      </c>
      <c r="C11952" s="55" t="s">
        <v>4356</v>
      </c>
      <c r="D11952" s="55" t="s">
        <v>269</v>
      </c>
      <c r="E11952" s="55" t="s">
        <v>4418</v>
      </c>
      <c r="F11952" s="55">
        <v>100</v>
      </c>
      <c r="G11952" s="55">
        <v>614</v>
      </c>
    </row>
    <row r="11953" spans="2:7">
      <c r="B11953" s="55" t="s">
        <v>5067</v>
      </c>
      <c r="C11953" s="55" t="s">
        <v>4356</v>
      </c>
      <c r="D11953" s="55" t="s">
        <v>270</v>
      </c>
      <c r="E11953" s="55" t="s">
        <v>4418</v>
      </c>
      <c r="F11953" s="55">
        <v>509</v>
      </c>
      <c r="G11953" s="55">
        <v>150</v>
      </c>
    </row>
    <row r="11954" spans="2:7">
      <c r="B11954" s="55" t="s">
        <v>5067</v>
      </c>
      <c r="C11954" s="55" t="s">
        <v>4356</v>
      </c>
      <c r="D11954" s="55" t="s">
        <v>267</v>
      </c>
      <c r="E11954" s="55" t="s">
        <v>4419</v>
      </c>
      <c r="F11954" s="55">
        <v>0</v>
      </c>
      <c r="G11954" s="55">
        <v>0</v>
      </c>
    </row>
    <row r="11955" spans="2:7">
      <c r="B11955" s="55" t="s">
        <v>5067</v>
      </c>
      <c r="C11955" s="55" t="s">
        <v>4356</v>
      </c>
      <c r="D11955" s="55" t="s">
        <v>269</v>
      </c>
      <c r="E11955" s="55" t="s">
        <v>4419</v>
      </c>
      <c r="F11955" s="55">
        <v>1</v>
      </c>
      <c r="G11955" s="55">
        <v>1</v>
      </c>
    </row>
    <row r="11956" spans="2:7">
      <c r="B11956" s="55" t="s">
        <v>5067</v>
      </c>
      <c r="C11956" s="55" t="s">
        <v>4356</v>
      </c>
      <c r="D11956" s="55" t="s">
        <v>267</v>
      </c>
      <c r="E11956" s="55" t="s">
        <v>4420</v>
      </c>
      <c r="F11956" s="55">
        <v>0</v>
      </c>
      <c r="G11956" s="55">
        <v>0</v>
      </c>
    </row>
    <row r="11957" spans="2:7">
      <c r="B11957" s="55" t="s">
        <v>5067</v>
      </c>
      <c r="C11957" s="55" t="s">
        <v>4356</v>
      </c>
      <c r="D11957" s="55" t="s">
        <v>270</v>
      </c>
      <c r="E11957" s="55" t="s">
        <v>4420</v>
      </c>
      <c r="F11957" s="55">
        <v>0</v>
      </c>
      <c r="G11957" s="55">
        <v>0</v>
      </c>
    </row>
    <row r="11958" spans="2:7">
      <c r="B11958" s="55" t="s">
        <v>5067</v>
      </c>
      <c r="C11958" s="55" t="s">
        <v>4356</v>
      </c>
      <c r="D11958" s="55" t="s">
        <v>267</v>
      </c>
      <c r="E11958" s="55" t="s">
        <v>4422</v>
      </c>
      <c r="F11958" s="55">
        <v>4</v>
      </c>
      <c r="G11958" s="55">
        <v>0</v>
      </c>
    </row>
    <row r="11959" spans="2:7">
      <c r="B11959" s="55" t="s">
        <v>5067</v>
      </c>
      <c r="C11959" s="55" t="s">
        <v>4356</v>
      </c>
      <c r="D11959" s="55" t="s">
        <v>267</v>
      </c>
      <c r="E11959" s="55" t="s">
        <v>4423</v>
      </c>
      <c r="F11959" s="55">
        <v>38</v>
      </c>
      <c r="G11959" s="55">
        <v>13</v>
      </c>
    </row>
    <row r="11960" spans="2:7">
      <c r="B11960" s="55" t="s">
        <v>5067</v>
      </c>
      <c r="C11960" s="55" t="s">
        <v>4356</v>
      </c>
      <c r="D11960" s="55" t="s">
        <v>269</v>
      </c>
      <c r="E11960" s="55" t="s">
        <v>4423</v>
      </c>
      <c r="F11960" s="55">
        <v>143</v>
      </c>
      <c r="G11960" s="55">
        <v>0</v>
      </c>
    </row>
    <row r="11961" spans="2:7">
      <c r="B11961" s="55" t="s">
        <v>5067</v>
      </c>
      <c r="C11961" s="55" t="s">
        <v>4356</v>
      </c>
      <c r="D11961" s="55" t="s">
        <v>270</v>
      </c>
      <c r="E11961" s="55" t="s">
        <v>4423</v>
      </c>
      <c r="F11961" s="55">
        <v>0</v>
      </c>
      <c r="G11961" s="55">
        <v>0</v>
      </c>
    </row>
    <row r="11962" spans="2:7">
      <c r="B11962" s="55" t="s">
        <v>5067</v>
      </c>
      <c r="C11962" s="55" t="s">
        <v>4356</v>
      </c>
      <c r="D11962" s="55" t="s">
        <v>267</v>
      </c>
      <c r="E11962" s="55" t="s">
        <v>4424</v>
      </c>
      <c r="F11962" s="55">
        <v>2</v>
      </c>
      <c r="G11962" s="55">
        <v>0</v>
      </c>
    </row>
    <row r="11963" spans="2:7">
      <c r="B11963" s="55" t="s">
        <v>5067</v>
      </c>
      <c r="C11963" s="55" t="s">
        <v>4356</v>
      </c>
      <c r="D11963" s="55" t="s">
        <v>269</v>
      </c>
      <c r="E11963" s="55" t="s">
        <v>4424</v>
      </c>
      <c r="F11963" s="55">
        <v>0</v>
      </c>
      <c r="G11963" s="55">
        <v>0</v>
      </c>
    </row>
    <row r="11964" spans="2:7">
      <c r="B11964" s="55" t="s">
        <v>5067</v>
      </c>
      <c r="C11964" s="55" t="s">
        <v>4356</v>
      </c>
      <c r="D11964" s="55" t="s">
        <v>270</v>
      </c>
      <c r="E11964" s="55" t="s">
        <v>4424</v>
      </c>
      <c r="F11964" s="55">
        <v>3</v>
      </c>
      <c r="G11964" s="55">
        <v>0</v>
      </c>
    </row>
    <row r="11965" spans="2:7">
      <c r="B11965" s="55" t="s">
        <v>5067</v>
      </c>
      <c r="C11965" s="55" t="s">
        <v>4356</v>
      </c>
      <c r="D11965" s="55" t="s">
        <v>267</v>
      </c>
      <c r="E11965" s="55" t="s">
        <v>4429</v>
      </c>
      <c r="F11965" s="55">
        <v>4</v>
      </c>
      <c r="G11965" s="55">
        <v>0</v>
      </c>
    </row>
    <row r="11966" spans="2:7">
      <c r="B11966" s="55" t="s">
        <v>5067</v>
      </c>
      <c r="C11966" s="55" t="s">
        <v>4356</v>
      </c>
      <c r="D11966" s="55" t="s">
        <v>267</v>
      </c>
      <c r="E11966" s="55" t="s">
        <v>4434</v>
      </c>
      <c r="F11966" s="55">
        <v>0</v>
      </c>
      <c r="G11966" s="55">
        <v>0</v>
      </c>
    </row>
    <row r="11967" spans="2:7">
      <c r="B11967" s="55" t="s">
        <v>5067</v>
      </c>
      <c r="C11967" s="55" t="s">
        <v>4356</v>
      </c>
      <c r="D11967" s="55" t="s">
        <v>267</v>
      </c>
      <c r="E11967" s="55" t="s">
        <v>4438</v>
      </c>
      <c r="F11967" s="55">
        <v>50</v>
      </c>
      <c r="G11967" s="55">
        <v>50</v>
      </c>
    </row>
    <row r="11968" spans="2:7">
      <c r="B11968" s="55" t="s">
        <v>5067</v>
      </c>
      <c r="C11968" s="55" t="s">
        <v>4356</v>
      </c>
      <c r="D11968" s="55" t="s">
        <v>267</v>
      </c>
      <c r="E11968" s="55" t="s">
        <v>4439</v>
      </c>
      <c r="F11968" s="55">
        <v>0</v>
      </c>
      <c r="G11968" s="55">
        <v>0</v>
      </c>
    </row>
    <row r="11969" spans="2:7">
      <c r="B11969" s="55" t="s">
        <v>5067</v>
      </c>
      <c r="C11969" s="55" t="s">
        <v>4356</v>
      </c>
      <c r="D11969" s="55" t="s">
        <v>267</v>
      </c>
      <c r="E11969" s="55" t="s">
        <v>4442</v>
      </c>
      <c r="F11969" s="55">
        <v>0</v>
      </c>
      <c r="G11969" s="55">
        <v>10</v>
      </c>
    </row>
    <row r="11970" spans="2:7">
      <c r="B11970" s="55" t="s">
        <v>5067</v>
      </c>
      <c r="C11970" s="55" t="s">
        <v>4356</v>
      </c>
      <c r="D11970" s="55" t="s">
        <v>269</v>
      </c>
      <c r="E11970" s="55" t="s">
        <v>4442</v>
      </c>
      <c r="F11970" s="55">
        <v>2</v>
      </c>
      <c r="G11970" s="55">
        <v>0</v>
      </c>
    </row>
    <row r="11971" spans="2:7">
      <c r="B11971" s="55" t="s">
        <v>5067</v>
      </c>
      <c r="C11971" s="55" t="s">
        <v>4356</v>
      </c>
      <c r="D11971" s="55" t="s">
        <v>270</v>
      </c>
      <c r="E11971" s="55" t="s">
        <v>4442</v>
      </c>
      <c r="F11971" s="55">
        <v>0</v>
      </c>
      <c r="G11971" s="55">
        <v>2</v>
      </c>
    </row>
    <row r="11972" spans="2:7">
      <c r="B11972" s="55" t="s">
        <v>5067</v>
      </c>
      <c r="C11972" s="55" t="s">
        <v>4356</v>
      </c>
      <c r="D11972" s="55" t="s">
        <v>267</v>
      </c>
      <c r="E11972" s="55" t="s">
        <v>4443</v>
      </c>
      <c r="F11972" s="55">
        <v>55</v>
      </c>
      <c r="G11972" s="55">
        <v>30</v>
      </c>
    </row>
    <row r="11973" spans="2:7">
      <c r="B11973" s="55" t="s">
        <v>5067</v>
      </c>
      <c r="C11973" s="55" t="s">
        <v>4356</v>
      </c>
      <c r="D11973" s="55" t="s">
        <v>269</v>
      </c>
      <c r="E11973" s="55" t="s">
        <v>4443</v>
      </c>
      <c r="F11973" s="55">
        <v>0</v>
      </c>
      <c r="G11973" s="55">
        <v>0</v>
      </c>
    </row>
    <row r="11974" spans="2:7">
      <c r="B11974" s="55" t="s">
        <v>5067</v>
      </c>
      <c r="C11974" s="55" t="s">
        <v>4356</v>
      </c>
      <c r="D11974" s="55" t="s">
        <v>267</v>
      </c>
      <c r="E11974" s="55" t="s">
        <v>4451</v>
      </c>
      <c r="F11974" s="55">
        <v>0</v>
      </c>
      <c r="G11974" s="55">
        <v>0</v>
      </c>
    </row>
    <row r="11975" spans="2:7">
      <c r="B11975" s="55" t="s">
        <v>5067</v>
      </c>
      <c r="C11975" s="55" t="s">
        <v>4356</v>
      </c>
      <c r="D11975" s="55" t="s">
        <v>269</v>
      </c>
      <c r="E11975" s="55" t="s">
        <v>4452</v>
      </c>
      <c r="F11975" s="55">
        <v>0</v>
      </c>
      <c r="G11975" s="55">
        <v>0</v>
      </c>
    </row>
    <row r="11976" spans="2:7">
      <c r="B11976" s="55" t="s">
        <v>5067</v>
      </c>
      <c r="C11976" s="55" t="s">
        <v>4356</v>
      </c>
      <c r="D11976" s="55" t="s">
        <v>267</v>
      </c>
      <c r="E11976" s="55" t="s">
        <v>4454</v>
      </c>
      <c r="F11976" s="55">
        <v>30</v>
      </c>
      <c r="G11976" s="55">
        <v>0</v>
      </c>
    </row>
    <row r="11977" spans="2:7">
      <c r="B11977" s="55" t="s">
        <v>5067</v>
      </c>
      <c r="C11977" s="55" t="s">
        <v>4356</v>
      </c>
      <c r="D11977" s="55" t="s">
        <v>267</v>
      </c>
      <c r="E11977" s="55" t="s">
        <v>2769</v>
      </c>
      <c r="F11977" s="55">
        <v>0</v>
      </c>
      <c r="G11977" s="55">
        <v>0</v>
      </c>
    </row>
    <row r="11978" spans="2:7">
      <c r="B11978" s="55" t="s">
        <v>5067</v>
      </c>
      <c r="C11978" s="55" t="s">
        <v>4356</v>
      </c>
      <c r="D11978" s="55" t="s">
        <v>269</v>
      </c>
      <c r="E11978" s="55" t="s">
        <v>4458</v>
      </c>
      <c r="F11978" s="55">
        <v>0</v>
      </c>
      <c r="G11978" s="55">
        <v>0</v>
      </c>
    </row>
    <row r="11979" spans="2:7">
      <c r="B11979" s="55" t="s">
        <v>5067</v>
      </c>
      <c r="C11979" s="55" t="s">
        <v>4356</v>
      </c>
      <c r="D11979" s="55" t="s">
        <v>267</v>
      </c>
      <c r="E11979" s="55" t="s">
        <v>4463</v>
      </c>
      <c r="F11979" s="55">
        <v>3</v>
      </c>
      <c r="G11979" s="55">
        <v>0</v>
      </c>
    </row>
    <row r="11980" spans="2:7">
      <c r="B11980" s="55" t="s">
        <v>5067</v>
      </c>
      <c r="C11980" s="55" t="s">
        <v>4356</v>
      </c>
      <c r="D11980" s="55" t="s">
        <v>267</v>
      </c>
      <c r="E11980" s="55" t="s">
        <v>4465</v>
      </c>
      <c r="F11980" s="55">
        <v>4</v>
      </c>
      <c r="G11980" s="55">
        <v>10</v>
      </c>
    </row>
    <row r="11981" spans="2:7">
      <c r="B11981" s="55" t="s">
        <v>5067</v>
      </c>
      <c r="C11981" s="55" t="s">
        <v>4356</v>
      </c>
      <c r="D11981" s="55" t="s">
        <v>269</v>
      </c>
      <c r="E11981" s="55" t="s">
        <v>4465</v>
      </c>
      <c r="F11981" s="55">
        <v>2</v>
      </c>
      <c r="G11981" s="55">
        <v>0</v>
      </c>
    </row>
    <row r="11982" spans="2:7">
      <c r="B11982" s="55" t="s">
        <v>5067</v>
      </c>
      <c r="C11982" s="55" t="s">
        <v>4356</v>
      </c>
      <c r="D11982" s="55" t="s">
        <v>270</v>
      </c>
      <c r="E11982" s="55" t="s">
        <v>4465</v>
      </c>
      <c r="F11982" s="55">
        <v>86</v>
      </c>
      <c r="G11982" s="55">
        <v>86</v>
      </c>
    </row>
    <row r="11983" spans="2:7">
      <c r="B11983" s="55" t="s">
        <v>5067</v>
      </c>
      <c r="C11983" s="55" t="s">
        <v>4356</v>
      </c>
      <c r="D11983" s="55" t="s">
        <v>267</v>
      </c>
      <c r="E11983" s="55" t="s">
        <v>4468</v>
      </c>
      <c r="F11983" s="55">
        <v>3</v>
      </c>
      <c r="G11983" s="55">
        <v>0</v>
      </c>
    </row>
    <row r="11984" spans="2:7">
      <c r="B11984" s="55" t="s">
        <v>5067</v>
      </c>
      <c r="C11984" s="55" t="s">
        <v>4356</v>
      </c>
      <c r="D11984" s="55" t="s">
        <v>267</v>
      </c>
      <c r="E11984" s="55" t="s">
        <v>4469</v>
      </c>
      <c r="F11984" s="55">
        <v>0</v>
      </c>
      <c r="G11984" s="55">
        <v>0</v>
      </c>
    </row>
    <row r="11985" spans="2:7">
      <c r="B11985" s="55" t="s">
        <v>5067</v>
      </c>
      <c r="C11985" s="55" t="s">
        <v>4356</v>
      </c>
      <c r="D11985" s="55" t="s">
        <v>267</v>
      </c>
      <c r="E11985" s="55" t="s">
        <v>4476</v>
      </c>
      <c r="F11985" s="55">
        <v>2</v>
      </c>
      <c r="G11985" s="55">
        <v>0</v>
      </c>
    </row>
    <row r="11986" spans="2:7">
      <c r="B11986" s="55" t="s">
        <v>5067</v>
      </c>
      <c r="C11986" s="55" t="s">
        <v>4356</v>
      </c>
      <c r="D11986" s="55" t="s">
        <v>269</v>
      </c>
      <c r="E11986" s="55" t="s">
        <v>4476</v>
      </c>
      <c r="F11986" s="55">
        <v>0</v>
      </c>
      <c r="G11986" s="55">
        <v>0</v>
      </c>
    </row>
    <row r="11987" spans="2:7">
      <c r="B11987" s="55" t="s">
        <v>5067</v>
      </c>
      <c r="C11987" s="55" t="s">
        <v>4356</v>
      </c>
      <c r="D11987" s="55" t="s">
        <v>270</v>
      </c>
      <c r="E11987" s="55" t="s">
        <v>4476</v>
      </c>
      <c r="F11987" s="55">
        <v>0</v>
      </c>
      <c r="G11987" s="55">
        <v>0</v>
      </c>
    </row>
    <row r="11988" spans="2:7">
      <c r="B11988" s="55" t="s">
        <v>5067</v>
      </c>
      <c r="C11988" s="55" t="s">
        <v>4356</v>
      </c>
      <c r="D11988" s="55" t="s">
        <v>267</v>
      </c>
      <c r="E11988" s="55" t="s">
        <v>4477</v>
      </c>
      <c r="F11988" s="55">
        <v>0</v>
      </c>
      <c r="G11988" s="55">
        <v>6</v>
      </c>
    </row>
    <row r="11989" spans="2:7">
      <c r="B11989" s="55" t="s">
        <v>5067</v>
      </c>
      <c r="C11989" s="55" t="s">
        <v>4356</v>
      </c>
      <c r="D11989" s="55" t="s">
        <v>270</v>
      </c>
      <c r="E11989" s="55" t="s">
        <v>4477</v>
      </c>
      <c r="F11989" s="55">
        <v>0</v>
      </c>
      <c r="G11989" s="55">
        <v>0</v>
      </c>
    </row>
    <row r="11990" spans="2:7">
      <c r="B11990" s="55" t="s">
        <v>5067</v>
      </c>
      <c r="C11990" s="55" t="s">
        <v>4356</v>
      </c>
      <c r="D11990" s="55" t="s">
        <v>267</v>
      </c>
      <c r="E11990" s="55" t="s">
        <v>4478</v>
      </c>
      <c r="F11990" s="55">
        <v>0</v>
      </c>
      <c r="G11990" s="55">
        <v>0</v>
      </c>
    </row>
    <row r="11991" spans="2:7">
      <c r="B11991" s="55" t="s">
        <v>5067</v>
      </c>
      <c r="C11991" s="55" t="s">
        <v>4356</v>
      </c>
      <c r="D11991" s="55" t="s">
        <v>269</v>
      </c>
      <c r="E11991" s="55" t="s">
        <v>4478</v>
      </c>
      <c r="F11991" s="55">
        <v>0</v>
      </c>
      <c r="G11991" s="55">
        <v>0</v>
      </c>
    </row>
    <row r="11992" spans="2:7">
      <c r="B11992" s="55" t="s">
        <v>5067</v>
      </c>
      <c r="C11992" s="55" t="s">
        <v>4356</v>
      </c>
      <c r="D11992" s="55" t="s">
        <v>267</v>
      </c>
      <c r="E11992" s="55" t="s">
        <v>4479</v>
      </c>
      <c r="F11992" s="55">
        <v>0</v>
      </c>
      <c r="G11992" s="55">
        <v>0</v>
      </c>
    </row>
    <row r="11993" spans="2:7">
      <c r="B11993" s="55" t="s">
        <v>5067</v>
      </c>
      <c r="C11993" s="55" t="s">
        <v>4356</v>
      </c>
      <c r="D11993" s="55" t="s">
        <v>269</v>
      </c>
      <c r="E11993" s="55" t="s">
        <v>4479</v>
      </c>
      <c r="F11993" s="55">
        <v>0</v>
      </c>
      <c r="G11993" s="55">
        <v>0</v>
      </c>
    </row>
    <row r="11994" spans="2:7">
      <c r="B11994" s="55" t="s">
        <v>5067</v>
      </c>
      <c r="C11994" s="55" t="s">
        <v>4356</v>
      </c>
      <c r="D11994" s="55" t="s">
        <v>270</v>
      </c>
      <c r="E11994" s="55" t="s">
        <v>4479</v>
      </c>
      <c r="F11994" s="55">
        <v>4</v>
      </c>
      <c r="G11994" s="55">
        <v>10</v>
      </c>
    </row>
    <row r="11995" spans="2:7">
      <c r="B11995" s="55" t="s">
        <v>5067</v>
      </c>
      <c r="C11995" s="55" t="s">
        <v>4356</v>
      </c>
      <c r="D11995" s="55" t="s">
        <v>269</v>
      </c>
      <c r="E11995" s="55" t="s">
        <v>4480</v>
      </c>
      <c r="F11995" s="55">
        <v>0</v>
      </c>
      <c r="G11995" s="55">
        <v>0</v>
      </c>
    </row>
    <row r="11996" spans="2:7">
      <c r="B11996" s="55" t="s">
        <v>5067</v>
      </c>
      <c r="C11996" s="55" t="s">
        <v>4356</v>
      </c>
      <c r="D11996" s="55" t="s">
        <v>267</v>
      </c>
      <c r="E11996" s="55" t="s">
        <v>4481</v>
      </c>
      <c r="F11996" s="55">
        <v>0</v>
      </c>
      <c r="G11996" s="55">
        <v>0</v>
      </c>
    </row>
    <row r="11997" spans="2:7">
      <c r="B11997" s="55" t="s">
        <v>5067</v>
      </c>
      <c r="C11997" s="55" t="s">
        <v>4356</v>
      </c>
      <c r="D11997" s="55" t="s">
        <v>267</v>
      </c>
      <c r="E11997" s="55" t="s">
        <v>4484</v>
      </c>
      <c r="F11997" s="55">
        <v>0</v>
      </c>
      <c r="G11997" s="55">
        <v>3</v>
      </c>
    </row>
    <row r="11998" spans="2:7">
      <c r="B11998" s="55" t="s">
        <v>5067</v>
      </c>
      <c r="C11998" s="55" t="s">
        <v>4356</v>
      </c>
      <c r="D11998" s="55" t="s">
        <v>269</v>
      </c>
      <c r="E11998" s="55" t="s">
        <v>4484</v>
      </c>
      <c r="F11998" s="55">
        <v>0</v>
      </c>
      <c r="G11998" s="55">
        <v>0</v>
      </c>
    </row>
    <row r="11999" spans="2:7">
      <c r="B11999" s="55" t="s">
        <v>5067</v>
      </c>
      <c r="C11999" s="55" t="s">
        <v>4356</v>
      </c>
      <c r="D11999" s="55" t="s">
        <v>267</v>
      </c>
      <c r="E11999" s="55" t="s">
        <v>4487</v>
      </c>
      <c r="F11999" s="55">
        <v>0</v>
      </c>
      <c r="G11999" s="55">
        <v>0</v>
      </c>
    </row>
    <row r="12000" spans="2:7">
      <c r="B12000" s="55" t="s">
        <v>5067</v>
      </c>
      <c r="C12000" s="55" t="s">
        <v>4356</v>
      </c>
      <c r="D12000" s="55" t="s">
        <v>267</v>
      </c>
      <c r="E12000" s="55" t="s">
        <v>4488</v>
      </c>
      <c r="F12000" s="55">
        <v>0</v>
      </c>
      <c r="G12000" s="55">
        <v>1</v>
      </c>
    </row>
    <row r="12001" spans="2:7">
      <c r="B12001" s="55" t="s">
        <v>5067</v>
      </c>
      <c r="C12001" s="55" t="s">
        <v>4356</v>
      </c>
      <c r="D12001" s="55" t="s">
        <v>267</v>
      </c>
      <c r="E12001" s="55" t="s">
        <v>4489</v>
      </c>
      <c r="F12001" s="55">
        <v>0</v>
      </c>
      <c r="G12001" s="55">
        <v>0</v>
      </c>
    </row>
    <row r="12002" spans="2:7">
      <c r="B12002" s="55" t="s">
        <v>5067</v>
      </c>
      <c r="C12002" s="55" t="s">
        <v>4356</v>
      </c>
      <c r="D12002" s="55" t="s">
        <v>267</v>
      </c>
      <c r="E12002" s="55" t="s">
        <v>4499</v>
      </c>
      <c r="F12002" s="55">
        <v>0</v>
      </c>
      <c r="G12002" s="55">
        <v>0</v>
      </c>
    </row>
    <row r="12003" spans="2:7">
      <c r="B12003" s="55" t="s">
        <v>5067</v>
      </c>
      <c r="C12003" s="55" t="s">
        <v>4356</v>
      </c>
      <c r="D12003" s="55" t="s">
        <v>267</v>
      </c>
      <c r="E12003" s="55" t="s">
        <v>4503</v>
      </c>
      <c r="F12003" s="55">
        <v>39</v>
      </c>
      <c r="G12003" s="55">
        <v>15</v>
      </c>
    </row>
    <row r="12004" spans="2:7">
      <c r="B12004" s="55" t="s">
        <v>5067</v>
      </c>
      <c r="C12004" s="55" t="s">
        <v>4356</v>
      </c>
      <c r="D12004" s="55" t="s">
        <v>269</v>
      </c>
      <c r="E12004" s="55" t="s">
        <v>4503</v>
      </c>
      <c r="F12004" s="55">
        <v>1</v>
      </c>
      <c r="G12004" s="55">
        <v>20</v>
      </c>
    </row>
    <row r="12005" spans="2:7">
      <c r="B12005" s="55" t="s">
        <v>5067</v>
      </c>
      <c r="C12005" s="55" t="s">
        <v>4356</v>
      </c>
      <c r="D12005" s="55" t="s">
        <v>267</v>
      </c>
      <c r="E12005" s="55" t="s">
        <v>4507</v>
      </c>
      <c r="F12005" s="55">
        <v>0</v>
      </c>
      <c r="G12005" s="55">
        <v>0</v>
      </c>
    </row>
    <row r="12006" spans="2:7">
      <c r="B12006" s="55" t="s">
        <v>5067</v>
      </c>
      <c r="C12006" s="55" t="s">
        <v>4356</v>
      </c>
      <c r="D12006" s="55" t="s">
        <v>267</v>
      </c>
      <c r="E12006" s="55" t="s">
        <v>4511</v>
      </c>
      <c r="F12006" s="55">
        <v>25</v>
      </c>
      <c r="G12006" s="55">
        <v>0</v>
      </c>
    </row>
    <row r="12007" spans="2:7">
      <c r="B12007" s="55" t="s">
        <v>5067</v>
      </c>
      <c r="C12007" s="55" t="s">
        <v>4356</v>
      </c>
      <c r="D12007" s="55" t="s">
        <v>267</v>
      </c>
      <c r="E12007" s="55" t="s">
        <v>4513</v>
      </c>
      <c r="F12007" s="55">
        <v>0</v>
      </c>
      <c r="G12007" s="55">
        <v>0</v>
      </c>
    </row>
    <row r="12008" spans="2:7">
      <c r="B12008" s="55" t="s">
        <v>5067</v>
      </c>
      <c r="C12008" s="55" t="s">
        <v>4356</v>
      </c>
      <c r="D12008" s="55" t="s">
        <v>269</v>
      </c>
      <c r="E12008" s="55" t="s">
        <v>4518</v>
      </c>
      <c r="F12008" s="55">
        <v>50</v>
      </c>
      <c r="G12008" s="55">
        <v>0</v>
      </c>
    </row>
    <row r="12009" spans="2:7">
      <c r="B12009" s="55" t="s">
        <v>5067</v>
      </c>
      <c r="C12009" s="55" t="s">
        <v>4356</v>
      </c>
      <c r="D12009" s="55" t="s">
        <v>270</v>
      </c>
      <c r="E12009" s="55" t="s">
        <v>4518</v>
      </c>
      <c r="F12009" s="55">
        <v>0</v>
      </c>
      <c r="G12009" s="55">
        <v>30</v>
      </c>
    </row>
    <row r="12010" spans="2:7">
      <c r="B12010" s="55" t="s">
        <v>5067</v>
      </c>
      <c r="C12010" s="55" t="s">
        <v>4356</v>
      </c>
      <c r="D12010" s="55" t="s">
        <v>267</v>
      </c>
      <c r="E12010" s="55" t="s">
        <v>4522</v>
      </c>
      <c r="F12010" s="55">
        <v>0</v>
      </c>
      <c r="G12010" s="55">
        <v>0</v>
      </c>
    </row>
    <row r="12011" spans="2:7">
      <c r="B12011" s="55" t="s">
        <v>5067</v>
      </c>
      <c r="C12011" s="55" t="s">
        <v>4356</v>
      </c>
      <c r="D12011" s="55" t="s">
        <v>267</v>
      </c>
      <c r="E12011" s="55" t="s">
        <v>4530</v>
      </c>
      <c r="F12011" s="55">
        <v>0</v>
      </c>
      <c r="G12011" s="55">
        <v>10</v>
      </c>
    </row>
    <row r="12012" spans="2:7">
      <c r="B12012" s="55" t="s">
        <v>5067</v>
      </c>
      <c r="C12012" s="55" t="s">
        <v>4356</v>
      </c>
      <c r="D12012" s="55" t="s">
        <v>267</v>
      </c>
      <c r="E12012" s="55" t="s">
        <v>4535</v>
      </c>
      <c r="F12012" s="55">
        <v>0</v>
      </c>
      <c r="G12012" s="55">
        <v>0</v>
      </c>
    </row>
    <row r="12013" spans="2:7">
      <c r="B12013" s="55" t="s">
        <v>5067</v>
      </c>
      <c r="C12013" s="55" t="s">
        <v>4356</v>
      </c>
      <c r="D12013" s="55" t="s">
        <v>269</v>
      </c>
      <c r="E12013" s="55" t="s">
        <v>4535</v>
      </c>
      <c r="F12013" s="55">
        <v>0</v>
      </c>
      <c r="G12013" s="55">
        <v>0</v>
      </c>
    </row>
    <row r="12014" spans="2:7">
      <c r="B12014" s="55" t="s">
        <v>5067</v>
      </c>
      <c r="C12014" s="55" t="s">
        <v>4356</v>
      </c>
      <c r="D12014" s="55" t="s">
        <v>267</v>
      </c>
      <c r="E12014" s="55" t="s">
        <v>4537</v>
      </c>
      <c r="F12014" s="55">
        <v>0</v>
      </c>
      <c r="G12014" s="55">
        <v>1</v>
      </c>
    </row>
    <row r="12015" spans="2:7">
      <c r="B12015" s="55" t="s">
        <v>5067</v>
      </c>
      <c r="C12015" s="55" t="s">
        <v>4356</v>
      </c>
      <c r="D12015" s="55" t="s">
        <v>267</v>
      </c>
      <c r="E12015" s="55" t="s">
        <v>4543</v>
      </c>
      <c r="F12015" s="55">
        <v>22</v>
      </c>
      <c r="G12015" s="55">
        <v>3</v>
      </c>
    </row>
    <row r="12016" spans="2:7">
      <c r="B12016" s="55" t="s">
        <v>5067</v>
      </c>
      <c r="C12016" s="55" t="s">
        <v>4356</v>
      </c>
      <c r="D12016" s="55" t="s">
        <v>269</v>
      </c>
      <c r="E12016" s="55" t="s">
        <v>4543</v>
      </c>
      <c r="F12016" s="55">
        <v>0</v>
      </c>
      <c r="G12016" s="55">
        <v>0</v>
      </c>
    </row>
    <row r="12017" spans="2:7">
      <c r="B12017" s="55" t="s">
        <v>5067</v>
      </c>
      <c r="C12017" s="55" t="s">
        <v>4356</v>
      </c>
      <c r="D12017" s="55" t="s">
        <v>267</v>
      </c>
      <c r="E12017" s="55" t="s">
        <v>4548</v>
      </c>
      <c r="F12017" s="55">
        <v>0</v>
      </c>
      <c r="G12017" s="55">
        <v>0</v>
      </c>
    </row>
    <row r="12018" spans="2:7">
      <c r="B12018" s="55" t="s">
        <v>5067</v>
      </c>
      <c r="C12018" s="55" t="s">
        <v>4356</v>
      </c>
      <c r="D12018" s="55" t="s">
        <v>269</v>
      </c>
      <c r="E12018" s="55" t="s">
        <v>2843</v>
      </c>
      <c r="F12018" s="55">
        <v>0</v>
      </c>
      <c r="G12018" s="55">
        <v>0</v>
      </c>
    </row>
    <row r="12019" spans="2:7">
      <c r="B12019" s="55" t="s">
        <v>5067</v>
      </c>
      <c r="C12019" s="55" t="s">
        <v>4356</v>
      </c>
      <c r="D12019" s="55" t="s">
        <v>267</v>
      </c>
      <c r="E12019" s="55" t="s">
        <v>4564</v>
      </c>
      <c r="F12019" s="55">
        <v>2</v>
      </c>
      <c r="G12019" s="55">
        <v>12</v>
      </c>
    </row>
    <row r="12020" spans="2:7">
      <c r="B12020" s="55" t="s">
        <v>5067</v>
      </c>
      <c r="C12020" s="55" t="s">
        <v>4356</v>
      </c>
      <c r="D12020" s="55" t="s">
        <v>269</v>
      </c>
      <c r="E12020" s="55" t="s">
        <v>4564</v>
      </c>
      <c r="F12020" s="55">
        <v>0</v>
      </c>
      <c r="G12020" s="55">
        <v>0</v>
      </c>
    </row>
    <row r="12021" spans="2:7">
      <c r="B12021" s="55" t="s">
        <v>5067</v>
      </c>
      <c r="C12021" s="55" t="s">
        <v>4356</v>
      </c>
      <c r="D12021" s="55" t="s">
        <v>267</v>
      </c>
      <c r="E12021" s="55" t="s">
        <v>4566</v>
      </c>
      <c r="F12021" s="55">
        <v>0</v>
      </c>
      <c r="G12021" s="55">
        <v>3</v>
      </c>
    </row>
    <row r="12022" spans="2:7">
      <c r="B12022" s="55" t="s">
        <v>5067</v>
      </c>
      <c r="C12022" s="55" t="s">
        <v>4356</v>
      </c>
      <c r="D12022" s="55" t="s">
        <v>269</v>
      </c>
      <c r="E12022" s="55" t="s">
        <v>4566</v>
      </c>
      <c r="F12022" s="55">
        <v>3</v>
      </c>
      <c r="G12022" s="55">
        <v>0</v>
      </c>
    </row>
    <row r="12023" spans="2:7">
      <c r="B12023" s="55" t="s">
        <v>5067</v>
      </c>
      <c r="C12023" s="55" t="s">
        <v>4356</v>
      </c>
      <c r="D12023" s="55" t="s">
        <v>267</v>
      </c>
      <c r="E12023" s="55" t="s">
        <v>4569</v>
      </c>
      <c r="F12023" s="55">
        <v>30</v>
      </c>
      <c r="G12023" s="55">
        <v>20</v>
      </c>
    </row>
    <row r="12024" spans="2:7">
      <c r="B12024" s="55" t="s">
        <v>5067</v>
      </c>
      <c r="C12024" s="55" t="s">
        <v>4356</v>
      </c>
      <c r="D12024" s="55" t="s">
        <v>269</v>
      </c>
      <c r="E12024" s="55" t="s">
        <v>4569</v>
      </c>
      <c r="F12024" s="55">
        <v>0</v>
      </c>
      <c r="G12024" s="55">
        <v>0</v>
      </c>
    </row>
    <row r="12025" spans="2:7">
      <c r="B12025" s="55" t="s">
        <v>5067</v>
      </c>
      <c r="C12025" s="55" t="s">
        <v>4356</v>
      </c>
      <c r="D12025" s="55" t="s">
        <v>267</v>
      </c>
      <c r="E12025" s="55" t="s">
        <v>4574</v>
      </c>
      <c r="F12025" s="55">
        <v>0</v>
      </c>
      <c r="G12025" s="55">
        <v>0</v>
      </c>
    </row>
    <row r="12026" spans="2:7">
      <c r="B12026" s="55" t="s">
        <v>5067</v>
      </c>
      <c r="C12026" s="55" t="s">
        <v>4356</v>
      </c>
      <c r="D12026" s="55" t="s">
        <v>267</v>
      </c>
      <c r="E12026" s="55" t="s">
        <v>4581</v>
      </c>
      <c r="F12026" s="55">
        <v>0</v>
      </c>
      <c r="G12026" s="55">
        <v>0</v>
      </c>
    </row>
    <row r="12027" spans="2:7">
      <c r="B12027" s="55" t="s">
        <v>5067</v>
      </c>
      <c r="C12027" s="55" t="s">
        <v>4356</v>
      </c>
      <c r="D12027" s="55" t="s">
        <v>269</v>
      </c>
      <c r="E12027" s="55" t="s">
        <v>4581</v>
      </c>
      <c r="F12027" s="55">
        <v>0</v>
      </c>
      <c r="G12027" s="55">
        <v>0</v>
      </c>
    </row>
    <row r="12028" spans="2:7">
      <c r="B12028" s="55" t="s">
        <v>5067</v>
      </c>
      <c r="C12028" s="55" t="s">
        <v>4356</v>
      </c>
      <c r="D12028" s="55" t="s">
        <v>267</v>
      </c>
      <c r="E12028" s="55" t="s">
        <v>4582</v>
      </c>
      <c r="F12028" s="55">
        <v>0</v>
      </c>
      <c r="G12028" s="55">
        <v>0</v>
      </c>
    </row>
    <row r="12029" spans="2:7">
      <c r="B12029" s="55" t="s">
        <v>5067</v>
      </c>
      <c r="C12029" s="55" t="s">
        <v>4356</v>
      </c>
      <c r="D12029" s="55" t="s">
        <v>269</v>
      </c>
      <c r="E12029" s="55" t="s">
        <v>4582</v>
      </c>
      <c r="F12029" s="55">
        <v>2</v>
      </c>
      <c r="G12029" s="55">
        <v>0</v>
      </c>
    </row>
    <row r="12030" spans="2:7">
      <c r="B12030" s="55" t="s">
        <v>5067</v>
      </c>
      <c r="C12030" s="55" t="s">
        <v>4356</v>
      </c>
      <c r="D12030" s="55" t="s">
        <v>270</v>
      </c>
      <c r="E12030" s="55" t="s">
        <v>4582</v>
      </c>
      <c r="F12030" s="55">
        <v>0</v>
      </c>
      <c r="G12030" s="55">
        <v>0</v>
      </c>
    </row>
    <row r="12031" spans="2:7">
      <c r="B12031" s="55" t="s">
        <v>5067</v>
      </c>
      <c r="C12031" s="55" t="s">
        <v>4356</v>
      </c>
      <c r="D12031" s="55" t="s">
        <v>267</v>
      </c>
      <c r="E12031" s="55" t="s">
        <v>4585</v>
      </c>
      <c r="F12031" s="55">
        <v>0</v>
      </c>
      <c r="G12031" s="55">
        <v>0</v>
      </c>
    </row>
    <row r="12032" spans="2:7">
      <c r="B12032" s="55" t="s">
        <v>5067</v>
      </c>
      <c r="C12032" s="55" t="s">
        <v>4356</v>
      </c>
      <c r="D12032" s="55" t="s">
        <v>269</v>
      </c>
      <c r="E12032" s="55" t="s">
        <v>4592</v>
      </c>
      <c r="F12032" s="55">
        <v>5</v>
      </c>
      <c r="G12032" s="55">
        <v>0</v>
      </c>
    </row>
    <row r="12033" spans="2:7">
      <c r="B12033" s="55" t="s">
        <v>5067</v>
      </c>
      <c r="C12033" s="55" t="s">
        <v>4356</v>
      </c>
      <c r="D12033" s="55" t="s">
        <v>267</v>
      </c>
      <c r="E12033" s="55" t="s">
        <v>4594</v>
      </c>
      <c r="F12033" s="55">
        <v>0</v>
      </c>
      <c r="G12033" s="55">
        <v>0</v>
      </c>
    </row>
    <row r="12034" spans="2:7">
      <c r="B12034" s="55" t="s">
        <v>5067</v>
      </c>
      <c r="C12034" s="55" t="s">
        <v>4356</v>
      </c>
      <c r="D12034" s="55" t="s">
        <v>269</v>
      </c>
      <c r="E12034" s="55" t="s">
        <v>4594</v>
      </c>
      <c r="F12034" s="55">
        <v>1</v>
      </c>
      <c r="G12034" s="55">
        <v>0</v>
      </c>
    </row>
    <row r="12035" spans="2:7">
      <c r="B12035" s="55" t="s">
        <v>5067</v>
      </c>
      <c r="C12035" s="55" t="s">
        <v>4356</v>
      </c>
      <c r="D12035" s="55" t="s">
        <v>270</v>
      </c>
      <c r="E12035" s="55" t="s">
        <v>4594</v>
      </c>
      <c r="F12035" s="55">
        <v>0</v>
      </c>
      <c r="G12035" s="55">
        <v>0</v>
      </c>
    </row>
    <row r="12036" spans="2:7">
      <c r="B12036" s="55" t="s">
        <v>5067</v>
      </c>
      <c r="C12036" s="55" t="s">
        <v>4356</v>
      </c>
      <c r="D12036" s="55" t="s">
        <v>267</v>
      </c>
      <c r="E12036" s="55" t="s">
        <v>4596</v>
      </c>
      <c r="F12036" s="55">
        <v>0</v>
      </c>
      <c r="G12036" s="55">
        <v>0</v>
      </c>
    </row>
    <row r="12037" spans="2:7">
      <c r="B12037" s="55" t="s">
        <v>5067</v>
      </c>
      <c r="C12037" s="55" t="s">
        <v>4356</v>
      </c>
      <c r="D12037" s="55" t="s">
        <v>267</v>
      </c>
      <c r="E12037" s="55" t="s">
        <v>4599</v>
      </c>
      <c r="F12037" s="55">
        <v>0</v>
      </c>
      <c r="G12037" s="55">
        <v>0</v>
      </c>
    </row>
    <row r="12038" spans="2:7">
      <c r="B12038" s="55" t="s">
        <v>5067</v>
      </c>
      <c r="C12038" s="55" t="s">
        <v>4356</v>
      </c>
      <c r="D12038" s="55" t="s">
        <v>267</v>
      </c>
      <c r="E12038" s="55" t="s">
        <v>4603</v>
      </c>
      <c r="F12038" s="55">
        <v>0</v>
      </c>
      <c r="G12038" s="55">
        <v>0</v>
      </c>
    </row>
    <row r="12039" spans="2:7">
      <c r="B12039" s="55" t="s">
        <v>5067</v>
      </c>
      <c r="C12039" s="55" t="s">
        <v>4356</v>
      </c>
      <c r="D12039" s="55" t="s">
        <v>269</v>
      </c>
      <c r="E12039" s="55" t="s">
        <v>4603</v>
      </c>
      <c r="F12039" s="55">
        <v>2</v>
      </c>
      <c r="G12039" s="55">
        <v>3</v>
      </c>
    </row>
    <row r="12040" spans="2:7">
      <c r="B12040" s="55" t="s">
        <v>5067</v>
      </c>
      <c r="C12040" s="55" t="s">
        <v>4356</v>
      </c>
      <c r="D12040" s="55" t="s">
        <v>270</v>
      </c>
      <c r="E12040" s="55" t="s">
        <v>4603</v>
      </c>
      <c r="F12040" s="55">
        <v>0</v>
      </c>
      <c r="G12040" s="55">
        <v>0</v>
      </c>
    </row>
    <row r="12041" spans="2:7">
      <c r="B12041" s="55" t="s">
        <v>5067</v>
      </c>
      <c r="C12041" s="55" t="s">
        <v>4356</v>
      </c>
      <c r="D12041" s="55" t="s">
        <v>267</v>
      </c>
      <c r="E12041" s="55" t="s">
        <v>4605</v>
      </c>
      <c r="F12041" s="55">
        <v>0</v>
      </c>
      <c r="G12041" s="55">
        <v>0</v>
      </c>
    </row>
    <row r="12042" spans="2:7">
      <c r="B12042" s="55" t="s">
        <v>5067</v>
      </c>
      <c r="C12042" s="55" t="s">
        <v>4356</v>
      </c>
      <c r="D12042" s="55" t="s">
        <v>267</v>
      </c>
      <c r="E12042" s="55" t="s">
        <v>4613</v>
      </c>
      <c r="F12042" s="55">
        <v>9</v>
      </c>
      <c r="G12042" s="55">
        <v>9</v>
      </c>
    </row>
    <row r="12043" spans="2:7">
      <c r="B12043" s="55" t="s">
        <v>5067</v>
      </c>
      <c r="C12043" s="55" t="s">
        <v>4356</v>
      </c>
      <c r="D12043" s="55" t="s">
        <v>270</v>
      </c>
      <c r="E12043" s="55" t="s">
        <v>4613</v>
      </c>
      <c r="F12043" s="55">
        <v>0</v>
      </c>
      <c r="G12043" s="55">
        <v>0</v>
      </c>
    </row>
    <row r="12044" spans="2:7">
      <c r="B12044" s="55" t="s">
        <v>5067</v>
      </c>
      <c r="C12044" s="55" t="s">
        <v>4356</v>
      </c>
      <c r="D12044" s="55" t="s">
        <v>267</v>
      </c>
      <c r="E12044" s="55" t="s">
        <v>4614</v>
      </c>
      <c r="F12044" s="55">
        <v>12</v>
      </c>
      <c r="G12044" s="55">
        <v>3</v>
      </c>
    </row>
    <row r="12045" spans="2:7">
      <c r="B12045" s="55" t="s">
        <v>5067</v>
      </c>
      <c r="C12045" s="55" t="s">
        <v>4356</v>
      </c>
      <c r="D12045" s="55" t="s">
        <v>269</v>
      </c>
      <c r="E12045" s="55" t="s">
        <v>4614</v>
      </c>
      <c r="F12045" s="55">
        <v>2</v>
      </c>
      <c r="G12045" s="55">
        <v>0</v>
      </c>
    </row>
    <row r="12046" spans="2:7">
      <c r="B12046" s="55" t="s">
        <v>5067</v>
      </c>
      <c r="C12046" s="55" t="s">
        <v>4356</v>
      </c>
      <c r="D12046" s="55" t="s">
        <v>269</v>
      </c>
      <c r="E12046" s="55" t="s">
        <v>2016</v>
      </c>
      <c r="F12046" s="55">
        <v>1</v>
      </c>
      <c r="G12046" s="55">
        <v>0</v>
      </c>
    </row>
    <row r="12047" spans="2:7">
      <c r="B12047" s="55" t="s">
        <v>5067</v>
      </c>
      <c r="C12047" s="55" t="s">
        <v>4356</v>
      </c>
      <c r="D12047" s="55" t="s">
        <v>267</v>
      </c>
      <c r="E12047" s="55" t="s">
        <v>4615</v>
      </c>
      <c r="F12047" s="55">
        <v>0</v>
      </c>
      <c r="G12047" s="55">
        <v>0</v>
      </c>
    </row>
    <row r="12048" spans="2:7">
      <c r="B12048" s="55" t="s">
        <v>5067</v>
      </c>
      <c r="C12048" s="55" t="s">
        <v>4356</v>
      </c>
      <c r="D12048" s="55" t="s">
        <v>269</v>
      </c>
      <c r="E12048" s="55" t="s">
        <v>4616</v>
      </c>
      <c r="F12048" s="55">
        <v>0</v>
      </c>
      <c r="G12048" s="55">
        <v>1</v>
      </c>
    </row>
    <row r="12049" spans="2:7">
      <c r="B12049" s="55" t="s">
        <v>5067</v>
      </c>
      <c r="C12049" s="55" t="s">
        <v>4356</v>
      </c>
      <c r="D12049" s="55" t="s">
        <v>269</v>
      </c>
      <c r="E12049" s="55" t="s">
        <v>4618</v>
      </c>
      <c r="F12049" s="55">
        <v>0</v>
      </c>
      <c r="G12049" s="55">
        <v>0</v>
      </c>
    </row>
    <row r="12050" spans="2:7">
      <c r="B12050" s="55" t="s">
        <v>5067</v>
      </c>
      <c r="C12050" s="55" t="s">
        <v>4356</v>
      </c>
      <c r="D12050" s="55" t="s">
        <v>267</v>
      </c>
      <c r="E12050" s="55" t="s">
        <v>4619</v>
      </c>
      <c r="F12050" s="55">
        <v>0</v>
      </c>
      <c r="G12050" s="55">
        <v>0</v>
      </c>
    </row>
    <row r="12051" spans="2:7">
      <c r="B12051" s="55" t="s">
        <v>5067</v>
      </c>
      <c r="C12051" s="55" t="s">
        <v>4356</v>
      </c>
      <c r="D12051" s="55" t="s">
        <v>267</v>
      </c>
      <c r="E12051" s="55" t="s">
        <v>4621</v>
      </c>
      <c r="F12051" s="55">
        <v>3</v>
      </c>
      <c r="G12051" s="55">
        <v>0</v>
      </c>
    </row>
    <row r="12052" spans="2:7">
      <c r="B12052" s="55" t="s">
        <v>5067</v>
      </c>
      <c r="C12052" s="55" t="s">
        <v>4356</v>
      </c>
      <c r="D12052" s="55" t="s">
        <v>267</v>
      </c>
      <c r="E12052" s="55" t="s">
        <v>4625</v>
      </c>
      <c r="F12052" s="55">
        <v>0</v>
      </c>
      <c r="G12052" s="55">
        <v>150</v>
      </c>
    </row>
    <row r="12053" spans="2:7">
      <c r="B12053" s="55" t="s">
        <v>5067</v>
      </c>
      <c r="C12053" s="55" t="s">
        <v>4356</v>
      </c>
      <c r="D12053" s="55" t="s">
        <v>269</v>
      </c>
      <c r="E12053" s="55" t="s">
        <v>4629</v>
      </c>
      <c r="F12053" s="55">
        <v>0</v>
      </c>
      <c r="G12053" s="55">
        <v>0</v>
      </c>
    </row>
    <row r="12054" spans="2:7">
      <c r="B12054" s="55" t="s">
        <v>5067</v>
      </c>
      <c r="C12054" s="55" t="s">
        <v>4356</v>
      </c>
      <c r="D12054" s="55" t="s">
        <v>267</v>
      </c>
      <c r="E12054" s="55" t="s">
        <v>4631</v>
      </c>
      <c r="F12054" s="55">
        <v>5</v>
      </c>
      <c r="G12054" s="55">
        <v>4</v>
      </c>
    </row>
    <row r="12055" spans="2:7">
      <c r="B12055" s="55" t="s">
        <v>5067</v>
      </c>
      <c r="C12055" s="55" t="s">
        <v>4356</v>
      </c>
      <c r="D12055" s="55" t="s">
        <v>267</v>
      </c>
      <c r="E12055" s="55" t="s">
        <v>4632</v>
      </c>
      <c r="F12055" s="55">
        <v>5</v>
      </c>
      <c r="G12055" s="55">
        <v>4</v>
      </c>
    </row>
    <row r="12056" spans="2:7">
      <c r="B12056" s="55" t="s">
        <v>5067</v>
      </c>
      <c r="C12056" s="55" t="s">
        <v>4356</v>
      </c>
      <c r="D12056" s="55" t="s">
        <v>270</v>
      </c>
      <c r="E12056" s="55" t="s">
        <v>4632</v>
      </c>
      <c r="F12056" s="55">
        <v>0</v>
      </c>
      <c r="G12056" s="55">
        <v>0</v>
      </c>
    </row>
    <row r="12057" spans="2:7">
      <c r="B12057" s="55" t="s">
        <v>5067</v>
      </c>
      <c r="C12057" s="55" t="s">
        <v>4356</v>
      </c>
      <c r="D12057" s="55" t="s">
        <v>267</v>
      </c>
      <c r="E12057" s="55" t="s">
        <v>4634</v>
      </c>
      <c r="F12057" s="55">
        <v>0</v>
      </c>
      <c r="G12057" s="55">
        <v>0</v>
      </c>
    </row>
    <row r="12058" spans="2:7">
      <c r="B12058" s="55" t="s">
        <v>5067</v>
      </c>
      <c r="C12058" s="55" t="s">
        <v>4356</v>
      </c>
      <c r="D12058" s="55" t="s">
        <v>267</v>
      </c>
      <c r="E12058" s="55" t="s">
        <v>4638</v>
      </c>
      <c r="F12058" s="55">
        <v>0</v>
      </c>
      <c r="G12058" s="55">
        <v>10</v>
      </c>
    </row>
    <row r="12059" spans="2:7">
      <c r="B12059" s="55" t="s">
        <v>5067</v>
      </c>
      <c r="C12059" s="55" t="s">
        <v>4356</v>
      </c>
      <c r="D12059" s="55" t="s">
        <v>269</v>
      </c>
      <c r="E12059" s="55" t="s">
        <v>4638</v>
      </c>
      <c r="F12059" s="55">
        <v>10</v>
      </c>
      <c r="G12059" s="55">
        <v>15</v>
      </c>
    </row>
    <row r="12060" spans="2:7">
      <c r="B12060" s="55" t="s">
        <v>5067</v>
      </c>
      <c r="C12060" s="55" t="s">
        <v>4356</v>
      </c>
      <c r="D12060" s="55" t="s">
        <v>270</v>
      </c>
      <c r="E12060" s="55" t="s">
        <v>4638</v>
      </c>
      <c r="F12060" s="55">
        <v>8</v>
      </c>
      <c r="G12060" s="55">
        <v>6</v>
      </c>
    </row>
    <row r="12061" spans="2:7">
      <c r="B12061" s="55" t="s">
        <v>5067</v>
      </c>
      <c r="C12061" s="55" t="s">
        <v>4356</v>
      </c>
      <c r="D12061" s="55" t="s">
        <v>267</v>
      </c>
      <c r="E12061" s="55" t="s">
        <v>4639</v>
      </c>
      <c r="F12061" s="55">
        <v>0</v>
      </c>
      <c r="G12061" s="55">
        <v>0</v>
      </c>
    </row>
    <row r="12062" spans="2:7">
      <c r="B12062" s="55" t="s">
        <v>5067</v>
      </c>
      <c r="C12062" s="55" t="s">
        <v>4356</v>
      </c>
      <c r="D12062" s="55" t="s">
        <v>267</v>
      </c>
      <c r="E12062" s="55" t="s">
        <v>4643</v>
      </c>
      <c r="F12062" s="55">
        <v>0</v>
      </c>
      <c r="G12062" s="55">
        <v>0</v>
      </c>
    </row>
    <row r="12063" spans="2:7">
      <c r="B12063" s="55" t="s">
        <v>5067</v>
      </c>
      <c r="C12063" s="55" t="s">
        <v>4356</v>
      </c>
      <c r="D12063" s="55" t="s">
        <v>269</v>
      </c>
      <c r="E12063" s="55" t="s">
        <v>4643</v>
      </c>
      <c r="F12063" s="55">
        <v>0</v>
      </c>
      <c r="G12063" s="55">
        <v>0</v>
      </c>
    </row>
    <row r="12064" spans="2:7">
      <c r="B12064" s="55" t="s">
        <v>5067</v>
      </c>
      <c r="C12064" s="55" t="s">
        <v>4356</v>
      </c>
      <c r="D12064" s="55" t="s">
        <v>267</v>
      </c>
      <c r="E12064" s="55" t="s">
        <v>4651</v>
      </c>
      <c r="F12064" s="55">
        <v>6</v>
      </c>
      <c r="G12064" s="55">
        <v>2</v>
      </c>
    </row>
    <row r="12065" spans="2:7">
      <c r="B12065" s="55" t="s">
        <v>5067</v>
      </c>
      <c r="C12065" s="55" t="s">
        <v>4356</v>
      </c>
      <c r="D12065" s="55" t="s">
        <v>269</v>
      </c>
      <c r="E12065" s="55" t="s">
        <v>4651</v>
      </c>
      <c r="F12065" s="55">
        <v>1</v>
      </c>
      <c r="G12065" s="55">
        <v>0</v>
      </c>
    </row>
    <row r="12066" spans="2:7">
      <c r="B12066" s="55" t="s">
        <v>5067</v>
      </c>
      <c r="C12066" s="55" t="s">
        <v>4356</v>
      </c>
      <c r="D12066" s="55" t="s">
        <v>267</v>
      </c>
      <c r="E12066" s="55" t="s">
        <v>4652</v>
      </c>
      <c r="F12066" s="55">
        <v>0</v>
      </c>
      <c r="G12066" s="55">
        <v>0</v>
      </c>
    </row>
    <row r="12067" spans="2:7">
      <c r="B12067" s="55" t="s">
        <v>5067</v>
      </c>
      <c r="C12067" s="55" t="s">
        <v>4356</v>
      </c>
      <c r="D12067" s="55" t="s">
        <v>270</v>
      </c>
      <c r="E12067" s="55" t="s">
        <v>4652</v>
      </c>
      <c r="F12067" s="55">
        <v>0</v>
      </c>
      <c r="G12067" s="55">
        <v>0</v>
      </c>
    </row>
    <row r="12068" spans="2:7">
      <c r="B12068" s="55" t="s">
        <v>5067</v>
      </c>
      <c r="C12068" s="55" t="s">
        <v>4356</v>
      </c>
      <c r="D12068" s="55" t="s">
        <v>267</v>
      </c>
      <c r="E12068" s="55" t="s">
        <v>4662</v>
      </c>
      <c r="F12068" s="55">
        <v>124</v>
      </c>
      <c r="G12068" s="55">
        <v>166</v>
      </c>
    </row>
    <row r="12069" spans="2:7">
      <c r="B12069" s="55" t="s">
        <v>5067</v>
      </c>
      <c r="C12069" s="55" t="s">
        <v>4356</v>
      </c>
      <c r="D12069" s="55" t="s">
        <v>269</v>
      </c>
      <c r="E12069" s="55" t="s">
        <v>4662</v>
      </c>
      <c r="F12069" s="55">
        <v>2</v>
      </c>
      <c r="G12069" s="55">
        <v>70</v>
      </c>
    </row>
    <row r="12070" spans="2:7">
      <c r="B12070" s="55" t="s">
        <v>5067</v>
      </c>
      <c r="C12070" s="55" t="s">
        <v>4356</v>
      </c>
      <c r="D12070" s="55" t="s">
        <v>270</v>
      </c>
      <c r="E12070" s="55" t="s">
        <v>4662</v>
      </c>
      <c r="F12070" s="55">
        <v>0</v>
      </c>
      <c r="G12070" s="55">
        <v>31</v>
      </c>
    </row>
    <row r="12071" spans="2:7">
      <c r="B12071" s="55" t="s">
        <v>5067</v>
      </c>
      <c r="C12071" s="55" t="s">
        <v>4356</v>
      </c>
      <c r="D12071" s="55" t="s">
        <v>267</v>
      </c>
      <c r="E12071" s="55" t="s">
        <v>4664</v>
      </c>
      <c r="F12071" s="55">
        <v>6</v>
      </c>
      <c r="G12071" s="55">
        <v>4</v>
      </c>
    </row>
    <row r="12072" spans="2:7">
      <c r="B12072" s="55" t="s">
        <v>5067</v>
      </c>
      <c r="C12072" s="55" t="s">
        <v>4356</v>
      </c>
      <c r="D12072" s="55" t="s">
        <v>270</v>
      </c>
      <c r="E12072" s="55" t="s">
        <v>4664</v>
      </c>
      <c r="F12072" s="55">
        <v>0</v>
      </c>
      <c r="G12072" s="55">
        <v>0</v>
      </c>
    </row>
    <row r="12073" spans="2:7">
      <c r="B12073" s="55" t="s">
        <v>5067</v>
      </c>
      <c r="C12073" s="55" t="s">
        <v>4356</v>
      </c>
      <c r="D12073" s="55" t="s">
        <v>267</v>
      </c>
      <c r="E12073" s="55" t="s">
        <v>4665</v>
      </c>
      <c r="F12073" s="55">
        <v>12</v>
      </c>
      <c r="G12073" s="55">
        <v>3</v>
      </c>
    </row>
    <row r="12074" spans="2:7">
      <c r="B12074" s="55" t="s">
        <v>5067</v>
      </c>
      <c r="C12074" s="55" t="s">
        <v>4356</v>
      </c>
      <c r="D12074" s="55" t="s">
        <v>269</v>
      </c>
      <c r="E12074" s="55" t="s">
        <v>4665</v>
      </c>
      <c r="F12074" s="55">
        <v>1</v>
      </c>
      <c r="G12074" s="55">
        <v>1</v>
      </c>
    </row>
    <row r="12075" spans="2:7">
      <c r="B12075" s="55" t="s">
        <v>5067</v>
      </c>
      <c r="C12075" s="55" t="s">
        <v>4356</v>
      </c>
      <c r="D12075" s="55" t="s">
        <v>270</v>
      </c>
      <c r="E12075" s="55" t="s">
        <v>4665</v>
      </c>
      <c r="F12075" s="55">
        <v>0</v>
      </c>
      <c r="G12075" s="55">
        <v>0</v>
      </c>
    </row>
    <row r="12076" spans="2:7">
      <c r="B12076" s="55" t="s">
        <v>5067</v>
      </c>
      <c r="C12076" s="55" t="s">
        <v>4356</v>
      </c>
      <c r="D12076" s="55" t="s">
        <v>267</v>
      </c>
      <c r="E12076" s="55" t="s">
        <v>4668</v>
      </c>
      <c r="F12076" s="55">
        <v>0</v>
      </c>
      <c r="G12076" s="55">
        <v>0</v>
      </c>
    </row>
    <row r="12077" spans="2:7">
      <c r="B12077" s="55" t="s">
        <v>5067</v>
      </c>
      <c r="C12077" s="55" t="s">
        <v>4356</v>
      </c>
      <c r="D12077" s="55" t="s">
        <v>270</v>
      </c>
      <c r="E12077" s="55" t="s">
        <v>4668</v>
      </c>
      <c r="F12077" s="55">
        <v>0</v>
      </c>
      <c r="G12077" s="55">
        <v>0</v>
      </c>
    </row>
    <row r="12078" spans="2:7">
      <c r="B12078" s="55" t="s">
        <v>5067</v>
      </c>
      <c r="C12078" s="55" t="s">
        <v>4356</v>
      </c>
      <c r="D12078" s="55" t="s">
        <v>269</v>
      </c>
      <c r="E12078" s="55" t="s">
        <v>4672</v>
      </c>
      <c r="F12078" s="55">
        <v>0</v>
      </c>
      <c r="G12078" s="55">
        <v>0</v>
      </c>
    </row>
    <row r="12079" spans="2:7">
      <c r="B12079" s="55" t="s">
        <v>5067</v>
      </c>
      <c r="C12079" s="55" t="s">
        <v>4356</v>
      </c>
      <c r="D12079" s="55" t="s">
        <v>270</v>
      </c>
      <c r="E12079" s="55" t="s">
        <v>4672</v>
      </c>
      <c r="F12079" s="55">
        <v>0</v>
      </c>
      <c r="G12079" s="55">
        <v>0</v>
      </c>
    </row>
    <row r="12080" spans="2:7">
      <c r="B12080" s="55" t="s">
        <v>5067</v>
      </c>
      <c r="C12080" s="55" t="s">
        <v>4356</v>
      </c>
      <c r="D12080" s="55" t="s">
        <v>267</v>
      </c>
      <c r="E12080" s="55" t="s">
        <v>4686</v>
      </c>
      <c r="F12080" s="55">
        <v>0</v>
      </c>
      <c r="G12080" s="55">
        <v>9</v>
      </c>
    </row>
    <row r="12081" spans="2:7">
      <c r="B12081" s="55" t="s">
        <v>5067</v>
      </c>
      <c r="C12081" s="55" t="s">
        <v>4356</v>
      </c>
      <c r="D12081" s="55" t="s">
        <v>269</v>
      </c>
      <c r="E12081" s="55" t="s">
        <v>4686</v>
      </c>
      <c r="F12081" s="55">
        <v>0</v>
      </c>
      <c r="G12081" s="55">
        <v>0</v>
      </c>
    </row>
    <row r="12082" spans="2:7">
      <c r="B12082" s="55" t="s">
        <v>5067</v>
      </c>
      <c r="C12082" s="55" t="s">
        <v>4356</v>
      </c>
      <c r="D12082" s="55" t="s">
        <v>270</v>
      </c>
      <c r="E12082" s="55" t="s">
        <v>4686</v>
      </c>
      <c r="F12082" s="55">
        <v>0</v>
      </c>
      <c r="G12082" s="55">
        <v>0</v>
      </c>
    </row>
    <row r="12083" spans="2:7">
      <c r="B12083" s="55" t="s">
        <v>5067</v>
      </c>
      <c r="C12083" s="55" t="s">
        <v>4356</v>
      </c>
      <c r="D12083" s="55" t="s">
        <v>267</v>
      </c>
      <c r="E12083" s="55" t="s">
        <v>4689</v>
      </c>
      <c r="F12083" s="55">
        <v>0</v>
      </c>
      <c r="G12083" s="55">
        <v>0</v>
      </c>
    </row>
    <row r="12084" spans="2:7">
      <c r="B12084" s="55" t="s">
        <v>5067</v>
      </c>
      <c r="C12084" s="55" t="s">
        <v>4356</v>
      </c>
      <c r="D12084" s="55" t="s">
        <v>267</v>
      </c>
      <c r="E12084" s="55" t="s">
        <v>4690</v>
      </c>
      <c r="F12084" s="55">
        <v>5</v>
      </c>
      <c r="G12084" s="55">
        <v>5</v>
      </c>
    </row>
    <row r="12085" spans="2:7">
      <c r="B12085" s="55" t="s">
        <v>5067</v>
      </c>
      <c r="C12085" s="55" t="s">
        <v>4356</v>
      </c>
      <c r="D12085" s="55" t="s">
        <v>270</v>
      </c>
      <c r="E12085" s="55" t="s">
        <v>4690</v>
      </c>
      <c r="F12085" s="55">
        <v>0</v>
      </c>
      <c r="G12085" s="55">
        <v>5</v>
      </c>
    </row>
    <row r="12086" spans="2:7">
      <c r="B12086" s="55" t="s">
        <v>5067</v>
      </c>
      <c r="C12086" s="55" t="s">
        <v>4356</v>
      </c>
      <c r="D12086" s="55" t="s">
        <v>267</v>
      </c>
      <c r="E12086" s="55" t="s">
        <v>4694</v>
      </c>
      <c r="F12086" s="55">
        <v>0</v>
      </c>
      <c r="G12086" s="55">
        <v>0</v>
      </c>
    </row>
    <row r="12087" spans="2:7">
      <c r="B12087" s="55" t="s">
        <v>5067</v>
      </c>
      <c r="C12087" s="55" t="s">
        <v>4356</v>
      </c>
      <c r="D12087" s="55" t="s">
        <v>267</v>
      </c>
      <c r="E12087" s="55" t="s">
        <v>4700</v>
      </c>
      <c r="F12087" s="55">
        <v>0</v>
      </c>
      <c r="G12087" s="55">
        <v>0</v>
      </c>
    </row>
    <row r="12088" spans="2:7">
      <c r="B12088" s="55" t="s">
        <v>5067</v>
      </c>
      <c r="C12088" s="55" t="s">
        <v>4356</v>
      </c>
      <c r="D12088" s="55" t="s">
        <v>269</v>
      </c>
      <c r="E12088" s="55" t="s">
        <v>4700</v>
      </c>
      <c r="F12088" s="55">
        <v>0</v>
      </c>
      <c r="G12088" s="55">
        <v>0</v>
      </c>
    </row>
    <row r="12089" spans="2:7">
      <c r="B12089" s="55" t="s">
        <v>5067</v>
      </c>
      <c r="C12089" s="55" t="s">
        <v>4356</v>
      </c>
      <c r="D12089" s="55" t="s">
        <v>267</v>
      </c>
      <c r="E12089" s="55" t="s">
        <v>4702</v>
      </c>
      <c r="F12089" s="55">
        <v>2</v>
      </c>
      <c r="G12089" s="55">
        <v>7</v>
      </c>
    </row>
    <row r="12090" spans="2:7">
      <c r="B12090" s="55" t="s">
        <v>5067</v>
      </c>
      <c r="C12090" s="55" t="s">
        <v>4356</v>
      </c>
      <c r="D12090" s="55" t="s">
        <v>269</v>
      </c>
      <c r="E12090" s="55" t="s">
        <v>4702</v>
      </c>
      <c r="F12090" s="55">
        <v>2</v>
      </c>
      <c r="G12090" s="55">
        <v>0</v>
      </c>
    </row>
    <row r="12091" spans="2:7">
      <c r="B12091" s="55" t="s">
        <v>5067</v>
      </c>
      <c r="C12091" s="55" t="s">
        <v>4356</v>
      </c>
      <c r="D12091" s="55" t="s">
        <v>267</v>
      </c>
      <c r="E12091" s="55" t="s">
        <v>4703</v>
      </c>
      <c r="F12091" s="55">
        <v>10</v>
      </c>
      <c r="G12091" s="55">
        <v>10</v>
      </c>
    </row>
    <row r="12092" spans="2:7">
      <c r="B12092" s="55" t="s">
        <v>5067</v>
      </c>
      <c r="C12092" s="55" t="s">
        <v>4356</v>
      </c>
      <c r="D12092" s="55" t="s">
        <v>269</v>
      </c>
      <c r="E12092" s="55" t="s">
        <v>4703</v>
      </c>
      <c r="F12092" s="55">
        <v>0</v>
      </c>
      <c r="G12092" s="55">
        <v>0</v>
      </c>
    </row>
    <row r="12093" spans="2:7">
      <c r="B12093" s="55" t="s">
        <v>5067</v>
      </c>
      <c r="C12093" s="55" t="s">
        <v>4356</v>
      </c>
      <c r="D12093" s="55" t="s">
        <v>270</v>
      </c>
      <c r="E12093" s="55" t="s">
        <v>4703</v>
      </c>
      <c r="F12093" s="55">
        <v>0</v>
      </c>
      <c r="G12093" s="55">
        <v>0</v>
      </c>
    </row>
    <row r="12094" spans="2:7">
      <c r="B12094" s="55" t="s">
        <v>5067</v>
      </c>
      <c r="C12094" s="55" t="s">
        <v>4356</v>
      </c>
      <c r="D12094" s="55" t="s">
        <v>267</v>
      </c>
      <c r="E12094" s="55" t="s">
        <v>4704</v>
      </c>
      <c r="F12094" s="55">
        <v>0</v>
      </c>
      <c r="G12094" s="55">
        <v>24</v>
      </c>
    </row>
    <row r="12095" spans="2:7">
      <c r="B12095" s="55" t="s">
        <v>5067</v>
      </c>
      <c r="C12095" s="55" t="s">
        <v>4356</v>
      </c>
      <c r="D12095" s="55" t="s">
        <v>269</v>
      </c>
      <c r="E12095" s="55" t="s">
        <v>4704</v>
      </c>
      <c r="F12095" s="55">
        <v>0</v>
      </c>
      <c r="G12095" s="55">
        <v>0</v>
      </c>
    </row>
    <row r="12096" spans="2:7">
      <c r="B12096" s="55" t="s">
        <v>5067</v>
      </c>
      <c r="C12096" s="55" t="s">
        <v>4356</v>
      </c>
      <c r="D12096" s="55" t="s">
        <v>267</v>
      </c>
      <c r="E12096" s="55" t="s">
        <v>4705</v>
      </c>
      <c r="F12096" s="55">
        <v>0</v>
      </c>
      <c r="G12096" s="55">
        <v>0</v>
      </c>
    </row>
    <row r="12097" spans="2:7">
      <c r="B12097" s="55" t="s">
        <v>5067</v>
      </c>
      <c r="C12097" s="55" t="s">
        <v>4356</v>
      </c>
      <c r="D12097" s="55" t="s">
        <v>267</v>
      </c>
      <c r="E12097" s="55" t="s">
        <v>4710</v>
      </c>
      <c r="F12097" s="55">
        <v>300</v>
      </c>
      <c r="G12097" s="55">
        <v>200</v>
      </c>
    </row>
    <row r="12098" spans="2:7">
      <c r="B12098" s="55" t="s">
        <v>5067</v>
      </c>
      <c r="C12098" s="55" t="s">
        <v>4356</v>
      </c>
      <c r="D12098" s="55" t="s">
        <v>269</v>
      </c>
      <c r="E12098" s="55" t="s">
        <v>4710</v>
      </c>
      <c r="F12098" s="55">
        <v>0</v>
      </c>
      <c r="G12098" s="55">
        <v>0</v>
      </c>
    </row>
    <row r="12099" spans="2:7">
      <c r="B12099" s="55" t="s">
        <v>5067</v>
      </c>
      <c r="C12099" s="55" t="s">
        <v>4356</v>
      </c>
      <c r="D12099" s="55" t="s">
        <v>270</v>
      </c>
      <c r="E12099" s="55" t="s">
        <v>4710</v>
      </c>
      <c r="F12099" s="55">
        <v>0</v>
      </c>
      <c r="G12099" s="55">
        <v>0</v>
      </c>
    </row>
    <row r="12100" spans="2:7">
      <c r="B12100" s="55" t="s">
        <v>5067</v>
      </c>
      <c r="C12100" s="55" t="s">
        <v>4356</v>
      </c>
      <c r="D12100" s="55" t="s">
        <v>267</v>
      </c>
      <c r="E12100" s="55" t="s">
        <v>4711</v>
      </c>
      <c r="F12100" s="55">
        <v>6</v>
      </c>
      <c r="G12100" s="55">
        <v>0</v>
      </c>
    </row>
    <row r="12101" spans="2:7">
      <c r="B12101" s="55" t="s">
        <v>5067</v>
      </c>
      <c r="C12101" s="55" t="s">
        <v>4356</v>
      </c>
      <c r="D12101" s="55" t="s">
        <v>267</v>
      </c>
      <c r="E12101" s="55" t="s">
        <v>4731</v>
      </c>
      <c r="F12101" s="55">
        <v>6</v>
      </c>
      <c r="G12101" s="55">
        <v>0</v>
      </c>
    </row>
    <row r="12102" spans="2:7">
      <c r="B12102" s="55" t="s">
        <v>5067</v>
      </c>
      <c r="C12102" s="55" t="s">
        <v>4356</v>
      </c>
      <c r="D12102" s="55" t="s">
        <v>267</v>
      </c>
      <c r="E12102" s="55" t="s">
        <v>4745</v>
      </c>
      <c r="F12102" s="55">
        <v>0</v>
      </c>
      <c r="G12102" s="55">
        <v>0</v>
      </c>
    </row>
    <row r="12103" spans="2:7">
      <c r="B12103" s="55" t="s">
        <v>5067</v>
      </c>
      <c r="C12103" s="55" t="s">
        <v>4356</v>
      </c>
      <c r="D12103" s="55" t="s">
        <v>270</v>
      </c>
      <c r="E12103" s="55" t="s">
        <v>4745</v>
      </c>
      <c r="F12103" s="55">
        <v>0</v>
      </c>
      <c r="G12103" s="55">
        <v>0</v>
      </c>
    </row>
    <row r="12104" spans="2:7">
      <c r="B12104" s="55" t="s">
        <v>5067</v>
      </c>
      <c r="C12104" s="55" t="s">
        <v>4356</v>
      </c>
      <c r="D12104" s="55" t="s">
        <v>267</v>
      </c>
      <c r="E12104" s="55" t="s">
        <v>4746</v>
      </c>
      <c r="F12104" s="55">
        <v>13</v>
      </c>
      <c r="G12104" s="55">
        <v>2</v>
      </c>
    </row>
    <row r="12105" spans="2:7">
      <c r="B12105" s="55" t="s">
        <v>5067</v>
      </c>
      <c r="C12105" s="55" t="s">
        <v>4356</v>
      </c>
      <c r="D12105" s="55" t="s">
        <v>267</v>
      </c>
      <c r="E12105" s="55" t="s">
        <v>4748</v>
      </c>
      <c r="F12105" s="55">
        <v>0</v>
      </c>
      <c r="G12105" s="55">
        <v>100</v>
      </c>
    </row>
    <row r="12106" spans="2:7">
      <c r="B12106" s="55" t="s">
        <v>5067</v>
      </c>
      <c r="C12106" s="55" t="s">
        <v>4356</v>
      </c>
      <c r="D12106" s="55" t="s">
        <v>269</v>
      </c>
      <c r="E12106" s="55" t="s">
        <v>4748</v>
      </c>
      <c r="F12106" s="55">
        <v>0</v>
      </c>
      <c r="G12106" s="55">
        <v>0</v>
      </c>
    </row>
    <row r="12107" spans="2:7">
      <c r="B12107" s="55" t="s">
        <v>5067</v>
      </c>
      <c r="C12107" s="55" t="s">
        <v>4356</v>
      </c>
      <c r="D12107" s="55" t="s">
        <v>270</v>
      </c>
      <c r="E12107" s="55" t="s">
        <v>4748</v>
      </c>
      <c r="F12107" s="55">
        <v>0</v>
      </c>
      <c r="G12107" s="55">
        <v>0</v>
      </c>
    </row>
    <row r="12108" spans="2:7">
      <c r="B12108" s="55" t="s">
        <v>5067</v>
      </c>
      <c r="C12108" s="55" t="s">
        <v>4356</v>
      </c>
      <c r="D12108" s="55" t="s">
        <v>267</v>
      </c>
      <c r="E12108" s="55" t="s">
        <v>2957</v>
      </c>
      <c r="F12108" s="55">
        <v>0</v>
      </c>
      <c r="G12108" s="55">
        <v>0</v>
      </c>
    </row>
    <row r="12109" spans="2:7">
      <c r="B12109" s="55" t="s">
        <v>5067</v>
      </c>
      <c r="C12109" s="55" t="s">
        <v>4356</v>
      </c>
      <c r="D12109" s="55" t="s">
        <v>267</v>
      </c>
      <c r="E12109" s="55" t="s">
        <v>4768</v>
      </c>
      <c r="F12109" s="55">
        <v>0</v>
      </c>
      <c r="G12109" s="55">
        <v>0</v>
      </c>
    </row>
    <row r="12110" spans="2:7">
      <c r="B12110" s="55" t="s">
        <v>5067</v>
      </c>
      <c r="C12110" s="55" t="s">
        <v>4356</v>
      </c>
      <c r="D12110" s="55" t="s">
        <v>267</v>
      </c>
      <c r="E12110" s="55" t="s">
        <v>4769</v>
      </c>
      <c r="F12110" s="55">
        <v>0</v>
      </c>
      <c r="G12110" s="55">
        <v>0</v>
      </c>
    </row>
    <row r="12111" spans="2:7">
      <c r="B12111" s="55" t="s">
        <v>5067</v>
      </c>
      <c r="C12111" s="55" t="s">
        <v>4356</v>
      </c>
      <c r="D12111" s="55" t="s">
        <v>267</v>
      </c>
      <c r="E12111" s="55" t="s">
        <v>4776</v>
      </c>
      <c r="F12111" s="55">
        <v>0</v>
      </c>
      <c r="G12111" s="55">
        <v>0</v>
      </c>
    </row>
    <row r="12112" spans="2:7">
      <c r="B12112" s="55" t="s">
        <v>5067</v>
      </c>
      <c r="C12112" s="55" t="s">
        <v>4356</v>
      </c>
      <c r="D12112" s="55" t="s">
        <v>269</v>
      </c>
      <c r="E12112" s="55" t="s">
        <v>4776</v>
      </c>
      <c r="F12112" s="55">
        <v>0</v>
      </c>
      <c r="G12112" s="55">
        <v>0</v>
      </c>
    </row>
    <row r="12113" spans="2:7">
      <c r="B12113" s="55" t="s">
        <v>5067</v>
      </c>
      <c r="C12113" s="55" t="s">
        <v>4356</v>
      </c>
      <c r="D12113" s="55" t="s">
        <v>267</v>
      </c>
      <c r="E12113" s="55" t="s">
        <v>4783</v>
      </c>
      <c r="F12113" s="55">
        <v>10</v>
      </c>
      <c r="G12113" s="55">
        <v>12</v>
      </c>
    </row>
    <row r="12114" spans="2:7">
      <c r="B12114" s="55" t="s">
        <v>5067</v>
      </c>
      <c r="C12114" s="55" t="s">
        <v>4356</v>
      </c>
      <c r="D12114" s="55" t="s">
        <v>267</v>
      </c>
      <c r="E12114" s="55" t="s">
        <v>4788</v>
      </c>
      <c r="F12114" s="55">
        <v>5</v>
      </c>
      <c r="G12114" s="55">
        <v>0</v>
      </c>
    </row>
    <row r="12115" spans="2:7">
      <c r="B12115" s="55" t="s">
        <v>5067</v>
      </c>
      <c r="C12115" s="55" t="s">
        <v>4356</v>
      </c>
      <c r="D12115" s="55" t="s">
        <v>269</v>
      </c>
      <c r="E12115" s="55" t="s">
        <v>4788</v>
      </c>
      <c r="F12115" s="55">
        <v>7</v>
      </c>
      <c r="G12115" s="55">
        <v>0</v>
      </c>
    </row>
    <row r="12116" spans="2:7">
      <c r="B12116" s="55" t="s">
        <v>5067</v>
      </c>
      <c r="C12116" s="55" t="s">
        <v>4356</v>
      </c>
      <c r="D12116" s="55" t="s">
        <v>270</v>
      </c>
      <c r="E12116" s="55" t="s">
        <v>4788</v>
      </c>
      <c r="F12116" s="55">
        <v>0</v>
      </c>
      <c r="G12116" s="55">
        <v>0</v>
      </c>
    </row>
    <row r="12117" spans="2:7">
      <c r="B12117" s="55" t="s">
        <v>5067</v>
      </c>
      <c r="C12117" s="55" t="s">
        <v>4356</v>
      </c>
      <c r="D12117" s="55" t="s">
        <v>267</v>
      </c>
      <c r="E12117" s="55" t="s">
        <v>4791</v>
      </c>
      <c r="F12117" s="55">
        <v>0</v>
      </c>
      <c r="G12117" s="55">
        <v>0</v>
      </c>
    </row>
    <row r="12118" spans="2:7">
      <c r="B12118" s="55" t="s">
        <v>5067</v>
      </c>
      <c r="C12118" s="55" t="s">
        <v>4356</v>
      </c>
      <c r="D12118" s="55" t="s">
        <v>269</v>
      </c>
      <c r="E12118" s="55" t="s">
        <v>4793</v>
      </c>
      <c r="F12118" s="55">
        <v>0</v>
      </c>
      <c r="G12118" s="55">
        <v>0</v>
      </c>
    </row>
    <row r="12119" spans="2:7">
      <c r="B12119" s="55" t="s">
        <v>5067</v>
      </c>
      <c r="C12119" s="55" t="s">
        <v>4356</v>
      </c>
      <c r="D12119" s="55" t="s">
        <v>267</v>
      </c>
      <c r="E12119" s="55" t="s">
        <v>4797</v>
      </c>
      <c r="F12119" s="55">
        <v>0</v>
      </c>
      <c r="G12119" s="55">
        <v>30</v>
      </c>
    </row>
    <row r="12120" spans="2:7">
      <c r="B12120" s="55" t="s">
        <v>5067</v>
      </c>
      <c r="C12120" s="55" t="s">
        <v>4356</v>
      </c>
      <c r="D12120" s="55" t="s">
        <v>269</v>
      </c>
      <c r="E12120" s="55" t="s">
        <v>4797</v>
      </c>
      <c r="F12120" s="55">
        <v>0</v>
      </c>
      <c r="G12120" s="55">
        <v>14</v>
      </c>
    </row>
    <row r="12121" spans="2:7">
      <c r="B12121" s="55" t="s">
        <v>5067</v>
      </c>
      <c r="C12121" s="55" t="s">
        <v>4356</v>
      </c>
      <c r="D12121" s="55" t="s">
        <v>270</v>
      </c>
      <c r="E12121" s="55" t="s">
        <v>4797</v>
      </c>
      <c r="F12121" s="55">
        <v>6</v>
      </c>
      <c r="G12121" s="55">
        <v>0</v>
      </c>
    </row>
    <row r="12122" spans="2:7">
      <c r="B12122" s="55" t="s">
        <v>5067</v>
      </c>
      <c r="C12122" s="55" t="s">
        <v>4356</v>
      </c>
      <c r="D12122" s="55" t="s">
        <v>267</v>
      </c>
      <c r="E12122" s="55" t="s">
        <v>4800</v>
      </c>
      <c r="F12122" s="55">
        <v>0</v>
      </c>
      <c r="G12122" s="55">
        <v>2</v>
      </c>
    </row>
    <row r="12123" spans="2:7">
      <c r="B12123" s="55" t="s">
        <v>5067</v>
      </c>
      <c r="C12123" s="55" t="s">
        <v>4356</v>
      </c>
      <c r="D12123" s="55" t="s">
        <v>267</v>
      </c>
      <c r="E12123" s="55" t="s">
        <v>4811</v>
      </c>
      <c r="F12123" s="55">
        <v>1</v>
      </c>
      <c r="G12123" s="55">
        <v>0</v>
      </c>
    </row>
    <row r="12124" spans="2:7">
      <c r="B12124" s="55" t="s">
        <v>5067</v>
      </c>
      <c r="C12124" s="55" t="s">
        <v>4356</v>
      </c>
      <c r="D12124" s="55" t="s">
        <v>267</v>
      </c>
      <c r="E12124" s="55" t="s">
        <v>4815</v>
      </c>
      <c r="F12124" s="55">
        <v>0</v>
      </c>
      <c r="G12124" s="55">
        <v>0</v>
      </c>
    </row>
    <row r="12125" spans="2:7">
      <c r="B12125" s="55" t="s">
        <v>5067</v>
      </c>
      <c r="C12125" s="55" t="s">
        <v>4356</v>
      </c>
      <c r="D12125" s="55" t="s">
        <v>267</v>
      </c>
      <c r="E12125" s="55" t="s">
        <v>4816</v>
      </c>
      <c r="F12125" s="55">
        <v>0</v>
      </c>
      <c r="G12125" s="55">
        <v>0</v>
      </c>
    </row>
    <row r="12126" spans="2:7">
      <c r="B12126" s="55" t="s">
        <v>5067</v>
      </c>
      <c r="C12126" s="55" t="s">
        <v>4356</v>
      </c>
      <c r="D12126" s="55" t="s">
        <v>269</v>
      </c>
      <c r="E12126" s="55" t="s">
        <v>4816</v>
      </c>
      <c r="F12126" s="55">
        <v>0</v>
      </c>
      <c r="G12126" s="55">
        <v>1</v>
      </c>
    </row>
    <row r="12127" spans="2:7">
      <c r="B12127" s="55" t="s">
        <v>5067</v>
      </c>
      <c r="C12127" s="55" t="s">
        <v>4356</v>
      </c>
      <c r="D12127" s="55" t="s">
        <v>267</v>
      </c>
      <c r="E12127" s="55" t="s">
        <v>4821</v>
      </c>
      <c r="F12127" s="55">
        <v>0</v>
      </c>
      <c r="G12127" s="55">
        <v>0</v>
      </c>
    </row>
    <row r="12128" spans="2:7">
      <c r="B12128" s="55" t="s">
        <v>5067</v>
      </c>
      <c r="C12128" s="55" t="s">
        <v>4356</v>
      </c>
      <c r="D12128" s="55" t="s">
        <v>267</v>
      </c>
      <c r="E12128" s="55" t="s">
        <v>4823</v>
      </c>
      <c r="F12128" s="55">
        <v>0</v>
      </c>
      <c r="G12128" s="55">
        <v>0</v>
      </c>
    </row>
    <row r="12129" spans="2:7">
      <c r="B12129" s="55" t="s">
        <v>5067</v>
      </c>
      <c r="C12129" s="55" t="s">
        <v>4356</v>
      </c>
      <c r="D12129" s="55" t="s">
        <v>267</v>
      </c>
      <c r="E12129" s="55" t="s">
        <v>4824</v>
      </c>
      <c r="F12129" s="55">
        <v>0</v>
      </c>
      <c r="G12129" s="55">
        <v>48</v>
      </c>
    </row>
    <row r="12130" spans="2:7">
      <c r="B12130" s="55" t="s">
        <v>5067</v>
      </c>
      <c r="C12130" s="55" t="s">
        <v>4356</v>
      </c>
      <c r="D12130" s="55" t="s">
        <v>267</v>
      </c>
      <c r="E12130" s="55" t="s">
        <v>4825</v>
      </c>
      <c r="F12130" s="55">
        <v>0</v>
      </c>
      <c r="G12130" s="55">
        <v>14</v>
      </c>
    </row>
    <row r="12131" spans="2:7">
      <c r="B12131" s="55" t="s">
        <v>5067</v>
      </c>
      <c r="C12131" s="55" t="s">
        <v>4356</v>
      </c>
      <c r="D12131" s="55" t="s">
        <v>267</v>
      </c>
      <c r="E12131" s="55" t="s">
        <v>4835</v>
      </c>
      <c r="F12131" s="55">
        <v>0</v>
      </c>
      <c r="G12131" s="55">
        <v>0</v>
      </c>
    </row>
    <row r="12132" spans="2:7">
      <c r="B12132" s="55" t="s">
        <v>5067</v>
      </c>
      <c r="C12132" s="55" t="s">
        <v>4356</v>
      </c>
      <c r="D12132" s="55" t="s">
        <v>267</v>
      </c>
      <c r="E12132" s="55" t="s">
        <v>4839</v>
      </c>
      <c r="F12132" s="55">
        <v>3</v>
      </c>
      <c r="G12132" s="55">
        <v>81</v>
      </c>
    </row>
    <row r="12133" spans="2:7">
      <c r="B12133" s="55" t="s">
        <v>5067</v>
      </c>
      <c r="C12133" s="55" t="s">
        <v>4356</v>
      </c>
      <c r="D12133" s="55" t="s">
        <v>269</v>
      </c>
      <c r="E12133" s="55" t="s">
        <v>4839</v>
      </c>
      <c r="F12133" s="55">
        <v>10</v>
      </c>
      <c r="G12133" s="55">
        <v>6</v>
      </c>
    </row>
    <row r="12134" spans="2:7">
      <c r="B12134" s="55" t="s">
        <v>5067</v>
      </c>
      <c r="C12134" s="55" t="s">
        <v>4356</v>
      </c>
      <c r="D12134" s="55" t="s">
        <v>270</v>
      </c>
      <c r="E12134" s="55" t="s">
        <v>4839</v>
      </c>
      <c r="F12134" s="55">
        <v>0</v>
      </c>
      <c r="G12134" s="55">
        <v>0</v>
      </c>
    </row>
    <row r="12135" spans="2:7">
      <c r="B12135" s="55" t="s">
        <v>5067</v>
      </c>
      <c r="C12135" s="55" t="s">
        <v>4356</v>
      </c>
      <c r="D12135" s="55" t="s">
        <v>269</v>
      </c>
      <c r="E12135" s="55" t="s">
        <v>4842</v>
      </c>
      <c r="F12135" s="55">
        <v>0</v>
      </c>
      <c r="G12135" s="55">
        <v>0</v>
      </c>
    </row>
    <row r="12136" spans="2:7">
      <c r="B12136" s="55" t="s">
        <v>5067</v>
      </c>
      <c r="C12136" s="55" t="s">
        <v>4356</v>
      </c>
      <c r="D12136" s="55" t="s">
        <v>267</v>
      </c>
      <c r="E12136" s="55" t="s">
        <v>3475</v>
      </c>
      <c r="F12136" s="55">
        <v>111</v>
      </c>
      <c r="G12136" s="55">
        <v>134</v>
      </c>
    </row>
    <row r="12137" spans="2:7">
      <c r="B12137" s="55" t="s">
        <v>5067</v>
      </c>
      <c r="C12137" s="55" t="s">
        <v>4356</v>
      </c>
      <c r="D12137" s="55" t="s">
        <v>269</v>
      </c>
      <c r="E12137" s="55" t="s">
        <v>3475</v>
      </c>
      <c r="F12137" s="55">
        <v>1</v>
      </c>
      <c r="G12137" s="55">
        <v>51</v>
      </c>
    </row>
    <row r="12138" spans="2:7">
      <c r="B12138" s="55" t="s">
        <v>5067</v>
      </c>
      <c r="C12138" s="55" t="s">
        <v>4356</v>
      </c>
      <c r="D12138" s="55" t="s">
        <v>270</v>
      </c>
      <c r="E12138" s="55" t="s">
        <v>3475</v>
      </c>
      <c r="F12138" s="55">
        <v>2</v>
      </c>
      <c r="G12138" s="55">
        <v>24</v>
      </c>
    </row>
    <row r="12139" spans="2:7">
      <c r="B12139" s="55" t="s">
        <v>5067</v>
      </c>
      <c r="C12139" s="55" t="s">
        <v>4356</v>
      </c>
      <c r="D12139" s="55" t="s">
        <v>267</v>
      </c>
      <c r="E12139" s="55" t="s">
        <v>4852</v>
      </c>
      <c r="F12139" s="55">
        <v>0</v>
      </c>
      <c r="G12139" s="55">
        <v>0</v>
      </c>
    </row>
    <row r="12140" spans="2:7">
      <c r="B12140" s="55" t="s">
        <v>5067</v>
      </c>
      <c r="C12140" s="55" t="s">
        <v>4356</v>
      </c>
      <c r="D12140" s="55" t="s">
        <v>267</v>
      </c>
      <c r="E12140" s="55" t="s">
        <v>4857</v>
      </c>
      <c r="F12140" s="55">
        <v>42</v>
      </c>
      <c r="G12140" s="55">
        <v>0</v>
      </c>
    </row>
    <row r="12141" spans="2:7">
      <c r="B12141" s="55" t="s">
        <v>5067</v>
      </c>
      <c r="C12141" s="55" t="s">
        <v>4356</v>
      </c>
      <c r="D12141" s="55" t="s">
        <v>269</v>
      </c>
      <c r="E12141" s="55" t="s">
        <v>4857</v>
      </c>
      <c r="F12141" s="55">
        <v>6</v>
      </c>
      <c r="G12141" s="55">
        <v>0</v>
      </c>
    </row>
    <row r="12142" spans="2:7">
      <c r="B12142" s="55" t="s">
        <v>5067</v>
      </c>
      <c r="C12142" s="55" t="s">
        <v>4356</v>
      </c>
      <c r="D12142" s="55" t="s">
        <v>270</v>
      </c>
      <c r="E12142" s="55" t="s">
        <v>4857</v>
      </c>
      <c r="F12142" s="55">
        <v>0</v>
      </c>
      <c r="G12142" s="55">
        <v>0</v>
      </c>
    </row>
    <row r="12143" spans="2:7">
      <c r="B12143" s="55" t="s">
        <v>5067</v>
      </c>
      <c r="C12143" s="55" t="s">
        <v>4356</v>
      </c>
      <c r="D12143" s="55" t="s">
        <v>267</v>
      </c>
      <c r="E12143" s="55" t="s">
        <v>4859</v>
      </c>
      <c r="F12143" s="55">
        <v>0</v>
      </c>
      <c r="G12143" s="55">
        <v>100</v>
      </c>
    </row>
    <row r="12144" spans="2:7">
      <c r="B12144" s="55" t="s">
        <v>5067</v>
      </c>
      <c r="C12144" s="55" t="s">
        <v>4356</v>
      </c>
      <c r="D12144" s="55" t="s">
        <v>267</v>
      </c>
      <c r="E12144" s="55" t="s">
        <v>4878</v>
      </c>
      <c r="F12144" s="55">
        <v>0</v>
      </c>
      <c r="G12144" s="55">
        <v>1</v>
      </c>
    </row>
    <row r="12145" spans="2:7">
      <c r="B12145" s="55" t="s">
        <v>5067</v>
      </c>
      <c r="C12145" s="55" t="s">
        <v>4356</v>
      </c>
      <c r="D12145" s="55" t="s">
        <v>267</v>
      </c>
      <c r="E12145" s="55" t="s">
        <v>4884</v>
      </c>
      <c r="F12145" s="55">
        <v>44</v>
      </c>
      <c r="G12145" s="55">
        <v>0</v>
      </c>
    </row>
    <row r="12146" spans="2:7">
      <c r="B12146" s="55" t="s">
        <v>5067</v>
      </c>
      <c r="C12146" s="55" t="s">
        <v>4356</v>
      </c>
      <c r="D12146" s="55" t="s">
        <v>269</v>
      </c>
      <c r="E12146" s="55" t="s">
        <v>4884</v>
      </c>
      <c r="F12146" s="55">
        <v>0</v>
      </c>
      <c r="G12146" s="55">
        <v>1</v>
      </c>
    </row>
    <row r="12147" spans="2:7">
      <c r="B12147" s="55" t="s">
        <v>5067</v>
      </c>
      <c r="C12147" s="55" t="s">
        <v>4356</v>
      </c>
      <c r="D12147" s="55" t="s">
        <v>269</v>
      </c>
      <c r="E12147" s="55" t="s">
        <v>4891</v>
      </c>
      <c r="F12147" s="55">
        <v>4</v>
      </c>
      <c r="G12147" s="55">
        <v>0</v>
      </c>
    </row>
    <row r="12148" spans="2:7">
      <c r="B12148" s="55" t="s">
        <v>5067</v>
      </c>
      <c r="C12148" s="55" t="s">
        <v>4356</v>
      </c>
      <c r="D12148" s="55" t="s">
        <v>270</v>
      </c>
      <c r="E12148" s="55" t="s">
        <v>4891</v>
      </c>
      <c r="F12148" s="55">
        <v>0</v>
      </c>
      <c r="G12148" s="55">
        <v>0</v>
      </c>
    </row>
    <row r="12149" spans="2:7">
      <c r="B12149" s="55" t="s">
        <v>5067</v>
      </c>
      <c r="C12149" s="55" t="s">
        <v>4356</v>
      </c>
      <c r="D12149" s="55" t="s">
        <v>267</v>
      </c>
      <c r="E12149" s="55" t="s">
        <v>4894</v>
      </c>
      <c r="F12149" s="55">
        <v>27</v>
      </c>
      <c r="G12149" s="55">
        <v>12</v>
      </c>
    </row>
    <row r="12150" spans="2:7">
      <c r="B12150" s="55" t="s">
        <v>5067</v>
      </c>
      <c r="C12150" s="55" t="s">
        <v>4356</v>
      </c>
      <c r="D12150" s="55" t="s">
        <v>269</v>
      </c>
      <c r="E12150" s="55" t="s">
        <v>4894</v>
      </c>
      <c r="F12150" s="55">
        <v>0</v>
      </c>
      <c r="G12150" s="55">
        <v>10</v>
      </c>
    </row>
    <row r="12151" spans="2:7">
      <c r="B12151" s="55" t="s">
        <v>5067</v>
      </c>
      <c r="C12151" s="55" t="s">
        <v>4356</v>
      </c>
      <c r="D12151" s="55" t="s">
        <v>267</v>
      </c>
      <c r="E12151" s="55" t="s">
        <v>4895</v>
      </c>
      <c r="F12151" s="55">
        <v>0</v>
      </c>
      <c r="G12151" s="55">
        <v>16</v>
      </c>
    </row>
    <row r="12152" spans="2:7">
      <c r="B12152" s="55" t="s">
        <v>5067</v>
      </c>
      <c r="C12152" s="55" t="s">
        <v>4356</v>
      </c>
      <c r="D12152" s="55" t="s">
        <v>269</v>
      </c>
      <c r="E12152" s="55" t="s">
        <v>4895</v>
      </c>
      <c r="F12152" s="55">
        <v>4</v>
      </c>
      <c r="G12152" s="55">
        <v>0</v>
      </c>
    </row>
    <row r="12153" spans="2:7">
      <c r="B12153" s="55" t="s">
        <v>5067</v>
      </c>
      <c r="C12153" s="55" t="s">
        <v>4356</v>
      </c>
      <c r="D12153" s="55" t="s">
        <v>267</v>
      </c>
      <c r="E12153" s="55" t="s">
        <v>4309</v>
      </c>
      <c r="F12153" s="55">
        <v>18</v>
      </c>
      <c r="G12153" s="55">
        <v>0</v>
      </c>
    </row>
    <row r="12154" spans="2:7">
      <c r="B12154" s="55" t="s">
        <v>5067</v>
      </c>
      <c r="C12154" s="55" t="s">
        <v>4356</v>
      </c>
      <c r="D12154" s="55" t="s">
        <v>269</v>
      </c>
      <c r="E12154" s="55" t="s">
        <v>4309</v>
      </c>
      <c r="F12154" s="55">
        <v>1</v>
      </c>
      <c r="G12154" s="55">
        <v>0</v>
      </c>
    </row>
    <row r="12155" spans="2:7">
      <c r="B12155" s="55" t="s">
        <v>5067</v>
      </c>
      <c r="C12155" s="55" t="s">
        <v>4356</v>
      </c>
      <c r="D12155" s="55" t="s">
        <v>267</v>
      </c>
      <c r="E12155" s="55" t="s">
        <v>4896</v>
      </c>
      <c r="F12155" s="55">
        <v>1</v>
      </c>
      <c r="G12155" s="55">
        <v>10</v>
      </c>
    </row>
    <row r="12156" spans="2:7">
      <c r="B12156" s="55" t="s">
        <v>5067</v>
      </c>
      <c r="C12156" s="55" t="s">
        <v>4356</v>
      </c>
      <c r="D12156" s="55" t="s">
        <v>269</v>
      </c>
      <c r="E12156" s="55" t="s">
        <v>4896</v>
      </c>
      <c r="F12156" s="55">
        <v>2</v>
      </c>
      <c r="G12156" s="55">
        <v>0</v>
      </c>
    </row>
    <row r="12157" spans="2:7">
      <c r="B12157" s="55" t="s">
        <v>5067</v>
      </c>
      <c r="C12157" s="55" t="s">
        <v>4356</v>
      </c>
      <c r="D12157" s="55" t="s">
        <v>270</v>
      </c>
      <c r="E12157" s="55" t="s">
        <v>4896</v>
      </c>
      <c r="F12157" s="55">
        <v>10</v>
      </c>
      <c r="G12157" s="55">
        <v>0</v>
      </c>
    </row>
    <row r="12158" spans="2:7">
      <c r="B12158" s="55" t="s">
        <v>5067</v>
      </c>
      <c r="C12158" s="55" t="s">
        <v>4356</v>
      </c>
      <c r="D12158" s="55" t="s">
        <v>267</v>
      </c>
      <c r="E12158" s="55" t="s">
        <v>4900</v>
      </c>
      <c r="F12158" s="55">
        <v>0</v>
      </c>
      <c r="G12158" s="55">
        <v>0</v>
      </c>
    </row>
    <row r="12159" spans="2:7">
      <c r="B12159" s="55" t="s">
        <v>5067</v>
      </c>
      <c r="C12159" s="55" t="s">
        <v>4356</v>
      </c>
      <c r="D12159" s="55" t="s">
        <v>267</v>
      </c>
      <c r="E12159" s="55" t="s">
        <v>4903</v>
      </c>
      <c r="F12159" s="55">
        <v>2</v>
      </c>
      <c r="G12159" s="55">
        <v>3</v>
      </c>
    </row>
    <row r="12160" spans="2:7">
      <c r="B12160" s="55" t="s">
        <v>5067</v>
      </c>
      <c r="C12160" s="55" t="s">
        <v>4356</v>
      </c>
      <c r="D12160" s="55" t="s">
        <v>269</v>
      </c>
      <c r="E12160" s="55" t="s">
        <v>4903</v>
      </c>
      <c r="F12160" s="55">
        <v>0</v>
      </c>
      <c r="G12160" s="55">
        <v>1</v>
      </c>
    </row>
    <row r="12161" spans="2:7">
      <c r="B12161" s="55" t="s">
        <v>5067</v>
      </c>
      <c r="C12161" s="55" t="s">
        <v>4356</v>
      </c>
      <c r="D12161" s="55" t="s">
        <v>267</v>
      </c>
      <c r="E12161" s="55" t="s">
        <v>4904</v>
      </c>
      <c r="F12161" s="55">
        <v>5</v>
      </c>
      <c r="G12161" s="55">
        <v>7</v>
      </c>
    </row>
    <row r="12162" spans="2:7">
      <c r="B12162" s="55" t="s">
        <v>5067</v>
      </c>
      <c r="C12162" s="55" t="s">
        <v>4356</v>
      </c>
      <c r="D12162" s="55" t="s">
        <v>269</v>
      </c>
      <c r="E12162" s="55" t="s">
        <v>4904</v>
      </c>
      <c r="F12162" s="55">
        <v>2</v>
      </c>
      <c r="G12162" s="55">
        <v>4</v>
      </c>
    </row>
    <row r="12163" spans="2:7">
      <c r="B12163" s="55" t="s">
        <v>5067</v>
      </c>
      <c r="C12163" s="55" t="s">
        <v>4356</v>
      </c>
      <c r="D12163" s="55" t="s">
        <v>270</v>
      </c>
      <c r="E12163" s="55" t="s">
        <v>4904</v>
      </c>
      <c r="F12163" s="55">
        <v>0</v>
      </c>
      <c r="G12163" s="55">
        <v>0</v>
      </c>
    </row>
    <row r="12164" spans="2:7">
      <c r="B12164" s="55" t="s">
        <v>5067</v>
      </c>
      <c r="C12164" s="55" t="s">
        <v>4356</v>
      </c>
      <c r="D12164" s="55" t="s">
        <v>267</v>
      </c>
      <c r="E12164" s="55" t="s">
        <v>4905</v>
      </c>
      <c r="F12164" s="55">
        <v>87</v>
      </c>
      <c r="G12164" s="55">
        <v>94</v>
      </c>
    </row>
    <row r="12165" spans="2:7">
      <c r="B12165" s="55" t="s">
        <v>5067</v>
      </c>
      <c r="C12165" s="55" t="s">
        <v>4356</v>
      </c>
      <c r="D12165" s="55" t="s">
        <v>269</v>
      </c>
      <c r="E12165" s="55" t="s">
        <v>4905</v>
      </c>
      <c r="F12165" s="55">
        <v>7</v>
      </c>
      <c r="G12165" s="55">
        <v>46</v>
      </c>
    </row>
    <row r="12166" spans="2:7">
      <c r="B12166" s="55" t="s">
        <v>5067</v>
      </c>
      <c r="C12166" s="55" t="s">
        <v>4356</v>
      </c>
      <c r="D12166" s="55" t="s">
        <v>270</v>
      </c>
      <c r="E12166" s="55" t="s">
        <v>4905</v>
      </c>
      <c r="F12166" s="55">
        <v>50</v>
      </c>
      <c r="G12166" s="55">
        <v>36</v>
      </c>
    </row>
    <row r="12167" spans="2:7">
      <c r="B12167" s="55" t="s">
        <v>5067</v>
      </c>
      <c r="C12167" s="55" t="s">
        <v>4356</v>
      </c>
      <c r="D12167" s="55" t="s">
        <v>267</v>
      </c>
      <c r="E12167" s="55" t="s">
        <v>4908</v>
      </c>
      <c r="F12167" s="55">
        <v>0</v>
      </c>
      <c r="G12167" s="55">
        <v>0</v>
      </c>
    </row>
    <row r="12168" spans="2:7">
      <c r="B12168" s="55" t="s">
        <v>5067</v>
      </c>
      <c r="C12168" s="55" t="s">
        <v>4356</v>
      </c>
      <c r="D12168" s="55" t="s">
        <v>267</v>
      </c>
      <c r="E12168" s="55" t="s">
        <v>4910</v>
      </c>
      <c r="F12168" s="55">
        <v>195</v>
      </c>
      <c r="G12168" s="55">
        <v>132</v>
      </c>
    </row>
    <row r="12169" spans="2:7">
      <c r="B12169" s="55" t="s">
        <v>5067</v>
      </c>
      <c r="C12169" s="55" t="s">
        <v>4356</v>
      </c>
      <c r="D12169" s="55" t="s">
        <v>269</v>
      </c>
      <c r="E12169" s="55" t="s">
        <v>4910</v>
      </c>
      <c r="F12169" s="55">
        <v>222</v>
      </c>
      <c r="G12169" s="55">
        <v>71</v>
      </c>
    </row>
    <row r="12170" spans="2:7">
      <c r="B12170" s="55" t="s">
        <v>5067</v>
      </c>
      <c r="C12170" s="55" t="s">
        <v>4356</v>
      </c>
      <c r="D12170" s="55" t="s">
        <v>270</v>
      </c>
      <c r="E12170" s="55" t="s">
        <v>4910</v>
      </c>
      <c r="F12170" s="55">
        <v>254</v>
      </c>
      <c r="G12170" s="55">
        <v>284</v>
      </c>
    </row>
    <row r="12171" spans="2:7">
      <c r="B12171" s="55" t="s">
        <v>5067</v>
      </c>
      <c r="C12171" s="55" t="s">
        <v>4356</v>
      </c>
      <c r="D12171" s="55" t="s">
        <v>269</v>
      </c>
      <c r="E12171" s="55" t="s">
        <v>4912</v>
      </c>
      <c r="F12171" s="55">
        <v>0</v>
      </c>
      <c r="G12171" s="55">
        <v>5</v>
      </c>
    </row>
    <row r="12172" spans="2:7">
      <c r="B12172" s="55" t="s">
        <v>5067</v>
      </c>
      <c r="C12172" s="55" t="s">
        <v>4356</v>
      </c>
      <c r="D12172" s="55" t="s">
        <v>267</v>
      </c>
      <c r="E12172" s="55" t="s">
        <v>4920</v>
      </c>
      <c r="F12172" s="55">
        <v>0</v>
      </c>
      <c r="G12172" s="55">
        <v>0</v>
      </c>
    </row>
    <row r="12173" spans="2:7">
      <c r="B12173" s="55" t="s">
        <v>5067</v>
      </c>
      <c r="C12173" s="55" t="s">
        <v>4356</v>
      </c>
      <c r="D12173" s="55" t="s">
        <v>267</v>
      </c>
      <c r="E12173" s="55" t="s">
        <v>4921</v>
      </c>
      <c r="F12173" s="55">
        <v>4</v>
      </c>
      <c r="G12173" s="55">
        <v>1</v>
      </c>
    </row>
    <row r="12174" spans="2:7">
      <c r="B12174" s="55" t="s">
        <v>5067</v>
      </c>
      <c r="C12174" s="55" t="s">
        <v>4356</v>
      </c>
      <c r="D12174" s="55" t="s">
        <v>269</v>
      </c>
      <c r="E12174" s="55" t="s">
        <v>4921</v>
      </c>
      <c r="F12174" s="55">
        <v>0</v>
      </c>
      <c r="G12174" s="55">
        <v>0</v>
      </c>
    </row>
    <row r="12175" spans="2:7">
      <c r="B12175" s="55" t="s">
        <v>5067</v>
      </c>
      <c r="C12175" s="55" t="s">
        <v>4356</v>
      </c>
      <c r="D12175" s="55" t="s">
        <v>270</v>
      </c>
      <c r="E12175" s="55" t="s">
        <v>4921</v>
      </c>
      <c r="F12175" s="55">
        <v>0</v>
      </c>
      <c r="G12175" s="55">
        <v>1</v>
      </c>
    </row>
    <row r="12176" spans="2:7">
      <c r="B12176" s="55" t="s">
        <v>5067</v>
      </c>
      <c r="C12176" s="55" t="s">
        <v>4356</v>
      </c>
      <c r="D12176" s="55" t="s">
        <v>267</v>
      </c>
      <c r="E12176" s="55" t="s">
        <v>4926</v>
      </c>
      <c r="F12176" s="55">
        <v>12</v>
      </c>
      <c r="G12176" s="55">
        <v>7</v>
      </c>
    </row>
    <row r="12177" spans="2:7">
      <c r="B12177" s="55" t="s">
        <v>5067</v>
      </c>
      <c r="C12177" s="55" t="s">
        <v>4356</v>
      </c>
      <c r="D12177" s="55" t="s">
        <v>269</v>
      </c>
      <c r="E12177" s="55" t="s">
        <v>4926</v>
      </c>
      <c r="F12177" s="55">
        <v>20</v>
      </c>
      <c r="G12177" s="55">
        <v>20</v>
      </c>
    </row>
    <row r="12178" spans="2:7">
      <c r="B12178" s="55" t="s">
        <v>5067</v>
      </c>
      <c r="C12178" s="55" t="s">
        <v>4356</v>
      </c>
      <c r="D12178" s="55" t="s">
        <v>270</v>
      </c>
      <c r="E12178" s="55" t="s">
        <v>4926</v>
      </c>
      <c r="F12178" s="55">
        <v>15</v>
      </c>
      <c r="G12178" s="55">
        <v>0</v>
      </c>
    </row>
    <row r="12179" spans="2:7">
      <c r="B12179" s="55" t="s">
        <v>5067</v>
      </c>
      <c r="C12179" s="55" t="s">
        <v>4356</v>
      </c>
      <c r="D12179" s="55" t="s">
        <v>270</v>
      </c>
      <c r="E12179" s="55" t="s">
        <v>4928</v>
      </c>
      <c r="F12179" s="55">
        <v>0</v>
      </c>
      <c r="G12179" s="55">
        <v>0</v>
      </c>
    </row>
    <row r="12180" spans="2:7">
      <c r="B12180" s="55" t="s">
        <v>5067</v>
      </c>
      <c r="C12180" s="55" t="s">
        <v>4356</v>
      </c>
      <c r="D12180" s="55" t="s">
        <v>267</v>
      </c>
      <c r="E12180" s="55" t="s">
        <v>4929</v>
      </c>
      <c r="F12180" s="55">
        <v>0</v>
      </c>
      <c r="G12180" s="55">
        <v>0</v>
      </c>
    </row>
    <row r="12181" spans="2:7">
      <c r="B12181" s="55" t="s">
        <v>5067</v>
      </c>
      <c r="C12181" s="55" t="s">
        <v>4356</v>
      </c>
      <c r="D12181" s="55" t="s">
        <v>269</v>
      </c>
      <c r="E12181" s="55" t="s">
        <v>397</v>
      </c>
      <c r="F12181" s="55">
        <v>0</v>
      </c>
      <c r="G12181" s="55">
        <v>0</v>
      </c>
    </row>
    <row r="12182" spans="2:7">
      <c r="B12182" s="55" t="s">
        <v>5067</v>
      </c>
      <c r="C12182" s="55" t="s">
        <v>4356</v>
      </c>
      <c r="D12182" s="55" t="s">
        <v>270</v>
      </c>
      <c r="E12182" s="55" t="s">
        <v>397</v>
      </c>
      <c r="F12182" s="55">
        <v>0</v>
      </c>
      <c r="G12182" s="55">
        <v>0</v>
      </c>
    </row>
    <row r="12183" spans="2:7">
      <c r="B12183" s="55" t="s">
        <v>5067</v>
      </c>
      <c r="C12183" s="55" t="s">
        <v>4356</v>
      </c>
      <c r="D12183" s="55" t="s">
        <v>267</v>
      </c>
      <c r="E12183" s="55" t="s">
        <v>4932</v>
      </c>
      <c r="F12183" s="55">
        <v>4</v>
      </c>
      <c r="G12183" s="55">
        <v>0</v>
      </c>
    </row>
    <row r="12184" spans="2:7">
      <c r="B12184" s="55" t="s">
        <v>5067</v>
      </c>
      <c r="C12184" s="55" t="s">
        <v>4356</v>
      </c>
      <c r="D12184" s="55" t="s">
        <v>267</v>
      </c>
      <c r="E12184" s="55" t="s">
        <v>4934</v>
      </c>
      <c r="F12184" s="55">
        <v>0</v>
      </c>
      <c r="G12184" s="55">
        <v>0</v>
      </c>
    </row>
    <row r="12185" spans="2:7">
      <c r="B12185" s="55" t="s">
        <v>5067</v>
      </c>
      <c r="C12185" s="55" t="s">
        <v>4356</v>
      </c>
      <c r="D12185" s="55" t="s">
        <v>267</v>
      </c>
      <c r="E12185" s="55" t="s">
        <v>4942</v>
      </c>
      <c r="F12185" s="55">
        <v>42</v>
      </c>
      <c r="G12185" s="55">
        <v>16</v>
      </c>
    </row>
    <row r="12186" spans="2:7">
      <c r="B12186" s="55" t="s">
        <v>5067</v>
      </c>
      <c r="C12186" s="55" t="s">
        <v>4356</v>
      </c>
      <c r="D12186" s="55" t="s">
        <v>269</v>
      </c>
      <c r="E12186" s="55" t="s">
        <v>4942</v>
      </c>
      <c r="F12186" s="55">
        <v>3</v>
      </c>
      <c r="G12186" s="55">
        <v>0</v>
      </c>
    </row>
    <row r="12187" spans="2:7">
      <c r="B12187" s="55" t="s">
        <v>5067</v>
      </c>
      <c r="C12187" s="55" t="s">
        <v>4356</v>
      </c>
      <c r="D12187" s="55" t="s">
        <v>270</v>
      </c>
      <c r="E12187" s="55" t="s">
        <v>4942</v>
      </c>
      <c r="F12187" s="55">
        <v>3</v>
      </c>
      <c r="G12187" s="55">
        <v>18</v>
      </c>
    </row>
    <row r="12188" spans="2:7">
      <c r="B12188" s="55" t="s">
        <v>5067</v>
      </c>
      <c r="C12188" s="55" t="s">
        <v>4356</v>
      </c>
      <c r="D12188" s="55" t="s">
        <v>267</v>
      </c>
      <c r="E12188" s="55" t="s">
        <v>4943</v>
      </c>
      <c r="F12188" s="55">
        <v>0</v>
      </c>
      <c r="G12188" s="55">
        <v>10</v>
      </c>
    </row>
    <row r="12189" spans="2:7">
      <c r="B12189" s="55" t="s">
        <v>5067</v>
      </c>
      <c r="C12189" s="55" t="s">
        <v>4356</v>
      </c>
      <c r="D12189" s="55" t="s">
        <v>267</v>
      </c>
      <c r="E12189" s="55" t="s">
        <v>4947</v>
      </c>
      <c r="F12189" s="55">
        <v>6</v>
      </c>
      <c r="G12189" s="55">
        <v>1</v>
      </c>
    </row>
    <row r="12190" spans="2:7">
      <c r="B12190" s="55" t="s">
        <v>5067</v>
      </c>
      <c r="C12190" s="55" t="s">
        <v>4356</v>
      </c>
      <c r="D12190" s="55" t="s">
        <v>269</v>
      </c>
      <c r="E12190" s="55" t="s">
        <v>4947</v>
      </c>
      <c r="F12190" s="55">
        <v>1</v>
      </c>
      <c r="G12190" s="55">
        <v>0</v>
      </c>
    </row>
    <row r="12191" spans="2:7">
      <c r="B12191" s="55" t="s">
        <v>5067</v>
      </c>
      <c r="C12191" s="55" t="s">
        <v>4356</v>
      </c>
      <c r="D12191" s="55" t="s">
        <v>267</v>
      </c>
      <c r="E12191" s="55" t="s">
        <v>4948</v>
      </c>
      <c r="F12191" s="55">
        <v>10</v>
      </c>
      <c r="G12191" s="55">
        <v>5</v>
      </c>
    </row>
    <row r="12192" spans="2:7">
      <c r="B12192" s="55" t="s">
        <v>5067</v>
      </c>
      <c r="C12192" s="55" t="s">
        <v>4356</v>
      </c>
      <c r="D12192" s="55" t="s">
        <v>269</v>
      </c>
      <c r="E12192" s="55" t="s">
        <v>4950</v>
      </c>
      <c r="F12192" s="55">
        <v>0</v>
      </c>
      <c r="G12192" s="55">
        <v>1</v>
      </c>
    </row>
    <row r="12193" spans="2:7">
      <c r="B12193" s="55" t="s">
        <v>5067</v>
      </c>
      <c r="C12193" s="55" t="s">
        <v>4356</v>
      </c>
      <c r="D12193" s="55" t="s">
        <v>267</v>
      </c>
      <c r="E12193" s="55" t="s">
        <v>4957</v>
      </c>
      <c r="F12193" s="55">
        <v>0</v>
      </c>
      <c r="G12193" s="55">
        <v>0</v>
      </c>
    </row>
    <row r="12194" spans="2:7">
      <c r="B12194" s="55" t="s">
        <v>5067</v>
      </c>
      <c r="C12194" s="55" t="s">
        <v>4356</v>
      </c>
      <c r="D12194" s="55" t="s">
        <v>270</v>
      </c>
      <c r="E12194" s="55" t="s">
        <v>4958</v>
      </c>
      <c r="F12194" s="55">
        <v>0</v>
      </c>
      <c r="G12194" s="55">
        <v>0</v>
      </c>
    </row>
    <row r="12195" spans="2:7">
      <c r="B12195" s="55" t="s">
        <v>5067</v>
      </c>
      <c r="C12195" s="55" t="s">
        <v>4356</v>
      </c>
      <c r="D12195" s="55" t="s">
        <v>270</v>
      </c>
      <c r="E12195" s="55" t="s">
        <v>4966</v>
      </c>
      <c r="F12195" s="55">
        <v>0</v>
      </c>
      <c r="G12195" s="55">
        <v>0</v>
      </c>
    </row>
    <row r="12196" spans="2:7">
      <c r="B12196" s="55" t="s">
        <v>5067</v>
      </c>
      <c r="C12196" s="55" t="s">
        <v>4356</v>
      </c>
      <c r="D12196" s="55" t="s">
        <v>267</v>
      </c>
      <c r="E12196" s="55" t="s">
        <v>4968</v>
      </c>
      <c r="F12196" s="55">
        <v>0</v>
      </c>
      <c r="G12196" s="55">
        <v>4</v>
      </c>
    </row>
    <row r="12197" spans="2:7">
      <c r="B12197" s="55" t="s">
        <v>5067</v>
      </c>
      <c r="C12197" s="55" t="s">
        <v>4356</v>
      </c>
      <c r="D12197" s="55" t="s">
        <v>267</v>
      </c>
      <c r="E12197" s="55" t="s">
        <v>4971</v>
      </c>
      <c r="F12197" s="55">
        <v>0</v>
      </c>
      <c r="G12197" s="55">
        <v>0</v>
      </c>
    </row>
    <row r="12198" spans="2:7">
      <c r="B12198" s="55" t="s">
        <v>5067</v>
      </c>
      <c r="C12198" s="55" t="s">
        <v>4356</v>
      </c>
      <c r="D12198" s="55" t="s">
        <v>267</v>
      </c>
      <c r="E12198" s="55" t="s">
        <v>4972</v>
      </c>
      <c r="F12198" s="55">
        <v>0</v>
      </c>
      <c r="G12198" s="55">
        <v>0</v>
      </c>
    </row>
    <row r="12199" spans="2:7">
      <c r="B12199" s="55" t="s">
        <v>5067</v>
      </c>
      <c r="C12199" s="55" t="s">
        <v>4356</v>
      </c>
      <c r="D12199" s="55" t="s">
        <v>267</v>
      </c>
      <c r="E12199" s="55" t="s">
        <v>4979</v>
      </c>
      <c r="F12199" s="55">
        <v>0</v>
      </c>
      <c r="G12199" s="55">
        <v>0</v>
      </c>
    </row>
    <row r="12200" spans="2:7">
      <c r="B12200" s="55" t="s">
        <v>5067</v>
      </c>
      <c r="C12200" s="55" t="s">
        <v>4356</v>
      </c>
      <c r="D12200" s="55" t="s">
        <v>267</v>
      </c>
      <c r="E12200" s="55" t="s">
        <v>4980</v>
      </c>
      <c r="F12200" s="55">
        <v>0</v>
      </c>
      <c r="G12200" s="55">
        <v>7</v>
      </c>
    </row>
    <row r="12201" spans="2:7">
      <c r="B12201" s="55" t="s">
        <v>5067</v>
      </c>
      <c r="C12201" s="55" t="s">
        <v>4356</v>
      </c>
      <c r="D12201" s="55" t="s">
        <v>269</v>
      </c>
      <c r="E12201" s="55" t="s">
        <v>4980</v>
      </c>
      <c r="F12201" s="55">
        <v>0</v>
      </c>
      <c r="G12201" s="55">
        <v>30</v>
      </c>
    </row>
    <row r="12202" spans="2:7">
      <c r="B12202" s="55" t="s">
        <v>5067</v>
      </c>
      <c r="C12202" s="55" t="s">
        <v>4356</v>
      </c>
      <c r="D12202" s="55" t="s">
        <v>270</v>
      </c>
      <c r="E12202" s="55" t="s">
        <v>4980</v>
      </c>
      <c r="F12202" s="55">
        <v>0</v>
      </c>
      <c r="G12202" s="55">
        <v>0</v>
      </c>
    </row>
    <row r="12203" spans="2:7">
      <c r="B12203" s="55" t="s">
        <v>5067</v>
      </c>
      <c r="C12203" s="55" t="s">
        <v>157</v>
      </c>
      <c r="D12203" s="55" t="s">
        <v>267</v>
      </c>
      <c r="E12203" s="55" t="s">
        <v>4983</v>
      </c>
      <c r="F12203" s="55">
        <v>0</v>
      </c>
      <c r="G12203" s="55">
        <v>0</v>
      </c>
    </row>
    <row r="12204" spans="2:7">
      <c r="B12204" s="55" t="s">
        <v>5067</v>
      </c>
      <c r="C12204" s="55" t="s">
        <v>157</v>
      </c>
      <c r="D12204" s="55" t="s">
        <v>267</v>
      </c>
      <c r="E12204" s="55" t="s">
        <v>4984</v>
      </c>
      <c r="F12204" s="55">
        <v>3</v>
      </c>
      <c r="G12204" s="55">
        <v>0</v>
      </c>
    </row>
    <row r="12205" spans="2:7">
      <c r="B12205" s="55" t="s">
        <v>5067</v>
      </c>
      <c r="C12205" s="55" t="s">
        <v>157</v>
      </c>
      <c r="D12205" s="55" t="s">
        <v>269</v>
      </c>
      <c r="E12205" s="55" t="s">
        <v>4984</v>
      </c>
      <c r="F12205" s="55">
        <v>0</v>
      </c>
      <c r="G12205" s="55">
        <v>0</v>
      </c>
    </row>
    <row r="12206" spans="2:7">
      <c r="B12206" s="55" t="s">
        <v>5067</v>
      </c>
      <c r="C12206" s="55" t="s">
        <v>157</v>
      </c>
      <c r="D12206" s="55" t="s">
        <v>270</v>
      </c>
      <c r="E12206" s="55" t="s">
        <v>4984</v>
      </c>
      <c r="F12206" s="55">
        <v>0</v>
      </c>
      <c r="G12206" s="55">
        <v>0</v>
      </c>
    </row>
    <row r="12207" spans="2:7">
      <c r="B12207" s="55" t="s">
        <v>5067</v>
      </c>
      <c r="C12207" s="55" t="s">
        <v>160</v>
      </c>
      <c r="D12207" s="55" t="s">
        <v>269</v>
      </c>
      <c r="E12207" s="55" t="s">
        <v>5038</v>
      </c>
      <c r="F12207" s="55">
        <v>0</v>
      </c>
      <c r="G12207" s="55">
        <v>0</v>
      </c>
    </row>
    <row r="12208" spans="2:7">
      <c r="B12208" s="55" t="s">
        <v>5067</v>
      </c>
      <c r="C12208" s="55" t="s">
        <v>160</v>
      </c>
      <c r="D12208" s="55" t="s">
        <v>270</v>
      </c>
      <c r="E12208" s="55" t="s">
        <v>5049</v>
      </c>
      <c r="F12208" s="55">
        <v>0</v>
      </c>
      <c r="G12208" s="55">
        <v>4</v>
      </c>
    </row>
    <row r="12209" spans="2:7">
      <c r="B12209" s="55" t="s">
        <v>5067</v>
      </c>
      <c r="C12209" s="55" t="s">
        <v>160</v>
      </c>
      <c r="D12209" s="55" t="s">
        <v>267</v>
      </c>
      <c r="E12209" s="55" t="s">
        <v>2954</v>
      </c>
      <c r="F12209" s="55">
        <v>0</v>
      </c>
      <c r="G12209" s="55">
        <v>0</v>
      </c>
    </row>
    <row r="12210" spans="2:7">
      <c r="B12210" s="55" t="s">
        <v>5067</v>
      </c>
      <c r="C12210" s="55" t="s">
        <v>160</v>
      </c>
      <c r="D12210" s="55" t="s">
        <v>269</v>
      </c>
      <c r="E12210" s="55" t="s">
        <v>2954</v>
      </c>
      <c r="F12210" s="55">
        <v>0</v>
      </c>
      <c r="G12210" s="55">
        <v>1</v>
      </c>
    </row>
    <row r="12211" spans="2:7">
      <c r="B12211" s="55" t="s">
        <v>5093</v>
      </c>
      <c r="C12211" s="55" t="s">
        <v>93</v>
      </c>
      <c r="D12211" s="55" t="s">
        <v>270</v>
      </c>
      <c r="E12211" s="55" t="s">
        <v>5094</v>
      </c>
      <c r="F12211" s="55">
        <v>0</v>
      </c>
      <c r="G12211" s="55">
        <v>10</v>
      </c>
    </row>
    <row r="12212" spans="2:7">
      <c r="B12212" s="55" t="s">
        <v>5093</v>
      </c>
      <c r="C12212" s="55" t="s">
        <v>93</v>
      </c>
      <c r="D12212" s="55" t="s">
        <v>267</v>
      </c>
      <c r="E12212" s="55" t="s">
        <v>387</v>
      </c>
      <c r="F12212" s="55">
        <v>12</v>
      </c>
      <c r="G12212" s="55">
        <v>10</v>
      </c>
    </row>
    <row r="12213" spans="2:7">
      <c r="B12213" s="55" t="s">
        <v>5093</v>
      </c>
      <c r="C12213" s="55" t="s">
        <v>93</v>
      </c>
      <c r="D12213" s="55" t="s">
        <v>270</v>
      </c>
      <c r="E12213" s="55" t="s">
        <v>387</v>
      </c>
      <c r="F12213" s="55">
        <v>10</v>
      </c>
      <c r="G12213" s="55">
        <v>0</v>
      </c>
    </row>
    <row r="12214" spans="2:7">
      <c r="B12214" s="55" t="s">
        <v>5093</v>
      </c>
      <c r="C12214" s="55" t="s">
        <v>93</v>
      </c>
      <c r="D12214" s="55" t="s">
        <v>270</v>
      </c>
      <c r="E12214" s="55" t="s">
        <v>390</v>
      </c>
      <c r="F12214" s="55">
        <v>3</v>
      </c>
      <c r="G12214" s="55">
        <v>6</v>
      </c>
    </row>
    <row r="12215" spans="2:7">
      <c r="B12215" s="55" t="s">
        <v>5093</v>
      </c>
      <c r="C12215" s="55" t="s">
        <v>93</v>
      </c>
      <c r="D12215" s="55" t="s">
        <v>267</v>
      </c>
      <c r="E12215" s="55" t="s">
        <v>392</v>
      </c>
      <c r="F12215" s="55">
        <v>12</v>
      </c>
      <c r="G12215" s="55">
        <v>0</v>
      </c>
    </row>
    <row r="12216" spans="2:7">
      <c r="B12216" s="55" t="s">
        <v>5093</v>
      </c>
      <c r="C12216" s="55" t="s">
        <v>96</v>
      </c>
      <c r="D12216" s="55" t="s">
        <v>267</v>
      </c>
      <c r="E12216" s="55" t="s">
        <v>413</v>
      </c>
      <c r="F12216" s="55">
        <v>60</v>
      </c>
      <c r="G12216" s="55">
        <v>0</v>
      </c>
    </row>
    <row r="12217" spans="2:7">
      <c r="B12217" s="55" t="s">
        <v>5093</v>
      </c>
      <c r="C12217" s="55" t="s">
        <v>96</v>
      </c>
      <c r="D12217" s="55" t="s">
        <v>267</v>
      </c>
      <c r="E12217" s="55" t="s">
        <v>544</v>
      </c>
      <c r="F12217" s="55">
        <v>0</v>
      </c>
      <c r="G12217" s="55">
        <v>6</v>
      </c>
    </row>
    <row r="12218" spans="2:7">
      <c r="B12218" s="55" t="s">
        <v>5093</v>
      </c>
      <c r="C12218" s="55" t="s">
        <v>96</v>
      </c>
      <c r="D12218" s="55" t="s">
        <v>267</v>
      </c>
      <c r="E12218" s="55" t="s">
        <v>556</v>
      </c>
      <c r="F12218" s="55">
        <v>80</v>
      </c>
      <c r="G12218" s="55">
        <v>200</v>
      </c>
    </row>
    <row r="12219" spans="2:7">
      <c r="B12219" s="55" t="s">
        <v>5093</v>
      </c>
      <c r="C12219" s="55" t="s">
        <v>96</v>
      </c>
      <c r="D12219" s="55" t="s">
        <v>269</v>
      </c>
      <c r="E12219" s="55" t="s">
        <v>595</v>
      </c>
      <c r="F12219" s="55">
        <v>0</v>
      </c>
      <c r="G12219" s="55">
        <v>1</v>
      </c>
    </row>
    <row r="12220" spans="2:7">
      <c r="B12220" s="55" t="s">
        <v>5093</v>
      </c>
      <c r="C12220" s="55" t="s">
        <v>96</v>
      </c>
      <c r="D12220" s="55" t="s">
        <v>267</v>
      </c>
      <c r="E12220" s="55" t="s">
        <v>723</v>
      </c>
      <c r="F12220" s="55">
        <v>4</v>
      </c>
      <c r="G12220" s="55">
        <v>0</v>
      </c>
    </row>
    <row r="12221" spans="2:7">
      <c r="B12221" s="55" t="s">
        <v>5093</v>
      </c>
      <c r="C12221" s="55" t="s">
        <v>96</v>
      </c>
      <c r="D12221" s="55" t="s">
        <v>267</v>
      </c>
      <c r="E12221" s="55" t="s">
        <v>762</v>
      </c>
      <c r="F12221" s="55">
        <v>8</v>
      </c>
      <c r="G12221" s="55">
        <v>0</v>
      </c>
    </row>
    <row r="12222" spans="2:7">
      <c r="B12222" s="55" t="s">
        <v>5093</v>
      </c>
      <c r="C12222" s="55" t="s">
        <v>96</v>
      </c>
      <c r="D12222" s="55" t="s">
        <v>269</v>
      </c>
      <c r="E12222" s="55" t="s">
        <v>762</v>
      </c>
      <c r="F12222" s="55">
        <v>40</v>
      </c>
      <c r="G12222" s="55">
        <v>38</v>
      </c>
    </row>
    <row r="12223" spans="2:7">
      <c r="B12223" s="55" t="s">
        <v>5093</v>
      </c>
      <c r="C12223" s="55" t="s">
        <v>96</v>
      </c>
      <c r="D12223" s="55" t="s">
        <v>270</v>
      </c>
      <c r="E12223" s="55" t="s">
        <v>762</v>
      </c>
      <c r="F12223" s="55">
        <v>20</v>
      </c>
      <c r="G12223" s="55">
        <v>30</v>
      </c>
    </row>
    <row r="12224" spans="2:7">
      <c r="B12224" s="55" t="s">
        <v>5093</v>
      </c>
      <c r="C12224" s="55" t="s">
        <v>96</v>
      </c>
      <c r="D12224" s="55" t="s">
        <v>267</v>
      </c>
      <c r="E12224" s="55" t="s">
        <v>775</v>
      </c>
      <c r="F12224" s="55">
        <v>44</v>
      </c>
      <c r="G12224" s="55">
        <v>0</v>
      </c>
    </row>
    <row r="12225" spans="2:7">
      <c r="B12225" s="55" t="s">
        <v>5093</v>
      </c>
      <c r="C12225" s="55" t="s">
        <v>96</v>
      </c>
      <c r="D12225" s="55" t="s">
        <v>267</v>
      </c>
      <c r="E12225" s="55" t="s">
        <v>840</v>
      </c>
      <c r="F12225" s="55">
        <v>130</v>
      </c>
      <c r="G12225" s="55">
        <v>0</v>
      </c>
    </row>
    <row r="12226" spans="2:7">
      <c r="B12226" s="55" t="s">
        <v>5093</v>
      </c>
      <c r="C12226" s="55" t="s">
        <v>845</v>
      </c>
      <c r="D12226" s="55" t="s">
        <v>269</v>
      </c>
      <c r="E12226" s="55" t="s">
        <v>873</v>
      </c>
      <c r="F12226" s="55">
        <v>2</v>
      </c>
      <c r="G12226" s="55">
        <v>0</v>
      </c>
    </row>
    <row r="12227" spans="2:7">
      <c r="B12227" s="55" t="s">
        <v>5093</v>
      </c>
      <c r="C12227" s="55" t="s">
        <v>845</v>
      </c>
      <c r="D12227" s="55" t="s">
        <v>267</v>
      </c>
      <c r="E12227" s="55" t="s">
        <v>906</v>
      </c>
      <c r="F12227" s="55">
        <v>6</v>
      </c>
      <c r="G12227" s="55">
        <v>111</v>
      </c>
    </row>
    <row r="12228" spans="2:7">
      <c r="B12228" s="55" t="s">
        <v>5093</v>
      </c>
      <c r="C12228" s="55" t="s">
        <v>845</v>
      </c>
      <c r="D12228" s="55" t="s">
        <v>269</v>
      </c>
      <c r="E12228" s="55" t="s">
        <v>906</v>
      </c>
      <c r="F12228" s="55">
        <v>1</v>
      </c>
      <c r="G12228" s="55">
        <v>16</v>
      </c>
    </row>
    <row r="12229" spans="2:7">
      <c r="B12229" s="55" t="s">
        <v>5093</v>
      </c>
      <c r="C12229" s="55" t="s">
        <v>845</v>
      </c>
      <c r="D12229" s="55" t="s">
        <v>270</v>
      </c>
      <c r="E12229" s="55" t="s">
        <v>906</v>
      </c>
      <c r="F12229" s="55">
        <v>1</v>
      </c>
      <c r="G12229" s="55">
        <v>10</v>
      </c>
    </row>
    <row r="12230" spans="2:7">
      <c r="B12230" s="55" t="s">
        <v>5093</v>
      </c>
      <c r="C12230" s="55" t="s">
        <v>845</v>
      </c>
      <c r="D12230" s="55" t="s">
        <v>267</v>
      </c>
      <c r="E12230" s="55" t="s">
        <v>951</v>
      </c>
      <c r="F12230" s="55">
        <v>0</v>
      </c>
      <c r="G12230" s="55">
        <v>10</v>
      </c>
    </row>
    <row r="12231" spans="2:7">
      <c r="B12231" s="55" t="s">
        <v>5093</v>
      </c>
      <c r="C12231" s="55" t="s">
        <v>845</v>
      </c>
      <c r="D12231" s="55" t="s">
        <v>267</v>
      </c>
      <c r="E12231" s="55" t="s">
        <v>1009</v>
      </c>
      <c r="F12231" s="55">
        <v>66</v>
      </c>
      <c r="G12231" s="55">
        <v>60</v>
      </c>
    </row>
    <row r="12232" spans="2:7">
      <c r="B12232" s="55" t="s">
        <v>5093</v>
      </c>
      <c r="C12232" s="55" t="s">
        <v>102</v>
      </c>
      <c r="D12232" s="55" t="s">
        <v>267</v>
      </c>
      <c r="E12232" s="55" t="s">
        <v>1026</v>
      </c>
      <c r="F12232" s="55">
        <v>10</v>
      </c>
      <c r="G12232" s="55">
        <v>0</v>
      </c>
    </row>
    <row r="12233" spans="2:7">
      <c r="B12233" s="55" t="s">
        <v>5093</v>
      </c>
      <c r="C12233" s="55" t="s">
        <v>102</v>
      </c>
      <c r="D12233" s="55" t="s">
        <v>269</v>
      </c>
      <c r="E12233" s="55" t="s">
        <v>1026</v>
      </c>
      <c r="F12233" s="55">
        <v>15</v>
      </c>
      <c r="G12233" s="55">
        <v>9</v>
      </c>
    </row>
    <row r="12234" spans="2:7">
      <c r="B12234" s="55" t="s">
        <v>5093</v>
      </c>
      <c r="C12234" s="55" t="s">
        <v>102</v>
      </c>
      <c r="D12234" s="55" t="s">
        <v>270</v>
      </c>
      <c r="E12234" s="55" t="s">
        <v>1026</v>
      </c>
      <c r="F12234" s="55">
        <v>188</v>
      </c>
      <c r="G12234" s="55">
        <v>244</v>
      </c>
    </row>
    <row r="12235" spans="2:7">
      <c r="B12235" s="55" t="s">
        <v>5093</v>
      </c>
      <c r="C12235" s="55" t="s">
        <v>102</v>
      </c>
      <c r="D12235" s="55" t="s">
        <v>267</v>
      </c>
      <c r="E12235" s="55" t="s">
        <v>1028</v>
      </c>
      <c r="F12235" s="55">
        <v>0</v>
      </c>
      <c r="G12235" s="55">
        <v>4</v>
      </c>
    </row>
    <row r="12236" spans="2:7">
      <c r="B12236" s="55" t="s">
        <v>5093</v>
      </c>
      <c r="C12236" s="55" t="s">
        <v>102</v>
      </c>
      <c r="D12236" s="55" t="s">
        <v>269</v>
      </c>
      <c r="E12236" s="55" t="s">
        <v>1030</v>
      </c>
      <c r="F12236" s="55">
        <v>3</v>
      </c>
      <c r="G12236" s="55">
        <v>0</v>
      </c>
    </row>
    <row r="12237" spans="2:7">
      <c r="B12237" s="55" t="s">
        <v>5093</v>
      </c>
      <c r="C12237" s="55" t="s">
        <v>102</v>
      </c>
      <c r="D12237" s="55" t="s">
        <v>269</v>
      </c>
      <c r="E12237" s="55" t="s">
        <v>1040</v>
      </c>
      <c r="F12237" s="55">
        <v>24</v>
      </c>
      <c r="G12237" s="55">
        <v>0</v>
      </c>
    </row>
    <row r="12238" spans="2:7">
      <c r="B12238" s="55" t="s">
        <v>5093</v>
      </c>
      <c r="C12238" s="55" t="s">
        <v>102</v>
      </c>
      <c r="D12238" s="55" t="s">
        <v>270</v>
      </c>
      <c r="E12238" s="55" t="s">
        <v>1040</v>
      </c>
      <c r="F12238" s="55">
        <v>12</v>
      </c>
      <c r="G12238" s="55">
        <v>0</v>
      </c>
    </row>
    <row r="12239" spans="2:7">
      <c r="B12239" s="55" t="s">
        <v>5093</v>
      </c>
      <c r="C12239" s="55" t="s">
        <v>1041</v>
      </c>
      <c r="D12239" s="55" t="s">
        <v>267</v>
      </c>
      <c r="E12239" s="55" t="s">
        <v>1053</v>
      </c>
      <c r="F12239" s="55">
        <v>0</v>
      </c>
      <c r="G12239" s="55">
        <v>2</v>
      </c>
    </row>
    <row r="12240" spans="2:7">
      <c r="B12240" s="55" t="s">
        <v>5093</v>
      </c>
      <c r="C12240" s="55" t="s">
        <v>1041</v>
      </c>
      <c r="D12240" s="55" t="s">
        <v>267</v>
      </c>
      <c r="E12240" s="55" t="s">
        <v>1068</v>
      </c>
      <c r="F12240" s="55">
        <v>5</v>
      </c>
      <c r="G12240" s="55">
        <v>0</v>
      </c>
    </row>
    <row r="12241" spans="2:7">
      <c r="B12241" s="55" t="s">
        <v>5093</v>
      </c>
      <c r="C12241" s="55" t="s">
        <v>1041</v>
      </c>
      <c r="D12241" s="55" t="s">
        <v>267</v>
      </c>
      <c r="E12241" s="55" t="s">
        <v>1131</v>
      </c>
      <c r="F12241" s="55">
        <v>29</v>
      </c>
      <c r="G12241" s="55">
        <v>304</v>
      </c>
    </row>
    <row r="12242" spans="2:7">
      <c r="B12242" s="55" t="s">
        <v>5093</v>
      </c>
      <c r="C12242" s="55" t="s">
        <v>1041</v>
      </c>
      <c r="D12242" s="55" t="s">
        <v>269</v>
      </c>
      <c r="E12242" s="55" t="s">
        <v>1131</v>
      </c>
      <c r="F12242" s="55">
        <v>656</v>
      </c>
      <c r="G12242" s="55">
        <v>1700</v>
      </c>
    </row>
    <row r="12243" spans="2:7">
      <c r="B12243" s="55" t="s">
        <v>5093</v>
      </c>
      <c r="C12243" s="55" t="s">
        <v>1041</v>
      </c>
      <c r="D12243" s="55" t="s">
        <v>270</v>
      </c>
      <c r="E12243" s="55" t="s">
        <v>1131</v>
      </c>
      <c r="F12243" s="55">
        <v>40</v>
      </c>
      <c r="G12243" s="55">
        <v>50</v>
      </c>
    </row>
    <row r="12244" spans="2:7">
      <c r="B12244" s="55" t="s">
        <v>5093</v>
      </c>
      <c r="C12244" s="55" t="s">
        <v>1137</v>
      </c>
      <c r="D12244" s="55" t="s">
        <v>267</v>
      </c>
      <c r="E12244" s="55" t="s">
        <v>1153</v>
      </c>
      <c r="F12244" s="55">
        <v>7</v>
      </c>
      <c r="G12244" s="55">
        <v>1</v>
      </c>
    </row>
    <row r="12245" spans="2:7">
      <c r="B12245" s="55" t="s">
        <v>5093</v>
      </c>
      <c r="C12245" s="55" t="s">
        <v>1137</v>
      </c>
      <c r="D12245" s="55" t="s">
        <v>267</v>
      </c>
      <c r="E12245" s="55" t="s">
        <v>1203</v>
      </c>
      <c r="F12245" s="55">
        <v>59</v>
      </c>
      <c r="G12245" s="55">
        <v>10</v>
      </c>
    </row>
    <row r="12246" spans="2:7">
      <c r="B12246" s="55" t="s">
        <v>5093</v>
      </c>
      <c r="C12246" s="55" t="s">
        <v>1137</v>
      </c>
      <c r="D12246" s="55" t="s">
        <v>267</v>
      </c>
      <c r="E12246" s="55" t="s">
        <v>1221</v>
      </c>
      <c r="F12246" s="55">
        <v>0</v>
      </c>
      <c r="G12246" s="55">
        <v>2</v>
      </c>
    </row>
    <row r="12247" spans="2:7">
      <c r="B12247" s="55" t="s">
        <v>5093</v>
      </c>
      <c r="C12247" s="55" t="s">
        <v>1137</v>
      </c>
      <c r="D12247" s="55" t="s">
        <v>269</v>
      </c>
      <c r="E12247" s="55" t="s">
        <v>1221</v>
      </c>
      <c r="F12247" s="55">
        <v>4</v>
      </c>
      <c r="G12247" s="55">
        <v>0</v>
      </c>
    </row>
    <row r="12248" spans="2:7">
      <c r="B12248" s="55" t="s">
        <v>5093</v>
      </c>
      <c r="C12248" s="55" t="s">
        <v>1137</v>
      </c>
      <c r="D12248" s="55" t="s">
        <v>267</v>
      </c>
      <c r="E12248" s="55" t="s">
        <v>1249</v>
      </c>
      <c r="F12248" s="55">
        <v>74</v>
      </c>
      <c r="G12248" s="55">
        <v>291</v>
      </c>
    </row>
    <row r="12249" spans="2:7">
      <c r="B12249" s="55" t="s">
        <v>5093</v>
      </c>
      <c r="C12249" s="55" t="s">
        <v>1137</v>
      </c>
      <c r="D12249" s="55" t="s">
        <v>267</v>
      </c>
      <c r="E12249" s="55" t="s">
        <v>1307</v>
      </c>
      <c r="F12249" s="55">
        <v>0</v>
      </c>
      <c r="G12249" s="55">
        <v>2</v>
      </c>
    </row>
    <row r="12250" spans="2:7">
      <c r="B12250" s="55" t="s">
        <v>5093</v>
      </c>
      <c r="C12250" s="55" t="s">
        <v>1137</v>
      </c>
      <c r="D12250" s="55" t="s">
        <v>267</v>
      </c>
      <c r="E12250" s="55" t="s">
        <v>1311</v>
      </c>
      <c r="F12250" s="55">
        <v>12</v>
      </c>
      <c r="G12250" s="55">
        <v>0</v>
      </c>
    </row>
    <row r="12251" spans="2:7">
      <c r="B12251" s="55" t="s">
        <v>5093</v>
      </c>
      <c r="C12251" s="55" t="s">
        <v>1137</v>
      </c>
      <c r="D12251" s="55" t="s">
        <v>270</v>
      </c>
      <c r="E12251" s="55" t="s">
        <v>1311</v>
      </c>
      <c r="F12251" s="55">
        <v>2</v>
      </c>
      <c r="G12251" s="55">
        <v>0</v>
      </c>
    </row>
    <row r="12252" spans="2:7">
      <c r="B12252" s="55" t="s">
        <v>5093</v>
      </c>
      <c r="C12252" s="55" t="s">
        <v>1137</v>
      </c>
      <c r="D12252" s="55" t="s">
        <v>269</v>
      </c>
      <c r="E12252" s="55" t="s">
        <v>1341</v>
      </c>
      <c r="F12252" s="55">
        <v>2</v>
      </c>
      <c r="G12252" s="55">
        <v>0</v>
      </c>
    </row>
    <row r="12253" spans="2:7">
      <c r="B12253" s="55" t="s">
        <v>5093</v>
      </c>
      <c r="C12253" s="55" t="s">
        <v>1353</v>
      </c>
      <c r="D12253" s="55" t="s">
        <v>269</v>
      </c>
      <c r="E12253" s="55" t="s">
        <v>1406</v>
      </c>
      <c r="F12253" s="55">
        <v>0</v>
      </c>
      <c r="G12253" s="55">
        <v>2</v>
      </c>
    </row>
    <row r="12254" spans="2:7">
      <c r="B12254" s="55" t="s">
        <v>5093</v>
      </c>
      <c r="C12254" s="55" t="s">
        <v>1353</v>
      </c>
      <c r="D12254" s="55" t="s">
        <v>270</v>
      </c>
      <c r="E12254" s="55" t="s">
        <v>1406</v>
      </c>
      <c r="F12254" s="55">
        <v>0</v>
      </c>
      <c r="G12254" s="55">
        <v>2</v>
      </c>
    </row>
    <row r="12255" spans="2:7">
      <c r="B12255" s="55" t="s">
        <v>5093</v>
      </c>
      <c r="C12255" s="55" t="s">
        <v>1353</v>
      </c>
      <c r="D12255" s="55" t="s">
        <v>267</v>
      </c>
      <c r="E12255" s="55" t="s">
        <v>1455</v>
      </c>
      <c r="F12255" s="55">
        <v>2</v>
      </c>
      <c r="G12255" s="55">
        <v>0</v>
      </c>
    </row>
    <row r="12256" spans="2:7">
      <c r="B12256" s="55" t="s">
        <v>5093</v>
      </c>
      <c r="C12256" s="55" t="s">
        <v>1353</v>
      </c>
      <c r="D12256" s="55" t="s">
        <v>270</v>
      </c>
      <c r="E12256" s="55" t="s">
        <v>1455</v>
      </c>
      <c r="F12256" s="55">
        <v>0</v>
      </c>
      <c r="G12256" s="55">
        <v>2</v>
      </c>
    </row>
    <row r="12257" spans="2:7">
      <c r="B12257" s="55" t="s">
        <v>5093</v>
      </c>
      <c r="C12257" s="55" t="s">
        <v>114</v>
      </c>
      <c r="D12257" s="55" t="s">
        <v>269</v>
      </c>
      <c r="E12257" s="55" t="s">
        <v>1573</v>
      </c>
      <c r="F12257" s="55">
        <v>1</v>
      </c>
      <c r="G12257" s="55">
        <v>1</v>
      </c>
    </row>
    <row r="12258" spans="2:7">
      <c r="B12258" s="55" t="s">
        <v>5093</v>
      </c>
      <c r="C12258" s="55" t="s">
        <v>120</v>
      </c>
      <c r="D12258" s="55" t="s">
        <v>267</v>
      </c>
      <c r="E12258" s="55" t="s">
        <v>1668</v>
      </c>
      <c r="F12258" s="55">
        <v>0</v>
      </c>
      <c r="G12258" s="55">
        <v>3</v>
      </c>
    </row>
    <row r="12259" spans="2:7">
      <c r="B12259" s="55" t="s">
        <v>5093</v>
      </c>
      <c r="C12259" s="55" t="s">
        <v>120</v>
      </c>
      <c r="D12259" s="55" t="s">
        <v>267</v>
      </c>
      <c r="E12259" s="55" t="s">
        <v>1681</v>
      </c>
      <c r="F12259" s="55">
        <v>6</v>
      </c>
      <c r="G12259" s="55">
        <v>0</v>
      </c>
    </row>
    <row r="12260" spans="2:7">
      <c r="B12260" s="55" t="s">
        <v>5093</v>
      </c>
      <c r="C12260" s="55" t="s">
        <v>120</v>
      </c>
      <c r="D12260" s="55" t="s">
        <v>267</v>
      </c>
      <c r="E12260" s="55" t="s">
        <v>1717</v>
      </c>
      <c r="F12260" s="55">
        <v>2</v>
      </c>
      <c r="G12260" s="55">
        <v>0</v>
      </c>
    </row>
    <row r="12261" spans="2:7">
      <c r="B12261" s="55" t="s">
        <v>5093</v>
      </c>
      <c r="C12261" s="55" t="s">
        <v>120</v>
      </c>
      <c r="D12261" s="55" t="s">
        <v>269</v>
      </c>
      <c r="E12261" s="55" t="s">
        <v>1717</v>
      </c>
      <c r="F12261" s="55">
        <v>10</v>
      </c>
      <c r="G12261" s="55">
        <v>7</v>
      </c>
    </row>
    <row r="12262" spans="2:7">
      <c r="B12262" s="55" t="s">
        <v>5093</v>
      </c>
      <c r="C12262" s="55" t="s">
        <v>120</v>
      </c>
      <c r="D12262" s="55" t="s">
        <v>270</v>
      </c>
      <c r="E12262" s="55" t="s">
        <v>1717</v>
      </c>
      <c r="F12262" s="55">
        <v>2</v>
      </c>
      <c r="G12262" s="55">
        <v>7</v>
      </c>
    </row>
    <row r="12263" spans="2:7">
      <c r="B12263" s="55" t="s">
        <v>5093</v>
      </c>
      <c r="C12263" s="55" t="s">
        <v>120</v>
      </c>
      <c r="D12263" s="55" t="s">
        <v>267</v>
      </c>
      <c r="E12263" s="55" t="s">
        <v>1727</v>
      </c>
      <c r="F12263" s="55">
        <v>5</v>
      </c>
      <c r="G12263" s="55">
        <v>6</v>
      </c>
    </row>
    <row r="12264" spans="2:7">
      <c r="B12264" s="55" t="s">
        <v>5093</v>
      </c>
      <c r="C12264" s="55" t="s">
        <v>120</v>
      </c>
      <c r="D12264" s="55" t="s">
        <v>269</v>
      </c>
      <c r="E12264" s="55" t="s">
        <v>1727</v>
      </c>
      <c r="F12264" s="55">
        <v>0</v>
      </c>
      <c r="G12264" s="55">
        <v>2</v>
      </c>
    </row>
    <row r="12265" spans="2:7">
      <c r="B12265" s="55" t="s">
        <v>5093</v>
      </c>
      <c r="C12265" s="55" t="s">
        <v>120</v>
      </c>
      <c r="D12265" s="55" t="s">
        <v>270</v>
      </c>
      <c r="E12265" s="55" t="s">
        <v>1727</v>
      </c>
      <c r="F12265" s="55">
        <v>0</v>
      </c>
      <c r="G12265" s="55">
        <v>1</v>
      </c>
    </row>
    <row r="12266" spans="2:7">
      <c r="B12266" s="55" t="s">
        <v>5093</v>
      </c>
      <c r="C12266" s="55" t="s">
        <v>120</v>
      </c>
      <c r="D12266" s="55" t="s">
        <v>267</v>
      </c>
      <c r="E12266" s="55" t="s">
        <v>1792</v>
      </c>
      <c r="F12266" s="55">
        <v>1</v>
      </c>
      <c r="G12266" s="55">
        <v>2</v>
      </c>
    </row>
    <row r="12267" spans="2:7">
      <c r="B12267" s="55" t="s">
        <v>5093</v>
      </c>
      <c r="C12267" s="55" t="s">
        <v>120</v>
      </c>
      <c r="D12267" s="55" t="s">
        <v>267</v>
      </c>
      <c r="E12267" s="55" t="s">
        <v>1793</v>
      </c>
      <c r="F12267" s="55">
        <v>71</v>
      </c>
      <c r="G12267" s="55">
        <v>17</v>
      </c>
    </row>
    <row r="12268" spans="2:7">
      <c r="B12268" s="55" t="s">
        <v>5093</v>
      </c>
      <c r="C12268" s="55" t="s">
        <v>120</v>
      </c>
      <c r="D12268" s="55" t="s">
        <v>267</v>
      </c>
      <c r="E12268" s="55" t="s">
        <v>1864</v>
      </c>
      <c r="F12268" s="55">
        <v>0</v>
      </c>
      <c r="G12268" s="55">
        <v>12</v>
      </c>
    </row>
    <row r="12269" spans="2:7">
      <c r="B12269" s="55" t="s">
        <v>5093</v>
      </c>
      <c r="C12269" s="55" t="s">
        <v>120</v>
      </c>
      <c r="D12269" s="55" t="s">
        <v>269</v>
      </c>
      <c r="E12269" s="55" t="s">
        <v>1921</v>
      </c>
      <c r="F12269" s="55">
        <v>9</v>
      </c>
      <c r="G12269" s="55">
        <v>0</v>
      </c>
    </row>
    <row r="12270" spans="2:7">
      <c r="B12270" s="55" t="s">
        <v>5093</v>
      </c>
      <c r="C12270" s="55" t="s">
        <v>120</v>
      </c>
      <c r="D12270" s="55" t="s">
        <v>267</v>
      </c>
      <c r="E12270" s="55" t="s">
        <v>1952</v>
      </c>
      <c r="F12270" s="55">
        <v>82</v>
      </c>
      <c r="G12270" s="55">
        <v>49</v>
      </c>
    </row>
    <row r="12271" spans="2:7">
      <c r="B12271" s="55" t="s">
        <v>5093</v>
      </c>
      <c r="C12271" s="55" t="s">
        <v>120</v>
      </c>
      <c r="D12271" s="55" t="s">
        <v>269</v>
      </c>
      <c r="E12271" s="55" t="s">
        <v>1979</v>
      </c>
      <c r="F12271" s="55">
        <v>1</v>
      </c>
      <c r="G12271" s="55">
        <v>0</v>
      </c>
    </row>
    <row r="12272" spans="2:7">
      <c r="B12272" s="55" t="s">
        <v>5093</v>
      </c>
      <c r="C12272" s="55" t="s">
        <v>120</v>
      </c>
      <c r="D12272" s="55" t="s">
        <v>267</v>
      </c>
      <c r="E12272" s="55" t="s">
        <v>1993</v>
      </c>
      <c r="F12272" s="55">
        <v>22</v>
      </c>
      <c r="G12272" s="55">
        <v>6</v>
      </c>
    </row>
    <row r="12273" spans="2:7">
      <c r="B12273" s="55" t="s">
        <v>5093</v>
      </c>
      <c r="C12273" s="55" t="s">
        <v>120</v>
      </c>
      <c r="D12273" s="55" t="s">
        <v>267</v>
      </c>
      <c r="E12273" s="55" t="s">
        <v>1999</v>
      </c>
      <c r="F12273" s="55">
        <v>0</v>
      </c>
      <c r="G12273" s="55">
        <v>1</v>
      </c>
    </row>
    <row r="12274" spans="2:7">
      <c r="B12274" s="55" t="s">
        <v>5093</v>
      </c>
      <c r="C12274" s="55" t="s">
        <v>120</v>
      </c>
      <c r="D12274" s="55" t="s">
        <v>269</v>
      </c>
      <c r="E12274" s="55" t="s">
        <v>1999</v>
      </c>
      <c r="F12274" s="55">
        <v>0</v>
      </c>
      <c r="G12274" s="55">
        <v>1</v>
      </c>
    </row>
    <row r="12275" spans="2:7">
      <c r="B12275" s="55" t="s">
        <v>5093</v>
      </c>
      <c r="C12275" s="55" t="s">
        <v>120</v>
      </c>
      <c r="D12275" s="55" t="s">
        <v>270</v>
      </c>
      <c r="E12275" s="55" t="s">
        <v>1999</v>
      </c>
      <c r="F12275" s="55">
        <v>0</v>
      </c>
      <c r="G12275" s="55">
        <v>29</v>
      </c>
    </row>
    <row r="12276" spans="2:7">
      <c r="B12276" s="55" t="s">
        <v>5093</v>
      </c>
      <c r="C12276" s="55" t="s">
        <v>120</v>
      </c>
      <c r="D12276" s="55" t="s">
        <v>267</v>
      </c>
      <c r="E12276" s="55" t="s">
        <v>2004</v>
      </c>
      <c r="F12276" s="55">
        <v>2</v>
      </c>
      <c r="G12276" s="55">
        <v>0</v>
      </c>
    </row>
    <row r="12277" spans="2:7">
      <c r="B12277" s="55" t="s">
        <v>5093</v>
      </c>
      <c r="C12277" s="55" t="s">
        <v>120</v>
      </c>
      <c r="D12277" s="55" t="s">
        <v>267</v>
      </c>
      <c r="E12277" s="55" t="s">
        <v>2014</v>
      </c>
      <c r="F12277" s="55">
        <v>20</v>
      </c>
      <c r="G12277" s="55">
        <v>20</v>
      </c>
    </row>
    <row r="12278" spans="2:7">
      <c r="B12278" s="55" t="s">
        <v>5093</v>
      </c>
      <c r="C12278" s="55" t="s">
        <v>120</v>
      </c>
      <c r="D12278" s="55" t="s">
        <v>267</v>
      </c>
      <c r="E12278" s="55" t="s">
        <v>2052</v>
      </c>
      <c r="F12278" s="55">
        <v>30</v>
      </c>
      <c r="G12278" s="55">
        <v>0</v>
      </c>
    </row>
    <row r="12279" spans="2:7">
      <c r="B12279" s="55" t="s">
        <v>5093</v>
      </c>
      <c r="C12279" s="55" t="s">
        <v>120</v>
      </c>
      <c r="D12279" s="55" t="s">
        <v>270</v>
      </c>
      <c r="E12279" s="55" t="s">
        <v>2052</v>
      </c>
      <c r="F12279" s="55">
        <v>0</v>
      </c>
      <c r="G12279" s="55">
        <v>4</v>
      </c>
    </row>
    <row r="12280" spans="2:7">
      <c r="B12280" s="55" t="s">
        <v>5093</v>
      </c>
      <c r="C12280" s="55" t="s">
        <v>120</v>
      </c>
      <c r="D12280" s="55" t="s">
        <v>267</v>
      </c>
      <c r="E12280" s="55" t="s">
        <v>2067</v>
      </c>
      <c r="F12280" s="55">
        <v>2</v>
      </c>
      <c r="G12280" s="55">
        <v>0</v>
      </c>
    </row>
    <row r="12281" spans="2:7">
      <c r="B12281" s="55" t="s">
        <v>5093</v>
      </c>
      <c r="C12281" s="55" t="s">
        <v>120</v>
      </c>
      <c r="D12281" s="55" t="s">
        <v>267</v>
      </c>
      <c r="E12281" s="55" t="s">
        <v>2100</v>
      </c>
      <c r="F12281" s="55">
        <v>9</v>
      </c>
      <c r="G12281" s="55">
        <v>3</v>
      </c>
    </row>
    <row r="12282" spans="2:7">
      <c r="B12282" s="55" t="s">
        <v>5093</v>
      </c>
      <c r="C12282" s="55" t="s">
        <v>120</v>
      </c>
      <c r="D12282" s="55" t="s">
        <v>267</v>
      </c>
      <c r="E12282" s="55" t="s">
        <v>2133</v>
      </c>
      <c r="F12282" s="55">
        <v>0</v>
      </c>
      <c r="G12282" s="55">
        <v>240</v>
      </c>
    </row>
    <row r="12283" spans="2:7">
      <c r="B12283" s="55" t="s">
        <v>5093</v>
      </c>
      <c r="C12283" s="55" t="s">
        <v>120</v>
      </c>
      <c r="D12283" s="55" t="s">
        <v>267</v>
      </c>
      <c r="E12283" s="55" t="s">
        <v>2164</v>
      </c>
      <c r="F12283" s="55">
        <v>1</v>
      </c>
      <c r="G12283" s="55">
        <v>0</v>
      </c>
    </row>
    <row r="12284" spans="2:7">
      <c r="B12284" s="55" t="s">
        <v>5093</v>
      </c>
      <c r="C12284" s="55" t="s">
        <v>120</v>
      </c>
      <c r="D12284" s="55" t="s">
        <v>267</v>
      </c>
      <c r="E12284" s="55" t="s">
        <v>2183</v>
      </c>
      <c r="F12284" s="55">
        <v>3</v>
      </c>
      <c r="G12284" s="55">
        <v>3</v>
      </c>
    </row>
    <row r="12285" spans="2:7">
      <c r="B12285" s="55" t="s">
        <v>5093</v>
      </c>
      <c r="C12285" s="55" t="s">
        <v>120</v>
      </c>
      <c r="D12285" s="55" t="s">
        <v>269</v>
      </c>
      <c r="E12285" s="55" t="s">
        <v>2183</v>
      </c>
      <c r="F12285" s="55">
        <v>3</v>
      </c>
      <c r="G12285" s="55">
        <v>5</v>
      </c>
    </row>
    <row r="12286" spans="2:7">
      <c r="B12286" s="55" t="s">
        <v>5093</v>
      </c>
      <c r="C12286" s="55" t="s">
        <v>120</v>
      </c>
      <c r="D12286" s="55" t="s">
        <v>267</v>
      </c>
      <c r="E12286" s="55" t="s">
        <v>2184</v>
      </c>
      <c r="F12286" s="55">
        <v>1</v>
      </c>
      <c r="G12286" s="55">
        <v>3</v>
      </c>
    </row>
    <row r="12287" spans="2:7">
      <c r="B12287" s="55" t="s">
        <v>5093</v>
      </c>
      <c r="C12287" s="55" t="s">
        <v>120</v>
      </c>
      <c r="D12287" s="55" t="s">
        <v>269</v>
      </c>
      <c r="E12287" s="55" t="s">
        <v>2184</v>
      </c>
      <c r="F12287" s="55">
        <v>0</v>
      </c>
      <c r="G12287" s="55">
        <v>1</v>
      </c>
    </row>
    <row r="12288" spans="2:7">
      <c r="B12288" s="55" t="s">
        <v>5093</v>
      </c>
      <c r="C12288" s="55" t="s">
        <v>120</v>
      </c>
      <c r="D12288" s="55" t="s">
        <v>267</v>
      </c>
      <c r="E12288" s="55" t="s">
        <v>2185</v>
      </c>
      <c r="F12288" s="55">
        <v>5</v>
      </c>
      <c r="G12288" s="55">
        <v>1</v>
      </c>
    </row>
    <row r="12289" spans="2:7">
      <c r="B12289" s="55" t="s">
        <v>5093</v>
      </c>
      <c r="C12289" s="55" t="s">
        <v>120</v>
      </c>
      <c r="D12289" s="55" t="s">
        <v>267</v>
      </c>
      <c r="E12289" s="55" t="s">
        <v>2227</v>
      </c>
      <c r="F12289" s="55">
        <v>2</v>
      </c>
      <c r="G12289" s="55">
        <v>2</v>
      </c>
    </row>
    <row r="12290" spans="2:7">
      <c r="B12290" s="55" t="s">
        <v>5093</v>
      </c>
      <c r="C12290" s="55" t="s">
        <v>120</v>
      </c>
      <c r="D12290" s="55" t="s">
        <v>267</v>
      </c>
      <c r="E12290" s="55" t="s">
        <v>2236</v>
      </c>
      <c r="F12290" s="55">
        <v>1</v>
      </c>
      <c r="G12290" s="55">
        <v>1</v>
      </c>
    </row>
    <row r="12291" spans="2:7">
      <c r="B12291" s="55" t="s">
        <v>5093</v>
      </c>
      <c r="C12291" s="55" t="s">
        <v>120</v>
      </c>
      <c r="D12291" s="55" t="s">
        <v>269</v>
      </c>
      <c r="E12291" s="55" t="s">
        <v>2236</v>
      </c>
      <c r="F12291" s="55">
        <v>0</v>
      </c>
      <c r="G12291" s="55">
        <v>1</v>
      </c>
    </row>
    <row r="12292" spans="2:7">
      <c r="B12292" s="55" t="s">
        <v>5093</v>
      </c>
      <c r="C12292" s="55" t="s">
        <v>120</v>
      </c>
      <c r="D12292" s="55" t="s">
        <v>269</v>
      </c>
      <c r="E12292" s="55" t="s">
        <v>5095</v>
      </c>
      <c r="F12292" s="55">
        <v>3</v>
      </c>
      <c r="G12292" s="55">
        <v>0</v>
      </c>
    </row>
    <row r="12293" spans="2:7">
      <c r="B12293" s="55" t="s">
        <v>5093</v>
      </c>
      <c r="C12293" s="55" t="s">
        <v>120</v>
      </c>
      <c r="D12293" s="55" t="s">
        <v>267</v>
      </c>
      <c r="E12293" s="55" t="s">
        <v>2424</v>
      </c>
      <c r="F12293" s="55">
        <v>0</v>
      </c>
      <c r="G12293" s="55">
        <v>2</v>
      </c>
    </row>
    <row r="12294" spans="2:7">
      <c r="B12294" s="55" t="s">
        <v>5093</v>
      </c>
      <c r="C12294" s="55" t="s">
        <v>2467</v>
      </c>
      <c r="D12294" s="55" t="s">
        <v>267</v>
      </c>
      <c r="E12294" s="55" t="s">
        <v>2468</v>
      </c>
      <c r="F12294" s="55">
        <v>16</v>
      </c>
      <c r="G12294" s="55">
        <v>0</v>
      </c>
    </row>
    <row r="12295" spans="2:7">
      <c r="B12295" s="55" t="s">
        <v>5093</v>
      </c>
      <c r="C12295" s="55" t="s">
        <v>2467</v>
      </c>
      <c r="D12295" s="55" t="s">
        <v>269</v>
      </c>
      <c r="E12295" s="55" t="s">
        <v>2468</v>
      </c>
      <c r="F12295" s="55">
        <v>6</v>
      </c>
      <c r="G12295" s="55">
        <v>8</v>
      </c>
    </row>
    <row r="12296" spans="2:7">
      <c r="B12296" s="55" t="s">
        <v>5093</v>
      </c>
      <c r="C12296" s="55" t="s">
        <v>2467</v>
      </c>
      <c r="D12296" s="55" t="s">
        <v>267</v>
      </c>
      <c r="E12296" s="55" t="s">
        <v>2482</v>
      </c>
      <c r="F12296" s="55">
        <v>18</v>
      </c>
      <c r="G12296" s="55">
        <v>12</v>
      </c>
    </row>
    <row r="12297" spans="2:7">
      <c r="B12297" s="55" t="s">
        <v>5093</v>
      </c>
      <c r="C12297" s="55" t="s">
        <v>2467</v>
      </c>
      <c r="D12297" s="55" t="s">
        <v>269</v>
      </c>
      <c r="E12297" s="55" t="s">
        <v>2482</v>
      </c>
      <c r="F12297" s="55">
        <v>2</v>
      </c>
      <c r="G12297" s="55">
        <v>6</v>
      </c>
    </row>
    <row r="12298" spans="2:7">
      <c r="B12298" s="55" t="s">
        <v>5093</v>
      </c>
      <c r="C12298" s="55" t="s">
        <v>2467</v>
      </c>
      <c r="D12298" s="55" t="s">
        <v>270</v>
      </c>
      <c r="E12298" s="55" t="s">
        <v>2482</v>
      </c>
      <c r="F12298" s="55">
        <v>1</v>
      </c>
      <c r="G12298" s="55">
        <v>0</v>
      </c>
    </row>
    <row r="12299" spans="2:7">
      <c r="B12299" s="55" t="s">
        <v>5093</v>
      </c>
      <c r="C12299" s="55" t="s">
        <v>2467</v>
      </c>
      <c r="D12299" s="55" t="s">
        <v>267</v>
      </c>
      <c r="E12299" s="55" t="s">
        <v>2524</v>
      </c>
      <c r="F12299" s="55">
        <v>0</v>
      </c>
      <c r="G12299" s="55">
        <v>2</v>
      </c>
    </row>
    <row r="12300" spans="2:7">
      <c r="B12300" s="55" t="s">
        <v>5093</v>
      </c>
      <c r="C12300" s="55" t="s">
        <v>2467</v>
      </c>
      <c r="D12300" s="55" t="s">
        <v>270</v>
      </c>
      <c r="E12300" s="55" t="s">
        <v>2524</v>
      </c>
      <c r="F12300" s="55">
        <v>2</v>
      </c>
      <c r="G12300" s="55">
        <v>0</v>
      </c>
    </row>
    <row r="12301" spans="2:7">
      <c r="B12301" s="55" t="s">
        <v>5093</v>
      </c>
      <c r="C12301" s="55" t="s">
        <v>2467</v>
      </c>
      <c r="D12301" s="55" t="s">
        <v>267</v>
      </c>
      <c r="E12301" s="55" t="s">
        <v>2552</v>
      </c>
      <c r="F12301" s="55">
        <v>5</v>
      </c>
      <c r="G12301" s="55">
        <v>5</v>
      </c>
    </row>
    <row r="12302" spans="2:7">
      <c r="B12302" s="55" t="s">
        <v>5093</v>
      </c>
      <c r="C12302" s="55" t="s">
        <v>2467</v>
      </c>
      <c r="D12302" s="55" t="s">
        <v>267</v>
      </c>
      <c r="E12302" s="55" t="s">
        <v>2561</v>
      </c>
      <c r="F12302" s="55">
        <v>6</v>
      </c>
      <c r="G12302" s="55">
        <v>0</v>
      </c>
    </row>
    <row r="12303" spans="2:7">
      <c r="B12303" s="55" t="s">
        <v>5093</v>
      </c>
      <c r="C12303" s="55" t="s">
        <v>2467</v>
      </c>
      <c r="D12303" s="55" t="s">
        <v>267</v>
      </c>
      <c r="E12303" s="55" t="s">
        <v>2569</v>
      </c>
      <c r="F12303" s="55">
        <v>2</v>
      </c>
      <c r="G12303" s="55">
        <v>0</v>
      </c>
    </row>
    <row r="12304" spans="2:7">
      <c r="B12304" s="55" t="s">
        <v>5093</v>
      </c>
      <c r="C12304" s="55" t="s">
        <v>2467</v>
      </c>
      <c r="D12304" s="55" t="s">
        <v>267</v>
      </c>
      <c r="E12304" s="55" t="s">
        <v>2592</v>
      </c>
      <c r="F12304" s="55">
        <v>4</v>
      </c>
      <c r="G12304" s="55">
        <v>3</v>
      </c>
    </row>
    <row r="12305" spans="2:7">
      <c r="B12305" s="55" t="s">
        <v>5093</v>
      </c>
      <c r="C12305" s="55" t="s">
        <v>2597</v>
      </c>
      <c r="D12305" s="55" t="s">
        <v>267</v>
      </c>
      <c r="E12305" s="55" t="s">
        <v>2629</v>
      </c>
      <c r="F12305" s="55">
        <v>6</v>
      </c>
      <c r="G12305" s="55">
        <v>0</v>
      </c>
    </row>
    <row r="12306" spans="2:7">
      <c r="B12306" s="55" t="s">
        <v>5093</v>
      </c>
      <c r="C12306" s="55" t="s">
        <v>2597</v>
      </c>
      <c r="D12306" s="55" t="s">
        <v>269</v>
      </c>
      <c r="E12306" s="55" t="s">
        <v>2656</v>
      </c>
      <c r="F12306" s="55">
        <v>1</v>
      </c>
      <c r="G12306" s="55">
        <v>1</v>
      </c>
    </row>
    <row r="12307" spans="2:7">
      <c r="B12307" s="55" t="s">
        <v>5093</v>
      </c>
      <c r="C12307" s="55" t="s">
        <v>2597</v>
      </c>
      <c r="D12307" s="55" t="s">
        <v>270</v>
      </c>
      <c r="E12307" s="55" t="s">
        <v>2656</v>
      </c>
      <c r="F12307" s="55">
        <v>7</v>
      </c>
      <c r="G12307" s="55">
        <v>3</v>
      </c>
    </row>
    <row r="12308" spans="2:7">
      <c r="B12308" s="55" t="s">
        <v>5093</v>
      </c>
      <c r="C12308" s="55" t="s">
        <v>2722</v>
      </c>
      <c r="D12308" s="55" t="s">
        <v>270</v>
      </c>
      <c r="E12308" s="55" t="s">
        <v>2746</v>
      </c>
      <c r="F12308" s="55">
        <v>8</v>
      </c>
      <c r="G12308" s="55">
        <v>0</v>
      </c>
    </row>
    <row r="12309" spans="2:7">
      <c r="B12309" s="55" t="s">
        <v>5093</v>
      </c>
      <c r="C12309" s="55" t="s">
        <v>2722</v>
      </c>
      <c r="D12309" s="55" t="s">
        <v>267</v>
      </c>
      <c r="E12309" s="55" t="s">
        <v>2749</v>
      </c>
      <c r="F12309" s="55">
        <v>0</v>
      </c>
      <c r="G12309" s="55">
        <v>10</v>
      </c>
    </row>
    <row r="12310" spans="2:7">
      <c r="B12310" s="55" t="s">
        <v>5093</v>
      </c>
      <c r="C12310" s="55" t="s">
        <v>2722</v>
      </c>
      <c r="D12310" s="55" t="s">
        <v>267</v>
      </c>
      <c r="E12310" s="55" t="s">
        <v>2781</v>
      </c>
      <c r="F12310" s="55">
        <v>4</v>
      </c>
      <c r="G12310" s="55">
        <v>0</v>
      </c>
    </row>
    <row r="12311" spans="2:7">
      <c r="B12311" s="55" t="s">
        <v>5093</v>
      </c>
      <c r="C12311" s="55" t="s">
        <v>2722</v>
      </c>
      <c r="D12311" s="55" t="s">
        <v>269</v>
      </c>
      <c r="E12311" s="55" t="s">
        <v>2781</v>
      </c>
      <c r="F12311" s="55">
        <v>0</v>
      </c>
      <c r="G12311" s="55">
        <v>3</v>
      </c>
    </row>
    <row r="12312" spans="2:7">
      <c r="B12312" s="55" t="s">
        <v>5093</v>
      </c>
      <c r="C12312" s="55" t="s">
        <v>2722</v>
      </c>
      <c r="D12312" s="55" t="s">
        <v>267</v>
      </c>
      <c r="E12312" s="55" t="s">
        <v>887</v>
      </c>
      <c r="F12312" s="55">
        <v>20</v>
      </c>
      <c r="G12312" s="55">
        <v>101</v>
      </c>
    </row>
    <row r="12313" spans="2:7">
      <c r="B12313" s="55" t="s">
        <v>5093</v>
      </c>
      <c r="C12313" s="55" t="s">
        <v>2722</v>
      </c>
      <c r="D12313" s="55" t="s">
        <v>267</v>
      </c>
      <c r="E12313" s="55" t="s">
        <v>2794</v>
      </c>
      <c r="F12313" s="55">
        <v>0</v>
      </c>
      <c r="G12313" s="55">
        <v>3</v>
      </c>
    </row>
    <row r="12314" spans="2:7">
      <c r="B12314" s="55" t="s">
        <v>5093</v>
      </c>
      <c r="C12314" s="55" t="s">
        <v>2722</v>
      </c>
      <c r="D12314" s="55" t="s">
        <v>269</v>
      </c>
      <c r="E12314" s="55" t="s">
        <v>2794</v>
      </c>
      <c r="F12314" s="55">
        <v>0</v>
      </c>
      <c r="G12314" s="55">
        <v>6</v>
      </c>
    </row>
    <row r="12315" spans="2:7">
      <c r="B12315" s="55" t="s">
        <v>5093</v>
      </c>
      <c r="C12315" s="55" t="s">
        <v>2722</v>
      </c>
      <c r="D12315" s="55" t="s">
        <v>267</v>
      </c>
      <c r="E12315" s="55" t="s">
        <v>2795</v>
      </c>
      <c r="F12315" s="55">
        <v>1</v>
      </c>
      <c r="G12315" s="55">
        <v>10</v>
      </c>
    </row>
    <row r="12316" spans="2:7">
      <c r="B12316" s="55" t="s">
        <v>5093</v>
      </c>
      <c r="C12316" s="55" t="s">
        <v>2722</v>
      </c>
      <c r="D12316" s="55" t="s">
        <v>269</v>
      </c>
      <c r="E12316" s="55" t="s">
        <v>2795</v>
      </c>
      <c r="F12316" s="55">
        <v>14</v>
      </c>
      <c r="G12316" s="55">
        <v>15</v>
      </c>
    </row>
    <row r="12317" spans="2:7">
      <c r="B12317" s="55" t="s">
        <v>5093</v>
      </c>
      <c r="C12317" s="55" t="s">
        <v>2722</v>
      </c>
      <c r="D12317" s="55" t="s">
        <v>270</v>
      </c>
      <c r="E12317" s="55" t="s">
        <v>2795</v>
      </c>
      <c r="F12317" s="55">
        <v>6</v>
      </c>
      <c r="G12317" s="55">
        <v>4</v>
      </c>
    </row>
    <row r="12318" spans="2:7">
      <c r="B12318" s="55" t="s">
        <v>5093</v>
      </c>
      <c r="C12318" s="55" t="s">
        <v>2722</v>
      </c>
      <c r="D12318" s="55" t="s">
        <v>267</v>
      </c>
      <c r="E12318" s="55" t="s">
        <v>2797</v>
      </c>
      <c r="F12318" s="55">
        <v>125</v>
      </c>
      <c r="G12318" s="55">
        <v>54</v>
      </c>
    </row>
    <row r="12319" spans="2:7">
      <c r="B12319" s="55" t="s">
        <v>5093</v>
      </c>
      <c r="C12319" s="55" t="s">
        <v>2722</v>
      </c>
      <c r="D12319" s="55" t="s">
        <v>267</v>
      </c>
      <c r="E12319" s="55" t="s">
        <v>2811</v>
      </c>
      <c r="F12319" s="55">
        <v>20</v>
      </c>
      <c r="G12319" s="55">
        <v>46</v>
      </c>
    </row>
    <row r="12320" spans="2:7">
      <c r="B12320" s="55" t="s">
        <v>5093</v>
      </c>
      <c r="C12320" s="55" t="s">
        <v>2722</v>
      </c>
      <c r="D12320" s="55" t="s">
        <v>269</v>
      </c>
      <c r="E12320" s="55" t="s">
        <v>2811</v>
      </c>
      <c r="F12320" s="55">
        <v>6</v>
      </c>
      <c r="G12320" s="55">
        <v>10</v>
      </c>
    </row>
    <row r="12321" spans="2:7">
      <c r="B12321" s="55" t="s">
        <v>5093</v>
      </c>
      <c r="C12321" s="55" t="s">
        <v>2722</v>
      </c>
      <c r="D12321" s="55" t="s">
        <v>270</v>
      </c>
      <c r="E12321" s="55" t="s">
        <v>2811</v>
      </c>
      <c r="F12321" s="55">
        <v>71</v>
      </c>
      <c r="G12321" s="55">
        <v>39</v>
      </c>
    </row>
    <row r="12322" spans="2:7">
      <c r="B12322" s="55" t="s">
        <v>5093</v>
      </c>
      <c r="C12322" s="55" t="s">
        <v>2722</v>
      </c>
      <c r="D12322" s="55" t="s">
        <v>267</v>
      </c>
      <c r="E12322" s="55" t="s">
        <v>2834</v>
      </c>
      <c r="F12322" s="55">
        <v>6</v>
      </c>
      <c r="G12322" s="55">
        <v>8</v>
      </c>
    </row>
    <row r="12323" spans="2:7">
      <c r="B12323" s="55" t="s">
        <v>5093</v>
      </c>
      <c r="C12323" s="55" t="s">
        <v>2722</v>
      </c>
      <c r="D12323" s="55" t="s">
        <v>267</v>
      </c>
      <c r="E12323" s="55" t="s">
        <v>2836</v>
      </c>
      <c r="F12323" s="55">
        <v>1</v>
      </c>
      <c r="G12323" s="55">
        <v>50</v>
      </c>
    </row>
    <row r="12324" spans="2:7">
      <c r="B12324" s="55" t="s">
        <v>5093</v>
      </c>
      <c r="C12324" s="55" t="s">
        <v>2722</v>
      </c>
      <c r="D12324" s="55" t="s">
        <v>269</v>
      </c>
      <c r="E12324" s="55" t="s">
        <v>2839</v>
      </c>
      <c r="F12324" s="55">
        <v>0</v>
      </c>
      <c r="G12324" s="55">
        <v>3</v>
      </c>
    </row>
    <row r="12325" spans="2:7">
      <c r="B12325" s="55" t="s">
        <v>5093</v>
      </c>
      <c r="C12325" s="55" t="s">
        <v>2722</v>
      </c>
      <c r="D12325" s="55" t="s">
        <v>270</v>
      </c>
      <c r="E12325" s="55" t="s">
        <v>2839</v>
      </c>
      <c r="F12325" s="55">
        <v>0</v>
      </c>
      <c r="G12325" s="55">
        <v>1</v>
      </c>
    </row>
    <row r="12326" spans="2:7">
      <c r="B12326" s="55" t="s">
        <v>5093</v>
      </c>
      <c r="C12326" s="55" t="s">
        <v>2722</v>
      </c>
      <c r="D12326" s="55" t="s">
        <v>267</v>
      </c>
      <c r="E12326" s="55" t="s">
        <v>2875</v>
      </c>
      <c r="F12326" s="55">
        <v>0</v>
      </c>
      <c r="G12326" s="55">
        <v>2</v>
      </c>
    </row>
    <row r="12327" spans="2:7">
      <c r="B12327" s="55" t="s">
        <v>5093</v>
      </c>
      <c r="C12327" s="55" t="s">
        <v>2722</v>
      </c>
      <c r="D12327" s="55" t="s">
        <v>267</v>
      </c>
      <c r="E12327" s="55" t="s">
        <v>2876</v>
      </c>
      <c r="F12327" s="55">
        <v>10</v>
      </c>
      <c r="G12327" s="55">
        <v>15</v>
      </c>
    </row>
    <row r="12328" spans="2:7">
      <c r="B12328" s="55" t="s">
        <v>5093</v>
      </c>
      <c r="C12328" s="55" t="s">
        <v>2722</v>
      </c>
      <c r="D12328" s="55" t="s">
        <v>269</v>
      </c>
      <c r="E12328" s="55" t="s">
        <v>2876</v>
      </c>
      <c r="F12328" s="55">
        <v>0</v>
      </c>
      <c r="G12328" s="55">
        <v>2</v>
      </c>
    </row>
    <row r="12329" spans="2:7">
      <c r="B12329" s="55" t="s">
        <v>5093</v>
      </c>
      <c r="C12329" s="55" t="s">
        <v>2722</v>
      </c>
      <c r="D12329" s="55" t="s">
        <v>267</v>
      </c>
      <c r="E12329" s="55" t="s">
        <v>2900</v>
      </c>
      <c r="F12329" s="55">
        <v>7</v>
      </c>
      <c r="G12329" s="55">
        <v>3</v>
      </c>
    </row>
    <row r="12330" spans="2:7">
      <c r="B12330" s="55" t="s">
        <v>5093</v>
      </c>
      <c r="C12330" s="55" t="s">
        <v>2722</v>
      </c>
      <c r="D12330" s="55" t="s">
        <v>269</v>
      </c>
      <c r="E12330" s="55" t="s">
        <v>2900</v>
      </c>
      <c r="F12330" s="55">
        <v>1</v>
      </c>
      <c r="G12330" s="55">
        <v>0</v>
      </c>
    </row>
    <row r="12331" spans="2:7">
      <c r="B12331" s="55" t="s">
        <v>5093</v>
      </c>
      <c r="C12331" s="55" t="s">
        <v>2722</v>
      </c>
      <c r="D12331" s="55" t="s">
        <v>270</v>
      </c>
      <c r="E12331" s="55" t="s">
        <v>2900</v>
      </c>
      <c r="F12331" s="55">
        <v>0</v>
      </c>
      <c r="G12331" s="55">
        <v>6</v>
      </c>
    </row>
    <row r="12332" spans="2:7">
      <c r="B12332" s="55" t="s">
        <v>5093</v>
      </c>
      <c r="C12332" s="55" t="s">
        <v>2722</v>
      </c>
      <c r="D12332" s="55" t="s">
        <v>269</v>
      </c>
      <c r="E12332" s="55" t="s">
        <v>2917</v>
      </c>
      <c r="F12332" s="55">
        <v>6</v>
      </c>
      <c r="G12332" s="55">
        <v>4</v>
      </c>
    </row>
    <row r="12333" spans="2:7">
      <c r="B12333" s="55" t="s">
        <v>5093</v>
      </c>
      <c r="C12333" s="55" t="s">
        <v>2722</v>
      </c>
      <c r="D12333" s="55" t="s">
        <v>267</v>
      </c>
      <c r="E12333" s="55" t="s">
        <v>2918</v>
      </c>
      <c r="F12333" s="55">
        <v>0</v>
      </c>
      <c r="G12333" s="55">
        <v>8</v>
      </c>
    </row>
    <row r="12334" spans="2:7">
      <c r="B12334" s="55" t="s">
        <v>5093</v>
      </c>
      <c r="C12334" s="55" t="s">
        <v>2722</v>
      </c>
      <c r="D12334" s="55" t="s">
        <v>269</v>
      </c>
      <c r="E12334" s="55" t="s">
        <v>2918</v>
      </c>
      <c r="F12334" s="55">
        <v>80</v>
      </c>
      <c r="G12334" s="55">
        <v>0</v>
      </c>
    </row>
    <row r="12335" spans="2:7">
      <c r="B12335" s="55" t="s">
        <v>5093</v>
      </c>
      <c r="C12335" s="55" t="s">
        <v>2722</v>
      </c>
      <c r="D12335" s="55" t="s">
        <v>270</v>
      </c>
      <c r="E12335" s="55" t="s">
        <v>2918</v>
      </c>
      <c r="F12335" s="55">
        <v>0</v>
      </c>
      <c r="G12335" s="55">
        <v>2</v>
      </c>
    </row>
    <row r="12336" spans="2:7">
      <c r="B12336" s="55" t="s">
        <v>5093</v>
      </c>
      <c r="C12336" s="55" t="s">
        <v>2722</v>
      </c>
      <c r="D12336" s="55" t="s">
        <v>267</v>
      </c>
      <c r="E12336" s="55" t="s">
        <v>2958</v>
      </c>
      <c r="F12336" s="55">
        <v>70</v>
      </c>
      <c r="G12336" s="55">
        <v>6</v>
      </c>
    </row>
    <row r="12337" spans="2:7">
      <c r="B12337" s="55" t="s">
        <v>5093</v>
      </c>
      <c r="C12337" s="55" t="s">
        <v>2722</v>
      </c>
      <c r="D12337" s="55" t="s">
        <v>267</v>
      </c>
      <c r="E12337" s="55" t="s">
        <v>2960</v>
      </c>
      <c r="F12337" s="55">
        <v>13</v>
      </c>
      <c r="G12337" s="55">
        <v>2</v>
      </c>
    </row>
    <row r="12338" spans="2:7">
      <c r="B12338" s="55" t="s">
        <v>5093</v>
      </c>
      <c r="C12338" s="55" t="s">
        <v>2722</v>
      </c>
      <c r="D12338" s="55" t="s">
        <v>267</v>
      </c>
      <c r="E12338" s="55" t="s">
        <v>2963</v>
      </c>
      <c r="F12338" s="55">
        <v>0</v>
      </c>
      <c r="G12338" s="55">
        <v>2</v>
      </c>
    </row>
    <row r="12339" spans="2:7">
      <c r="B12339" s="55" t="s">
        <v>5093</v>
      </c>
      <c r="C12339" s="55" t="s">
        <v>2722</v>
      </c>
      <c r="D12339" s="55" t="s">
        <v>267</v>
      </c>
      <c r="E12339" s="55" t="s">
        <v>2965</v>
      </c>
      <c r="F12339" s="55">
        <v>62</v>
      </c>
      <c r="G12339" s="55">
        <v>469</v>
      </c>
    </row>
    <row r="12340" spans="2:7">
      <c r="B12340" s="55" t="s">
        <v>5093</v>
      </c>
      <c r="C12340" s="55" t="s">
        <v>2722</v>
      </c>
      <c r="D12340" s="55" t="s">
        <v>270</v>
      </c>
      <c r="E12340" s="55" t="s">
        <v>2974</v>
      </c>
      <c r="F12340" s="55">
        <v>0</v>
      </c>
      <c r="G12340" s="55">
        <v>10</v>
      </c>
    </row>
    <row r="12341" spans="2:7">
      <c r="B12341" s="55" t="s">
        <v>5093</v>
      </c>
      <c r="C12341" s="55" t="s">
        <v>2722</v>
      </c>
      <c r="D12341" s="55" t="s">
        <v>267</v>
      </c>
      <c r="E12341" s="55" t="s">
        <v>2984</v>
      </c>
      <c r="F12341" s="55">
        <v>0</v>
      </c>
      <c r="G12341" s="55">
        <v>20</v>
      </c>
    </row>
    <row r="12342" spans="2:7">
      <c r="B12342" s="55" t="s">
        <v>5093</v>
      </c>
      <c r="C12342" s="55" t="s">
        <v>2722</v>
      </c>
      <c r="D12342" s="55" t="s">
        <v>267</v>
      </c>
      <c r="E12342" s="55" t="s">
        <v>3016</v>
      </c>
      <c r="F12342" s="55">
        <v>0</v>
      </c>
      <c r="G12342" s="55">
        <v>10</v>
      </c>
    </row>
    <row r="12343" spans="2:7">
      <c r="B12343" s="55" t="s">
        <v>5093</v>
      </c>
      <c r="C12343" s="55" t="s">
        <v>2722</v>
      </c>
      <c r="D12343" s="55" t="s">
        <v>269</v>
      </c>
      <c r="E12343" s="55" t="s">
        <v>3016</v>
      </c>
      <c r="F12343" s="55">
        <v>13</v>
      </c>
      <c r="G12343" s="55">
        <v>20</v>
      </c>
    </row>
    <row r="12344" spans="2:7">
      <c r="B12344" s="55" t="s">
        <v>5093</v>
      </c>
      <c r="C12344" s="55" t="s">
        <v>2722</v>
      </c>
      <c r="D12344" s="55" t="s">
        <v>270</v>
      </c>
      <c r="E12344" s="55" t="s">
        <v>3016</v>
      </c>
      <c r="F12344" s="55">
        <v>6</v>
      </c>
      <c r="G12344" s="55">
        <v>0</v>
      </c>
    </row>
    <row r="12345" spans="2:7">
      <c r="B12345" s="55" t="s">
        <v>5093</v>
      </c>
      <c r="C12345" s="55" t="s">
        <v>2722</v>
      </c>
      <c r="D12345" s="55" t="s">
        <v>267</v>
      </c>
      <c r="E12345" s="55" t="s">
        <v>3023</v>
      </c>
      <c r="F12345" s="55">
        <v>5</v>
      </c>
      <c r="G12345" s="55">
        <v>2</v>
      </c>
    </row>
    <row r="12346" spans="2:7">
      <c r="B12346" s="55" t="s">
        <v>5093</v>
      </c>
      <c r="C12346" s="55" t="s">
        <v>2722</v>
      </c>
      <c r="D12346" s="55" t="s">
        <v>269</v>
      </c>
      <c r="E12346" s="55" t="s">
        <v>3054</v>
      </c>
      <c r="F12346" s="55">
        <v>0</v>
      </c>
      <c r="G12346" s="55">
        <v>1</v>
      </c>
    </row>
    <row r="12347" spans="2:7">
      <c r="B12347" s="55" t="s">
        <v>5093</v>
      </c>
      <c r="C12347" s="55" t="s">
        <v>2722</v>
      </c>
      <c r="D12347" s="55" t="s">
        <v>270</v>
      </c>
      <c r="E12347" s="55" t="s">
        <v>3054</v>
      </c>
      <c r="F12347" s="55">
        <v>6</v>
      </c>
      <c r="G12347" s="55">
        <v>1</v>
      </c>
    </row>
    <row r="12348" spans="2:7">
      <c r="B12348" s="55" t="s">
        <v>5093</v>
      </c>
      <c r="C12348" s="55" t="s">
        <v>2722</v>
      </c>
      <c r="D12348" s="55" t="s">
        <v>267</v>
      </c>
      <c r="E12348" s="55" t="s">
        <v>3056</v>
      </c>
      <c r="F12348" s="55">
        <v>6</v>
      </c>
      <c r="G12348" s="55">
        <v>0</v>
      </c>
    </row>
    <row r="12349" spans="2:7">
      <c r="B12349" s="55" t="s">
        <v>5093</v>
      </c>
      <c r="C12349" s="55" t="s">
        <v>2722</v>
      </c>
      <c r="D12349" s="55" t="s">
        <v>267</v>
      </c>
      <c r="E12349" s="55" t="s">
        <v>3061</v>
      </c>
      <c r="F12349" s="55">
        <v>4</v>
      </c>
      <c r="G12349" s="55">
        <v>8</v>
      </c>
    </row>
    <row r="12350" spans="2:7">
      <c r="B12350" s="55" t="s">
        <v>5093</v>
      </c>
      <c r="C12350" s="55" t="s">
        <v>2722</v>
      </c>
      <c r="D12350" s="55" t="s">
        <v>269</v>
      </c>
      <c r="E12350" s="55" t="s">
        <v>3061</v>
      </c>
      <c r="F12350" s="55">
        <v>2</v>
      </c>
      <c r="G12350" s="55">
        <v>0</v>
      </c>
    </row>
    <row r="12351" spans="2:7">
      <c r="B12351" s="55" t="s">
        <v>5093</v>
      </c>
      <c r="C12351" s="55" t="s">
        <v>2722</v>
      </c>
      <c r="D12351" s="55" t="s">
        <v>269</v>
      </c>
      <c r="E12351" s="55" t="s">
        <v>3075</v>
      </c>
      <c r="F12351" s="55">
        <v>1</v>
      </c>
      <c r="G12351" s="55">
        <v>18</v>
      </c>
    </row>
    <row r="12352" spans="2:7">
      <c r="B12352" s="55" t="s">
        <v>5093</v>
      </c>
      <c r="C12352" s="55" t="s">
        <v>2722</v>
      </c>
      <c r="D12352" s="55" t="s">
        <v>267</v>
      </c>
      <c r="E12352" s="55" t="s">
        <v>3090</v>
      </c>
      <c r="F12352" s="55">
        <v>4</v>
      </c>
      <c r="G12352" s="55">
        <v>0</v>
      </c>
    </row>
    <row r="12353" spans="2:7">
      <c r="B12353" s="55" t="s">
        <v>5093</v>
      </c>
      <c r="C12353" s="55" t="s">
        <v>2722</v>
      </c>
      <c r="D12353" s="55" t="s">
        <v>267</v>
      </c>
      <c r="E12353" s="55" t="s">
        <v>3091</v>
      </c>
      <c r="F12353" s="55">
        <v>0</v>
      </c>
      <c r="G12353" s="55">
        <v>10</v>
      </c>
    </row>
    <row r="12354" spans="2:7">
      <c r="B12354" s="55" t="s">
        <v>5093</v>
      </c>
      <c r="C12354" s="55" t="s">
        <v>132</v>
      </c>
      <c r="D12354" s="55" t="s">
        <v>267</v>
      </c>
      <c r="E12354" s="55" t="s">
        <v>5069</v>
      </c>
      <c r="F12354" s="55">
        <v>1</v>
      </c>
      <c r="G12354" s="55">
        <v>0</v>
      </c>
    </row>
    <row r="12355" spans="2:7">
      <c r="B12355" s="55" t="s">
        <v>5093</v>
      </c>
      <c r="C12355" s="55" t="s">
        <v>132</v>
      </c>
      <c r="D12355" s="55" t="s">
        <v>267</v>
      </c>
      <c r="E12355" s="55" t="s">
        <v>3220</v>
      </c>
      <c r="F12355" s="55">
        <v>0</v>
      </c>
      <c r="G12355" s="55">
        <v>4</v>
      </c>
    </row>
    <row r="12356" spans="2:7">
      <c r="B12356" s="55" t="s">
        <v>5093</v>
      </c>
      <c r="C12356" s="55" t="s">
        <v>132</v>
      </c>
      <c r="D12356" s="55" t="s">
        <v>269</v>
      </c>
      <c r="E12356" s="55" t="s">
        <v>3220</v>
      </c>
      <c r="F12356" s="55">
        <v>87</v>
      </c>
      <c r="G12356" s="55">
        <v>81</v>
      </c>
    </row>
    <row r="12357" spans="2:7">
      <c r="B12357" s="55" t="s">
        <v>5093</v>
      </c>
      <c r="C12357" s="55" t="s">
        <v>132</v>
      </c>
      <c r="D12357" s="55" t="s">
        <v>270</v>
      </c>
      <c r="E12357" s="55" t="s">
        <v>3220</v>
      </c>
      <c r="F12357" s="55">
        <v>2</v>
      </c>
      <c r="G12357" s="55">
        <v>0</v>
      </c>
    </row>
    <row r="12358" spans="2:7">
      <c r="B12358" s="55" t="s">
        <v>5093</v>
      </c>
      <c r="C12358" s="55" t="s">
        <v>3263</v>
      </c>
      <c r="D12358" s="55" t="s">
        <v>270</v>
      </c>
      <c r="E12358" s="55" t="s">
        <v>3307</v>
      </c>
      <c r="F12358" s="55">
        <v>0</v>
      </c>
      <c r="G12358" s="55">
        <v>1</v>
      </c>
    </row>
    <row r="12359" spans="2:7">
      <c r="B12359" s="55" t="s">
        <v>5093</v>
      </c>
      <c r="C12359" s="55" t="s">
        <v>3263</v>
      </c>
      <c r="D12359" s="55" t="s">
        <v>267</v>
      </c>
      <c r="E12359" s="55" t="s">
        <v>3349</v>
      </c>
      <c r="F12359" s="55">
        <v>87</v>
      </c>
      <c r="G12359" s="55">
        <v>6</v>
      </c>
    </row>
    <row r="12360" spans="2:7">
      <c r="B12360" s="55" t="s">
        <v>5093</v>
      </c>
      <c r="C12360" s="55" t="s">
        <v>3263</v>
      </c>
      <c r="D12360" s="55" t="s">
        <v>269</v>
      </c>
      <c r="E12360" s="55" t="s">
        <v>3349</v>
      </c>
      <c r="F12360" s="55">
        <v>0</v>
      </c>
      <c r="G12360" s="55">
        <v>24</v>
      </c>
    </row>
    <row r="12361" spans="2:7">
      <c r="B12361" s="55" t="s">
        <v>5093</v>
      </c>
      <c r="C12361" s="55" t="s">
        <v>3263</v>
      </c>
      <c r="D12361" s="55" t="s">
        <v>270</v>
      </c>
      <c r="E12361" s="55" t="s">
        <v>3349</v>
      </c>
      <c r="F12361" s="55">
        <v>52</v>
      </c>
      <c r="G12361" s="55">
        <v>0</v>
      </c>
    </row>
    <row r="12362" spans="2:7">
      <c r="B12362" s="55" t="s">
        <v>5093</v>
      </c>
      <c r="C12362" s="55" t="s">
        <v>3263</v>
      </c>
      <c r="D12362" s="55" t="s">
        <v>267</v>
      </c>
      <c r="E12362" s="55" t="s">
        <v>3380</v>
      </c>
      <c r="F12362" s="55">
        <v>0</v>
      </c>
      <c r="G12362" s="55">
        <v>2</v>
      </c>
    </row>
    <row r="12363" spans="2:7">
      <c r="B12363" s="55" t="s">
        <v>5093</v>
      </c>
      <c r="C12363" s="55" t="s">
        <v>3263</v>
      </c>
      <c r="D12363" s="55" t="s">
        <v>267</v>
      </c>
      <c r="E12363" s="55" t="s">
        <v>3387</v>
      </c>
      <c r="F12363" s="55">
        <v>1</v>
      </c>
      <c r="G12363" s="55">
        <v>1</v>
      </c>
    </row>
    <row r="12364" spans="2:7">
      <c r="B12364" s="55" t="s">
        <v>5093</v>
      </c>
      <c r="C12364" s="55" t="s">
        <v>3263</v>
      </c>
      <c r="D12364" s="55" t="s">
        <v>269</v>
      </c>
      <c r="E12364" s="55" t="s">
        <v>3387</v>
      </c>
      <c r="F12364" s="55">
        <v>14</v>
      </c>
      <c r="G12364" s="55">
        <v>3</v>
      </c>
    </row>
    <row r="12365" spans="2:7">
      <c r="B12365" s="55" t="s">
        <v>5093</v>
      </c>
      <c r="C12365" s="55" t="s">
        <v>3263</v>
      </c>
      <c r="D12365" s="55" t="s">
        <v>270</v>
      </c>
      <c r="E12365" s="55" t="s">
        <v>3387</v>
      </c>
      <c r="F12365" s="55">
        <v>1</v>
      </c>
      <c r="G12365" s="55">
        <v>0</v>
      </c>
    </row>
    <row r="12366" spans="2:7">
      <c r="B12366" s="55" t="s">
        <v>5093</v>
      </c>
      <c r="C12366" s="55" t="s">
        <v>138</v>
      </c>
      <c r="D12366" s="55" t="s">
        <v>269</v>
      </c>
      <c r="E12366" s="55" t="s">
        <v>3424</v>
      </c>
      <c r="F12366" s="55">
        <v>0</v>
      </c>
      <c r="G12366" s="55">
        <v>15</v>
      </c>
    </row>
    <row r="12367" spans="2:7">
      <c r="B12367" s="55" t="s">
        <v>5093</v>
      </c>
      <c r="C12367" s="55" t="s">
        <v>138</v>
      </c>
      <c r="D12367" s="55" t="s">
        <v>267</v>
      </c>
      <c r="E12367" s="55" t="s">
        <v>3444</v>
      </c>
      <c r="F12367" s="55">
        <v>167</v>
      </c>
      <c r="G12367" s="55">
        <v>340</v>
      </c>
    </row>
    <row r="12368" spans="2:7">
      <c r="B12368" s="55" t="s">
        <v>5093</v>
      </c>
      <c r="C12368" s="55" t="s">
        <v>138</v>
      </c>
      <c r="D12368" s="55" t="s">
        <v>269</v>
      </c>
      <c r="E12368" s="55" t="s">
        <v>3444</v>
      </c>
      <c r="F12368" s="55">
        <v>40</v>
      </c>
      <c r="G12368" s="55">
        <v>24</v>
      </c>
    </row>
    <row r="12369" spans="2:7">
      <c r="B12369" s="55" t="s">
        <v>5093</v>
      </c>
      <c r="C12369" s="55" t="s">
        <v>138</v>
      </c>
      <c r="D12369" s="55" t="s">
        <v>270</v>
      </c>
      <c r="E12369" s="55" t="s">
        <v>3444</v>
      </c>
      <c r="F12369" s="55">
        <v>10</v>
      </c>
      <c r="G12369" s="55">
        <v>0</v>
      </c>
    </row>
    <row r="12370" spans="2:7">
      <c r="B12370" s="55" t="s">
        <v>5093</v>
      </c>
      <c r="C12370" s="55" t="s">
        <v>138</v>
      </c>
      <c r="D12370" s="55" t="s">
        <v>269</v>
      </c>
      <c r="E12370" s="55" t="s">
        <v>3455</v>
      </c>
      <c r="F12370" s="55">
        <v>10</v>
      </c>
      <c r="G12370" s="55">
        <v>0</v>
      </c>
    </row>
    <row r="12371" spans="2:7">
      <c r="B12371" s="55" t="s">
        <v>5093</v>
      </c>
      <c r="C12371" s="55" t="s">
        <v>138</v>
      </c>
      <c r="D12371" s="55" t="s">
        <v>270</v>
      </c>
      <c r="E12371" s="55" t="s">
        <v>3455</v>
      </c>
      <c r="F12371" s="55">
        <v>10</v>
      </c>
      <c r="G12371" s="55">
        <v>29</v>
      </c>
    </row>
    <row r="12372" spans="2:7">
      <c r="B12372" s="55" t="s">
        <v>5093</v>
      </c>
      <c r="C12372" s="55" t="s">
        <v>138</v>
      </c>
      <c r="D12372" s="55" t="s">
        <v>267</v>
      </c>
      <c r="E12372" s="55" t="s">
        <v>3457</v>
      </c>
      <c r="F12372" s="55">
        <v>3</v>
      </c>
      <c r="G12372" s="55">
        <v>1</v>
      </c>
    </row>
    <row r="12373" spans="2:7">
      <c r="B12373" s="55" t="s">
        <v>5093</v>
      </c>
      <c r="C12373" s="55" t="s">
        <v>138</v>
      </c>
      <c r="D12373" s="55" t="s">
        <v>267</v>
      </c>
      <c r="E12373" s="55" t="s">
        <v>3463</v>
      </c>
      <c r="F12373" s="55">
        <v>0</v>
      </c>
      <c r="G12373" s="55">
        <v>1000</v>
      </c>
    </row>
    <row r="12374" spans="2:7">
      <c r="B12374" s="55" t="s">
        <v>5093</v>
      </c>
      <c r="C12374" s="55" t="s">
        <v>138</v>
      </c>
      <c r="D12374" s="55" t="s">
        <v>269</v>
      </c>
      <c r="E12374" s="55" t="s">
        <v>3463</v>
      </c>
      <c r="F12374" s="55">
        <v>0</v>
      </c>
      <c r="G12374" s="55">
        <v>252</v>
      </c>
    </row>
    <row r="12375" spans="2:7">
      <c r="B12375" s="55" t="s">
        <v>5093</v>
      </c>
      <c r="C12375" s="55" t="s">
        <v>138</v>
      </c>
      <c r="D12375" s="55" t="s">
        <v>270</v>
      </c>
      <c r="E12375" s="55" t="s">
        <v>3463</v>
      </c>
      <c r="F12375" s="55">
        <v>12</v>
      </c>
      <c r="G12375" s="55">
        <v>76</v>
      </c>
    </row>
    <row r="12376" spans="2:7">
      <c r="B12376" s="55" t="s">
        <v>5093</v>
      </c>
      <c r="C12376" s="55" t="s">
        <v>138</v>
      </c>
      <c r="D12376" s="55" t="s">
        <v>267</v>
      </c>
      <c r="E12376" s="55" t="s">
        <v>3478</v>
      </c>
      <c r="F12376" s="55">
        <v>26</v>
      </c>
      <c r="G12376" s="55">
        <v>23</v>
      </c>
    </row>
    <row r="12377" spans="2:7">
      <c r="B12377" s="55" t="s">
        <v>5093</v>
      </c>
      <c r="C12377" s="55" t="s">
        <v>138</v>
      </c>
      <c r="D12377" s="55" t="s">
        <v>269</v>
      </c>
      <c r="E12377" s="55" t="s">
        <v>3478</v>
      </c>
      <c r="F12377" s="55">
        <v>227</v>
      </c>
      <c r="G12377" s="55">
        <v>61</v>
      </c>
    </row>
    <row r="12378" spans="2:7">
      <c r="B12378" s="55" t="s">
        <v>5093</v>
      </c>
      <c r="C12378" s="55" t="s">
        <v>138</v>
      </c>
      <c r="D12378" s="55" t="s">
        <v>270</v>
      </c>
      <c r="E12378" s="55" t="s">
        <v>3478</v>
      </c>
      <c r="F12378" s="55">
        <v>268</v>
      </c>
      <c r="G12378" s="55">
        <v>81</v>
      </c>
    </row>
    <row r="12379" spans="2:7">
      <c r="B12379" s="55" t="s">
        <v>5093</v>
      </c>
      <c r="C12379" s="55" t="s">
        <v>138</v>
      </c>
      <c r="D12379" s="55" t="s">
        <v>267</v>
      </c>
      <c r="E12379" s="55" t="s">
        <v>3483</v>
      </c>
      <c r="F12379" s="55">
        <v>0</v>
      </c>
      <c r="G12379" s="55">
        <v>150</v>
      </c>
    </row>
    <row r="12380" spans="2:7">
      <c r="B12380" s="55" t="s">
        <v>5093</v>
      </c>
      <c r="C12380" s="55" t="s">
        <v>138</v>
      </c>
      <c r="D12380" s="55" t="s">
        <v>269</v>
      </c>
      <c r="E12380" s="55" t="s">
        <v>3487</v>
      </c>
      <c r="F12380" s="55">
        <v>7</v>
      </c>
      <c r="G12380" s="55">
        <v>7</v>
      </c>
    </row>
    <row r="12381" spans="2:7">
      <c r="B12381" s="55" t="s">
        <v>5093</v>
      </c>
      <c r="C12381" s="55" t="s">
        <v>138</v>
      </c>
      <c r="D12381" s="55" t="s">
        <v>267</v>
      </c>
      <c r="E12381" s="55" t="s">
        <v>3489</v>
      </c>
      <c r="F12381" s="55">
        <v>0</v>
      </c>
      <c r="G12381" s="55">
        <v>20</v>
      </c>
    </row>
    <row r="12382" spans="2:7">
      <c r="B12382" s="55" t="s">
        <v>5093</v>
      </c>
      <c r="C12382" s="55" t="s">
        <v>138</v>
      </c>
      <c r="D12382" s="55" t="s">
        <v>267</v>
      </c>
      <c r="E12382" s="55" t="s">
        <v>3493</v>
      </c>
      <c r="F12382" s="55">
        <v>1</v>
      </c>
      <c r="G12382" s="55">
        <v>1</v>
      </c>
    </row>
    <row r="12383" spans="2:7">
      <c r="B12383" s="55" t="s">
        <v>5093</v>
      </c>
      <c r="C12383" s="55" t="s">
        <v>138</v>
      </c>
      <c r="D12383" s="55" t="s">
        <v>269</v>
      </c>
      <c r="E12383" s="55" t="s">
        <v>3499</v>
      </c>
      <c r="F12383" s="55">
        <v>4</v>
      </c>
      <c r="G12383" s="55">
        <v>0</v>
      </c>
    </row>
    <row r="12384" spans="2:7">
      <c r="B12384" s="55" t="s">
        <v>5093</v>
      </c>
      <c r="C12384" s="55" t="s">
        <v>138</v>
      </c>
      <c r="D12384" s="55" t="s">
        <v>269</v>
      </c>
      <c r="E12384" s="55" t="s">
        <v>833</v>
      </c>
      <c r="F12384" s="55">
        <v>0</v>
      </c>
      <c r="G12384" s="55">
        <v>1</v>
      </c>
    </row>
    <row r="12385" spans="2:7">
      <c r="B12385" s="55" t="s">
        <v>5093</v>
      </c>
      <c r="C12385" s="55" t="s">
        <v>140</v>
      </c>
      <c r="D12385" s="55" t="s">
        <v>267</v>
      </c>
      <c r="E12385" s="55" t="s">
        <v>3570</v>
      </c>
      <c r="F12385" s="55">
        <v>6</v>
      </c>
      <c r="G12385" s="55">
        <v>4</v>
      </c>
    </row>
    <row r="12386" spans="2:7">
      <c r="B12386" s="55" t="s">
        <v>5093</v>
      </c>
      <c r="C12386" s="55" t="s">
        <v>140</v>
      </c>
      <c r="D12386" s="55" t="s">
        <v>269</v>
      </c>
      <c r="E12386" s="55" t="s">
        <v>3570</v>
      </c>
      <c r="F12386" s="55">
        <v>3</v>
      </c>
      <c r="G12386" s="55">
        <v>8</v>
      </c>
    </row>
    <row r="12387" spans="2:7">
      <c r="B12387" s="55" t="s">
        <v>5093</v>
      </c>
      <c r="C12387" s="55" t="s">
        <v>140</v>
      </c>
      <c r="D12387" s="55" t="s">
        <v>270</v>
      </c>
      <c r="E12387" s="55" t="s">
        <v>3570</v>
      </c>
      <c r="F12387" s="55">
        <v>0</v>
      </c>
      <c r="G12387" s="55">
        <v>21</v>
      </c>
    </row>
    <row r="12388" spans="2:7">
      <c r="B12388" s="55" t="s">
        <v>5093</v>
      </c>
      <c r="C12388" s="55" t="s">
        <v>143</v>
      </c>
      <c r="D12388" s="55" t="s">
        <v>267</v>
      </c>
      <c r="E12388" s="55" t="s">
        <v>3619</v>
      </c>
      <c r="F12388" s="55">
        <v>3</v>
      </c>
      <c r="G12388" s="55">
        <v>10</v>
      </c>
    </row>
    <row r="12389" spans="2:7">
      <c r="B12389" s="55" t="s">
        <v>5093</v>
      </c>
      <c r="C12389" s="55" t="s">
        <v>143</v>
      </c>
      <c r="D12389" s="55" t="s">
        <v>269</v>
      </c>
      <c r="E12389" s="55" t="s">
        <v>3619</v>
      </c>
      <c r="F12389" s="55">
        <v>1</v>
      </c>
      <c r="G12389" s="55">
        <v>0</v>
      </c>
    </row>
    <row r="12390" spans="2:7">
      <c r="B12390" s="55" t="s">
        <v>5093</v>
      </c>
      <c r="C12390" s="55" t="s">
        <v>143</v>
      </c>
      <c r="D12390" s="55" t="s">
        <v>267</v>
      </c>
      <c r="E12390" s="55" t="s">
        <v>3639</v>
      </c>
      <c r="F12390" s="55">
        <v>75</v>
      </c>
      <c r="G12390" s="55">
        <v>0</v>
      </c>
    </row>
    <row r="12391" spans="2:7">
      <c r="B12391" s="55" t="s">
        <v>5093</v>
      </c>
      <c r="C12391" s="55" t="s">
        <v>143</v>
      </c>
      <c r="D12391" s="55" t="s">
        <v>267</v>
      </c>
      <c r="E12391" s="55" t="s">
        <v>3658</v>
      </c>
      <c r="F12391" s="55">
        <v>1</v>
      </c>
      <c r="G12391" s="55">
        <v>0</v>
      </c>
    </row>
    <row r="12392" spans="2:7">
      <c r="B12392" s="55" t="s">
        <v>5093</v>
      </c>
      <c r="C12392" s="55" t="s">
        <v>143</v>
      </c>
      <c r="D12392" s="55" t="s">
        <v>267</v>
      </c>
      <c r="E12392" s="55" t="s">
        <v>3683</v>
      </c>
      <c r="F12392" s="55">
        <v>17</v>
      </c>
      <c r="G12392" s="55">
        <v>13</v>
      </c>
    </row>
    <row r="12393" spans="2:7">
      <c r="B12393" s="55" t="s">
        <v>5093</v>
      </c>
      <c r="C12393" s="55" t="s">
        <v>143</v>
      </c>
      <c r="D12393" s="55" t="s">
        <v>270</v>
      </c>
      <c r="E12393" s="55" t="s">
        <v>3733</v>
      </c>
      <c r="F12393" s="55">
        <v>4</v>
      </c>
      <c r="G12393" s="55">
        <v>0</v>
      </c>
    </row>
    <row r="12394" spans="2:7">
      <c r="B12394" s="55" t="s">
        <v>5093</v>
      </c>
      <c r="C12394" s="55" t="s">
        <v>143</v>
      </c>
      <c r="D12394" s="55" t="s">
        <v>267</v>
      </c>
      <c r="E12394" s="55" t="s">
        <v>3740</v>
      </c>
      <c r="F12394" s="55">
        <v>102</v>
      </c>
      <c r="G12394" s="55">
        <v>191</v>
      </c>
    </row>
    <row r="12395" spans="2:7">
      <c r="B12395" s="55" t="s">
        <v>5093</v>
      </c>
      <c r="C12395" s="55" t="s">
        <v>143</v>
      </c>
      <c r="D12395" s="55" t="s">
        <v>270</v>
      </c>
      <c r="E12395" s="55" t="s">
        <v>3740</v>
      </c>
      <c r="F12395" s="55">
        <v>8</v>
      </c>
      <c r="G12395" s="55">
        <v>0</v>
      </c>
    </row>
    <row r="12396" spans="2:7">
      <c r="B12396" s="55" t="s">
        <v>5093</v>
      </c>
      <c r="C12396" s="55" t="s">
        <v>143</v>
      </c>
      <c r="D12396" s="55" t="s">
        <v>267</v>
      </c>
      <c r="E12396" s="55" t="s">
        <v>3756</v>
      </c>
      <c r="F12396" s="55">
        <v>1</v>
      </c>
      <c r="G12396" s="55">
        <v>2</v>
      </c>
    </row>
    <row r="12397" spans="2:7">
      <c r="B12397" s="55" t="s">
        <v>5093</v>
      </c>
      <c r="C12397" s="55" t="s">
        <v>143</v>
      </c>
      <c r="D12397" s="55" t="s">
        <v>267</v>
      </c>
      <c r="E12397" s="55" t="s">
        <v>3779</v>
      </c>
      <c r="F12397" s="55">
        <v>10</v>
      </c>
      <c r="G12397" s="55">
        <v>20</v>
      </c>
    </row>
    <row r="12398" spans="2:7">
      <c r="B12398" s="55" t="s">
        <v>5093</v>
      </c>
      <c r="C12398" s="55" t="s">
        <v>143</v>
      </c>
      <c r="D12398" s="55" t="s">
        <v>267</v>
      </c>
      <c r="E12398" s="55" t="s">
        <v>3786</v>
      </c>
      <c r="F12398" s="55">
        <v>0</v>
      </c>
      <c r="G12398" s="55">
        <v>150</v>
      </c>
    </row>
    <row r="12399" spans="2:7">
      <c r="B12399" s="55" t="s">
        <v>5093</v>
      </c>
      <c r="C12399" s="55" t="s">
        <v>143</v>
      </c>
      <c r="D12399" s="55" t="s">
        <v>269</v>
      </c>
      <c r="E12399" s="55" t="s">
        <v>3892</v>
      </c>
      <c r="F12399" s="55">
        <v>2</v>
      </c>
      <c r="G12399" s="55">
        <v>0</v>
      </c>
    </row>
    <row r="12400" spans="2:7">
      <c r="B12400" s="55" t="s">
        <v>5093</v>
      </c>
      <c r="C12400" s="55" t="s">
        <v>143</v>
      </c>
      <c r="D12400" s="55" t="s">
        <v>267</v>
      </c>
      <c r="E12400" s="55" t="s">
        <v>3898</v>
      </c>
      <c r="F12400" s="55">
        <v>109</v>
      </c>
      <c r="G12400" s="55">
        <v>38</v>
      </c>
    </row>
    <row r="12401" spans="2:7">
      <c r="B12401" s="55" t="s">
        <v>5093</v>
      </c>
      <c r="C12401" s="55" t="s">
        <v>143</v>
      </c>
      <c r="D12401" s="55" t="s">
        <v>267</v>
      </c>
      <c r="E12401" s="55" t="s">
        <v>3912</v>
      </c>
      <c r="F12401" s="55">
        <v>41</v>
      </c>
      <c r="G12401" s="55">
        <v>155</v>
      </c>
    </row>
    <row r="12402" spans="2:7">
      <c r="B12402" s="55" t="s">
        <v>5093</v>
      </c>
      <c r="C12402" s="55" t="s">
        <v>143</v>
      </c>
      <c r="D12402" s="55" t="s">
        <v>269</v>
      </c>
      <c r="E12402" s="55" t="s">
        <v>3912</v>
      </c>
      <c r="F12402" s="55">
        <v>0</v>
      </c>
      <c r="G12402" s="55">
        <v>2</v>
      </c>
    </row>
    <row r="12403" spans="2:7">
      <c r="B12403" s="55" t="s">
        <v>5093</v>
      </c>
      <c r="C12403" s="55" t="s">
        <v>143</v>
      </c>
      <c r="D12403" s="55" t="s">
        <v>270</v>
      </c>
      <c r="E12403" s="55" t="s">
        <v>3912</v>
      </c>
      <c r="F12403" s="55">
        <v>18</v>
      </c>
      <c r="G12403" s="55">
        <v>7</v>
      </c>
    </row>
    <row r="12404" spans="2:7">
      <c r="B12404" s="55" t="s">
        <v>5093</v>
      </c>
      <c r="C12404" s="55" t="s">
        <v>143</v>
      </c>
      <c r="D12404" s="55" t="s">
        <v>267</v>
      </c>
      <c r="E12404" s="55" t="s">
        <v>3935</v>
      </c>
      <c r="F12404" s="55">
        <v>0</v>
      </c>
      <c r="G12404" s="55">
        <v>2</v>
      </c>
    </row>
    <row r="12405" spans="2:7">
      <c r="B12405" s="55" t="s">
        <v>5093</v>
      </c>
      <c r="C12405" s="55" t="s">
        <v>143</v>
      </c>
      <c r="D12405" s="55" t="s">
        <v>267</v>
      </c>
      <c r="E12405" s="55" t="s">
        <v>3952</v>
      </c>
      <c r="F12405" s="55">
        <v>40</v>
      </c>
      <c r="G12405" s="55">
        <v>70</v>
      </c>
    </row>
    <row r="12406" spans="2:7">
      <c r="B12406" s="55" t="s">
        <v>5093</v>
      </c>
      <c r="C12406" s="55" t="s">
        <v>143</v>
      </c>
      <c r="D12406" s="55" t="s">
        <v>269</v>
      </c>
      <c r="E12406" s="55" t="s">
        <v>3952</v>
      </c>
      <c r="F12406" s="55">
        <v>3</v>
      </c>
      <c r="G12406" s="55">
        <v>2</v>
      </c>
    </row>
    <row r="12407" spans="2:7">
      <c r="B12407" s="55" t="s">
        <v>5093</v>
      </c>
      <c r="C12407" s="55" t="s">
        <v>143</v>
      </c>
      <c r="D12407" s="55" t="s">
        <v>267</v>
      </c>
      <c r="E12407" s="55" t="s">
        <v>1039</v>
      </c>
      <c r="F12407" s="55">
        <v>173</v>
      </c>
      <c r="G12407" s="55">
        <v>20</v>
      </c>
    </row>
    <row r="12408" spans="2:7">
      <c r="B12408" s="55" t="s">
        <v>5093</v>
      </c>
      <c r="C12408" s="55" t="s">
        <v>143</v>
      </c>
      <c r="D12408" s="55" t="s">
        <v>269</v>
      </c>
      <c r="E12408" s="55" t="s">
        <v>3955</v>
      </c>
      <c r="F12408" s="55">
        <v>0</v>
      </c>
      <c r="G12408" s="55">
        <v>1</v>
      </c>
    </row>
    <row r="12409" spans="2:7">
      <c r="B12409" s="55" t="s">
        <v>5093</v>
      </c>
      <c r="C12409" s="55" t="s">
        <v>143</v>
      </c>
      <c r="D12409" s="55" t="s">
        <v>267</v>
      </c>
      <c r="E12409" s="55" t="s">
        <v>3960</v>
      </c>
      <c r="F12409" s="55">
        <v>0</v>
      </c>
      <c r="G12409" s="55">
        <v>6</v>
      </c>
    </row>
    <row r="12410" spans="2:7">
      <c r="B12410" s="55" t="s">
        <v>5093</v>
      </c>
      <c r="C12410" s="55" t="s">
        <v>143</v>
      </c>
      <c r="D12410" s="55" t="s">
        <v>267</v>
      </c>
      <c r="E12410" s="55" t="s">
        <v>3982</v>
      </c>
      <c r="F12410" s="55">
        <v>144</v>
      </c>
      <c r="G12410" s="55">
        <v>322</v>
      </c>
    </row>
    <row r="12411" spans="2:7">
      <c r="B12411" s="55" t="s">
        <v>5093</v>
      </c>
      <c r="C12411" s="55" t="s">
        <v>143</v>
      </c>
      <c r="D12411" s="55" t="s">
        <v>269</v>
      </c>
      <c r="E12411" s="55" t="s">
        <v>3982</v>
      </c>
      <c r="F12411" s="55">
        <v>0</v>
      </c>
      <c r="G12411" s="55">
        <v>3</v>
      </c>
    </row>
    <row r="12412" spans="2:7">
      <c r="B12412" s="55" t="s">
        <v>5093</v>
      </c>
      <c r="C12412" s="55" t="s">
        <v>143</v>
      </c>
      <c r="D12412" s="55" t="s">
        <v>267</v>
      </c>
      <c r="E12412" s="55" t="s">
        <v>4050</v>
      </c>
      <c r="F12412" s="55">
        <v>2</v>
      </c>
      <c r="G12412" s="55">
        <v>0</v>
      </c>
    </row>
    <row r="12413" spans="2:7">
      <c r="B12413" s="55" t="s">
        <v>5093</v>
      </c>
      <c r="C12413" s="55" t="s">
        <v>4068</v>
      </c>
      <c r="D12413" s="55" t="s">
        <v>267</v>
      </c>
      <c r="E12413" s="55" t="s">
        <v>4088</v>
      </c>
      <c r="F12413" s="55">
        <v>1</v>
      </c>
      <c r="G12413" s="55">
        <v>6</v>
      </c>
    </row>
    <row r="12414" spans="2:7">
      <c r="B12414" s="55" t="s">
        <v>5093</v>
      </c>
      <c r="C12414" s="55" t="s">
        <v>4068</v>
      </c>
      <c r="D12414" s="55" t="s">
        <v>269</v>
      </c>
      <c r="E12414" s="55" t="s">
        <v>4088</v>
      </c>
      <c r="F12414" s="55">
        <v>0</v>
      </c>
      <c r="G12414" s="55">
        <v>2</v>
      </c>
    </row>
    <row r="12415" spans="2:7">
      <c r="B12415" s="55" t="s">
        <v>5093</v>
      </c>
      <c r="C12415" s="55" t="s">
        <v>152</v>
      </c>
      <c r="D12415" s="55" t="s">
        <v>267</v>
      </c>
      <c r="E12415" s="55" t="s">
        <v>4162</v>
      </c>
      <c r="F12415" s="55">
        <v>0</v>
      </c>
      <c r="G12415" s="55">
        <v>50</v>
      </c>
    </row>
    <row r="12416" spans="2:7">
      <c r="B12416" s="55" t="s">
        <v>5093</v>
      </c>
      <c r="C12416" s="55" t="s">
        <v>152</v>
      </c>
      <c r="D12416" s="55" t="s">
        <v>270</v>
      </c>
      <c r="E12416" s="55" t="s">
        <v>4179</v>
      </c>
      <c r="F12416" s="55">
        <v>13</v>
      </c>
      <c r="G12416" s="55">
        <v>5</v>
      </c>
    </row>
    <row r="12417" spans="2:7">
      <c r="B12417" s="55" t="s">
        <v>5093</v>
      </c>
      <c r="C12417" s="55" t="s">
        <v>152</v>
      </c>
      <c r="D12417" s="55" t="s">
        <v>267</v>
      </c>
      <c r="E12417" s="55" t="s">
        <v>4212</v>
      </c>
      <c r="F12417" s="55">
        <v>4</v>
      </c>
      <c r="G12417" s="55">
        <v>6</v>
      </c>
    </row>
    <row r="12418" spans="2:7">
      <c r="B12418" s="55" t="s">
        <v>5093</v>
      </c>
      <c r="C12418" s="55" t="s">
        <v>152</v>
      </c>
      <c r="D12418" s="55" t="s">
        <v>269</v>
      </c>
      <c r="E12418" s="55" t="s">
        <v>4222</v>
      </c>
      <c r="F12418" s="55">
        <v>1</v>
      </c>
      <c r="G12418" s="55">
        <v>0</v>
      </c>
    </row>
    <row r="12419" spans="2:7">
      <c r="B12419" s="55" t="s">
        <v>5093</v>
      </c>
      <c r="C12419" s="55" t="s">
        <v>152</v>
      </c>
      <c r="D12419" s="55" t="s">
        <v>270</v>
      </c>
      <c r="E12419" s="55" t="s">
        <v>4222</v>
      </c>
      <c r="F12419" s="55">
        <v>0</v>
      </c>
      <c r="G12419" s="55">
        <v>2</v>
      </c>
    </row>
    <row r="12420" spans="2:7">
      <c r="B12420" s="55" t="s">
        <v>5093</v>
      </c>
      <c r="C12420" s="55" t="s">
        <v>152</v>
      </c>
      <c r="D12420" s="55" t="s">
        <v>267</v>
      </c>
      <c r="E12420" s="55" t="s">
        <v>4287</v>
      </c>
      <c r="F12420" s="55">
        <v>44</v>
      </c>
      <c r="G12420" s="55">
        <v>33</v>
      </c>
    </row>
    <row r="12421" spans="2:7">
      <c r="B12421" s="55" t="s">
        <v>5093</v>
      </c>
      <c r="C12421" s="55" t="s">
        <v>152</v>
      </c>
      <c r="D12421" s="55" t="s">
        <v>267</v>
      </c>
      <c r="E12421" s="55" t="s">
        <v>4289</v>
      </c>
      <c r="F12421" s="55">
        <v>6</v>
      </c>
      <c r="G12421" s="55">
        <v>3</v>
      </c>
    </row>
    <row r="12422" spans="2:7">
      <c r="B12422" s="55" t="s">
        <v>5093</v>
      </c>
      <c r="C12422" s="55" t="s">
        <v>152</v>
      </c>
      <c r="D12422" s="55" t="s">
        <v>267</v>
      </c>
      <c r="E12422" s="55" t="s">
        <v>4310</v>
      </c>
      <c r="F12422" s="55">
        <v>3</v>
      </c>
      <c r="G12422" s="55">
        <v>5</v>
      </c>
    </row>
    <row r="12423" spans="2:7">
      <c r="B12423" s="55" t="s">
        <v>5093</v>
      </c>
      <c r="C12423" s="55" t="s">
        <v>152</v>
      </c>
      <c r="D12423" s="55" t="s">
        <v>267</v>
      </c>
      <c r="E12423" s="55" t="s">
        <v>4316</v>
      </c>
      <c r="F12423" s="55">
        <v>65</v>
      </c>
      <c r="G12423" s="55">
        <v>50</v>
      </c>
    </row>
    <row r="12424" spans="2:7">
      <c r="B12424" s="55" t="s">
        <v>5093</v>
      </c>
      <c r="C12424" s="55" t="s">
        <v>152</v>
      </c>
      <c r="D12424" s="55" t="s">
        <v>267</v>
      </c>
      <c r="E12424" s="55" t="s">
        <v>4329</v>
      </c>
      <c r="F12424" s="55">
        <v>7</v>
      </c>
      <c r="G12424" s="55">
        <v>2</v>
      </c>
    </row>
    <row r="12425" spans="2:7">
      <c r="B12425" s="55" t="s">
        <v>5093</v>
      </c>
      <c r="C12425" s="55" t="s">
        <v>152</v>
      </c>
      <c r="D12425" s="55" t="s">
        <v>267</v>
      </c>
      <c r="E12425" s="55" t="s">
        <v>4335</v>
      </c>
      <c r="F12425" s="55">
        <v>1</v>
      </c>
      <c r="G12425" s="55">
        <v>5</v>
      </c>
    </row>
    <row r="12426" spans="2:7">
      <c r="B12426" s="55" t="s">
        <v>5093</v>
      </c>
      <c r="C12426" s="55" t="s">
        <v>4356</v>
      </c>
      <c r="D12426" s="55" t="s">
        <v>267</v>
      </c>
      <c r="E12426" s="55" t="s">
        <v>4375</v>
      </c>
      <c r="F12426" s="55">
        <v>2</v>
      </c>
      <c r="G12426" s="55">
        <v>7</v>
      </c>
    </row>
    <row r="12427" spans="2:7">
      <c r="B12427" s="55" t="s">
        <v>5093</v>
      </c>
      <c r="C12427" s="55" t="s">
        <v>4356</v>
      </c>
      <c r="D12427" s="55" t="s">
        <v>269</v>
      </c>
      <c r="E12427" s="55" t="s">
        <v>4375</v>
      </c>
      <c r="F12427" s="55">
        <v>0</v>
      </c>
      <c r="G12427" s="55">
        <v>3</v>
      </c>
    </row>
    <row r="12428" spans="2:7">
      <c r="B12428" s="55" t="s">
        <v>5093</v>
      </c>
      <c r="C12428" s="55" t="s">
        <v>4356</v>
      </c>
      <c r="D12428" s="55" t="s">
        <v>269</v>
      </c>
      <c r="E12428" s="55" t="s">
        <v>4381</v>
      </c>
      <c r="F12428" s="55">
        <v>5</v>
      </c>
      <c r="G12428" s="55">
        <v>0</v>
      </c>
    </row>
    <row r="12429" spans="2:7">
      <c r="B12429" s="55" t="s">
        <v>5093</v>
      </c>
      <c r="C12429" s="55" t="s">
        <v>4356</v>
      </c>
      <c r="D12429" s="55" t="s">
        <v>267</v>
      </c>
      <c r="E12429" s="55" t="s">
        <v>4395</v>
      </c>
      <c r="F12429" s="55">
        <v>1</v>
      </c>
      <c r="G12429" s="55">
        <v>5</v>
      </c>
    </row>
    <row r="12430" spans="2:7">
      <c r="B12430" s="55" t="s">
        <v>5093</v>
      </c>
      <c r="C12430" s="55" t="s">
        <v>4356</v>
      </c>
      <c r="D12430" s="55" t="s">
        <v>269</v>
      </c>
      <c r="E12430" s="55" t="s">
        <v>4402</v>
      </c>
      <c r="F12430" s="55">
        <v>4</v>
      </c>
      <c r="G12430" s="55">
        <v>0</v>
      </c>
    </row>
    <row r="12431" spans="2:7">
      <c r="B12431" s="55" t="s">
        <v>5093</v>
      </c>
      <c r="C12431" s="55" t="s">
        <v>4356</v>
      </c>
      <c r="D12431" s="55" t="s">
        <v>270</v>
      </c>
      <c r="E12431" s="55" t="s">
        <v>4404</v>
      </c>
      <c r="F12431" s="55">
        <v>0</v>
      </c>
      <c r="G12431" s="55">
        <v>1</v>
      </c>
    </row>
    <row r="12432" spans="2:7">
      <c r="B12432" s="55" t="s">
        <v>5093</v>
      </c>
      <c r="C12432" s="55" t="s">
        <v>4356</v>
      </c>
      <c r="D12432" s="55" t="s">
        <v>267</v>
      </c>
      <c r="E12432" s="55" t="s">
        <v>4412</v>
      </c>
      <c r="F12432" s="55">
        <v>0</v>
      </c>
      <c r="G12432" s="55">
        <v>10</v>
      </c>
    </row>
    <row r="12433" spans="2:7">
      <c r="B12433" s="55" t="s">
        <v>5093</v>
      </c>
      <c r="C12433" s="55" t="s">
        <v>4356</v>
      </c>
      <c r="D12433" s="55" t="s">
        <v>267</v>
      </c>
      <c r="E12433" s="55" t="s">
        <v>4418</v>
      </c>
      <c r="F12433" s="55">
        <v>51</v>
      </c>
      <c r="G12433" s="55">
        <v>42</v>
      </c>
    </row>
    <row r="12434" spans="2:7">
      <c r="B12434" s="55" t="s">
        <v>5093</v>
      </c>
      <c r="C12434" s="55" t="s">
        <v>4356</v>
      </c>
      <c r="D12434" s="55" t="s">
        <v>269</v>
      </c>
      <c r="E12434" s="55" t="s">
        <v>4418</v>
      </c>
      <c r="F12434" s="55">
        <v>30</v>
      </c>
      <c r="G12434" s="55">
        <v>30</v>
      </c>
    </row>
    <row r="12435" spans="2:7">
      <c r="B12435" s="55" t="s">
        <v>5093</v>
      </c>
      <c r="C12435" s="55" t="s">
        <v>4356</v>
      </c>
      <c r="D12435" s="55" t="s">
        <v>270</v>
      </c>
      <c r="E12435" s="55" t="s">
        <v>4418</v>
      </c>
      <c r="F12435" s="55">
        <v>0</v>
      </c>
      <c r="G12435" s="55">
        <v>2</v>
      </c>
    </row>
    <row r="12436" spans="2:7">
      <c r="B12436" s="55" t="s">
        <v>5093</v>
      </c>
      <c r="C12436" s="55" t="s">
        <v>4356</v>
      </c>
      <c r="D12436" s="55" t="s">
        <v>267</v>
      </c>
      <c r="E12436" s="55" t="s">
        <v>4419</v>
      </c>
      <c r="F12436" s="55">
        <v>0</v>
      </c>
      <c r="G12436" s="55">
        <v>8</v>
      </c>
    </row>
    <row r="12437" spans="2:7">
      <c r="B12437" s="55" t="s">
        <v>5093</v>
      </c>
      <c r="C12437" s="55" t="s">
        <v>4356</v>
      </c>
      <c r="D12437" s="55" t="s">
        <v>269</v>
      </c>
      <c r="E12437" s="55" t="s">
        <v>4420</v>
      </c>
      <c r="F12437" s="55">
        <v>10</v>
      </c>
      <c r="G12437" s="55">
        <v>1</v>
      </c>
    </row>
    <row r="12438" spans="2:7">
      <c r="B12438" s="55" t="s">
        <v>5093</v>
      </c>
      <c r="C12438" s="55" t="s">
        <v>4356</v>
      </c>
      <c r="D12438" s="55" t="s">
        <v>267</v>
      </c>
      <c r="E12438" s="55" t="s">
        <v>4422</v>
      </c>
      <c r="F12438" s="55">
        <v>12</v>
      </c>
      <c r="G12438" s="55">
        <v>48</v>
      </c>
    </row>
    <row r="12439" spans="2:7">
      <c r="B12439" s="55" t="s">
        <v>5093</v>
      </c>
      <c r="C12439" s="55" t="s">
        <v>4356</v>
      </c>
      <c r="D12439" s="55" t="s">
        <v>267</v>
      </c>
      <c r="E12439" s="55" t="s">
        <v>4423</v>
      </c>
      <c r="F12439" s="55">
        <v>0</v>
      </c>
      <c r="G12439" s="55">
        <v>2</v>
      </c>
    </row>
    <row r="12440" spans="2:7">
      <c r="B12440" s="55" t="s">
        <v>5093</v>
      </c>
      <c r="C12440" s="55" t="s">
        <v>4356</v>
      </c>
      <c r="D12440" s="55" t="s">
        <v>269</v>
      </c>
      <c r="E12440" s="55" t="s">
        <v>4429</v>
      </c>
      <c r="F12440" s="55">
        <v>2</v>
      </c>
      <c r="G12440" s="55">
        <v>0</v>
      </c>
    </row>
    <row r="12441" spans="2:7">
      <c r="B12441" s="55" t="s">
        <v>5093</v>
      </c>
      <c r="C12441" s="55" t="s">
        <v>4356</v>
      </c>
      <c r="D12441" s="55" t="s">
        <v>267</v>
      </c>
      <c r="E12441" s="55" t="s">
        <v>4442</v>
      </c>
      <c r="F12441" s="55">
        <v>2117</v>
      </c>
      <c r="G12441" s="55">
        <v>21</v>
      </c>
    </row>
    <row r="12442" spans="2:7">
      <c r="B12442" s="55" t="s">
        <v>5093</v>
      </c>
      <c r="C12442" s="55" t="s">
        <v>4356</v>
      </c>
      <c r="D12442" s="55" t="s">
        <v>269</v>
      </c>
      <c r="E12442" s="55" t="s">
        <v>4442</v>
      </c>
      <c r="F12442" s="55">
        <v>0</v>
      </c>
      <c r="G12442" s="55">
        <v>5</v>
      </c>
    </row>
    <row r="12443" spans="2:7">
      <c r="B12443" s="55" t="s">
        <v>5093</v>
      </c>
      <c r="C12443" s="55" t="s">
        <v>4356</v>
      </c>
      <c r="D12443" s="55" t="s">
        <v>267</v>
      </c>
      <c r="E12443" s="55" t="s">
        <v>4458</v>
      </c>
      <c r="F12443" s="55">
        <v>42</v>
      </c>
      <c r="G12443" s="55">
        <v>47</v>
      </c>
    </row>
    <row r="12444" spans="2:7">
      <c r="B12444" s="55" t="s">
        <v>5093</v>
      </c>
      <c r="C12444" s="55" t="s">
        <v>4356</v>
      </c>
      <c r="D12444" s="55" t="s">
        <v>269</v>
      </c>
      <c r="E12444" s="55" t="s">
        <v>4458</v>
      </c>
      <c r="F12444" s="55">
        <v>2</v>
      </c>
      <c r="G12444" s="55">
        <v>19</v>
      </c>
    </row>
    <row r="12445" spans="2:7">
      <c r="B12445" s="55" t="s">
        <v>5093</v>
      </c>
      <c r="C12445" s="55" t="s">
        <v>4356</v>
      </c>
      <c r="D12445" s="55" t="s">
        <v>270</v>
      </c>
      <c r="E12445" s="55" t="s">
        <v>4458</v>
      </c>
      <c r="F12445" s="55">
        <v>1</v>
      </c>
      <c r="G12445" s="55">
        <v>8</v>
      </c>
    </row>
    <row r="12446" spans="2:7">
      <c r="B12446" s="55" t="s">
        <v>5093</v>
      </c>
      <c r="C12446" s="55" t="s">
        <v>4356</v>
      </c>
      <c r="D12446" s="55" t="s">
        <v>267</v>
      </c>
      <c r="E12446" s="55" t="s">
        <v>4465</v>
      </c>
      <c r="F12446" s="55">
        <v>18</v>
      </c>
      <c r="G12446" s="55">
        <v>67</v>
      </c>
    </row>
    <row r="12447" spans="2:7">
      <c r="B12447" s="55" t="s">
        <v>5093</v>
      </c>
      <c r="C12447" s="55" t="s">
        <v>4356</v>
      </c>
      <c r="D12447" s="55" t="s">
        <v>269</v>
      </c>
      <c r="E12447" s="55" t="s">
        <v>4465</v>
      </c>
      <c r="F12447" s="55">
        <v>14</v>
      </c>
      <c r="G12447" s="55">
        <v>64</v>
      </c>
    </row>
    <row r="12448" spans="2:7">
      <c r="B12448" s="55" t="s">
        <v>5093</v>
      </c>
      <c r="C12448" s="55" t="s">
        <v>4356</v>
      </c>
      <c r="D12448" s="55" t="s">
        <v>270</v>
      </c>
      <c r="E12448" s="55" t="s">
        <v>4465</v>
      </c>
      <c r="F12448" s="55">
        <v>10</v>
      </c>
      <c r="G12448" s="55">
        <v>14</v>
      </c>
    </row>
    <row r="12449" spans="2:7">
      <c r="B12449" s="55" t="s">
        <v>5093</v>
      </c>
      <c r="C12449" s="55" t="s">
        <v>4356</v>
      </c>
      <c r="D12449" s="55" t="s">
        <v>269</v>
      </c>
      <c r="E12449" s="55" t="s">
        <v>4466</v>
      </c>
      <c r="F12449" s="55">
        <v>3</v>
      </c>
      <c r="G12449" s="55">
        <v>1</v>
      </c>
    </row>
    <row r="12450" spans="2:7">
      <c r="B12450" s="55" t="s">
        <v>5093</v>
      </c>
      <c r="C12450" s="55" t="s">
        <v>4356</v>
      </c>
      <c r="D12450" s="55" t="s">
        <v>270</v>
      </c>
      <c r="E12450" s="55" t="s">
        <v>4466</v>
      </c>
      <c r="F12450" s="55">
        <v>0</v>
      </c>
      <c r="G12450" s="55">
        <v>6</v>
      </c>
    </row>
    <row r="12451" spans="2:7">
      <c r="B12451" s="55" t="s">
        <v>5093</v>
      </c>
      <c r="C12451" s="55" t="s">
        <v>4356</v>
      </c>
      <c r="D12451" s="55" t="s">
        <v>267</v>
      </c>
      <c r="E12451" s="55" t="s">
        <v>4468</v>
      </c>
      <c r="F12451" s="55">
        <v>3</v>
      </c>
      <c r="G12451" s="55">
        <v>0</v>
      </c>
    </row>
    <row r="12452" spans="2:7">
      <c r="B12452" s="55" t="s">
        <v>5093</v>
      </c>
      <c r="C12452" s="55" t="s">
        <v>4356</v>
      </c>
      <c r="D12452" s="55" t="s">
        <v>270</v>
      </c>
      <c r="E12452" s="55" t="s">
        <v>4468</v>
      </c>
      <c r="F12452" s="55">
        <v>22</v>
      </c>
      <c r="G12452" s="55">
        <v>0</v>
      </c>
    </row>
    <row r="12453" spans="2:7">
      <c r="B12453" s="55" t="s">
        <v>5093</v>
      </c>
      <c r="C12453" s="55" t="s">
        <v>4356</v>
      </c>
      <c r="D12453" s="55" t="s">
        <v>267</v>
      </c>
      <c r="E12453" s="55" t="s">
        <v>4474</v>
      </c>
      <c r="F12453" s="55">
        <v>1</v>
      </c>
      <c r="G12453" s="55">
        <v>3</v>
      </c>
    </row>
    <row r="12454" spans="2:7">
      <c r="B12454" s="55" t="s">
        <v>5093</v>
      </c>
      <c r="C12454" s="55" t="s">
        <v>4356</v>
      </c>
      <c r="D12454" s="55" t="s">
        <v>269</v>
      </c>
      <c r="E12454" s="55" t="s">
        <v>4474</v>
      </c>
      <c r="F12454" s="55">
        <v>0</v>
      </c>
      <c r="G12454" s="55">
        <v>1</v>
      </c>
    </row>
    <row r="12455" spans="2:7">
      <c r="B12455" s="55" t="s">
        <v>5093</v>
      </c>
      <c r="C12455" s="55" t="s">
        <v>4356</v>
      </c>
      <c r="D12455" s="55" t="s">
        <v>269</v>
      </c>
      <c r="E12455" s="55" t="s">
        <v>4487</v>
      </c>
      <c r="F12455" s="55">
        <v>0</v>
      </c>
      <c r="G12455" s="55">
        <v>1</v>
      </c>
    </row>
    <row r="12456" spans="2:7">
      <c r="B12456" s="55" t="s">
        <v>5093</v>
      </c>
      <c r="C12456" s="55" t="s">
        <v>4356</v>
      </c>
      <c r="D12456" s="55" t="s">
        <v>267</v>
      </c>
      <c r="E12456" s="55" t="s">
        <v>4503</v>
      </c>
      <c r="F12456" s="55">
        <v>22</v>
      </c>
      <c r="G12456" s="55">
        <v>36</v>
      </c>
    </row>
    <row r="12457" spans="2:7">
      <c r="B12457" s="55" t="s">
        <v>5093</v>
      </c>
      <c r="C12457" s="55" t="s">
        <v>4356</v>
      </c>
      <c r="D12457" s="55" t="s">
        <v>269</v>
      </c>
      <c r="E12457" s="55" t="s">
        <v>4508</v>
      </c>
      <c r="F12457" s="55">
        <v>0</v>
      </c>
      <c r="G12457" s="55">
        <v>1</v>
      </c>
    </row>
    <row r="12458" spans="2:7">
      <c r="B12458" s="55" t="s">
        <v>5093</v>
      </c>
      <c r="C12458" s="55" t="s">
        <v>4356</v>
      </c>
      <c r="D12458" s="55" t="s">
        <v>269</v>
      </c>
      <c r="E12458" s="55" t="s">
        <v>4511</v>
      </c>
      <c r="F12458" s="55">
        <v>0</v>
      </c>
      <c r="G12458" s="55">
        <v>2</v>
      </c>
    </row>
    <row r="12459" spans="2:7">
      <c r="B12459" s="55" t="s">
        <v>5093</v>
      </c>
      <c r="C12459" s="55" t="s">
        <v>4356</v>
      </c>
      <c r="D12459" s="55" t="s">
        <v>270</v>
      </c>
      <c r="E12459" s="55" t="s">
        <v>4518</v>
      </c>
      <c r="F12459" s="55">
        <v>8</v>
      </c>
      <c r="G12459" s="55">
        <v>4</v>
      </c>
    </row>
    <row r="12460" spans="2:7">
      <c r="B12460" s="55" t="s">
        <v>5093</v>
      </c>
      <c r="C12460" s="55" t="s">
        <v>4356</v>
      </c>
      <c r="D12460" s="55" t="s">
        <v>269</v>
      </c>
      <c r="E12460" s="55" t="s">
        <v>4525</v>
      </c>
      <c r="F12460" s="55">
        <v>0</v>
      </c>
      <c r="G12460" s="55">
        <v>6</v>
      </c>
    </row>
    <row r="12461" spans="2:7">
      <c r="B12461" s="55" t="s">
        <v>5093</v>
      </c>
      <c r="C12461" s="55" t="s">
        <v>4356</v>
      </c>
      <c r="D12461" s="55" t="s">
        <v>269</v>
      </c>
      <c r="E12461" s="55" t="s">
        <v>4526</v>
      </c>
      <c r="F12461" s="55">
        <v>6</v>
      </c>
      <c r="G12461" s="55">
        <v>1</v>
      </c>
    </row>
    <row r="12462" spans="2:7">
      <c r="B12462" s="55" t="s">
        <v>5093</v>
      </c>
      <c r="C12462" s="55" t="s">
        <v>4356</v>
      </c>
      <c r="D12462" s="55" t="s">
        <v>269</v>
      </c>
      <c r="E12462" s="55" t="s">
        <v>4532</v>
      </c>
      <c r="F12462" s="55">
        <v>1</v>
      </c>
      <c r="G12462" s="55">
        <v>0</v>
      </c>
    </row>
    <row r="12463" spans="2:7">
      <c r="B12463" s="55" t="s">
        <v>5093</v>
      </c>
      <c r="C12463" s="55" t="s">
        <v>4356</v>
      </c>
      <c r="D12463" s="55" t="s">
        <v>269</v>
      </c>
      <c r="E12463" s="55" t="s">
        <v>4535</v>
      </c>
      <c r="F12463" s="55">
        <v>0</v>
      </c>
      <c r="G12463" s="55">
        <v>2</v>
      </c>
    </row>
    <row r="12464" spans="2:7">
      <c r="B12464" s="55" t="s">
        <v>5093</v>
      </c>
      <c r="C12464" s="55" t="s">
        <v>4356</v>
      </c>
      <c r="D12464" s="55" t="s">
        <v>267</v>
      </c>
      <c r="E12464" s="55" t="s">
        <v>4543</v>
      </c>
      <c r="F12464" s="55">
        <v>0</v>
      </c>
      <c r="G12464" s="55">
        <v>58</v>
      </c>
    </row>
    <row r="12465" spans="2:7">
      <c r="B12465" s="55" t="s">
        <v>5093</v>
      </c>
      <c r="C12465" s="55" t="s">
        <v>4356</v>
      </c>
      <c r="D12465" s="55" t="s">
        <v>267</v>
      </c>
      <c r="E12465" s="55" t="s">
        <v>5096</v>
      </c>
      <c r="F12465" s="55">
        <v>0</v>
      </c>
      <c r="G12465" s="55">
        <v>1</v>
      </c>
    </row>
    <row r="12466" spans="2:7">
      <c r="B12466" s="55" t="s">
        <v>5093</v>
      </c>
      <c r="C12466" s="55" t="s">
        <v>4356</v>
      </c>
      <c r="D12466" s="55" t="s">
        <v>269</v>
      </c>
      <c r="E12466" s="55" t="s">
        <v>4569</v>
      </c>
      <c r="F12466" s="55">
        <v>7</v>
      </c>
      <c r="G12466" s="55">
        <v>10</v>
      </c>
    </row>
    <row r="12467" spans="2:7">
      <c r="B12467" s="55" t="s">
        <v>5093</v>
      </c>
      <c r="C12467" s="55" t="s">
        <v>4356</v>
      </c>
      <c r="D12467" s="55" t="s">
        <v>267</v>
      </c>
      <c r="E12467" s="55" t="s">
        <v>4574</v>
      </c>
      <c r="F12467" s="55">
        <v>0</v>
      </c>
      <c r="G12467" s="55">
        <v>12</v>
      </c>
    </row>
    <row r="12468" spans="2:7">
      <c r="B12468" s="55" t="s">
        <v>5093</v>
      </c>
      <c r="C12468" s="55" t="s">
        <v>4356</v>
      </c>
      <c r="D12468" s="55" t="s">
        <v>269</v>
      </c>
      <c r="E12468" s="55" t="s">
        <v>4588</v>
      </c>
      <c r="F12468" s="55">
        <v>10</v>
      </c>
      <c r="G12468" s="55">
        <v>0</v>
      </c>
    </row>
    <row r="12469" spans="2:7">
      <c r="B12469" s="55" t="s">
        <v>5093</v>
      </c>
      <c r="C12469" s="55" t="s">
        <v>4356</v>
      </c>
      <c r="D12469" s="55" t="s">
        <v>267</v>
      </c>
      <c r="E12469" s="55" t="s">
        <v>4594</v>
      </c>
      <c r="F12469" s="55">
        <v>4</v>
      </c>
      <c r="G12469" s="55">
        <v>5</v>
      </c>
    </row>
    <row r="12470" spans="2:7">
      <c r="B12470" s="55" t="s">
        <v>5093</v>
      </c>
      <c r="C12470" s="55" t="s">
        <v>4356</v>
      </c>
      <c r="D12470" s="55" t="s">
        <v>269</v>
      </c>
      <c r="E12470" s="55" t="s">
        <v>4594</v>
      </c>
      <c r="F12470" s="55">
        <v>0</v>
      </c>
      <c r="G12470" s="55">
        <v>11</v>
      </c>
    </row>
    <row r="12471" spans="2:7">
      <c r="B12471" s="55" t="s">
        <v>5093</v>
      </c>
      <c r="C12471" s="55" t="s">
        <v>4356</v>
      </c>
      <c r="D12471" s="55" t="s">
        <v>270</v>
      </c>
      <c r="E12471" s="55" t="s">
        <v>4594</v>
      </c>
      <c r="F12471" s="55">
        <v>2</v>
      </c>
      <c r="G12471" s="55">
        <v>0</v>
      </c>
    </row>
    <row r="12472" spans="2:7">
      <c r="B12472" s="55" t="s">
        <v>5093</v>
      </c>
      <c r="C12472" s="55" t="s">
        <v>4356</v>
      </c>
      <c r="D12472" s="55" t="s">
        <v>267</v>
      </c>
      <c r="E12472" s="55" t="s">
        <v>2016</v>
      </c>
      <c r="F12472" s="55">
        <v>3</v>
      </c>
      <c r="G12472" s="55">
        <v>0</v>
      </c>
    </row>
    <row r="12473" spans="2:7">
      <c r="B12473" s="55" t="s">
        <v>5093</v>
      </c>
      <c r="C12473" s="55" t="s">
        <v>4356</v>
      </c>
      <c r="D12473" s="55" t="s">
        <v>269</v>
      </c>
      <c r="E12473" s="55" t="s">
        <v>4624</v>
      </c>
      <c r="F12473" s="55">
        <v>2</v>
      </c>
      <c r="G12473" s="55">
        <v>1</v>
      </c>
    </row>
    <row r="12474" spans="2:7">
      <c r="B12474" s="55" t="s">
        <v>5093</v>
      </c>
      <c r="C12474" s="55" t="s">
        <v>4356</v>
      </c>
      <c r="D12474" s="55" t="s">
        <v>267</v>
      </c>
      <c r="E12474" s="55" t="s">
        <v>4629</v>
      </c>
      <c r="F12474" s="55">
        <v>3</v>
      </c>
      <c r="G12474" s="55">
        <v>3</v>
      </c>
    </row>
    <row r="12475" spans="2:7">
      <c r="B12475" s="55" t="s">
        <v>5093</v>
      </c>
      <c r="C12475" s="55" t="s">
        <v>4356</v>
      </c>
      <c r="D12475" s="55" t="s">
        <v>269</v>
      </c>
      <c r="E12475" s="55" t="s">
        <v>4629</v>
      </c>
      <c r="F12475" s="55">
        <v>0</v>
      </c>
      <c r="G12475" s="55">
        <v>1</v>
      </c>
    </row>
    <row r="12476" spans="2:7">
      <c r="B12476" s="55" t="s">
        <v>5093</v>
      </c>
      <c r="C12476" s="55" t="s">
        <v>4356</v>
      </c>
      <c r="D12476" s="55" t="s">
        <v>267</v>
      </c>
      <c r="E12476" s="55" t="s">
        <v>4634</v>
      </c>
      <c r="F12476" s="55">
        <v>1</v>
      </c>
      <c r="G12476" s="55">
        <v>2</v>
      </c>
    </row>
    <row r="12477" spans="2:7">
      <c r="B12477" s="55" t="s">
        <v>5093</v>
      </c>
      <c r="C12477" s="55" t="s">
        <v>4356</v>
      </c>
      <c r="D12477" s="55" t="s">
        <v>269</v>
      </c>
      <c r="E12477" s="55" t="s">
        <v>4634</v>
      </c>
      <c r="F12477" s="55">
        <v>1</v>
      </c>
      <c r="G12477" s="55">
        <v>0</v>
      </c>
    </row>
    <row r="12478" spans="2:7">
      <c r="B12478" s="55" t="s">
        <v>5093</v>
      </c>
      <c r="C12478" s="55" t="s">
        <v>4356</v>
      </c>
      <c r="D12478" s="55" t="s">
        <v>267</v>
      </c>
      <c r="E12478" s="55" t="s">
        <v>4635</v>
      </c>
      <c r="F12478" s="55">
        <v>0</v>
      </c>
      <c r="G12478" s="55">
        <v>5</v>
      </c>
    </row>
    <row r="12479" spans="2:7">
      <c r="B12479" s="55" t="s">
        <v>5093</v>
      </c>
      <c r="C12479" s="55" t="s">
        <v>4356</v>
      </c>
      <c r="D12479" s="55" t="s">
        <v>269</v>
      </c>
      <c r="E12479" s="55" t="s">
        <v>4638</v>
      </c>
      <c r="F12479" s="55">
        <v>0</v>
      </c>
      <c r="G12479" s="55">
        <v>2</v>
      </c>
    </row>
    <row r="12480" spans="2:7">
      <c r="B12480" s="55" t="s">
        <v>5093</v>
      </c>
      <c r="C12480" s="55" t="s">
        <v>4356</v>
      </c>
      <c r="D12480" s="55" t="s">
        <v>267</v>
      </c>
      <c r="E12480" s="55" t="s">
        <v>4640</v>
      </c>
      <c r="F12480" s="55">
        <v>6</v>
      </c>
      <c r="G12480" s="55">
        <v>0</v>
      </c>
    </row>
    <row r="12481" spans="2:7">
      <c r="B12481" s="55" t="s">
        <v>5093</v>
      </c>
      <c r="C12481" s="55" t="s">
        <v>4356</v>
      </c>
      <c r="D12481" s="55" t="s">
        <v>269</v>
      </c>
      <c r="E12481" s="55" t="s">
        <v>4643</v>
      </c>
      <c r="F12481" s="55">
        <v>0</v>
      </c>
      <c r="G12481" s="55">
        <v>10</v>
      </c>
    </row>
    <row r="12482" spans="2:7">
      <c r="B12482" s="55" t="s">
        <v>5093</v>
      </c>
      <c r="C12482" s="55" t="s">
        <v>4356</v>
      </c>
      <c r="D12482" s="55" t="s">
        <v>267</v>
      </c>
      <c r="E12482" s="55" t="s">
        <v>4651</v>
      </c>
      <c r="F12482" s="55">
        <v>6</v>
      </c>
      <c r="G12482" s="55">
        <v>16</v>
      </c>
    </row>
    <row r="12483" spans="2:7">
      <c r="B12483" s="55" t="s">
        <v>5093</v>
      </c>
      <c r="C12483" s="55" t="s">
        <v>4356</v>
      </c>
      <c r="D12483" s="55" t="s">
        <v>269</v>
      </c>
      <c r="E12483" s="55" t="s">
        <v>4651</v>
      </c>
      <c r="F12483" s="55">
        <v>10</v>
      </c>
      <c r="G12483" s="55">
        <v>21</v>
      </c>
    </row>
    <row r="12484" spans="2:7">
      <c r="B12484" s="55" t="s">
        <v>5093</v>
      </c>
      <c r="C12484" s="55" t="s">
        <v>4356</v>
      </c>
      <c r="D12484" s="55" t="s">
        <v>270</v>
      </c>
      <c r="E12484" s="55" t="s">
        <v>4651</v>
      </c>
      <c r="F12484" s="55">
        <v>10</v>
      </c>
      <c r="G12484" s="55">
        <v>13</v>
      </c>
    </row>
    <row r="12485" spans="2:7">
      <c r="B12485" s="55" t="s">
        <v>5093</v>
      </c>
      <c r="C12485" s="55" t="s">
        <v>4356</v>
      </c>
      <c r="D12485" s="55" t="s">
        <v>267</v>
      </c>
      <c r="E12485" s="55" t="s">
        <v>4656</v>
      </c>
      <c r="F12485" s="55">
        <v>1</v>
      </c>
      <c r="G12485" s="55">
        <v>1</v>
      </c>
    </row>
    <row r="12486" spans="2:7">
      <c r="B12486" s="55" t="s">
        <v>5093</v>
      </c>
      <c r="C12486" s="55" t="s">
        <v>4356</v>
      </c>
      <c r="D12486" s="55" t="s">
        <v>269</v>
      </c>
      <c r="E12486" s="55" t="s">
        <v>4656</v>
      </c>
      <c r="F12486" s="55">
        <v>0</v>
      </c>
      <c r="G12486" s="55">
        <v>1</v>
      </c>
    </row>
    <row r="12487" spans="2:7">
      <c r="B12487" s="55" t="s">
        <v>5093</v>
      </c>
      <c r="C12487" s="55" t="s">
        <v>4356</v>
      </c>
      <c r="D12487" s="55" t="s">
        <v>267</v>
      </c>
      <c r="E12487" s="55" t="s">
        <v>4681</v>
      </c>
      <c r="F12487" s="55">
        <v>2</v>
      </c>
      <c r="G12487" s="55">
        <v>0</v>
      </c>
    </row>
    <row r="12488" spans="2:7">
      <c r="B12488" s="55" t="s">
        <v>5093</v>
      </c>
      <c r="C12488" s="55" t="s">
        <v>4356</v>
      </c>
      <c r="D12488" s="55" t="s">
        <v>267</v>
      </c>
      <c r="E12488" s="55" t="s">
        <v>4686</v>
      </c>
      <c r="F12488" s="55">
        <v>58</v>
      </c>
      <c r="G12488" s="55">
        <v>62</v>
      </c>
    </row>
    <row r="12489" spans="2:7">
      <c r="B12489" s="55" t="s">
        <v>5093</v>
      </c>
      <c r="C12489" s="55" t="s">
        <v>4356</v>
      </c>
      <c r="D12489" s="55" t="s">
        <v>269</v>
      </c>
      <c r="E12489" s="55" t="s">
        <v>4686</v>
      </c>
      <c r="F12489" s="55">
        <v>10</v>
      </c>
      <c r="G12489" s="55">
        <v>6</v>
      </c>
    </row>
    <row r="12490" spans="2:7">
      <c r="B12490" s="55" t="s">
        <v>5093</v>
      </c>
      <c r="C12490" s="55" t="s">
        <v>4356</v>
      </c>
      <c r="D12490" s="55" t="s">
        <v>267</v>
      </c>
      <c r="E12490" s="55" t="s">
        <v>4689</v>
      </c>
      <c r="F12490" s="55">
        <v>1</v>
      </c>
      <c r="G12490" s="55">
        <v>1</v>
      </c>
    </row>
    <row r="12491" spans="2:7">
      <c r="B12491" s="55" t="s">
        <v>5093</v>
      </c>
      <c r="C12491" s="55" t="s">
        <v>4356</v>
      </c>
      <c r="D12491" s="55" t="s">
        <v>267</v>
      </c>
      <c r="E12491" s="55" t="s">
        <v>4700</v>
      </c>
      <c r="F12491" s="55">
        <v>15</v>
      </c>
      <c r="G12491" s="55">
        <v>11</v>
      </c>
    </row>
    <row r="12492" spans="2:7">
      <c r="B12492" s="55" t="s">
        <v>5093</v>
      </c>
      <c r="C12492" s="55" t="s">
        <v>4356</v>
      </c>
      <c r="D12492" s="55" t="s">
        <v>270</v>
      </c>
      <c r="E12492" s="55" t="s">
        <v>4700</v>
      </c>
      <c r="F12492" s="55">
        <v>5</v>
      </c>
      <c r="G12492" s="55">
        <v>0</v>
      </c>
    </row>
    <row r="12493" spans="2:7">
      <c r="B12493" s="55" t="s">
        <v>5093</v>
      </c>
      <c r="C12493" s="55" t="s">
        <v>4356</v>
      </c>
      <c r="D12493" s="55" t="s">
        <v>267</v>
      </c>
      <c r="E12493" s="55" t="s">
        <v>4704</v>
      </c>
      <c r="F12493" s="55">
        <v>1</v>
      </c>
      <c r="G12493" s="55">
        <v>1</v>
      </c>
    </row>
    <row r="12494" spans="2:7">
      <c r="B12494" s="55" t="s">
        <v>5093</v>
      </c>
      <c r="C12494" s="55" t="s">
        <v>4356</v>
      </c>
      <c r="D12494" s="55" t="s">
        <v>269</v>
      </c>
      <c r="E12494" s="55" t="s">
        <v>4704</v>
      </c>
      <c r="F12494" s="55">
        <v>0</v>
      </c>
      <c r="G12494" s="55">
        <v>1</v>
      </c>
    </row>
    <row r="12495" spans="2:7">
      <c r="B12495" s="55" t="s">
        <v>5093</v>
      </c>
      <c r="C12495" s="55" t="s">
        <v>4356</v>
      </c>
      <c r="D12495" s="55" t="s">
        <v>267</v>
      </c>
      <c r="E12495" s="55" t="s">
        <v>4705</v>
      </c>
      <c r="F12495" s="55">
        <v>8</v>
      </c>
      <c r="G12495" s="55">
        <v>0</v>
      </c>
    </row>
    <row r="12496" spans="2:7">
      <c r="B12496" s="55" t="s">
        <v>5093</v>
      </c>
      <c r="C12496" s="55" t="s">
        <v>4356</v>
      </c>
      <c r="D12496" s="55" t="s">
        <v>269</v>
      </c>
      <c r="E12496" s="55" t="s">
        <v>4705</v>
      </c>
      <c r="F12496" s="55">
        <v>0</v>
      </c>
      <c r="G12496" s="55">
        <v>14</v>
      </c>
    </row>
    <row r="12497" spans="2:7">
      <c r="B12497" s="55" t="s">
        <v>5093</v>
      </c>
      <c r="C12497" s="55" t="s">
        <v>4356</v>
      </c>
      <c r="D12497" s="55" t="s">
        <v>267</v>
      </c>
      <c r="E12497" s="55" t="s">
        <v>4741</v>
      </c>
      <c r="F12497" s="55">
        <v>1</v>
      </c>
      <c r="G12497" s="55">
        <v>4</v>
      </c>
    </row>
    <row r="12498" spans="2:7">
      <c r="B12498" s="55" t="s">
        <v>5093</v>
      </c>
      <c r="C12498" s="55" t="s">
        <v>4356</v>
      </c>
      <c r="D12498" s="55" t="s">
        <v>269</v>
      </c>
      <c r="E12498" s="55" t="s">
        <v>4741</v>
      </c>
      <c r="F12498" s="55">
        <v>0</v>
      </c>
      <c r="G12498" s="55">
        <v>2</v>
      </c>
    </row>
    <row r="12499" spans="2:7">
      <c r="B12499" s="55" t="s">
        <v>5093</v>
      </c>
      <c r="C12499" s="55" t="s">
        <v>4356</v>
      </c>
      <c r="D12499" s="55" t="s">
        <v>269</v>
      </c>
      <c r="E12499" s="55" t="s">
        <v>4748</v>
      </c>
      <c r="F12499" s="55">
        <v>4</v>
      </c>
      <c r="G12499" s="55">
        <v>4</v>
      </c>
    </row>
    <row r="12500" spans="2:7">
      <c r="B12500" s="55" t="s">
        <v>5093</v>
      </c>
      <c r="C12500" s="55" t="s">
        <v>4356</v>
      </c>
      <c r="D12500" s="55" t="s">
        <v>267</v>
      </c>
      <c r="E12500" s="55" t="s">
        <v>4781</v>
      </c>
      <c r="F12500" s="55">
        <v>0</v>
      </c>
      <c r="G12500" s="55">
        <v>18</v>
      </c>
    </row>
    <row r="12501" spans="2:7">
      <c r="B12501" s="55" t="s">
        <v>5093</v>
      </c>
      <c r="C12501" s="55" t="s">
        <v>4356</v>
      </c>
      <c r="D12501" s="55" t="s">
        <v>269</v>
      </c>
      <c r="E12501" s="55" t="s">
        <v>4781</v>
      </c>
      <c r="F12501" s="55">
        <v>0</v>
      </c>
      <c r="G12501" s="55">
        <v>23</v>
      </c>
    </row>
    <row r="12502" spans="2:7">
      <c r="B12502" s="55" t="s">
        <v>5093</v>
      </c>
      <c r="C12502" s="55" t="s">
        <v>4356</v>
      </c>
      <c r="D12502" s="55" t="s">
        <v>267</v>
      </c>
      <c r="E12502" s="55" t="s">
        <v>4783</v>
      </c>
      <c r="F12502" s="55">
        <v>10</v>
      </c>
      <c r="G12502" s="55">
        <v>15</v>
      </c>
    </row>
    <row r="12503" spans="2:7">
      <c r="B12503" s="55" t="s">
        <v>5093</v>
      </c>
      <c r="C12503" s="55" t="s">
        <v>4356</v>
      </c>
      <c r="D12503" s="55" t="s">
        <v>269</v>
      </c>
      <c r="E12503" s="55" t="s">
        <v>4783</v>
      </c>
      <c r="F12503" s="55">
        <v>1</v>
      </c>
      <c r="G12503" s="55">
        <v>5</v>
      </c>
    </row>
    <row r="12504" spans="2:7">
      <c r="B12504" s="55" t="s">
        <v>5093</v>
      </c>
      <c r="C12504" s="55" t="s">
        <v>4356</v>
      </c>
      <c r="D12504" s="55" t="s">
        <v>270</v>
      </c>
      <c r="E12504" s="55" t="s">
        <v>4783</v>
      </c>
      <c r="F12504" s="55">
        <v>0</v>
      </c>
      <c r="G12504" s="55">
        <v>2</v>
      </c>
    </row>
    <row r="12505" spans="2:7">
      <c r="B12505" s="55" t="s">
        <v>5093</v>
      </c>
      <c r="C12505" s="55" t="s">
        <v>4356</v>
      </c>
      <c r="D12505" s="55" t="s">
        <v>267</v>
      </c>
      <c r="E12505" s="55" t="s">
        <v>4788</v>
      </c>
      <c r="F12505" s="55">
        <v>205</v>
      </c>
      <c r="G12505" s="55">
        <v>181</v>
      </c>
    </row>
    <row r="12506" spans="2:7">
      <c r="B12506" s="55" t="s">
        <v>5093</v>
      </c>
      <c r="C12506" s="55" t="s">
        <v>4356</v>
      </c>
      <c r="D12506" s="55" t="s">
        <v>269</v>
      </c>
      <c r="E12506" s="55" t="s">
        <v>4788</v>
      </c>
      <c r="F12506" s="55">
        <v>6</v>
      </c>
      <c r="G12506" s="55">
        <v>40</v>
      </c>
    </row>
    <row r="12507" spans="2:7">
      <c r="B12507" s="55" t="s">
        <v>5093</v>
      </c>
      <c r="C12507" s="55" t="s">
        <v>4356</v>
      </c>
      <c r="D12507" s="55" t="s">
        <v>270</v>
      </c>
      <c r="E12507" s="55" t="s">
        <v>4788</v>
      </c>
      <c r="F12507" s="55">
        <v>0</v>
      </c>
      <c r="G12507" s="55">
        <v>69</v>
      </c>
    </row>
    <row r="12508" spans="2:7">
      <c r="B12508" s="55" t="s">
        <v>5093</v>
      </c>
      <c r="C12508" s="55" t="s">
        <v>4356</v>
      </c>
      <c r="D12508" s="55" t="s">
        <v>267</v>
      </c>
      <c r="E12508" s="55" t="s">
        <v>4790</v>
      </c>
      <c r="F12508" s="55">
        <v>3</v>
      </c>
      <c r="G12508" s="55">
        <v>0</v>
      </c>
    </row>
    <row r="12509" spans="2:7">
      <c r="B12509" s="55" t="s">
        <v>5093</v>
      </c>
      <c r="C12509" s="55" t="s">
        <v>4356</v>
      </c>
      <c r="D12509" s="55" t="s">
        <v>267</v>
      </c>
      <c r="E12509" s="55" t="s">
        <v>2242</v>
      </c>
      <c r="F12509" s="55">
        <v>4</v>
      </c>
      <c r="G12509" s="55">
        <v>6</v>
      </c>
    </row>
    <row r="12510" spans="2:7">
      <c r="B12510" s="55" t="s">
        <v>5093</v>
      </c>
      <c r="C12510" s="55" t="s">
        <v>4356</v>
      </c>
      <c r="D12510" s="55" t="s">
        <v>269</v>
      </c>
      <c r="E12510" s="55" t="s">
        <v>4814</v>
      </c>
      <c r="F12510" s="55">
        <v>0</v>
      </c>
      <c r="G12510" s="55">
        <v>1</v>
      </c>
    </row>
    <row r="12511" spans="2:7">
      <c r="B12511" s="55" t="s">
        <v>5093</v>
      </c>
      <c r="C12511" s="55" t="s">
        <v>4356</v>
      </c>
      <c r="D12511" s="55" t="s">
        <v>267</v>
      </c>
      <c r="E12511" s="55" t="s">
        <v>4815</v>
      </c>
      <c r="F12511" s="55">
        <v>87</v>
      </c>
      <c r="G12511" s="55">
        <v>6</v>
      </c>
    </row>
    <row r="12512" spans="2:7">
      <c r="B12512" s="55" t="s">
        <v>5093</v>
      </c>
      <c r="C12512" s="55" t="s">
        <v>4356</v>
      </c>
      <c r="D12512" s="55" t="s">
        <v>267</v>
      </c>
      <c r="E12512" s="55" t="s">
        <v>4839</v>
      </c>
      <c r="F12512" s="55">
        <v>10</v>
      </c>
      <c r="G12512" s="55">
        <v>45</v>
      </c>
    </row>
    <row r="12513" spans="2:7">
      <c r="B12513" s="55" t="s">
        <v>5093</v>
      </c>
      <c r="C12513" s="55" t="s">
        <v>4356</v>
      </c>
      <c r="D12513" s="55" t="s">
        <v>269</v>
      </c>
      <c r="E12513" s="55" t="s">
        <v>4839</v>
      </c>
      <c r="F12513" s="55">
        <v>9</v>
      </c>
      <c r="G12513" s="55">
        <v>43</v>
      </c>
    </row>
    <row r="12514" spans="2:7">
      <c r="B12514" s="55" t="s">
        <v>5093</v>
      </c>
      <c r="C12514" s="55" t="s">
        <v>4356</v>
      </c>
      <c r="D12514" s="55" t="s">
        <v>267</v>
      </c>
      <c r="E12514" s="55" t="s">
        <v>4878</v>
      </c>
      <c r="F12514" s="55">
        <v>50</v>
      </c>
      <c r="G12514" s="55">
        <v>0</v>
      </c>
    </row>
    <row r="12515" spans="2:7">
      <c r="B12515" s="55" t="s">
        <v>5093</v>
      </c>
      <c r="C12515" s="55" t="s">
        <v>4356</v>
      </c>
      <c r="D12515" s="55" t="s">
        <v>267</v>
      </c>
      <c r="E12515" s="55" t="s">
        <v>4884</v>
      </c>
      <c r="F12515" s="55">
        <v>0</v>
      </c>
      <c r="G12515" s="55">
        <v>9</v>
      </c>
    </row>
    <row r="12516" spans="2:7">
      <c r="B12516" s="55" t="s">
        <v>5093</v>
      </c>
      <c r="C12516" s="55" t="s">
        <v>4356</v>
      </c>
      <c r="D12516" s="55" t="s">
        <v>269</v>
      </c>
      <c r="E12516" s="55" t="s">
        <v>4891</v>
      </c>
      <c r="F12516" s="55">
        <v>0</v>
      </c>
      <c r="G12516" s="55">
        <v>2</v>
      </c>
    </row>
    <row r="12517" spans="2:7">
      <c r="B12517" s="55" t="s">
        <v>5093</v>
      </c>
      <c r="C12517" s="55" t="s">
        <v>4356</v>
      </c>
      <c r="D12517" s="55" t="s">
        <v>267</v>
      </c>
      <c r="E12517" s="55" t="s">
        <v>4894</v>
      </c>
      <c r="F12517" s="55">
        <v>25</v>
      </c>
      <c r="G12517" s="55">
        <v>164</v>
      </c>
    </row>
    <row r="12518" spans="2:7">
      <c r="B12518" s="55" t="s">
        <v>5093</v>
      </c>
      <c r="C12518" s="55" t="s">
        <v>4356</v>
      </c>
      <c r="D12518" s="55" t="s">
        <v>269</v>
      </c>
      <c r="E12518" s="55" t="s">
        <v>4894</v>
      </c>
      <c r="F12518" s="55">
        <v>3</v>
      </c>
      <c r="G12518" s="55">
        <v>20</v>
      </c>
    </row>
    <row r="12519" spans="2:7">
      <c r="B12519" s="55" t="s">
        <v>5093</v>
      </c>
      <c r="C12519" s="55" t="s">
        <v>4356</v>
      </c>
      <c r="D12519" s="55" t="s">
        <v>270</v>
      </c>
      <c r="E12519" s="55" t="s">
        <v>4894</v>
      </c>
      <c r="F12519" s="55">
        <v>1</v>
      </c>
      <c r="G12519" s="55">
        <v>6</v>
      </c>
    </row>
    <row r="12520" spans="2:7">
      <c r="B12520" s="55" t="s">
        <v>5093</v>
      </c>
      <c r="C12520" s="55" t="s">
        <v>4356</v>
      </c>
      <c r="D12520" s="55" t="s">
        <v>267</v>
      </c>
      <c r="E12520" s="55" t="s">
        <v>4895</v>
      </c>
      <c r="F12520" s="55">
        <v>24</v>
      </c>
      <c r="G12520" s="55">
        <v>0</v>
      </c>
    </row>
    <row r="12521" spans="2:7">
      <c r="B12521" s="55" t="s">
        <v>5093</v>
      </c>
      <c r="C12521" s="55" t="s">
        <v>4356</v>
      </c>
      <c r="D12521" s="55" t="s">
        <v>269</v>
      </c>
      <c r="E12521" s="55" t="s">
        <v>4895</v>
      </c>
      <c r="F12521" s="55">
        <v>37</v>
      </c>
      <c r="G12521" s="55">
        <v>12</v>
      </c>
    </row>
    <row r="12522" spans="2:7">
      <c r="B12522" s="55" t="s">
        <v>5093</v>
      </c>
      <c r="C12522" s="55" t="s">
        <v>4356</v>
      </c>
      <c r="D12522" s="55" t="s">
        <v>270</v>
      </c>
      <c r="E12522" s="55" t="s">
        <v>4895</v>
      </c>
      <c r="F12522" s="55">
        <v>12</v>
      </c>
      <c r="G12522" s="55">
        <v>0</v>
      </c>
    </row>
    <row r="12523" spans="2:7">
      <c r="B12523" s="55" t="s">
        <v>5093</v>
      </c>
      <c r="C12523" s="55" t="s">
        <v>4356</v>
      </c>
      <c r="D12523" s="55" t="s">
        <v>267</v>
      </c>
      <c r="E12523" s="55" t="s">
        <v>4309</v>
      </c>
      <c r="F12523" s="55">
        <v>1</v>
      </c>
      <c r="G12523" s="55">
        <v>4</v>
      </c>
    </row>
    <row r="12524" spans="2:7">
      <c r="B12524" s="55" t="s">
        <v>5093</v>
      </c>
      <c r="C12524" s="55" t="s">
        <v>4356</v>
      </c>
      <c r="D12524" s="55" t="s">
        <v>269</v>
      </c>
      <c r="E12524" s="55" t="s">
        <v>4309</v>
      </c>
      <c r="F12524" s="55">
        <v>0</v>
      </c>
      <c r="G12524" s="55">
        <v>3</v>
      </c>
    </row>
    <row r="12525" spans="2:7">
      <c r="B12525" s="55" t="s">
        <v>5093</v>
      </c>
      <c r="C12525" s="55" t="s">
        <v>4356</v>
      </c>
      <c r="D12525" s="55" t="s">
        <v>267</v>
      </c>
      <c r="E12525" s="55" t="s">
        <v>4904</v>
      </c>
      <c r="F12525" s="55">
        <v>223</v>
      </c>
      <c r="G12525" s="55">
        <v>167</v>
      </c>
    </row>
    <row r="12526" spans="2:7">
      <c r="B12526" s="55" t="s">
        <v>5093</v>
      </c>
      <c r="C12526" s="55" t="s">
        <v>4356</v>
      </c>
      <c r="D12526" s="55" t="s">
        <v>269</v>
      </c>
      <c r="E12526" s="55" t="s">
        <v>4904</v>
      </c>
      <c r="F12526" s="55">
        <v>20</v>
      </c>
      <c r="G12526" s="55">
        <v>13</v>
      </c>
    </row>
    <row r="12527" spans="2:7">
      <c r="B12527" s="55" t="s">
        <v>5093</v>
      </c>
      <c r="C12527" s="55" t="s">
        <v>4356</v>
      </c>
      <c r="D12527" s="55" t="s">
        <v>270</v>
      </c>
      <c r="E12527" s="55" t="s">
        <v>4904</v>
      </c>
      <c r="F12527" s="55">
        <v>9</v>
      </c>
      <c r="G12527" s="55">
        <v>2</v>
      </c>
    </row>
    <row r="12528" spans="2:7">
      <c r="B12528" s="55" t="s">
        <v>5093</v>
      </c>
      <c r="C12528" s="55" t="s">
        <v>4356</v>
      </c>
      <c r="D12528" s="55" t="s">
        <v>267</v>
      </c>
      <c r="E12528" s="55" t="s">
        <v>4910</v>
      </c>
      <c r="F12528" s="55">
        <v>436</v>
      </c>
      <c r="G12528" s="55">
        <v>342</v>
      </c>
    </row>
    <row r="12529" spans="2:7">
      <c r="B12529" s="55" t="s">
        <v>5093</v>
      </c>
      <c r="C12529" s="55" t="s">
        <v>4356</v>
      </c>
      <c r="D12529" s="55" t="s">
        <v>269</v>
      </c>
      <c r="E12529" s="55" t="s">
        <v>4910</v>
      </c>
      <c r="F12529" s="55">
        <v>1111</v>
      </c>
      <c r="G12529" s="55">
        <v>409</v>
      </c>
    </row>
    <row r="12530" spans="2:7">
      <c r="B12530" s="55" t="s">
        <v>5093</v>
      </c>
      <c r="C12530" s="55" t="s">
        <v>4356</v>
      </c>
      <c r="D12530" s="55" t="s">
        <v>270</v>
      </c>
      <c r="E12530" s="55" t="s">
        <v>4910</v>
      </c>
      <c r="F12530" s="55">
        <v>377</v>
      </c>
      <c r="G12530" s="55">
        <v>483</v>
      </c>
    </row>
    <row r="12531" spans="2:7">
      <c r="B12531" s="55" t="s">
        <v>5093</v>
      </c>
      <c r="C12531" s="55" t="s">
        <v>4356</v>
      </c>
      <c r="D12531" s="55" t="s">
        <v>267</v>
      </c>
      <c r="E12531" s="55" t="s">
        <v>4912</v>
      </c>
      <c r="F12531" s="55">
        <v>16</v>
      </c>
      <c r="G12531" s="55">
        <v>3</v>
      </c>
    </row>
    <row r="12532" spans="2:7">
      <c r="B12532" s="55" t="s">
        <v>5093</v>
      </c>
      <c r="C12532" s="55" t="s">
        <v>4356</v>
      </c>
      <c r="D12532" s="55" t="s">
        <v>269</v>
      </c>
      <c r="E12532" s="55" t="s">
        <v>4912</v>
      </c>
      <c r="F12532" s="55">
        <v>0</v>
      </c>
      <c r="G12532" s="55">
        <v>2</v>
      </c>
    </row>
    <row r="12533" spans="2:7">
      <c r="B12533" s="55" t="s">
        <v>5093</v>
      </c>
      <c r="C12533" s="55" t="s">
        <v>4356</v>
      </c>
      <c r="D12533" s="55" t="s">
        <v>270</v>
      </c>
      <c r="E12533" s="55" t="s">
        <v>4912</v>
      </c>
      <c r="F12533" s="55">
        <v>0</v>
      </c>
      <c r="G12533" s="55">
        <v>9</v>
      </c>
    </row>
    <row r="12534" spans="2:7">
      <c r="B12534" s="55" t="s">
        <v>5093</v>
      </c>
      <c r="C12534" s="55" t="s">
        <v>4356</v>
      </c>
      <c r="D12534" s="55" t="s">
        <v>267</v>
      </c>
      <c r="E12534" s="55" t="s">
        <v>4913</v>
      </c>
      <c r="F12534" s="55">
        <v>72</v>
      </c>
      <c r="G12534" s="55">
        <v>0</v>
      </c>
    </row>
    <row r="12535" spans="2:7">
      <c r="B12535" s="55" t="s">
        <v>5093</v>
      </c>
      <c r="C12535" s="55" t="s">
        <v>4356</v>
      </c>
      <c r="D12535" s="55" t="s">
        <v>269</v>
      </c>
      <c r="E12535" s="55" t="s">
        <v>4913</v>
      </c>
      <c r="F12535" s="55">
        <v>9</v>
      </c>
      <c r="G12535" s="55">
        <v>3</v>
      </c>
    </row>
    <row r="12536" spans="2:7">
      <c r="B12536" s="55" t="s">
        <v>5093</v>
      </c>
      <c r="C12536" s="55" t="s">
        <v>4356</v>
      </c>
      <c r="D12536" s="55" t="s">
        <v>270</v>
      </c>
      <c r="E12536" s="55" t="s">
        <v>4913</v>
      </c>
      <c r="F12536" s="55">
        <v>3</v>
      </c>
      <c r="G12536" s="55">
        <v>3</v>
      </c>
    </row>
    <row r="12537" spans="2:7">
      <c r="B12537" s="55" t="s">
        <v>5093</v>
      </c>
      <c r="C12537" s="55" t="s">
        <v>4356</v>
      </c>
      <c r="D12537" s="55" t="s">
        <v>270</v>
      </c>
      <c r="E12537" s="55" t="s">
        <v>4919</v>
      </c>
      <c r="F12537" s="55">
        <v>1</v>
      </c>
      <c r="G12537" s="55">
        <v>0</v>
      </c>
    </row>
    <row r="12538" spans="2:7">
      <c r="B12538" s="55" t="s">
        <v>5093</v>
      </c>
      <c r="C12538" s="55" t="s">
        <v>4356</v>
      </c>
      <c r="D12538" s="55" t="s">
        <v>267</v>
      </c>
      <c r="E12538" s="55" t="s">
        <v>4920</v>
      </c>
      <c r="F12538" s="55">
        <v>27</v>
      </c>
      <c r="G12538" s="55">
        <v>16</v>
      </c>
    </row>
    <row r="12539" spans="2:7">
      <c r="B12539" s="55" t="s">
        <v>5093</v>
      </c>
      <c r="C12539" s="55" t="s">
        <v>4356</v>
      </c>
      <c r="D12539" s="55" t="s">
        <v>267</v>
      </c>
      <c r="E12539" s="55" t="s">
        <v>4926</v>
      </c>
      <c r="F12539" s="55">
        <v>13</v>
      </c>
      <c r="G12539" s="55">
        <v>14</v>
      </c>
    </row>
    <row r="12540" spans="2:7">
      <c r="B12540" s="55" t="s">
        <v>5093</v>
      </c>
      <c r="C12540" s="55" t="s">
        <v>4356</v>
      </c>
      <c r="D12540" s="55" t="s">
        <v>269</v>
      </c>
      <c r="E12540" s="55" t="s">
        <v>4926</v>
      </c>
      <c r="F12540" s="55">
        <v>22</v>
      </c>
      <c r="G12540" s="55">
        <v>0</v>
      </c>
    </row>
    <row r="12541" spans="2:7">
      <c r="B12541" s="55" t="s">
        <v>5093</v>
      </c>
      <c r="C12541" s="55" t="s">
        <v>4356</v>
      </c>
      <c r="D12541" s="55" t="s">
        <v>269</v>
      </c>
      <c r="E12541" s="55" t="s">
        <v>4928</v>
      </c>
      <c r="F12541" s="55">
        <v>5</v>
      </c>
      <c r="G12541" s="55">
        <v>0</v>
      </c>
    </row>
    <row r="12542" spans="2:7">
      <c r="B12542" s="55" t="s">
        <v>5093</v>
      </c>
      <c r="C12542" s="55" t="s">
        <v>4356</v>
      </c>
      <c r="D12542" s="55" t="s">
        <v>267</v>
      </c>
      <c r="E12542" s="55" t="s">
        <v>4932</v>
      </c>
      <c r="F12542" s="55">
        <v>332</v>
      </c>
      <c r="G12542" s="55">
        <v>0</v>
      </c>
    </row>
    <row r="12543" spans="2:7">
      <c r="B12543" s="55" t="s">
        <v>5093</v>
      </c>
      <c r="C12543" s="55" t="s">
        <v>4356</v>
      </c>
      <c r="D12543" s="55" t="s">
        <v>267</v>
      </c>
      <c r="E12543" s="55" t="s">
        <v>4948</v>
      </c>
      <c r="F12543" s="55">
        <v>18</v>
      </c>
      <c r="G12543" s="55">
        <v>0</v>
      </c>
    </row>
    <row r="12544" spans="2:7">
      <c r="B12544" s="55" t="s">
        <v>5093</v>
      </c>
      <c r="C12544" s="55" t="s">
        <v>4356</v>
      </c>
      <c r="D12544" s="55" t="s">
        <v>269</v>
      </c>
      <c r="E12544" s="55" t="s">
        <v>4948</v>
      </c>
      <c r="F12544" s="55">
        <v>1</v>
      </c>
      <c r="G12544" s="55">
        <v>2</v>
      </c>
    </row>
    <row r="12545" spans="2:7">
      <c r="B12545" s="55" t="s">
        <v>5093</v>
      </c>
      <c r="C12545" s="55" t="s">
        <v>4356</v>
      </c>
      <c r="D12545" s="55" t="s">
        <v>267</v>
      </c>
      <c r="E12545" s="55" t="s">
        <v>3080</v>
      </c>
      <c r="F12545" s="55">
        <v>379</v>
      </c>
      <c r="G12545" s="55">
        <v>260</v>
      </c>
    </row>
    <row r="12546" spans="2:7">
      <c r="B12546" s="55" t="s">
        <v>5093</v>
      </c>
      <c r="C12546" s="55" t="s">
        <v>4356</v>
      </c>
      <c r="D12546" s="55" t="s">
        <v>269</v>
      </c>
      <c r="E12546" s="55" t="s">
        <v>3080</v>
      </c>
      <c r="F12546" s="55">
        <v>48</v>
      </c>
      <c r="G12546" s="55">
        <v>0</v>
      </c>
    </row>
    <row r="12547" spans="2:7">
      <c r="B12547" s="55" t="s">
        <v>5093</v>
      </c>
      <c r="C12547" s="55" t="s">
        <v>4356</v>
      </c>
      <c r="D12547" s="55" t="s">
        <v>269</v>
      </c>
      <c r="E12547" s="55" t="s">
        <v>4975</v>
      </c>
      <c r="F12547" s="55">
        <v>1</v>
      </c>
      <c r="G12547" s="55">
        <v>0</v>
      </c>
    </row>
    <row r="12548" spans="2:7">
      <c r="B12548" s="55" t="s">
        <v>5093</v>
      </c>
      <c r="C12548" s="55" t="s">
        <v>4356</v>
      </c>
      <c r="D12548" s="55" t="s">
        <v>267</v>
      </c>
      <c r="E12548" s="55" t="s">
        <v>4980</v>
      </c>
      <c r="F12548" s="55">
        <v>7</v>
      </c>
      <c r="G12548" s="55">
        <v>5</v>
      </c>
    </row>
    <row r="12549" spans="2:7">
      <c r="B12549" s="55" t="s">
        <v>5093</v>
      </c>
      <c r="C12549" s="55" t="s">
        <v>4356</v>
      </c>
      <c r="D12549" s="55" t="s">
        <v>270</v>
      </c>
      <c r="E12549" s="55" t="s">
        <v>4980</v>
      </c>
      <c r="F12549" s="55">
        <v>1</v>
      </c>
      <c r="G12549" s="55">
        <v>0</v>
      </c>
    </row>
    <row r="12550" spans="2:7">
      <c r="B12550" s="55" t="s">
        <v>5093</v>
      </c>
      <c r="C12550" s="55" t="s">
        <v>157</v>
      </c>
      <c r="D12550" s="55" t="s">
        <v>267</v>
      </c>
      <c r="E12550" s="55" t="s">
        <v>4984</v>
      </c>
      <c r="F12550" s="55">
        <v>0</v>
      </c>
      <c r="G12550" s="55">
        <v>41</v>
      </c>
    </row>
    <row r="12551" spans="2:7">
      <c r="B12551" s="55" t="s">
        <v>5093</v>
      </c>
      <c r="C12551" s="55" t="s">
        <v>157</v>
      </c>
      <c r="D12551" s="55" t="s">
        <v>269</v>
      </c>
      <c r="E12551" s="55" t="s">
        <v>4984</v>
      </c>
      <c r="F12551" s="55">
        <v>2</v>
      </c>
      <c r="G12551" s="55">
        <v>0</v>
      </c>
    </row>
    <row r="12552" spans="2:7">
      <c r="B12552" s="55" t="s">
        <v>5093</v>
      </c>
      <c r="C12552" s="55" t="s">
        <v>157</v>
      </c>
      <c r="D12552" s="55" t="s">
        <v>267</v>
      </c>
      <c r="E12552" s="55" t="s">
        <v>5017</v>
      </c>
      <c r="F12552" s="55">
        <v>10</v>
      </c>
      <c r="G12552" s="55">
        <v>0</v>
      </c>
    </row>
    <row r="12553" spans="2:7">
      <c r="B12553" s="55" t="s">
        <v>5093</v>
      </c>
      <c r="C12553" s="55" t="s">
        <v>157</v>
      </c>
      <c r="D12553" s="55" t="s">
        <v>267</v>
      </c>
      <c r="E12553" s="55" t="s">
        <v>5020</v>
      </c>
      <c r="F12553" s="55">
        <v>0</v>
      </c>
      <c r="G12553" s="55">
        <v>110</v>
      </c>
    </row>
  </sheetData>
  <mergeCells count="3">
    <mergeCell ref="B4:G4"/>
    <mergeCell ref="A2:L2"/>
    <mergeCell ref="I11:L11"/>
  </mergeCells>
  <conditionalFormatting sqref="B5">
    <cfRule type="cellIs" dxfId="9" priority="7" operator="equal">
      <formula>#REF!</formula>
    </cfRule>
    <cfRule type="cellIs" dxfId="8" priority="8" operator="equal">
      <formula>#REF!</formula>
    </cfRule>
  </conditionalFormatting>
  <conditionalFormatting sqref="C5:G5">
    <cfRule type="cellIs" dxfId="7" priority="5" operator="equal">
      <formula>#REF!</formula>
    </cfRule>
    <cfRule type="cellIs" dxfId="6" priority="6" operator="equal">
      <formula>#REF!</formula>
    </cfRule>
  </conditionalFormatting>
  <conditionalFormatting sqref="B4">
    <cfRule type="cellIs" dxfId="5" priority="3" operator="equal">
      <formula>#REF!</formula>
    </cfRule>
    <cfRule type="cellIs" dxfId="4" priority="4" operator="equal">
      <formula>#REF!</formula>
    </cfRule>
  </conditionalFormatting>
  <conditionalFormatting sqref="I11">
    <cfRule type="cellIs" dxfId="3" priority="1" operator="equal">
      <formula>#REF!</formula>
    </cfRule>
    <cfRule type="cellIs" dxfId="2" priority="2" operator="equal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V21"/>
  <sheetViews>
    <sheetView showGridLines="0" topLeftCell="A3" workbookViewId="0">
      <selection activeCell="L5" sqref="L5"/>
    </sheetView>
  </sheetViews>
  <sheetFormatPr defaultRowHeight="15"/>
  <cols>
    <col min="6" max="6" width="11" customWidth="1"/>
    <col min="7" max="7" width="13.140625" bestFit="1" customWidth="1"/>
    <col min="8" max="8" width="19" bestFit="1" customWidth="1"/>
    <col min="9" max="9" width="8.42578125" customWidth="1"/>
    <col min="10" max="10" width="9.140625" customWidth="1"/>
    <col min="11" max="11" width="20.140625" bestFit="1" customWidth="1"/>
    <col min="12" max="12" width="18.570312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4"/>
      <c r="R2" s="4"/>
      <c r="S2" s="4"/>
      <c r="T2" s="4"/>
      <c r="U2" s="4"/>
      <c r="V2" s="4"/>
    </row>
    <row r="4" spans="1:22" ht="18.75">
      <c r="F4" s="42" t="s">
        <v>229</v>
      </c>
      <c r="G4" s="42" t="s">
        <v>5105</v>
      </c>
      <c r="H4" s="42" t="s">
        <v>265</v>
      </c>
      <c r="I4" s="42" t="s">
        <v>86</v>
      </c>
      <c r="K4" s="114" t="s">
        <v>5139</v>
      </c>
      <c r="L4" s="114"/>
    </row>
    <row r="5" spans="1:22" ht="18.75">
      <c r="F5" s="43" t="s">
        <v>5119</v>
      </c>
      <c r="G5" s="60" t="s">
        <v>5108</v>
      </c>
      <c r="H5" s="39" t="s">
        <v>5136</v>
      </c>
      <c r="I5" s="43" t="s">
        <v>156</v>
      </c>
      <c r="K5" s="44" t="s">
        <v>5140</v>
      </c>
      <c r="L5" s="43" t="s">
        <v>5119</v>
      </c>
    </row>
    <row r="6" spans="1:22" ht="18.75">
      <c r="F6" s="43" t="s">
        <v>5120</v>
      </c>
      <c r="G6" s="60" t="s">
        <v>5110</v>
      </c>
      <c r="H6" s="39" t="s">
        <v>5137</v>
      </c>
      <c r="I6" s="43" t="s">
        <v>156</v>
      </c>
      <c r="K6" s="44" t="s">
        <v>5141</v>
      </c>
      <c r="L6" s="61" t="str">
        <f>LOOKUP(L5,F5:F21,G5:G21)</f>
        <v>Aline</v>
      </c>
    </row>
    <row r="7" spans="1:22" ht="18.75">
      <c r="F7" s="43" t="s">
        <v>5121</v>
      </c>
      <c r="G7" s="60" t="s">
        <v>5111</v>
      </c>
      <c r="H7" s="39" t="s">
        <v>122</v>
      </c>
      <c r="I7" s="43" t="s">
        <v>121</v>
      </c>
      <c r="K7" s="44" t="s">
        <v>5142</v>
      </c>
      <c r="L7" s="61" t="str">
        <f>LOOKUP(L5,F5:F21,H5:H21)</f>
        <v>Sorocaba</v>
      </c>
      <c r="M7" s="87"/>
    </row>
    <row r="8" spans="1:22" ht="18.75">
      <c r="F8" s="43" t="s">
        <v>5122</v>
      </c>
      <c r="G8" s="60" t="s">
        <v>5112</v>
      </c>
      <c r="H8" s="39" t="s">
        <v>131</v>
      </c>
      <c r="I8" s="43" t="s">
        <v>130</v>
      </c>
      <c r="K8" s="44" t="s">
        <v>164</v>
      </c>
      <c r="L8" s="61" t="str">
        <f>LOOKUP(L5,F5:F21,I5:I21)</f>
        <v>SP</v>
      </c>
      <c r="M8" s="87"/>
    </row>
    <row r="9" spans="1:22" ht="18.75">
      <c r="F9" s="43" t="s">
        <v>5123</v>
      </c>
      <c r="G9" s="60" t="s">
        <v>5113</v>
      </c>
      <c r="H9" s="39" t="s">
        <v>98</v>
      </c>
      <c r="I9" s="43" t="s">
        <v>97</v>
      </c>
      <c r="M9" s="87"/>
    </row>
    <row r="10" spans="1:22" ht="18.75">
      <c r="F10" s="43" t="s">
        <v>5124</v>
      </c>
      <c r="G10" s="60" t="s">
        <v>5114</v>
      </c>
      <c r="H10" s="39" t="s">
        <v>155</v>
      </c>
      <c r="I10" s="43" t="s">
        <v>156</v>
      </c>
    </row>
    <row r="11" spans="1:22" ht="18.75">
      <c r="F11" s="43" t="s">
        <v>5125</v>
      </c>
      <c r="G11" s="60" t="s">
        <v>5117</v>
      </c>
      <c r="H11" s="39" t="s">
        <v>134</v>
      </c>
      <c r="I11" s="43" t="s">
        <v>133</v>
      </c>
    </row>
    <row r="12" spans="1:22" ht="18.75">
      <c r="F12" s="43" t="s">
        <v>5126</v>
      </c>
      <c r="G12" s="60" t="s">
        <v>5115</v>
      </c>
      <c r="H12" s="39" t="s">
        <v>138</v>
      </c>
      <c r="I12" s="43" t="s">
        <v>139</v>
      </c>
    </row>
    <row r="13" spans="1:22" ht="18.75">
      <c r="F13" s="43" t="s">
        <v>5127</v>
      </c>
      <c r="G13" s="60" t="s">
        <v>5116</v>
      </c>
      <c r="H13" s="39" t="s">
        <v>154</v>
      </c>
      <c r="I13" s="43" t="s">
        <v>153</v>
      </c>
    </row>
    <row r="14" spans="1:22" ht="18.75">
      <c r="F14" s="43" t="s">
        <v>5128</v>
      </c>
      <c r="G14" s="60" t="s">
        <v>44</v>
      </c>
      <c r="H14" s="39" t="s">
        <v>5138</v>
      </c>
      <c r="I14" s="43" t="s">
        <v>109</v>
      </c>
    </row>
    <row r="15" spans="1:22" ht="18.75">
      <c r="F15" s="43" t="s">
        <v>5129</v>
      </c>
      <c r="G15" s="60" t="s">
        <v>45</v>
      </c>
      <c r="H15" s="39" t="s">
        <v>155</v>
      </c>
      <c r="I15" s="43" t="s">
        <v>156</v>
      </c>
    </row>
    <row r="16" spans="1:22" ht="18.75">
      <c r="F16" s="43" t="s">
        <v>5130</v>
      </c>
      <c r="G16" s="60" t="s">
        <v>5118</v>
      </c>
      <c r="H16" s="39" t="s">
        <v>134</v>
      </c>
      <c r="I16" s="43" t="s">
        <v>133</v>
      </c>
    </row>
    <row r="17" spans="6:9" ht="18.75">
      <c r="F17" s="43" t="s">
        <v>5131</v>
      </c>
      <c r="G17" s="60" t="s">
        <v>5106</v>
      </c>
      <c r="H17" s="39" t="s">
        <v>138</v>
      </c>
      <c r="I17" s="43" t="s">
        <v>139</v>
      </c>
    </row>
    <row r="18" spans="6:9" ht="18.75">
      <c r="F18" s="43" t="s">
        <v>5132</v>
      </c>
      <c r="G18" s="60" t="s">
        <v>43</v>
      </c>
      <c r="H18" s="39" t="s">
        <v>154</v>
      </c>
      <c r="I18" s="43" t="s">
        <v>153</v>
      </c>
    </row>
    <row r="19" spans="6:9" ht="18.75">
      <c r="F19" s="43" t="s">
        <v>5133</v>
      </c>
      <c r="G19" s="60" t="s">
        <v>5109</v>
      </c>
      <c r="H19" s="39" t="s">
        <v>5138</v>
      </c>
      <c r="I19" s="43" t="s">
        <v>109</v>
      </c>
    </row>
    <row r="20" spans="6:9" ht="18.75">
      <c r="F20" s="43" t="s">
        <v>5134</v>
      </c>
      <c r="G20" s="60" t="s">
        <v>50</v>
      </c>
      <c r="H20" s="39" t="s">
        <v>155</v>
      </c>
      <c r="I20" s="43" t="s">
        <v>156</v>
      </c>
    </row>
    <row r="21" spans="6:9" ht="18.75">
      <c r="F21" s="43" t="s">
        <v>5135</v>
      </c>
      <c r="G21" s="60" t="s">
        <v>5107</v>
      </c>
      <c r="H21" s="39" t="s">
        <v>134</v>
      </c>
      <c r="I21" s="43" t="s">
        <v>133</v>
      </c>
    </row>
  </sheetData>
  <sortState ref="G5:G21">
    <sortCondition ref="G5"/>
  </sortState>
  <mergeCells count="2">
    <mergeCell ref="K4:L4"/>
    <mergeCell ref="A2:P2"/>
  </mergeCells>
  <dataValidations count="1">
    <dataValidation type="list" allowBlank="1" showInputMessage="1" showErrorMessage="1" sqref="L5">
      <formula1>$F$5:$F$21</formula1>
    </dataValidation>
  </dataValidation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V29"/>
  <sheetViews>
    <sheetView showGridLines="0" topLeftCell="B12" workbookViewId="0">
      <selection activeCell="F29" sqref="F29"/>
    </sheetView>
  </sheetViews>
  <sheetFormatPr defaultRowHeight="15"/>
  <cols>
    <col min="2" max="2" width="23.28515625" bestFit="1" customWidth="1"/>
    <col min="5" max="10" width="23.2851562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5155</v>
      </c>
      <c r="B2" s="94"/>
      <c r="C2" s="94"/>
      <c r="D2" s="94"/>
      <c r="E2" s="94"/>
      <c r="F2" s="94"/>
      <c r="G2" s="94"/>
      <c r="H2" s="94"/>
      <c r="I2" s="94"/>
      <c r="J2" s="9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4" spans="1:22" ht="18.75">
      <c r="E4" s="96" t="s">
        <v>5156</v>
      </c>
      <c r="F4" s="97"/>
      <c r="G4" s="97"/>
      <c r="H4" s="97"/>
      <c r="I4" s="97"/>
      <c r="J4" s="98"/>
    </row>
    <row r="5" spans="1:22" ht="18.75">
      <c r="E5" s="119" t="s">
        <v>5148</v>
      </c>
      <c r="F5" s="25" t="s">
        <v>187</v>
      </c>
      <c r="G5" s="64" t="s">
        <v>5151</v>
      </c>
      <c r="H5" s="64" t="s">
        <v>184</v>
      </c>
      <c r="I5" s="64" t="s">
        <v>184</v>
      </c>
      <c r="J5" s="119" t="s">
        <v>5149</v>
      </c>
    </row>
    <row r="6" spans="1:22" ht="18.75">
      <c r="B6" s="52" t="s">
        <v>5143</v>
      </c>
      <c r="C6" s="52" t="s">
        <v>184</v>
      </c>
      <c r="E6" s="120"/>
      <c r="F6" s="66" t="s">
        <v>5150</v>
      </c>
      <c r="G6" s="65" t="s">
        <v>5152</v>
      </c>
      <c r="H6" s="65" t="s">
        <v>5153</v>
      </c>
      <c r="I6" s="65" t="s">
        <v>5154</v>
      </c>
      <c r="J6" s="120"/>
    </row>
    <row r="7" spans="1:22" ht="18.75">
      <c r="B7" s="20" t="s">
        <v>5144</v>
      </c>
      <c r="C7" s="63">
        <v>5.8000000000000003E-2</v>
      </c>
      <c r="E7" s="67">
        <v>42430</v>
      </c>
      <c r="F7" s="12">
        <v>500</v>
      </c>
      <c r="G7" s="68" t="s">
        <v>5146</v>
      </c>
      <c r="H7" s="73">
        <f>VLOOKUP(G7,$B$7:$C$10,2,FALSE)</f>
        <v>5.6000000000000001E-2</v>
      </c>
      <c r="I7" s="12">
        <f>F7*H7</f>
        <v>28</v>
      </c>
      <c r="J7" s="12">
        <f>F7-I7</f>
        <v>472</v>
      </c>
    </row>
    <row r="8" spans="1:22" ht="18.75">
      <c r="B8" s="20" t="s">
        <v>5145</v>
      </c>
      <c r="C8" s="63">
        <v>5.5E-2</v>
      </c>
      <c r="E8" s="67">
        <v>42475</v>
      </c>
      <c r="F8" s="12">
        <v>800</v>
      </c>
      <c r="G8" s="68" t="s">
        <v>5144</v>
      </c>
      <c r="H8" s="73">
        <f t="shared" ref="H8:H11" si="0">VLOOKUP(G8,$B$7:$C$10,2,FALSE)</f>
        <v>5.8000000000000003E-2</v>
      </c>
      <c r="I8" s="12">
        <f t="shared" ref="I8:I11" si="1">F8*H8</f>
        <v>46.400000000000006</v>
      </c>
      <c r="J8" s="12">
        <f t="shared" ref="J8:J11" si="2">F8-I8</f>
        <v>753.6</v>
      </c>
    </row>
    <row r="9" spans="1:22" ht="18.75">
      <c r="B9" s="20" t="s">
        <v>5146</v>
      </c>
      <c r="C9" s="63">
        <v>5.6000000000000001E-2</v>
      </c>
      <c r="E9" s="67">
        <v>42510</v>
      </c>
      <c r="F9" s="12">
        <v>300</v>
      </c>
      <c r="G9" s="68" t="s">
        <v>5146</v>
      </c>
      <c r="H9" s="73">
        <f t="shared" si="0"/>
        <v>5.6000000000000001E-2</v>
      </c>
      <c r="I9" s="12">
        <f t="shared" si="1"/>
        <v>16.8</v>
      </c>
      <c r="J9" s="12">
        <f t="shared" si="2"/>
        <v>283.2</v>
      </c>
    </row>
    <row r="10" spans="1:22" ht="18.75">
      <c r="B10" s="20" t="s">
        <v>5147</v>
      </c>
      <c r="C10" s="63">
        <v>5.8999999999999997E-2</v>
      </c>
      <c r="E10" s="67">
        <v>42551</v>
      </c>
      <c r="F10" s="12">
        <v>1500</v>
      </c>
      <c r="G10" s="68" t="s">
        <v>5147</v>
      </c>
      <c r="H10" s="73">
        <f t="shared" si="0"/>
        <v>5.8999999999999997E-2</v>
      </c>
      <c r="I10" s="12">
        <f t="shared" si="1"/>
        <v>88.5</v>
      </c>
      <c r="J10" s="12">
        <f t="shared" si="2"/>
        <v>1411.5</v>
      </c>
    </row>
    <row r="11" spans="1:22" ht="18.75">
      <c r="E11" s="67">
        <v>42558</v>
      </c>
      <c r="F11" s="12">
        <v>2800</v>
      </c>
      <c r="G11" s="68" t="s">
        <v>5144</v>
      </c>
      <c r="H11" s="73">
        <f t="shared" si="0"/>
        <v>5.8000000000000003E-2</v>
      </c>
      <c r="I11" s="12">
        <f t="shared" si="1"/>
        <v>162.4</v>
      </c>
      <c r="J11" s="12">
        <f t="shared" si="2"/>
        <v>2637.6</v>
      </c>
    </row>
    <row r="12" spans="1:22" ht="18.75">
      <c r="E12" s="69"/>
      <c r="F12" s="70"/>
      <c r="G12" s="71"/>
      <c r="H12" s="72"/>
      <c r="I12" s="70"/>
      <c r="J12" s="70"/>
    </row>
    <row r="15" spans="1:22" ht="18.75">
      <c r="F15" s="114" t="s">
        <v>5159</v>
      </c>
      <c r="G15" s="114"/>
      <c r="H15" s="114"/>
      <c r="I15" s="114"/>
    </row>
    <row r="16" spans="1:22" ht="18.75">
      <c r="F16" s="92" t="s">
        <v>5158</v>
      </c>
      <c r="G16" s="92"/>
      <c r="H16" s="92"/>
      <c r="I16" s="92"/>
    </row>
    <row r="17" spans="5:9" ht="18.75">
      <c r="E17" s="52" t="s">
        <v>5157</v>
      </c>
      <c r="F17" s="52" t="s">
        <v>191</v>
      </c>
      <c r="G17" s="52" t="s">
        <v>192</v>
      </c>
      <c r="H17" s="52" t="s">
        <v>193</v>
      </c>
      <c r="I17" s="52" t="s">
        <v>194</v>
      </c>
    </row>
    <row r="18" spans="5:9" ht="18.75">
      <c r="E18" s="60" t="s">
        <v>43</v>
      </c>
      <c r="F18" s="12">
        <v>30895.360000000001</v>
      </c>
      <c r="G18" s="12">
        <v>28889.23</v>
      </c>
      <c r="H18" s="12">
        <v>32789</v>
      </c>
      <c r="I18" s="12">
        <v>30541.21</v>
      </c>
    </row>
    <row r="19" spans="5:9" ht="18.75">
      <c r="E19" s="60" t="s">
        <v>44</v>
      </c>
      <c r="F19" s="12">
        <v>28354.21</v>
      </c>
      <c r="G19" s="12">
        <v>29258.36</v>
      </c>
      <c r="H19" s="12">
        <v>33258.1</v>
      </c>
      <c r="I19" s="12">
        <v>34210.6</v>
      </c>
    </row>
    <row r="20" spans="5:9" ht="18.75">
      <c r="E20" s="60" t="s">
        <v>5106</v>
      </c>
      <c r="F20" s="12">
        <v>35124</v>
      </c>
      <c r="G20" s="12">
        <v>30478.45</v>
      </c>
      <c r="H20" s="12">
        <v>29568.78</v>
      </c>
      <c r="I20" s="12">
        <v>29369.47</v>
      </c>
    </row>
    <row r="21" spans="5:9" ht="18.75">
      <c r="E21" s="60" t="s">
        <v>45</v>
      </c>
      <c r="F21" s="12">
        <v>25899.69</v>
      </c>
      <c r="G21" s="12">
        <v>30698.09</v>
      </c>
      <c r="H21" s="12">
        <v>28954.37</v>
      </c>
      <c r="I21" s="12">
        <v>32587.99</v>
      </c>
    </row>
    <row r="22" spans="5:9" ht="18.75">
      <c r="E22" s="60" t="s">
        <v>5107</v>
      </c>
      <c r="F22" s="12">
        <v>27355.119999999999</v>
      </c>
      <c r="G22" s="12">
        <v>22581.85</v>
      </c>
      <c r="H22" s="12">
        <v>27123.58</v>
      </c>
      <c r="I22" s="12">
        <v>29456.32</v>
      </c>
    </row>
    <row r="23" spans="5:9" ht="18.75">
      <c r="E23" s="60" t="s">
        <v>5108</v>
      </c>
      <c r="F23" s="12">
        <v>18333.66</v>
      </c>
      <c r="G23" s="12">
        <v>22457.05</v>
      </c>
      <c r="H23" s="12">
        <v>25457.09</v>
      </c>
      <c r="I23" s="12">
        <v>26798.28</v>
      </c>
    </row>
    <row r="24" spans="5:9" ht="18.75">
      <c r="E24" s="60" t="s">
        <v>5109</v>
      </c>
      <c r="F24" s="12">
        <v>20778.009999999998</v>
      </c>
      <c r="G24" s="12">
        <v>25893.14</v>
      </c>
      <c r="H24" s="12">
        <v>22778.38</v>
      </c>
      <c r="I24" s="12">
        <v>21697.27</v>
      </c>
    </row>
    <row r="25" spans="5:9" ht="18.75">
      <c r="E25" s="60" t="s">
        <v>50</v>
      </c>
      <c r="F25" s="12">
        <v>41227</v>
      </c>
      <c r="G25" s="12">
        <v>32789.5</v>
      </c>
      <c r="H25" s="12">
        <v>37841.21</v>
      </c>
      <c r="I25" s="12">
        <v>40332.89</v>
      </c>
    </row>
    <row r="26" spans="5:9" ht="18.75">
      <c r="E26" s="74" t="s">
        <v>209</v>
      </c>
      <c r="F26" s="75">
        <f>SUM(F18:F25)</f>
        <v>227967.05000000002</v>
      </c>
      <c r="G26" s="75">
        <f t="shared" ref="G26:I26" si="3">SUM(G18:G25)</f>
        <v>223045.66999999998</v>
      </c>
      <c r="H26" s="75">
        <f t="shared" si="3"/>
        <v>237770.51</v>
      </c>
      <c r="I26" s="75">
        <f t="shared" si="3"/>
        <v>244994.02999999997</v>
      </c>
    </row>
    <row r="28" spans="5:9" ht="18.75">
      <c r="F28" s="52" t="s">
        <v>5160</v>
      </c>
      <c r="G28" s="52" t="s">
        <v>5161</v>
      </c>
    </row>
    <row r="29" spans="5:9" ht="18.75">
      <c r="F29" s="53" t="s">
        <v>191</v>
      </c>
      <c r="G29" s="76">
        <f>HLOOKUP(F29,F17:I26,10,FALSE)</f>
        <v>227967.05000000002</v>
      </c>
    </row>
  </sheetData>
  <mergeCells count="6">
    <mergeCell ref="A2:J2"/>
    <mergeCell ref="E5:E6"/>
    <mergeCell ref="J5:J6"/>
    <mergeCell ref="E4:J4"/>
    <mergeCell ref="F16:I16"/>
    <mergeCell ref="F15:I15"/>
  </mergeCells>
  <dataValidations count="2">
    <dataValidation type="list" allowBlank="1" showInputMessage="1" showErrorMessage="1" sqref="G7:G12">
      <formula1>$B$7:$B$10</formula1>
    </dataValidation>
    <dataValidation type="list" allowBlank="1" showInputMessage="1" showErrorMessage="1" sqref="F29">
      <formula1>$F$17:$I$17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V33"/>
  <sheetViews>
    <sheetView showGridLines="0" tabSelected="1" topLeftCell="A19" workbookViewId="0">
      <selection activeCell="F29" sqref="F29"/>
    </sheetView>
  </sheetViews>
  <sheetFormatPr defaultRowHeight="15"/>
  <cols>
    <col min="3" max="3" width="13.140625" bestFit="1" customWidth="1"/>
    <col min="5" max="5" width="6" customWidth="1"/>
    <col min="6" max="17" width="13.140625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61.5" customHeight="1">
      <c r="A2" s="94" t="s">
        <v>5162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4"/>
      <c r="R2" s="4"/>
      <c r="S2" s="4"/>
      <c r="T2" s="4"/>
      <c r="U2" s="4"/>
      <c r="V2" s="4"/>
    </row>
    <row r="4" spans="1:22" ht="32.25" customHeight="1">
      <c r="G4" s="118" t="s">
        <v>5166</v>
      </c>
      <c r="H4" s="118"/>
      <c r="I4" s="118"/>
      <c r="J4" s="118"/>
      <c r="K4" s="118"/>
      <c r="L4" s="118"/>
      <c r="M4" s="118"/>
    </row>
    <row r="6" spans="1:22" ht="18.75">
      <c r="C6" s="96" t="s">
        <v>5164</v>
      </c>
      <c r="D6" s="98"/>
    </row>
    <row r="7" spans="1:22" ht="18.75">
      <c r="C7" s="52" t="s">
        <v>5105</v>
      </c>
      <c r="D7" s="52" t="s">
        <v>5163</v>
      </c>
      <c r="F7" s="114" t="s">
        <v>5165</v>
      </c>
      <c r="G7" s="114"/>
      <c r="H7" s="114"/>
      <c r="I7" s="114"/>
      <c r="J7" s="114"/>
      <c r="K7" s="114"/>
      <c r="L7" s="114"/>
      <c r="M7" s="114"/>
      <c r="N7" s="114"/>
    </row>
    <row r="8" spans="1:22" ht="18.75">
      <c r="C8" s="60" t="s">
        <v>43</v>
      </c>
      <c r="D8" s="53">
        <v>20</v>
      </c>
      <c r="F8" s="52" t="str">
        <f t="array" ref="F8:N9">TRANSPOSE(C7:D15)</f>
        <v>Alunos</v>
      </c>
      <c r="G8" s="54" t="str">
        <v>Maria</v>
      </c>
      <c r="H8" s="54" t="str">
        <v>João</v>
      </c>
      <c r="I8" s="54" t="str">
        <v>Marcos</v>
      </c>
      <c r="J8" s="54" t="str">
        <v>José</v>
      </c>
      <c r="K8" s="54" t="str">
        <v>Sebastião</v>
      </c>
      <c r="L8" s="54" t="str">
        <v>Aline</v>
      </c>
      <c r="M8" s="54" t="str">
        <v>Michele</v>
      </c>
      <c r="N8" s="54" t="str">
        <v>Rodrigo</v>
      </c>
    </row>
    <row r="9" spans="1:22" ht="18.75">
      <c r="C9" s="60" t="s">
        <v>44</v>
      </c>
      <c r="D9" s="53">
        <v>17</v>
      </c>
      <c r="F9" s="52" t="str">
        <v>Idades</v>
      </c>
      <c r="G9" s="54">
        <v>20</v>
      </c>
      <c r="H9" s="54">
        <v>17</v>
      </c>
      <c r="I9" s="54">
        <v>25</v>
      </c>
      <c r="J9" s="54">
        <v>32</v>
      </c>
      <c r="K9" s="54">
        <v>29</v>
      </c>
      <c r="L9" s="54">
        <v>18</v>
      </c>
      <c r="M9" s="54">
        <v>37</v>
      </c>
      <c r="N9" s="54">
        <v>40</v>
      </c>
    </row>
    <row r="10" spans="1:22" ht="18.75">
      <c r="C10" s="60" t="s">
        <v>5106</v>
      </c>
      <c r="D10" s="53">
        <v>25</v>
      </c>
    </row>
    <row r="11" spans="1:22" ht="18.75">
      <c r="C11" s="60" t="s">
        <v>45</v>
      </c>
      <c r="D11" s="53">
        <v>32</v>
      </c>
    </row>
    <row r="12" spans="1:22" ht="18.75">
      <c r="C12" s="60" t="s">
        <v>5107</v>
      </c>
      <c r="D12" s="53">
        <v>29</v>
      </c>
    </row>
    <row r="13" spans="1:22" ht="18.75">
      <c r="C13" s="60" t="s">
        <v>5108</v>
      </c>
      <c r="D13" s="53">
        <v>18</v>
      </c>
    </row>
    <row r="14" spans="1:22" ht="18.75">
      <c r="C14" s="60" t="s">
        <v>5109</v>
      </c>
      <c r="D14" s="53">
        <v>37</v>
      </c>
    </row>
    <row r="15" spans="1:22" ht="18.75">
      <c r="C15" s="60" t="s">
        <v>50</v>
      </c>
      <c r="D15" s="53">
        <v>40</v>
      </c>
    </row>
    <row r="24" spans="3:14" ht="18.75">
      <c r="C24" s="96" t="s">
        <v>5164</v>
      </c>
      <c r="D24" s="98"/>
    </row>
    <row r="25" spans="3:14" ht="18.75">
      <c r="C25" s="85" t="str">
        <f t="array" ref="C25:D33">TRANSPOSE(F8:N9)</f>
        <v>Alunos</v>
      </c>
      <c r="D25" s="85" t="str">
        <v>Idades</v>
      </c>
      <c r="F25" s="114" t="s">
        <v>5165</v>
      </c>
      <c r="G25" s="114"/>
      <c r="H25" s="114"/>
      <c r="I25" s="114"/>
      <c r="J25" s="114"/>
      <c r="K25" s="114"/>
      <c r="L25" s="114"/>
      <c r="M25" s="114"/>
      <c r="N25" s="114"/>
    </row>
    <row r="26" spans="3:14" ht="18.75">
      <c r="C26" s="88" t="str">
        <v>Maria</v>
      </c>
      <c r="D26" s="86">
        <v>20</v>
      </c>
      <c r="F26" s="85" t="str">
        <f t="array" ref="F26:N27">TRANSPOSE(C25:D33)</f>
        <v>Alunos</v>
      </c>
      <c r="G26" s="38" t="str">
        <v>Maria</v>
      </c>
      <c r="H26" s="38" t="str">
        <v>João</v>
      </c>
      <c r="I26" s="38" t="str">
        <v>Marcos</v>
      </c>
      <c r="J26" s="38" t="str">
        <v>José</v>
      </c>
      <c r="K26" s="38" t="str">
        <v>Sebastião</v>
      </c>
      <c r="L26" s="38" t="str">
        <v>Aline</v>
      </c>
      <c r="M26" s="38" t="str">
        <v>Michele</v>
      </c>
      <c r="N26" s="38" t="str">
        <v>Rodrigo</v>
      </c>
    </row>
    <row r="27" spans="3:14" ht="18.75">
      <c r="C27" s="88" t="str">
        <v>João</v>
      </c>
      <c r="D27" s="86">
        <v>17</v>
      </c>
      <c r="F27" s="85" t="str">
        <v>Idades</v>
      </c>
      <c r="G27" s="38">
        <v>20</v>
      </c>
      <c r="H27" s="38">
        <v>17</v>
      </c>
      <c r="I27" s="38">
        <v>25</v>
      </c>
      <c r="J27" s="38">
        <v>32</v>
      </c>
      <c r="K27" s="38">
        <v>29</v>
      </c>
      <c r="L27" s="38">
        <v>18</v>
      </c>
      <c r="M27" s="38">
        <v>37</v>
      </c>
      <c r="N27" s="38">
        <v>40</v>
      </c>
    </row>
    <row r="28" spans="3:14" ht="18.75">
      <c r="C28" s="88" t="str">
        <v>Marcos</v>
      </c>
      <c r="D28" s="86">
        <v>25</v>
      </c>
    </row>
    <row r="29" spans="3:14" ht="18.75">
      <c r="C29" s="88" t="str">
        <v>José</v>
      </c>
      <c r="D29" s="86">
        <v>32</v>
      </c>
    </row>
    <row r="30" spans="3:14" ht="18.75">
      <c r="C30" s="88" t="str">
        <v>Sebastião</v>
      </c>
      <c r="D30" s="86">
        <v>29</v>
      </c>
    </row>
    <row r="31" spans="3:14" ht="18.75">
      <c r="C31" s="88" t="str">
        <v>Aline</v>
      </c>
      <c r="D31" s="86">
        <v>18</v>
      </c>
    </row>
    <row r="32" spans="3:14" ht="18.75">
      <c r="C32" s="88" t="str">
        <v>Michele</v>
      </c>
      <c r="D32" s="86">
        <v>37</v>
      </c>
    </row>
    <row r="33" spans="3:4" ht="18.75">
      <c r="C33" s="88" t="str">
        <v>Rodrigo</v>
      </c>
      <c r="D33" s="86">
        <v>40</v>
      </c>
    </row>
  </sheetData>
  <mergeCells count="6">
    <mergeCell ref="C24:D24"/>
    <mergeCell ref="F25:N25"/>
    <mergeCell ref="G4:M4"/>
    <mergeCell ref="A2:P2"/>
    <mergeCell ref="C6:D6"/>
    <mergeCell ref="F7:N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Exemplo 48</vt:lpstr>
      <vt:lpstr>Exemplo 49</vt:lpstr>
      <vt:lpstr>Exemplo 50</vt:lpstr>
      <vt:lpstr>Exemplo 51</vt:lpstr>
      <vt:lpstr>Exemplo 52</vt:lpstr>
      <vt:lpstr>Exemplo 53</vt:lpstr>
      <vt:lpstr>Exemplo 54</vt:lpstr>
      <vt:lpstr>Exemplo 55</vt:lpstr>
      <vt:lpstr>Exemplo 56</vt:lpstr>
      <vt:lpstr>Exemplo 57</vt:lpstr>
      <vt:lpstr>Exemplo 58</vt:lpstr>
      <vt:lpstr>Exemplo 59</vt:lpstr>
      <vt:lpstr>Exemplo 60</vt:lpstr>
      <vt:lpstr>Exemplo 61</vt:lpstr>
      <vt:lpstr>Idade</vt:lpstr>
      <vt:lpstr>Salário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DELL</cp:lastModifiedBy>
  <dcterms:created xsi:type="dcterms:W3CDTF">2015-05-27T23:56:16Z</dcterms:created>
  <dcterms:modified xsi:type="dcterms:W3CDTF">2023-04-24T12:49:08Z</dcterms:modified>
</cp:coreProperties>
</file>