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2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1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23.xml" ContentType="application/vnd.openxmlformats-officedocument.drawingml.chart+xml"/>
  <Override PartName="/xl/charts/chart21.xml" ContentType="application/vnd.openxmlformats-officedocument.drawingml.chart+xml"/>
  <Override PartName="/xl/charts/chart7.xml" ContentType="application/vnd.openxmlformats-officedocument.drawingml.chart+xml"/>
  <Override PartName="/xl/charts/chart18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12.xml" ContentType="application/vnd.openxmlformats-officedocument.drawingml.chart+xml"/>
  <Override PartName="/xl/charts/chart3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00" firstSheet="0" activeTab="7"/>
  </bookViews>
  <sheets>
    <sheet name="1_Genetic" sheetId="1" state="visible" r:id="rId2"/>
    <sheet name="2_ffmpeg" sheetId="2" state="visible" r:id="rId3"/>
    <sheet name="3_convolucao" sheetId="3" state="visible" r:id="rId4"/>
    <sheet name="4_gnuplot" sheetId="4" state="visible" r:id="rId5"/>
    <sheet name="5_ordenacao" sheetId="5" state="visible" r:id="rId6"/>
    <sheet name="6_imageMagick" sheetId="6" state="visible" r:id="rId7"/>
    <sheet name="7_tcc" sheetId="7" state="visible" r:id="rId8"/>
    <sheet name="8_FFTW" sheetId="8" state="visible" r:id="rId9"/>
  </sheets>
  <calcPr iterateCount="100" refMode="A1" iterate="false" iterateDelta="0.001"/>
</workbook>
</file>

<file path=xl/sharedStrings.xml><?xml version="1.0" encoding="utf-8"?>
<sst xmlns="http://schemas.openxmlformats.org/spreadsheetml/2006/main" count="665" uniqueCount="138">
  <si>
    <t>Benchmark 1: Genetic</t>
  </si>
  <si>
    <t>Máquina</t>
  </si>
  <si>
    <t>Nome</t>
  </si>
  <si>
    <t>Tempo(s)</t>
  </si>
  <si>
    <t>Desvio padrão de tempo(s)</t>
  </si>
  <si>
    <t>Performace de disco (MB/s)</t>
  </si>
  <si>
    <t>Desvio padrão(MB/s)</t>
  </si>
  <si>
    <t>Intel Core i5 Haswell 2MB Cache, 4GB DDR3 1600, Seagate 1TB 7200rpm 8MB cache, Gigabit Ethernet</t>
  </si>
  <si>
    <t>lab-3 baia 5</t>
  </si>
  <si>
    <t>Intel 486DX 33MHz 64KB Cache, 8MB SRAM, 512MB, 5400rpm Barracuda, 10MB Ethernet</t>
  </si>
  <si>
    <t>DeepLOL</t>
  </si>
  <si>
    <t>Intel(R) Core(TM) i3-3110M CPU @ 2.40GHz 3072 KB Cache, 4GB RAM DDR3, 5400rpm SATA</t>
  </si>
  <si>
    <t>Mateus Ruivo</t>
  </si>
  <si>
    <t>Intel® Core™ i5-4590 CPU @ 3.30GHz × 4; Memory 8 GiB; 64-bit graph: Intel® Haswell Desktop , Gnome: Version 3.18.2; Disk 216.9 GB; Fedora 23</t>
  </si>
  <si>
    <t>Pedro Meireles</t>
  </si>
  <si>
    <t>Intel(R) Core(TM) i7-3610QM CPU 4 cores, 8 threads @ 2.30GHz @ L1 256 KB / L2 1024 KB / L3 6144 KB</t>
  </si>
  <si>
    <t>Klaus Rollman</t>
  </si>
  <si>
    <t>AMD PhenonII, 4 cores, 3.2MHz; 10GB, ddr3, 1.333 MHz; hdd sata3, 7200rpm, 32MB buffer</t>
  </si>
  <si>
    <t>yk0 - Yugo Kuno</t>
  </si>
  <si>
    <t>Intel® Core™ i7 × 4; Memory 8 GiB; </t>
  </si>
  <si>
    <t>Cygnus X-1</t>
  </si>
  <si>
    <t>Intel® Core™2 Duo CPU T6500 @ 2.10GHz × 2, 4GB RAM</t>
  </si>
  <si>
    <t>Luiz Sekijima</t>
  </si>
  <si>
    <t>Intel® Core™2 Quad CPU Q8400 @ 2.66GHz × 4 Intel® Q45/Q43 </t>
  </si>
  <si>
    <t>IC-legiao</t>
  </si>
  <si>
    <t>Intel® Core™ i7-4702MQ CPU @ 2.20GHz × 8 (64 bits) Memory 8 GiB; Graphics Intel® Haswell Mobile ; Ubuntu 14.04</t>
  </si>
  <si>
    <t>Renan Gomes</t>
  </si>
  <si>
    <t>Intel(R) Core(TM)2 Quad CPU Q8400 @ 2.66GHz</t>
  </si>
  <si>
    <t>Bruno Hori - Mamonas</t>
  </si>
  <si>
    <t>Intel(R) Core(TM) i7-3612QM CPU @ 2.10GHz x 4, 8 threads, 8GB, 64-bit, SSD 32GB, HDD1TB (5400rpm), Debian</t>
  </si>
  <si>
    <t>debios</t>
  </si>
  <si>
    <t>Intel(R) Core(TM) i7-4510U CPU @ 2.00GHz x 2, 4 threads, 64-bit; Memory 8 GB DDR3; HD SATA 5400rpm;Ubuntu 15.10</t>
  </si>
  <si>
    <t>Gabriel Bueno</t>
  </si>
  <si>
    <t>Intel(R) Core(TM) i7-3740QM CPU @ 2.70GHz @ 2 CORES @ Virtual Machine</t>
  </si>
  <si>
    <t>Renan Castro</t>
  </si>
  <si>
    <t>Intel® Core™ i7-3612QM CPU @ 2.10GHz × 8; Memory 8GB, SSD Kingston 240GB V300 Sata III; Ubuntu 15.04 </t>
  </si>
  <si>
    <t>Gabriel Magalhães</t>
  </si>
  <si>
    <t>Intel(R) Core(TM)2 Quad CPU Q8400 @ 2.66GHz; Memory 4GB, Fedora release 21</t>
  </si>
  <si>
    <t>Victor Souza</t>
  </si>
  <si>
    <t>Intel® Core™2 Quad CPU Q8400 @ 2.66GHz × 4 Intel® Q45/Q43, 3.8GB RAM</t>
  </si>
  <si>
    <t>IC301-Titan</t>
  </si>
  <si>
    <t>Intel Core i7-Intel(R) Core(TM) i7-4700HQ CPU @ 2.40GHz x 4, 16GB DDR3, Ubuntu 14.04LTS, HD: WD10S21X-24R1BTO / 7200RPM / Sata III</t>
  </si>
  <si>
    <t>João Fidélis</t>
  </si>
  <si>
    <t>Intel(R) Core(TM)2 Quad CPU Q8400 @ 2.66GHz, Memory 4GB</t>
  </si>
  <si>
    <t>floyd</t>
  </si>
  <si>
    <t>Intel(R) Core(TM) i5-2450M @ 2.5GHZ; Memory 6GB</t>
  </si>
  <si>
    <t>Rodrigo Silva</t>
  </si>
  <si>
    <t>Intel® Core™2 Quad CPU Q8400 @ 2.66GHz × 4 Intel® Q45/Q43 × 3.8GB RAM</t>
  </si>
  <si>
    <t>IC-sepultura</t>
  </si>
  <si>
    <t>Intel(R) Core(TM) i7-2670QM CPU @ 2.20GHz x4, 8GB DDR 1333Mhz ,Ubuntu 14.04LTS 32bits,HDD: SAMSUNG HN-M101MBB / 5400 RPM/ Sata III</t>
  </si>
  <si>
    <t>Pedro Grijó</t>
  </si>
  <si>
    <t>Raspberry Pi, 900MHz quad-core ARM Cortex-A7 CPU, 1GB RAM, 32GB SD Card</t>
  </si>
  <si>
    <t>Pedro Vasconcellos</t>
  </si>
  <si>
    <t>Intel Core i5-5200U CPU 2.20GHz x 4 L1 32KiB L2 256KiB L3 3MiB Memory 8GiB DDR3 Disk 1TB WDC WD10JPVX-22J Ubuntu 14.04 LTS</t>
  </si>
  <si>
    <t>Wendrey</t>
  </si>
  <si>
    <t>Intel Core i7-4700HQ CPU @ 2.4GHz, 16GB DDR3, Ubuntu 14.04LTS, HDD 5400RPM</t>
  </si>
  <si>
    <t>Matheus Figueiredo</t>
  </si>
  <si>
    <t>Titouan Thibaud</t>
  </si>
  <si>
    <t>Intel Core i7-2630QM CPU @2.00GHz Memory 4GiB Linux Mint</t>
  </si>
  <si>
    <t>Intel(R) Core(TM) i7-4750HQ CPU @ 2.00GHz; Memory 8 GB 1600 MHz DDR3; Mac OS X El Capitan (version 10.11.4)</t>
  </si>
  <si>
    <t>Rafael Faria</t>
  </si>
  <si>
    <t>Intel(R) Core(TM) i7-4510U CPU @ 2.00GHz; Memory 16 GB; Ubuntu 14.04.4</t>
  </si>
  <si>
    <t>João Paulo</t>
  </si>
  <si>
    <t>Intel® Core™ i5-4200U CPU @ 1.60GHz × 4 ; Memory 3,8 GiB; Ubuntu 15.04 64-bit; </t>
  </si>
  <si>
    <t>Matheus Pinheiro</t>
  </si>
  <si>
    <t>Intel Core i7 @ 2.3GHz; 8 GB 1600 MHz DDR3</t>
  </si>
  <si>
    <t>Gustavo Basso</t>
  </si>
  <si>
    <t>Intel Atom Processor D4xx/D5xx/N4xx/N5xx DMI Bridge</t>
  </si>
  <si>
    <t>Netbook - Felipe Emos</t>
  </si>
  <si>
    <t>Benchmark Grupo 2: ffmpeg</t>
  </si>
  <si>
    <t>Medido por</t>
  </si>
  <si>
    <t>Tempo (s)</t>
  </si>
  <si>
    <t>DesvPad Tempo(s)</t>
  </si>
  <si>
    <t>page-faults:HG</t>
  </si>
  <si>
    <t>DesvPad page-fault(s)</t>
  </si>
  <si>
    <t>stalled-cycles-frontend:HG</t>
  </si>
  <si>
    <t>DesvPad stalled-cycles</t>
  </si>
  <si>
    <t>L1-dcache-load-misses:HG</t>
  </si>
  <si>
    <t>DesvPad L1-dcahce-load-misses</t>
  </si>
  <si>
    <t>Grupo 2</t>
  </si>
  <si>
    <t>Grupo H</t>
  </si>
  <si>
    <t>Grupo B</t>
  </si>
  <si>
    <t>Grupo A</t>
  </si>
  <si>
    <t>Grupo C</t>
  </si>
  <si>
    <t>Benchmark 3: convolução</t>
  </si>
  <si>
    <t>melhor tempo (s)</t>
  </si>
  <si>
    <t>tempo médio (s)</t>
  </si>
  <si>
    <t>DesvPad tempo (s)</t>
  </si>
  <si>
    <t>melhor escrita (MB/s)</t>
  </si>
  <si>
    <t>escrita média (MB/s)</t>
  </si>
  <si>
    <t>DesvPad escrita media (MB/s)</t>
  </si>
  <si>
    <t>melhor leitura (MB/s)</t>
  </si>
  <si>
    <t>leitura média (MB/s)</t>
  </si>
  <si>
    <t>DesvPad Leitura media</t>
  </si>
  <si>
    <t>Grupo 3</t>
  </si>
  <si>
    <t>Grupo G</t>
  </si>
  <si>
    <t>Benchmark 4: gnuplot</t>
  </si>
  <si>
    <t>Time elapsed (s)</t>
  </si>
  <si>
    <t>cpu-clock (msec)</t>
  </si>
  <si>
    <t>mem-stores</t>
  </si>
  <si>
    <t>bus-cycles</t>
  </si>
  <si>
    <t>Grupo 4</t>
  </si>
  <si>
    <t>Grupo F</t>
  </si>
  <si>
    <t>Grupo D</t>
  </si>
  <si>
    <t>Grupo E</t>
  </si>
  <si>
    <t>Grupo I</t>
  </si>
  <si>
    <t>Benchmark 5 (ordenacao)</t>
  </si>
  <si>
    <t>Média do pior caso, para o algoritmo mais lento. (bubble sort)</t>
  </si>
  <si>
    <t>Média do pior caso, para o algoritmo mais rápido (quicksort)</t>
  </si>
  <si>
    <t>Média do caso médio, para o algoritmo mais lento. (bubble sort)</t>
  </si>
  <si>
    <t>Média do caso médio, para o algoritmo mais rápido (quicksort)</t>
  </si>
  <si>
    <t>Média do melhor caso, para o algoritmo mais lento.</t>
  </si>
  <si>
    <t>Média do melhor caso, para o algoritmo mais rápido. (insertion sort)</t>
  </si>
  <si>
    <t>Grupo 5</t>
  </si>
  <si>
    <t>Benchmark 6 - imagemagick</t>
  </si>
  <si>
    <t>Tempo execução #1 (s)</t>
  </si>
  <si>
    <t>Tempo execução #2 (s)</t>
  </si>
  <si>
    <t>Tempo execução #3 (s)</t>
  </si>
  <si>
    <t>Tempo execução #4 (s)</t>
  </si>
  <si>
    <t>task-clock #1 (msec)</t>
  </si>
  <si>
    <t>task-clock #2 (msec)</t>
  </si>
  <si>
    <t>task-clock #3 (msec)</t>
  </si>
  <si>
    <t>task-clock #4 (msec)</t>
  </si>
  <si>
    <t>Cycles #1 (GHz)</t>
  </si>
  <si>
    <t>cycles #2 (GHz)</t>
  </si>
  <si>
    <t>cycles #3 (GHz)</t>
  </si>
  <si>
    <t>cycles #4 (GHz)</t>
  </si>
  <si>
    <t>Instructions #1 (IPC)</t>
  </si>
  <si>
    <t>Instructions #2 (IPC)</t>
  </si>
  <si>
    <t>Instructions #3 (IPC)</t>
  </si>
  <si>
    <t>Instructions #4 (IPC)</t>
  </si>
  <si>
    <t>Benchmark 7(tcc)</t>
  </si>
  <si>
    <t>Média (10 execuções)</t>
  </si>
  <si>
    <t>Desvio padrão</t>
  </si>
  <si>
    <t>Benchmark 8: FFTW</t>
  </si>
  <si>
    <t>DFT1D (parâmetro 70.000.000) - Média (5 execuções) [s]</t>
  </si>
  <si>
    <t>Desvio Padrão [s]</t>
  </si>
  <si>
    <t>DFT1D_IO (parâmetro 3.000.000) - Média (5 execuções) [s]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</si>
</sst>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Tempo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1_Genetic!$D$2:$D$4</c:f>
              <c:strCache>
                <c:ptCount val="1"/>
                <c:pt idx="0">
                  <c:v>Tempo(s)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1_Genetic!$C$5:$C$32</c:f>
              <c:strCache>
                <c:ptCount val="11"/>
                <c:pt idx="0">
                  <c:v>Mateus Ruivo</c:v>
                </c:pt>
                <c:pt idx="1">
                  <c:v>Pedro Meireles</c:v>
                </c:pt>
                <c:pt idx="2">
                  <c:v>Klaus Rollman</c:v>
                </c:pt>
                <c:pt idx="3">
                  <c:v>Luiz Sekijima</c:v>
                </c:pt>
                <c:pt idx="4">
                  <c:v>Renan Gomes</c:v>
                </c:pt>
                <c:pt idx="5">
                  <c:v>debios</c:v>
                </c:pt>
                <c:pt idx="6">
                  <c:v>Gabriel Bueno</c:v>
                </c:pt>
                <c:pt idx="7">
                  <c:v>João Fidélis</c:v>
                </c:pt>
                <c:pt idx="8">
                  <c:v>Pedro Grijó</c:v>
                </c:pt>
                <c:pt idx="9">
                  <c:v>Matheus Figueiredo</c:v>
                </c:pt>
                <c:pt idx="10">
                  <c:v>Matheus Pinheiro</c:v>
                </c:pt>
              </c:strCache>
            </c:strRef>
          </c:cat>
          <c:val>
            <c:numRef>
              <c:f>1_Genetic!$D$5:$D$32</c:f>
              <c:numCache>
                <c:formatCode>General</c:formatCode>
                <c:ptCount val="11"/>
                <c:pt idx="0">
                  <c:v>84.6419</c:v>
                </c:pt>
                <c:pt idx="1">
                  <c:v>48.8472</c:v>
                </c:pt>
                <c:pt idx="2">
                  <c:v>59.3755</c:v>
                </c:pt>
                <c:pt idx="3">
                  <c:v>106.4705</c:v>
                </c:pt>
                <c:pt idx="4">
                  <c:v>55.9742</c:v>
                </c:pt>
                <c:pt idx="5">
                  <c:v>66.998</c:v>
                </c:pt>
                <c:pt idx="6">
                  <c:v>61.6</c:v>
                </c:pt>
                <c:pt idx="7">
                  <c:v>54.377</c:v>
                </c:pt>
                <c:pt idx="8">
                  <c:v>68.927</c:v>
                </c:pt>
                <c:pt idx="9">
                  <c:v>62.4327</c:v>
                </c:pt>
                <c:pt idx="10">
                  <c:v>78.802</c:v>
                </c:pt>
              </c:numCache>
            </c:numRef>
          </c:val>
        </c:ser>
        <c:ser>
          <c:idx val="1"/>
          <c:order val="1"/>
          <c:tx>
            <c:strRef>
              <c:f>1_Genetic!$E$2:$E$4</c:f>
              <c:strCache>
                <c:ptCount val="1"/>
                <c:pt idx="0">
                  <c:v>Desvio padrão de tempo(s)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1_Genetic!$C$5:$C$32</c:f>
              <c:strCache>
                <c:ptCount val="11"/>
                <c:pt idx="0">
                  <c:v>Mateus Ruivo</c:v>
                </c:pt>
                <c:pt idx="1">
                  <c:v>Pedro Meireles</c:v>
                </c:pt>
                <c:pt idx="2">
                  <c:v>Klaus Rollman</c:v>
                </c:pt>
                <c:pt idx="3">
                  <c:v>Luiz Sekijima</c:v>
                </c:pt>
                <c:pt idx="4">
                  <c:v>Renan Gomes</c:v>
                </c:pt>
                <c:pt idx="5">
                  <c:v>debios</c:v>
                </c:pt>
                <c:pt idx="6">
                  <c:v>Gabriel Bueno</c:v>
                </c:pt>
                <c:pt idx="7">
                  <c:v>João Fidélis</c:v>
                </c:pt>
                <c:pt idx="8">
                  <c:v>Pedro Grijó</c:v>
                </c:pt>
                <c:pt idx="9">
                  <c:v>Matheus Figueiredo</c:v>
                </c:pt>
                <c:pt idx="10">
                  <c:v>Matheus Pinheiro</c:v>
                </c:pt>
              </c:strCache>
            </c:strRef>
          </c:cat>
          <c:val>
            <c:numRef>
              <c:f>1_Genetic!$E$5:$E$32</c:f>
              <c:numCache>
                <c:formatCode>General</c:formatCode>
                <c:ptCount val="11"/>
                <c:pt idx="0">
                  <c:v>5.316391873</c:v>
                </c:pt>
                <c:pt idx="1">
                  <c:v>3.993094562</c:v>
                </c:pt>
                <c:pt idx="2">
                  <c:v>5</c:v>
                </c:pt>
                <c:pt idx="3">
                  <c:v>10.04567704</c:v>
                </c:pt>
                <c:pt idx="4">
                  <c:v>1.971362011</c:v>
                </c:pt>
                <c:pt idx="5">
                  <c:v/>
                </c:pt>
                <c:pt idx="6">
                  <c:v>4.27</c:v>
                </c:pt>
                <c:pt idx="7">
                  <c:v>1.583</c:v>
                </c:pt>
                <c:pt idx="8">
                  <c:v>3.229</c:v>
                </c:pt>
                <c:pt idx="9">
                  <c:v>1.7125</c:v>
                </c:pt>
                <c:pt idx="10">
                  <c:v>9.577</c:v>
                </c:pt>
              </c:numCache>
            </c:numRef>
          </c:val>
        </c:ser>
        <c:gapWidth val="100"/>
        <c:axId val="622723"/>
        <c:axId val="74900806"/>
      </c:barChart>
      <c:catAx>
        <c:axId val="6227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900806"/>
        <c:crossesAt val="0"/>
        <c:auto val="1"/>
        <c:lblAlgn val="ctr"/>
        <c:lblOffset val="100"/>
      </c:catAx>
      <c:valAx>
        <c:axId val="749008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272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Tempo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4_gnuplot!$E$2:$E$4</c:f>
              <c:strCache>
                <c:ptCount val="1"/>
                <c:pt idx="0">
                  <c:v>Time elapsed (s)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4_gnuplot!$C$5:$D$34</c:f>
              <c:strCache>
                <c:ptCount val="10"/>
                <c:pt idx="0">
                  <c:v>Mateus Ruivo</c:v>
                </c:pt>
                <c:pt idx="1">
                  <c:v>Pedro Meireles</c:v>
                </c:pt>
                <c:pt idx="2">
                  <c:v>Bruno Hori - Mamonas</c:v>
                </c:pt>
                <c:pt idx="3">
                  <c:v>Gabriel Magalhães</c:v>
                </c:pt>
                <c:pt idx="4">
                  <c:v>IC301-Titan</c:v>
                </c:pt>
                <c:pt idx="5">
                  <c:v>floyd</c:v>
                </c:pt>
                <c:pt idx="6">
                  <c:v>Rodrigo Silva</c:v>
                </c:pt>
                <c:pt idx="7">
                  <c:v>Matheus Figueiredo</c:v>
                </c:pt>
                <c:pt idx="8">
                  <c:v>Matheus Pinheiro</c:v>
                </c:pt>
                <c:pt idx="9">
                  <c:v>Netbook - Felipe Emos</c:v>
                </c:pt>
              </c:strCache>
            </c:strRef>
          </c:cat>
          <c:val>
            <c:numRef>
              <c:f>4_gnuplot!$E$5:$E$34</c:f>
              <c:numCache>
                <c:formatCode>General</c:formatCode>
                <c:ptCount val="10"/>
                <c:pt idx="0">
                  <c:v>2.3669</c:v>
                </c:pt>
                <c:pt idx="1">
                  <c:v>9.9518</c:v>
                </c:pt>
                <c:pt idx="2">
                  <c:v>2.846095154</c:v>
                </c:pt>
                <c:pt idx="3">
                  <c:v>1.780615208</c:v>
                </c:pt>
                <c:pt idx="4">
                  <c:v>2.805991387</c:v>
                </c:pt>
                <c:pt idx="5">
                  <c:v>2.939470455</c:v>
                </c:pt>
                <c:pt idx="6">
                  <c:v>1.913255332</c:v>
                </c:pt>
                <c:pt idx="7">
                  <c:v>2.5843</c:v>
                </c:pt>
                <c:pt idx="8">
                  <c:v>13.7014</c:v>
                </c:pt>
                <c:pt idx="9">
                  <c:v>11.17657899</c:v>
                </c:pt>
              </c:numCache>
            </c:numRef>
          </c:val>
        </c:ser>
        <c:gapWidth val="100"/>
        <c:axId val="54376020"/>
        <c:axId val="91850335"/>
      </c:barChart>
      <c:catAx>
        <c:axId val="543760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850335"/>
        <c:crossesAt val="0"/>
        <c:auto val="1"/>
        <c:lblAlgn val="ctr"/>
        <c:lblOffset val="100"/>
      </c:catAx>
      <c:valAx>
        <c:axId val="918503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37602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cpu-clock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4_gnuplot!$F$2:$F$4</c:f>
              <c:strCache>
                <c:ptCount val="1"/>
                <c:pt idx="0">
                  <c:v>cpu-clock (msec)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4_gnuplot!$C$5:$C$34</c:f>
              <c:strCache>
                <c:ptCount val="10"/>
                <c:pt idx="0">
                  <c:v>Mateus Ruivo</c:v>
                </c:pt>
                <c:pt idx="1">
                  <c:v>Pedro Meireles</c:v>
                </c:pt>
                <c:pt idx="2">
                  <c:v>Bruno Hori - Mamonas</c:v>
                </c:pt>
                <c:pt idx="3">
                  <c:v>Gabriel Magalhães</c:v>
                </c:pt>
                <c:pt idx="4">
                  <c:v>IC301-Titan</c:v>
                </c:pt>
                <c:pt idx="5">
                  <c:v>floyd</c:v>
                </c:pt>
                <c:pt idx="6">
                  <c:v>Rodrigo Silva</c:v>
                </c:pt>
                <c:pt idx="7">
                  <c:v>Matheus Figueiredo</c:v>
                </c:pt>
                <c:pt idx="8">
                  <c:v>Matheus Pinheiro</c:v>
                </c:pt>
                <c:pt idx="9">
                  <c:v>Netbook - Felipe Emos</c:v>
                </c:pt>
              </c:strCache>
            </c:strRef>
          </c:cat>
          <c:val>
            <c:numRef>
              <c:f>4_gnuplot!$F$5:$F$34</c:f>
              <c:numCache>
                <c:formatCode>General</c:formatCode>
                <c:ptCount val="10"/>
                <c:pt idx="0">
                  <c:v>2365.136127</c:v>
                </c:pt>
                <c:pt idx="1">
                  <c:v>9780.507075</c:v>
                </c:pt>
                <c:pt idx="2">
                  <c:v>2629.389573</c:v>
                </c:pt>
                <c:pt idx="3">
                  <c:v>1779.277035</c:v>
                </c:pt>
                <c:pt idx="4">
                  <c:v>2636.488915</c:v>
                </c:pt>
                <c:pt idx="5">
                  <c:v>2599.674514</c:v>
                </c:pt>
                <c:pt idx="6">
                  <c:v>1854.789746</c:v>
                </c:pt>
                <c:pt idx="7">
                  <c:v>2412.134894</c:v>
                </c:pt>
                <c:pt idx="8">
                  <c:v>13657.7519</c:v>
                </c:pt>
                <c:pt idx="9">
                  <c:v>11089.24383</c:v>
                </c:pt>
              </c:numCache>
            </c:numRef>
          </c:val>
        </c:ser>
        <c:gapWidth val="100"/>
        <c:axId val="94824639"/>
        <c:axId val="18824965"/>
      </c:barChart>
      <c:catAx>
        <c:axId val="948246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824965"/>
        <c:crossesAt val="0"/>
        <c:auto val="1"/>
        <c:lblAlgn val="ctr"/>
        <c:lblOffset val="100"/>
      </c:catAx>
      <c:valAx>
        <c:axId val="188249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82463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mem-stores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4_gnuplot!$G$2:$G$4</c:f>
              <c:strCache>
                <c:ptCount val="1"/>
                <c:pt idx="0">
                  <c:v>mem-stores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4_gnuplot!$C$5:$C$34</c:f>
              <c:strCache>
                <c:ptCount val="10"/>
                <c:pt idx="0">
                  <c:v>Mateus Ruivo</c:v>
                </c:pt>
                <c:pt idx="1">
                  <c:v>Pedro Meireles</c:v>
                </c:pt>
                <c:pt idx="2">
                  <c:v>Bruno Hori - Mamonas</c:v>
                </c:pt>
                <c:pt idx="3">
                  <c:v>Gabriel Magalhães</c:v>
                </c:pt>
                <c:pt idx="4">
                  <c:v>IC301-Titan</c:v>
                </c:pt>
                <c:pt idx="5">
                  <c:v>floyd</c:v>
                </c:pt>
                <c:pt idx="6">
                  <c:v>Rodrigo Silva</c:v>
                </c:pt>
                <c:pt idx="7">
                  <c:v>Matheus Figueiredo</c:v>
                </c:pt>
                <c:pt idx="8">
                  <c:v>Matheus Pinheiro</c:v>
                </c:pt>
                <c:pt idx="9">
                  <c:v>Netbook - Felipe Emos</c:v>
                </c:pt>
              </c:strCache>
            </c:strRef>
          </c:cat>
          <c:val>
            <c:numRef>
              <c:f>4_gnuplot!$G$5:$G$34</c:f>
              <c:numCache>
                <c:formatCode>General</c:formatCode>
                <c:ptCount val="10"/>
                <c:pt idx="0">
                  <c:v>1975542493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1967250506</c:v>
                </c:pt>
                <c:pt idx="7">
                  <c:v/>
                </c:pt>
                <c:pt idx="8">
                  <c:v>9983915828</c:v>
                </c:pt>
                <c:pt idx="9">
                  <c:v/>
                </c:pt>
              </c:numCache>
            </c:numRef>
          </c:val>
        </c:ser>
        <c:gapWidth val="100"/>
        <c:axId val="89650759"/>
        <c:axId val="62565331"/>
      </c:barChart>
      <c:catAx>
        <c:axId val="896507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565331"/>
        <c:crossesAt val="0"/>
        <c:auto val="1"/>
        <c:lblAlgn val="ctr"/>
        <c:lblOffset val="100"/>
      </c:catAx>
      <c:valAx>
        <c:axId val="625653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65075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bus-cycles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4_gnuplot!$H$2:$H$4</c:f>
              <c:strCache>
                <c:ptCount val="1"/>
                <c:pt idx="0">
                  <c:v>bus-cycles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4_gnuplot!$C$5:$C$34</c:f>
              <c:strCache>
                <c:ptCount val="10"/>
                <c:pt idx="0">
                  <c:v>Mateus Ruivo</c:v>
                </c:pt>
                <c:pt idx="1">
                  <c:v>Pedro Meireles</c:v>
                </c:pt>
                <c:pt idx="2">
                  <c:v>Bruno Hori - Mamonas</c:v>
                </c:pt>
                <c:pt idx="3">
                  <c:v>Gabriel Magalhães</c:v>
                </c:pt>
                <c:pt idx="4">
                  <c:v>IC301-Titan</c:v>
                </c:pt>
                <c:pt idx="5">
                  <c:v>floyd</c:v>
                </c:pt>
                <c:pt idx="6">
                  <c:v>Rodrigo Silva</c:v>
                </c:pt>
                <c:pt idx="7">
                  <c:v>Matheus Figueiredo</c:v>
                </c:pt>
                <c:pt idx="8">
                  <c:v>Matheus Pinheiro</c:v>
                </c:pt>
                <c:pt idx="9">
                  <c:v>Netbook - Felipe Emos</c:v>
                </c:pt>
              </c:strCache>
            </c:strRef>
          </c:cat>
          <c:val>
            <c:numRef>
              <c:f>4_gnuplot!$H$5:$H$34</c:f>
              <c:numCache>
                <c:formatCode>General</c:formatCode>
                <c:ptCount val="10"/>
                <c:pt idx="0">
                  <c:v>235183921</c:v>
                </c:pt>
                <c:pt idx="1">
                  <c:v>974385386</c:v>
                </c:pt>
                <c:pt idx="2">
                  <c:v>870644555</c:v>
                </c:pt>
                <c:pt idx="3">
                  <c:v>176929854</c:v>
                </c:pt>
                <c:pt idx="4">
                  <c:v>872975490</c:v>
                </c:pt>
                <c:pt idx="5">
                  <c:v>860820627</c:v>
                </c:pt>
                <c:pt idx="6">
                  <c:v>183645061</c:v>
                </c:pt>
                <c:pt idx="7">
                  <c:v>257984522</c:v>
                </c:pt>
                <c:pt idx="8">
                  <c:v>1357053828</c:v>
                </c:pt>
                <c:pt idx="9">
                  <c:v>1841118562</c:v>
                </c:pt>
              </c:numCache>
            </c:numRef>
          </c:val>
        </c:ser>
        <c:gapWidth val="100"/>
        <c:axId val="43707365"/>
        <c:axId val="25524639"/>
      </c:barChart>
      <c:catAx>
        <c:axId val="4370736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24639"/>
        <c:crossesAt val="0"/>
        <c:auto val="1"/>
        <c:lblAlgn val="ctr"/>
        <c:lblOffset val="100"/>
      </c:catAx>
      <c:valAx>
        <c:axId val="255246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70736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pior caso para o algoritmo mais lento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5_ordenacao!$E$2:$E$5</c:f>
              <c:strCache>
                <c:ptCount val="1"/>
                <c:pt idx="0">
                  <c:v>Média do pior caso, para o algoritmo mais lento. (bubble sort)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5_ordenacao!$C$6:$C$34</c:f>
              <c:strCache>
                <c:ptCount val="8"/>
                <c:pt idx="0">
                  <c:v>Pedro Meireles</c:v>
                </c:pt>
                <c:pt idx="1">
                  <c:v>Bruno Hori - Mamonas</c:v>
                </c:pt>
                <c:pt idx="2">
                  <c:v>Gabriel Magalhães</c:v>
                </c:pt>
                <c:pt idx="3">
                  <c:v>IC301-Titan</c:v>
                </c:pt>
                <c:pt idx="4">
                  <c:v>Rodrigo Silva</c:v>
                </c:pt>
                <c:pt idx="5">
                  <c:v>Pedro Grijó</c:v>
                </c:pt>
                <c:pt idx="6">
                  <c:v>Pedro Vasconcellos</c:v>
                </c:pt>
                <c:pt idx="7">
                  <c:v>Netbook - Felipe Emos</c:v>
                </c:pt>
              </c:strCache>
            </c:strRef>
          </c:cat>
          <c:val>
            <c:numRef>
              <c:f>5_ordenacao!$E$6:$E$34</c:f>
              <c:numCache>
                <c:formatCode>General</c:formatCode>
                <c:ptCount val="8"/>
                <c:pt idx="0">
                  <c:v>8.254946</c:v>
                </c:pt>
                <c:pt idx="1">
                  <c:v>21.028388</c:v>
                </c:pt>
                <c:pt idx="2">
                  <c:v>10.886877</c:v>
                </c:pt>
                <c:pt idx="3">
                  <c:v>21.050597</c:v>
                </c:pt>
                <c:pt idx="4">
                  <c:v>12.072436</c:v>
                </c:pt>
                <c:pt idx="5">
                  <c:v>10.836368</c:v>
                </c:pt>
                <c:pt idx="6">
                  <c:v>192.888878</c:v>
                </c:pt>
                <c:pt idx="7">
                  <c:v>108.188342</c:v>
                </c:pt>
              </c:numCache>
            </c:numRef>
          </c:val>
        </c:ser>
        <c:gapWidth val="100"/>
        <c:axId val="86478061"/>
        <c:axId val="70499354"/>
      </c:barChart>
      <c:catAx>
        <c:axId val="8647806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499354"/>
        <c:crossesAt val="0"/>
        <c:auto val="1"/>
        <c:lblAlgn val="ctr"/>
        <c:lblOffset val="100"/>
      </c:catAx>
      <c:valAx>
        <c:axId val="704993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47806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pior caso para algoritmo mais rápido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5_ordenacao!$F$2:$F$5</c:f>
              <c:strCache>
                <c:ptCount val="1"/>
                <c:pt idx="0">
                  <c:v>Média do pior caso, para o algoritmo mais rápido (quicksort)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5_ordenacao!$C$6:$C$34</c:f>
              <c:strCache>
                <c:ptCount val="8"/>
                <c:pt idx="0">
                  <c:v>Pedro Meireles</c:v>
                </c:pt>
                <c:pt idx="1">
                  <c:v>Bruno Hori - Mamonas</c:v>
                </c:pt>
                <c:pt idx="2">
                  <c:v>Gabriel Magalhães</c:v>
                </c:pt>
                <c:pt idx="3">
                  <c:v>IC301-Titan</c:v>
                </c:pt>
                <c:pt idx="4">
                  <c:v>Rodrigo Silva</c:v>
                </c:pt>
                <c:pt idx="5">
                  <c:v>Pedro Grijó</c:v>
                </c:pt>
                <c:pt idx="6">
                  <c:v>Pedro Vasconcellos</c:v>
                </c:pt>
                <c:pt idx="7">
                  <c:v>Netbook - Felipe Emos</c:v>
                </c:pt>
              </c:strCache>
            </c:strRef>
          </c:cat>
          <c:val>
            <c:numRef>
              <c:f>5_ordenacao!$F$6:$F$34</c:f>
              <c:numCache>
                <c:formatCode>General</c:formatCode>
                <c:ptCount val="8"/>
                <c:pt idx="0">
                  <c:v>0.002482</c:v>
                </c:pt>
                <c:pt idx="1">
                  <c:v>0.004529</c:v>
                </c:pt>
                <c:pt idx="2">
                  <c:v>0.003245</c:v>
                </c:pt>
                <c:pt idx="3">
                  <c:v>0.004468</c:v>
                </c:pt>
                <c:pt idx="4">
                  <c:v>0.003145</c:v>
                </c:pt>
                <c:pt idx="5">
                  <c:v>0.002975</c:v>
                </c:pt>
                <c:pt idx="6">
                  <c:v>0.032364</c:v>
                </c:pt>
                <c:pt idx="7">
                  <c:v>0.01515</c:v>
                </c:pt>
              </c:numCache>
            </c:numRef>
          </c:val>
        </c:ser>
        <c:gapWidth val="100"/>
        <c:axId val="85582955"/>
        <c:axId val="70251193"/>
      </c:barChart>
      <c:catAx>
        <c:axId val="855829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251193"/>
        <c:crossesAt val="0"/>
        <c:auto val="1"/>
        <c:lblAlgn val="ctr"/>
        <c:lblOffset val="100"/>
      </c:catAx>
      <c:valAx>
        <c:axId val="702511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58295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caso médio para algoritmo mais lento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5_ordenacao!$G$2:$G$5</c:f>
              <c:strCache>
                <c:ptCount val="1"/>
                <c:pt idx="0">
                  <c:v>Média do caso médio, para o algoritmo mais lento. (bubble sort)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5_ordenacao!$C$6:$C$34</c:f>
              <c:strCache>
                <c:ptCount val="8"/>
                <c:pt idx="0">
                  <c:v>Pedro Meireles</c:v>
                </c:pt>
                <c:pt idx="1">
                  <c:v>Bruno Hori - Mamonas</c:v>
                </c:pt>
                <c:pt idx="2">
                  <c:v>Gabriel Magalhães</c:v>
                </c:pt>
                <c:pt idx="3">
                  <c:v>IC301-Titan</c:v>
                </c:pt>
                <c:pt idx="4">
                  <c:v>Rodrigo Silva</c:v>
                </c:pt>
                <c:pt idx="5">
                  <c:v>Pedro Grijó</c:v>
                </c:pt>
                <c:pt idx="6">
                  <c:v>Pedro Vasconcellos</c:v>
                </c:pt>
                <c:pt idx="7">
                  <c:v>Netbook - Felipe Emos</c:v>
                </c:pt>
              </c:strCache>
            </c:strRef>
          </c:cat>
          <c:val>
            <c:numRef>
              <c:f>5_ordenacao!$G$6:$G$34</c:f>
              <c:numCache>
                <c:formatCode>General</c:formatCode>
                <c:ptCount val="8"/>
                <c:pt idx="0">
                  <c:v>5.76014</c:v>
                </c:pt>
                <c:pt idx="1">
                  <c:v>12.250569</c:v>
                </c:pt>
                <c:pt idx="2">
                  <c:v>7.273881</c:v>
                </c:pt>
                <c:pt idx="3">
                  <c:v>12.270127</c:v>
                </c:pt>
                <c:pt idx="4">
                  <c:v>7.674245</c:v>
                </c:pt>
                <c:pt idx="5">
                  <c:v>7.2775</c:v>
                </c:pt>
                <c:pt idx="6">
                  <c:v>112.523956</c:v>
                </c:pt>
                <c:pt idx="7">
                  <c:v>58.408717</c:v>
                </c:pt>
              </c:numCache>
            </c:numRef>
          </c:val>
        </c:ser>
        <c:gapWidth val="100"/>
        <c:axId val="62184310"/>
        <c:axId val="38722030"/>
      </c:barChart>
      <c:catAx>
        <c:axId val="621843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722030"/>
        <c:crossesAt val="0"/>
        <c:auto val="1"/>
        <c:lblAlgn val="ctr"/>
        <c:lblOffset val="100"/>
      </c:catAx>
      <c:valAx>
        <c:axId val="387220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18431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caso médio para algoritmo mais rápido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5_ordenacao!$H$2:$H$5</c:f>
              <c:strCache>
                <c:ptCount val="1"/>
                <c:pt idx="0">
                  <c:v>Média do caso médio, para o algoritmo mais rápido (quicksort)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5_ordenacao!$C$6:$C$34</c:f>
              <c:strCache>
                <c:ptCount val="8"/>
                <c:pt idx="0">
                  <c:v>Pedro Meireles</c:v>
                </c:pt>
                <c:pt idx="1">
                  <c:v>Bruno Hori - Mamonas</c:v>
                </c:pt>
                <c:pt idx="2">
                  <c:v>Gabriel Magalhães</c:v>
                </c:pt>
                <c:pt idx="3">
                  <c:v>IC301-Titan</c:v>
                </c:pt>
                <c:pt idx="4">
                  <c:v>Rodrigo Silva</c:v>
                </c:pt>
                <c:pt idx="5">
                  <c:v>Pedro Grijó</c:v>
                </c:pt>
                <c:pt idx="6">
                  <c:v>Pedro Vasconcellos</c:v>
                </c:pt>
                <c:pt idx="7">
                  <c:v>Netbook - Felipe Emos</c:v>
                </c:pt>
              </c:strCache>
            </c:strRef>
          </c:cat>
          <c:val>
            <c:numRef>
              <c:f>5_ordenacao!$H$6:$H$34</c:f>
              <c:numCache>
                <c:formatCode>General</c:formatCode>
                <c:ptCount val="8"/>
                <c:pt idx="0">
                  <c:v>0.002445</c:v>
                </c:pt>
                <c:pt idx="1">
                  <c:v>0.004466</c:v>
                </c:pt>
                <c:pt idx="2">
                  <c:v>0.003013</c:v>
                </c:pt>
                <c:pt idx="3">
                  <c:v>0.004452</c:v>
                </c:pt>
                <c:pt idx="4">
                  <c:v>0.003098</c:v>
                </c:pt>
                <c:pt idx="5">
                  <c:v>0.002971</c:v>
                </c:pt>
                <c:pt idx="6">
                  <c:v>0.031743</c:v>
                </c:pt>
                <c:pt idx="7">
                  <c:v>0.014385</c:v>
                </c:pt>
              </c:numCache>
            </c:numRef>
          </c:val>
        </c:ser>
        <c:gapWidth val="100"/>
        <c:axId val="45152000"/>
        <c:axId val="67496731"/>
      </c:barChart>
      <c:catAx>
        <c:axId val="45152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496731"/>
        <c:crossesAt val="0"/>
        <c:auto val="1"/>
        <c:lblAlgn val="ctr"/>
        <c:lblOffset val="100"/>
      </c:catAx>
      <c:valAx>
        <c:axId val="674967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15200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melhor caso algoritmo mais lento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5_ordenacao!$I$2:$I$5</c:f>
              <c:strCache>
                <c:ptCount val="1"/>
                <c:pt idx="0">
                  <c:v>Média do melhor caso, para o algoritmo mais lento.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5_ordenacao!$C$6:$C$34</c:f>
              <c:strCache>
                <c:ptCount val="8"/>
                <c:pt idx="0">
                  <c:v>Pedro Meireles</c:v>
                </c:pt>
                <c:pt idx="1">
                  <c:v>Bruno Hori - Mamonas</c:v>
                </c:pt>
                <c:pt idx="2">
                  <c:v>Gabriel Magalhães</c:v>
                </c:pt>
                <c:pt idx="3">
                  <c:v>IC301-Titan</c:v>
                </c:pt>
                <c:pt idx="4">
                  <c:v>Rodrigo Silva</c:v>
                </c:pt>
                <c:pt idx="5">
                  <c:v>Pedro Grijó</c:v>
                </c:pt>
                <c:pt idx="6">
                  <c:v>Pedro Vasconcellos</c:v>
                </c:pt>
                <c:pt idx="7">
                  <c:v>Netbook - Felipe Emos</c:v>
                </c:pt>
              </c:strCache>
            </c:strRef>
          </c:cat>
          <c:val>
            <c:numRef>
              <c:f>5_ordenacao!$I$6:$I$34</c:f>
              <c:numCache>
                <c:formatCode>General</c:formatCode>
                <c:ptCount val="8"/>
                <c:pt idx="0">
                  <c:v>5.645237</c:v>
                </c:pt>
                <c:pt idx="1">
                  <c:v>9.427739</c:v>
                </c:pt>
                <c:pt idx="2">
                  <c:v>6.991832</c:v>
                </c:pt>
                <c:pt idx="3">
                  <c:v>9.442025</c:v>
                </c:pt>
                <c:pt idx="4">
                  <c:v>7.147115</c:v>
                </c:pt>
                <c:pt idx="5">
                  <c:v>6.781425</c:v>
                </c:pt>
                <c:pt idx="6">
                  <c:v>86.418031</c:v>
                </c:pt>
                <c:pt idx="7">
                  <c:v>41.649499</c:v>
                </c:pt>
              </c:numCache>
            </c:numRef>
          </c:val>
        </c:ser>
        <c:gapWidth val="100"/>
        <c:axId val="86015813"/>
        <c:axId val="80364608"/>
      </c:barChart>
      <c:catAx>
        <c:axId val="8601581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364608"/>
        <c:crossesAt val="0"/>
        <c:auto val="1"/>
        <c:lblAlgn val="ctr"/>
        <c:lblOffset val="100"/>
      </c:catAx>
      <c:valAx>
        <c:axId val="80364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01581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melhro caso para algoritmo mais rápido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5_ordenacao!$J$2:$J$5</c:f>
              <c:strCache>
                <c:ptCount val="1"/>
                <c:pt idx="0">
                  <c:v>Média do melhor caso, para o algoritmo mais rápido. (insertion sort)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5_ordenacao!$C$6:$C$34</c:f>
              <c:strCache>
                <c:ptCount val="8"/>
                <c:pt idx="0">
                  <c:v>Pedro Meireles</c:v>
                </c:pt>
                <c:pt idx="1">
                  <c:v>Bruno Hori - Mamonas</c:v>
                </c:pt>
                <c:pt idx="2">
                  <c:v>Gabriel Magalhães</c:v>
                </c:pt>
                <c:pt idx="3">
                  <c:v>IC301-Titan</c:v>
                </c:pt>
                <c:pt idx="4">
                  <c:v>Rodrigo Silva</c:v>
                </c:pt>
                <c:pt idx="5">
                  <c:v>Pedro Grijó</c:v>
                </c:pt>
                <c:pt idx="6">
                  <c:v>Pedro Vasconcellos</c:v>
                </c:pt>
                <c:pt idx="7">
                  <c:v>Netbook - Felipe Emos</c:v>
                </c:pt>
              </c:strCache>
            </c:strRef>
          </c:cat>
          <c:val>
            <c:numRef>
              <c:f>5_ordenacao!$J$6:$J$34</c:f>
              <c:numCache>
                <c:formatCode>General</c:formatCode>
                <c:ptCount val="8"/>
                <c:pt idx="0">
                  <c:v>0.00024</c:v>
                </c:pt>
                <c:pt idx="1">
                  <c:v>0.000538</c:v>
                </c:pt>
                <c:pt idx="2">
                  <c:v>0.000303</c:v>
                </c:pt>
                <c:pt idx="3">
                  <c:v>0.000532</c:v>
                </c:pt>
                <c:pt idx="4">
                  <c:v>0.000397</c:v>
                </c:pt>
                <c:pt idx="5">
                  <c:v>0.000307</c:v>
                </c:pt>
                <c:pt idx="6">
                  <c:v>0.004234</c:v>
                </c:pt>
                <c:pt idx="7">
                  <c:v>0.002126</c:v>
                </c:pt>
              </c:numCache>
            </c:numRef>
          </c:val>
        </c:ser>
        <c:gapWidth val="100"/>
        <c:axId val="73821521"/>
        <c:axId val="37356685"/>
      </c:barChart>
      <c:catAx>
        <c:axId val="738215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356685"/>
        <c:crossesAt val="0"/>
        <c:auto val="1"/>
        <c:lblAlgn val="ctr"/>
        <c:lblOffset val="100"/>
      </c:catAx>
      <c:valAx>
        <c:axId val="373566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82152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Performance de disco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1_Genetic!$F$2:$F$4</c:f>
              <c:strCache>
                <c:ptCount val="1"/>
                <c:pt idx="0">
                  <c:v>Performace de disco (MB/s)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1_Genetic!$C$5:$C$32</c:f>
              <c:strCache>
                <c:ptCount val="11"/>
                <c:pt idx="0">
                  <c:v>Mateus Ruivo</c:v>
                </c:pt>
                <c:pt idx="1">
                  <c:v>Pedro Meireles</c:v>
                </c:pt>
                <c:pt idx="2">
                  <c:v>Klaus Rollman</c:v>
                </c:pt>
                <c:pt idx="3">
                  <c:v>Luiz Sekijima</c:v>
                </c:pt>
                <c:pt idx="4">
                  <c:v>Renan Gomes</c:v>
                </c:pt>
                <c:pt idx="5">
                  <c:v>debios</c:v>
                </c:pt>
                <c:pt idx="6">
                  <c:v>Gabriel Bueno</c:v>
                </c:pt>
                <c:pt idx="7">
                  <c:v>João Fidélis</c:v>
                </c:pt>
                <c:pt idx="8">
                  <c:v>Pedro Grijó</c:v>
                </c:pt>
                <c:pt idx="9">
                  <c:v>Matheus Figueiredo</c:v>
                </c:pt>
                <c:pt idx="10">
                  <c:v>Matheus Pinheiro</c:v>
                </c:pt>
              </c:strCache>
            </c:strRef>
          </c:cat>
          <c:val>
            <c:numRef>
              <c:f>1_Genetic!$F$5:$F$32</c:f>
              <c:numCache>
                <c:formatCode>General</c:formatCode>
                <c:ptCount val="11"/>
                <c:pt idx="0">
                  <c:v>78.3022</c:v>
                </c:pt>
                <c:pt idx="1">
                  <c:v>25.6797</c:v>
                </c:pt>
                <c:pt idx="2">
                  <c:v>133.61</c:v>
                </c:pt>
                <c:pt idx="3">
                  <c:v>41.7085</c:v>
                </c:pt>
                <c:pt idx="4">
                  <c:v>96.9526</c:v>
                </c:pt>
                <c:pt idx="5">
                  <c:v>84.41</c:v>
                </c:pt>
                <c:pt idx="6">
                  <c:v>81.6</c:v>
                </c:pt>
                <c:pt idx="7">
                  <c:v>106.73</c:v>
                </c:pt>
                <c:pt idx="8">
                  <c:v>56.627</c:v>
                </c:pt>
                <c:pt idx="9">
                  <c:v>101.34</c:v>
                </c:pt>
                <c:pt idx="10">
                  <c:v>58.242</c:v>
                </c:pt>
              </c:numCache>
            </c:numRef>
          </c:val>
        </c:ser>
        <c:ser>
          <c:idx val="1"/>
          <c:order val="1"/>
          <c:tx>
            <c:strRef>
              <c:f>1_Genetic!$G$2:$G$4</c:f>
              <c:strCache>
                <c:ptCount val="1"/>
                <c:pt idx="0">
                  <c:v>Desvio padrão(MB/s)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1_Genetic!$C$5:$C$32</c:f>
              <c:strCache>
                <c:ptCount val="11"/>
                <c:pt idx="0">
                  <c:v>Mateus Ruivo</c:v>
                </c:pt>
                <c:pt idx="1">
                  <c:v>Pedro Meireles</c:v>
                </c:pt>
                <c:pt idx="2">
                  <c:v>Klaus Rollman</c:v>
                </c:pt>
                <c:pt idx="3">
                  <c:v>Luiz Sekijima</c:v>
                </c:pt>
                <c:pt idx="4">
                  <c:v>Renan Gomes</c:v>
                </c:pt>
                <c:pt idx="5">
                  <c:v>debios</c:v>
                </c:pt>
                <c:pt idx="6">
                  <c:v>Gabriel Bueno</c:v>
                </c:pt>
                <c:pt idx="7">
                  <c:v>João Fidélis</c:v>
                </c:pt>
                <c:pt idx="8">
                  <c:v>Pedro Grijó</c:v>
                </c:pt>
                <c:pt idx="9">
                  <c:v>Matheus Figueiredo</c:v>
                </c:pt>
                <c:pt idx="10">
                  <c:v>Matheus Pinheiro</c:v>
                </c:pt>
              </c:strCache>
            </c:strRef>
          </c:cat>
          <c:val>
            <c:numRef>
              <c:f>1_Genetic!$G$5:$G$32</c:f>
              <c:numCache>
                <c:formatCode>General</c:formatCode>
                <c:ptCount val="11"/>
                <c:pt idx="0">
                  <c:v>14.17102867</c:v>
                </c:pt>
                <c:pt idx="1">
                  <c:v>1.921797425</c:v>
                </c:pt>
                <c:pt idx="2">
                  <c:v>7.58266</c:v>
                </c:pt>
                <c:pt idx="3">
                  <c:v>15.54739019</c:v>
                </c:pt>
                <c:pt idx="4">
                  <c:v>9.182358789</c:v>
                </c:pt>
                <c:pt idx="5">
                  <c:v/>
                </c:pt>
                <c:pt idx="6">
                  <c:v>17.06</c:v>
                </c:pt>
                <c:pt idx="7">
                  <c:v>12.396</c:v>
                </c:pt>
                <c:pt idx="8">
                  <c:v>4.919</c:v>
                </c:pt>
                <c:pt idx="9">
                  <c:v>12.857</c:v>
                </c:pt>
                <c:pt idx="10">
                  <c:v>19.199</c:v>
                </c:pt>
              </c:numCache>
            </c:numRef>
          </c:val>
        </c:ser>
        <c:gapWidth val="100"/>
        <c:axId val="5312421"/>
        <c:axId val="47293782"/>
      </c:barChart>
      <c:catAx>
        <c:axId val="53124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7293782"/>
        <c:crossesAt val="0"/>
        <c:auto val="1"/>
        <c:lblAlgn val="ctr"/>
        <c:lblOffset val="100"/>
      </c:catAx>
      <c:valAx>
        <c:axId val="472937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1242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Tempo de execução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6_imageMagick!$E$2:$E$7</c:f>
              <c:strCache>
                <c:ptCount val="1"/>
                <c:pt idx="0">
                  <c:v>Tempo execução #1 (s)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6_imageMagick!$C$8:$D$34</c:f>
              <c:strCache>
                <c:ptCount val="7"/>
                <c:pt idx="0">
                  <c:v>Cygnus X-1</c:v>
                </c:pt>
                <c:pt idx="1">
                  <c:v>IC-legiao</c:v>
                </c:pt>
                <c:pt idx="2">
                  <c:v>Gabriel Magalhães</c:v>
                </c:pt>
                <c:pt idx="3">
                  <c:v>IC301-Titan</c:v>
                </c:pt>
                <c:pt idx="4">
                  <c:v>IC-sepultura</c:v>
                </c:pt>
                <c:pt idx="5">
                  <c:v>Wendrey</c:v>
                </c:pt>
                <c:pt idx="6">
                  <c:v>Titouan Thibaud</c:v>
                </c:pt>
              </c:strCache>
            </c:strRef>
          </c:cat>
          <c:val>
            <c:numRef>
              <c:f>6_imageMagick!$E$8:$E$34</c:f>
              <c:numCache>
                <c:formatCode>General</c:formatCode>
                <c:ptCount val="7"/>
                <c:pt idx="0">
                  <c:v>30.68709593</c:v>
                </c:pt>
                <c:pt idx="1">
                  <c:v>125.5976589</c:v>
                </c:pt>
                <c:pt idx="2">
                  <c:v>10.29970084</c:v>
                </c:pt>
                <c:pt idx="3">
                  <c:v>12.53140417</c:v>
                </c:pt>
                <c:pt idx="4">
                  <c:v>127.2135043</c:v>
                </c:pt>
                <c:pt idx="5">
                  <c:v>31.681</c:v>
                </c:pt>
                <c:pt idx="6">
                  <c:v>25.38</c:v>
                </c:pt>
              </c:numCache>
            </c:numRef>
          </c:val>
        </c:ser>
        <c:ser>
          <c:idx val="1"/>
          <c:order val="1"/>
          <c:tx>
            <c:strRef>
              <c:f>6_imageMagick!$F$2:$F$7</c:f>
              <c:strCache>
                <c:ptCount val="1"/>
                <c:pt idx="0">
                  <c:v>Tempo execução #2 (s)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6_imageMagick!$C$8:$D$34</c:f>
              <c:strCache>
                <c:ptCount val="7"/>
                <c:pt idx="0">
                  <c:v>Cygnus X-1</c:v>
                </c:pt>
                <c:pt idx="1">
                  <c:v>IC-legiao</c:v>
                </c:pt>
                <c:pt idx="2">
                  <c:v>Gabriel Magalhães</c:v>
                </c:pt>
                <c:pt idx="3">
                  <c:v>IC301-Titan</c:v>
                </c:pt>
                <c:pt idx="4">
                  <c:v>IC-sepultura</c:v>
                </c:pt>
                <c:pt idx="5">
                  <c:v>Wendrey</c:v>
                </c:pt>
                <c:pt idx="6">
                  <c:v>Titouan Thibaud</c:v>
                </c:pt>
              </c:strCache>
            </c:strRef>
          </c:cat>
          <c:val>
            <c:numRef>
              <c:f>6_imageMagick!$F$8:$F$34</c:f>
              <c:numCache>
                <c:formatCode>General</c:formatCode>
                <c:ptCount val="7"/>
                <c:pt idx="0">
                  <c:v>45.73278606</c:v>
                </c:pt>
                <c:pt idx="1">
                  <c:v>111.6523577</c:v>
                </c:pt>
                <c:pt idx="2">
                  <c:v>22.67460494</c:v>
                </c:pt>
                <c:pt idx="3">
                  <c:v>58.90570496</c:v>
                </c:pt>
                <c:pt idx="4">
                  <c:v>111.6438665</c:v>
                </c:pt>
                <c:pt idx="5">
                  <c:v>53.539</c:v>
                </c:pt>
                <c:pt idx="6">
                  <c:v>49.935</c:v>
                </c:pt>
              </c:numCache>
            </c:numRef>
          </c:val>
        </c:ser>
        <c:ser>
          <c:idx val="2"/>
          <c:order val="2"/>
          <c:tx>
            <c:strRef>
              <c:f>6_imageMagick!$G$2:$G$7</c:f>
              <c:strCache>
                <c:ptCount val="1"/>
                <c:pt idx="0">
                  <c:v>Tempo execução #3 (s)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6_imageMagick!$C$8:$D$34</c:f>
              <c:strCache>
                <c:ptCount val="7"/>
                <c:pt idx="0">
                  <c:v>Cygnus X-1</c:v>
                </c:pt>
                <c:pt idx="1">
                  <c:v>IC-legiao</c:v>
                </c:pt>
                <c:pt idx="2">
                  <c:v>Gabriel Magalhães</c:v>
                </c:pt>
                <c:pt idx="3">
                  <c:v>IC301-Titan</c:v>
                </c:pt>
                <c:pt idx="4">
                  <c:v>IC-sepultura</c:v>
                </c:pt>
                <c:pt idx="5">
                  <c:v>Wendrey</c:v>
                </c:pt>
                <c:pt idx="6">
                  <c:v>Titouan Thibaud</c:v>
                </c:pt>
              </c:strCache>
            </c:strRef>
          </c:cat>
          <c:val>
            <c:numRef>
              <c:f>6_imageMagick!$G$8:$G$34</c:f>
              <c:numCache>
                <c:formatCode>General</c:formatCode>
                <c:ptCount val="7"/>
                <c:pt idx="0">
                  <c:v>10.03978277</c:v>
                </c:pt>
                <c:pt idx="1">
                  <c:v>12.7589977</c:v>
                </c:pt>
                <c:pt idx="2">
                  <c:v>86.51650059</c:v>
                </c:pt>
                <c:pt idx="3">
                  <c:v>127.021924</c:v>
                </c:pt>
                <c:pt idx="4">
                  <c:v>14.52054618</c:v>
                </c:pt>
                <c:pt idx="5">
                  <c:v>10.755</c:v>
                </c:pt>
                <c:pt idx="6">
                  <c:v>8.723</c:v>
                </c:pt>
              </c:numCache>
            </c:numRef>
          </c:val>
        </c:ser>
        <c:ser>
          <c:idx val="3"/>
          <c:order val="3"/>
          <c:tx>
            <c:strRef>
              <c:f>6_imageMagick!$H$2:$H$7</c:f>
              <c:strCache>
                <c:ptCount val="1"/>
                <c:pt idx="0">
                  <c:v>Tempo execução #4 (s)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6_imageMagick!$C$8:$D$34</c:f>
              <c:strCache>
                <c:ptCount val="7"/>
                <c:pt idx="0">
                  <c:v>Cygnus X-1</c:v>
                </c:pt>
                <c:pt idx="1">
                  <c:v>IC-legiao</c:v>
                </c:pt>
                <c:pt idx="2">
                  <c:v>Gabriel Magalhães</c:v>
                </c:pt>
                <c:pt idx="3">
                  <c:v>IC301-Titan</c:v>
                </c:pt>
                <c:pt idx="4">
                  <c:v>IC-sepultura</c:v>
                </c:pt>
                <c:pt idx="5">
                  <c:v>Wendrey</c:v>
                </c:pt>
                <c:pt idx="6">
                  <c:v>Titouan Thibaud</c:v>
                </c:pt>
              </c:strCache>
            </c:strRef>
          </c:cat>
          <c:val>
            <c:numRef>
              <c:f>6_imageMagick!$H$8:$H$34</c:f>
              <c:numCache>
                <c:formatCode>General</c:formatCode>
                <c:ptCount val="7"/>
                <c:pt idx="0">
                  <c:v>23.95558501</c:v>
                </c:pt>
                <c:pt idx="1">
                  <c:v>38.36012319</c:v>
                </c:pt>
                <c:pt idx="2">
                  <c:v>74.25917966</c:v>
                </c:pt>
                <c:pt idx="3">
                  <c:v>112.6003579</c:v>
                </c:pt>
                <c:pt idx="4">
                  <c:v>38.18945062</c:v>
                </c:pt>
                <c:pt idx="5">
                  <c:v>30.072</c:v>
                </c:pt>
                <c:pt idx="6">
                  <c:v>23.755</c:v>
                </c:pt>
              </c:numCache>
            </c:numRef>
          </c:val>
        </c:ser>
        <c:gapWidth val="100"/>
        <c:axId val="36737259"/>
        <c:axId val="92448108"/>
      </c:barChart>
      <c:catAx>
        <c:axId val="367372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448108"/>
        <c:crossesAt val="0"/>
        <c:auto val="1"/>
        <c:lblAlgn val="ctr"/>
        <c:lblOffset val="100"/>
      </c:catAx>
      <c:valAx>
        <c:axId val="924481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673725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Task-clock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6_imageMagick!$I$2:$I$7</c:f>
              <c:strCache>
                <c:ptCount val="1"/>
                <c:pt idx="0">
                  <c:v>task-clock #1 (msec)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6_imageMagick!$C$8:$C$34</c:f>
              <c:strCache>
                <c:ptCount val="7"/>
                <c:pt idx="0">
                  <c:v>Cygnus X-1</c:v>
                </c:pt>
                <c:pt idx="1">
                  <c:v>IC-legiao</c:v>
                </c:pt>
                <c:pt idx="2">
                  <c:v>Gabriel Magalhães</c:v>
                </c:pt>
                <c:pt idx="3">
                  <c:v>IC301-Titan</c:v>
                </c:pt>
                <c:pt idx="4">
                  <c:v>IC-sepultura</c:v>
                </c:pt>
                <c:pt idx="5">
                  <c:v>Wendrey</c:v>
                </c:pt>
                <c:pt idx="6">
                  <c:v>Titouan Thibaud</c:v>
                </c:pt>
              </c:strCache>
            </c:strRef>
          </c:cat>
          <c:val>
            <c:numRef>
              <c:f>6_imageMagick!$I$8:$I$34</c:f>
              <c:numCache>
                <c:formatCode>General</c:formatCode>
                <c:ptCount val="7"/>
                <c:pt idx="0">
                  <c:v>1.267</c:v>
                </c:pt>
                <c:pt idx="1">
                  <c:v>1.008</c:v>
                </c:pt>
                <c:pt idx="2">
                  <c:v>1.186</c:v>
                </c:pt>
                <c:pt idx="3">
                  <c:v>1.105</c:v>
                </c:pt>
                <c:pt idx="4">
                  <c:v>1</c:v>
                </c:pt>
                <c:pt idx="5">
                  <c:v>1.227</c:v>
                </c:pt>
                <c:pt idx="6">
                  <c:v>1.027</c:v>
                </c:pt>
              </c:numCache>
            </c:numRef>
          </c:val>
        </c:ser>
        <c:ser>
          <c:idx val="1"/>
          <c:order val="1"/>
          <c:tx>
            <c:strRef>
              <c:f>6_imageMagick!$J$2:$J$7</c:f>
              <c:strCache>
                <c:ptCount val="1"/>
                <c:pt idx="0">
                  <c:v>task-clock #2 (msec)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6_imageMagick!$C$8:$C$34</c:f>
              <c:strCache>
                <c:ptCount val="7"/>
                <c:pt idx="0">
                  <c:v>Cygnus X-1</c:v>
                </c:pt>
                <c:pt idx="1">
                  <c:v>IC-legiao</c:v>
                </c:pt>
                <c:pt idx="2">
                  <c:v>Gabriel Magalhães</c:v>
                </c:pt>
                <c:pt idx="3">
                  <c:v>IC301-Titan</c:v>
                </c:pt>
                <c:pt idx="4">
                  <c:v>IC-sepultura</c:v>
                </c:pt>
                <c:pt idx="5">
                  <c:v>Wendrey</c:v>
                </c:pt>
                <c:pt idx="6">
                  <c:v>Titouan Thibaud</c:v>
                </c:pt>
              </c:strCache>
            </c:strRef>
          </c:cat>
          <c:val>
            <c:numRef>
              <c:f>6_imageMagick!$J$8:$J$34</c:f>
              <c:numCache>
                <c:formatCode>General</c:formatCode>
                <c:ptCount val="7"/>
                <c:pt idx="0">
                  <c:v>1.811</c:v>
                </c:pt>
                <c:pt idx="1">
                  <c:v>1.354</c:v>
                </c:pt>
                <c:pt idx="2">
                  <c:v>2.429</c:v>
                </c:pt>
                <c:pt idx="3">
                  <c:v>1.457</c:v>
                </c:pt>
                <c:pt idx="4">
                  <c:v>1.327</c:v>
                </c:pt>
                <c:pt idx="5">
                  <c:v>1.517</c:v>
                </c:pt>
                <c:pt idx="6">
                  <c:v>1.341</c:v>
                </c:pt>
              </c:numCache>
            </c:numRef>
          </c:val>
        </c:ser>
        <c:ser>
          <c:idx val="2"/>
          <c:order val="2"/>
          <c:tx>
            <c:strRef>
              <c:f>6_imageMagick!$K$2:$K$7</c:f>
              <c:strCache>
                <c:ptCount val="1"/>
                <c:pt idx="0">
                  <c:v>task-clock #3 (msec)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6_imageMagick!$C$8:$C$34</c:f>
              <c:strCache>
                <c:ptCount val="7"/>
                <c:pt idx="0">
                  <c:v>Cygnus X-1</c:v>
                </c:pt>
                <c:pt idx="1">
                  <c:v>IC-legiao</c:v>
                </c:pt>
                <c:pt idx="2">
                  <c:v>Gabriel Magalhães</c:v>
                </c:pt>
                <c:pt idx="3">
                  <c:v>IC301-Titan</c:v>
                </c:pt>
                <c:pt idx="4">
                  <c:v>IC-sepultura</c:v>
                </c:pt>
                <c:pt idx="5">
                  <c:v>Wendrey</c:v>
                </c:pt>
                <c:pt idx="6">
                  <c:v>Titouan Thibaud</c:v>
                </c:pt>
              </c:strCache>
            </c:strRef>
          </c:cat>
          <c:val>
            <c:numRef>
              <c:f>6_imageMagick!$K$8:$K$34</c:f>
              <c:numCache>
                <c:formatCode>General</c:formatCode>
                <c:ptCount val="7"/>
                <c:pt idx="0">
                  <c:v>1.114</c:v>
                </c:pt>
                <c:pt idx="1">
                  <c:v>1.072</c:v>
                </c:pt>
                <c:pt idx="2">
                  <c:v>1.015</c:v>
                </c:pt>
                <c:pt idx="3">
                  <c:v>1.008</c:v>
                </c:pt>
                <c:pt idx="4">
                  <c:v>0.935</c:v>
                </c:pt>
                <c:pt idx="5">
                  <c:v>1.116</c:v>
                </c:pt>
                <c:pt idx="6">
                  <c:v>1.068</c:v>
                </c:pt>
              </c:numCache>
            </c:numRef>
          </c:val>
        </c:ser>
        <c:ser>
          <c:idx val="3"/>
          <c:order val="3"/>
          <c:tx>
            <c:strRef>
              <c:f>6_imageMagick!$L$2:$L$7</c:f>
              <c:strCache>
                <c:ptCount val="1"/>
                <c:pt idx="0">
                  <c:v>task-clock #4 (msec)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6_imageMagick!$C$8:$C$34</c:f>
              <c:strCache>
                <c:ptCount val="7"/>
                <c:pt idx="0">
                  <c:v>Cygnus X-1</c:v>
                </c:pt>
                <c:pt idx="1">
                  <c:v>IC-legiao</c:v>
                </c:pt>
                <c:pt idx="2">
                  <c:v>Gabriel Magalhães</c:v>
                </c:pt>
                <c:pt idx="3">
                  <c:v>IC301-Titan</c:v>
                </c:pt>
                <c:pt idx="4">
                  <c:v>IC-sepultura</c:v>
                </c:pt>
                <c:pt idx="5">
                  <c:v>Wendrey</c:v>
                </c:pt>
                <c:pt idx="6">
                  <c:v>Titouan Thibaud</c:v>
                </c:pt>
              </c:strCache>
            </c:strRef>
          </c:cat>
          <c:val>
            <c:numRef>
              <c:f>6_imageMagick!$L$8:$L$34</c:f>
              <c:numCache>
                <c:formatCode>General</c:formatCode>
                <c:ptCount val="7"/>
                <c:pt idx="0">
                  <c:v>2.545</c:v>
                </c:pt>
                <c:pt idx="1">
                  <c:v>1.68</c:v>
                </c:pt>
                <c:pt idx="2">
                  <c:v>1.165</c:v>
                </c:pt>
                <c:pt idx="3">
                  <c:v>1.356</c:v>
                </c:pt>
                <c:pt idx="4">
                  <c:v>1.554</c:v>
                </c:pt>
                <c:pt idx="5">
                  <c:v>1.918</c:v>
                </c:pt>
                <c:pt idx="6">
                  <c:v>1.602</c:v>
                </c:pt>
              </c:numCache>
            </c:numRef>
          </c:val>
        </c:ser>
        <c:gapWidth val="100"/>
        <c:axId val="34005093"/>
        <c:axId val="5404824"/>
      </c:barChart>
      <c:catAx>
        <c:axId val="340050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04824"/>
        <c:crossesAt val="0"/>
        <c:auto val="1"/>
        <c:lblAlgn val="ctr"/>
        <c:lblOffset val="100"/>
      </c:catAx>
      <c:valAx>
        <c:axId val="54048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00509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Cycles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6_imageMagick!$M$2:$M$7</c:f>
              <c:strCache>
                <c:ptCount val="1"/>
                <c:pt idx="0">
                  <c:v>Cycles #1 (GHz)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6_imageMagick!$C$8:$C$34</c:f>
              <c:strCache>
                <c:ptCount val="7"/>
                <c:pt idx="0">
                  <c:v>Cygnus X-1</c:v>
                </c:pt>
                <c:pt idx="1">
                  <c:v>IC-legiao</c:v>
                </c:pt>
                <c:pt idx="2">
                  <c:v>Gabriel Magalhães</c:v>
                </c:pt>
                <c:pt idx="3">
                  <c:v>IC301-Titan</c:v>
                </c:pt>
                <c:pt idx="4">
                  <c:v>IC-sepultura</c:v>
                </c:pt>
                <c:pt idx="5">
                  <c:v>Wendrey</c:v>
                </c:pt>
                <c:pt idx="6">
                  <c:v>Titouan Thibaud</c:v>
                </c:pt>
              </c:strCache>
            </c:strRef>
          </c:cat>
          <c:val>
            <c:numRef>
              <c:f>6_imageMagick!$M$8:$M$34</c:f>
              <c:numCache>
                <c:formatCode>General</c:formatCode>
                <c:ptCount val="7"/>
                <c:pt idx="0">
                  <c:v>2.867</c:v>
                </c:pt>
                <c:pt idx="1">
                  <c:v>2.658</c:v>
                </c:pt>
                <c:pt idx="2">
                  <c:v>2.922</c:v>
                </c:pt>
                <c:pt idx="3">
                  <c:v>2.654</c:v>
                </c:pt>
                <c:pt idx="4">
                  <c:v>2.657</c:v>
                </c:pt>
                <c:pt idx="5">
                  <c:v>2.61</c:v>
                </c:pt>
                <c:pt idx="6">
                  <c:v>3.42</c:v>
                </c:pt>
              </c:numCache>
            </c:numRef>
          </c:val>
        </c:ser>
        <c:ser>
          <c:idx val="1"/>
          <c:order val="1"/>
          <c:tx>
            <c:strRef>
              <c:f>6_imageMagick!$N$2:$N$7</c:f>
              <c:strCache>
                <c:ptCount val="1"/>
                <c:pt idx="0">
                  <c:v>cycles #2 (GHz)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6_imageMagick!$C$8:$C$34</c:f>
              <c:strCache>
                <c:ptCount val="7"/>
                <c:pt idx="0">
                  <c:v>Cygnus X-1</c:v>
                </c:pt>
                <c:pt idx="1">
                  <c:v>IC-legiao</c:v>
                </c:pt>
                <c:pt idx="2">
                  <c:v>Gabriel Magalhães</c:v>
                </c:pt>
                <c:pt idx="3">
                  <c:v>IC301-Titan</c:v>
                </c:pt>
                <c:pt idx="4">
                  <c:v>IC-sepultura</c:v>
                </c:pt>
                <c:pt idx="5">
                  <c:v>Wendrey</c:v>
                </c:pt>
                <c:pt idx="6">
                  <c:v>Titouan Thibaud</c:v>
                </c:pt>
              </c:strCache>
            </c:strRef>
          </c:cat>
          <c:val>
            <c:numRef>
              <c:f>6_imageMagick!$N$8:$N$34</c:f>
              <c:numCache>
                <c:formatCode>General</c:formatCode>
                <c:ptCount val="7"/>
                <c:pt idx="0">
                  <c:v>2.908</c:v>
                </c:pt>
                <c:pt idx="1">
                  <c:v>2.658</c:v>
                </c:pt>
                <c:pt idx="2">
                  <c:v>2.429</c:v>
                </c:pt>
                <c:pt idx="3">
                  <c:v>2.657</c:v>
                </c:pt>
                <c:pt idx="4">
                  <c:v>2.658</c:v>
                </c:pt>
                <c:pt idx="5">
                  <c:v>2.576</c:v>
                </c:pt>
                <c:pt idx="6">
                  <c:v>3.43</c:v>
                </c:pt>
              </c:numCache>
            </c:numRef>
          </c:val>
        </c:ser>
        <c:ser>
          <c:idx val="2"/>
          <c:order val="2"/>
          <c:tx>
            <c:strRef>
              <c:f>6_imageMagick!$O$2:$O$7</c:f>
              <c:strCache>
                <c:ptCount val="1"/>
                <c:pt idx="0">
                  <c:v>cycles #3 (GHz)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6_imageMagick!$C$8:$C$34</c:f>
              <c:strCache>
                <c:ptCount val="7"/>
                <c:pt idx="0">
                  <c:v>Cygnus X-1</c:v>
                </c:pt>
                <c:pt idx="1">
                  <c:v>IC-legiao</c:v>
                </c:pt>
                <c:pt idx="2">
                  <c:v>Gabriel Magalhães</c:v>
                </c:pt>
                <c:pt idx="3">
                  <c:v>IC301-Titan</c:v>
                </c:pt>
                <c:pt idx="4">
                  <c:v>IC-sepultura</c:v>
                </c:pt>
                <c:pt idx="5">
                  <c:v>Wendrey</c:v>
                </c:pt>
                <c:pt idx="6">
                  <c:v>Titouan Thibaud</c:v>
                </c:pt>
              </c:strCache>
            </c:strRef>
          </c:cat>
          <c:val>
            <c:numRef>
              <c:f>6_imageMagick!$O$8:$O$34</c:f>
              <c:numCache>
                <c:formatCode>General</c:formatCode>
                <c:ptCount val="7"/>
                <c:pt idx="0">
                  <c:v>3.009</c:v>
                </c:pt>
                <c:pt idx="1">
                  <c:v>2.657</c:v>
                </c:pt>
                <c:pt idx="2">
                  <c:v>3.023</c:v>
                </c:pt>
                <c:pt idx="3">
                  <c:v>2.657</c:v>
                </c:pt>
                <c:pt idx="4">
                  <c:v>2.657</c:v>
                </c:pt>
                <c:pt idx="5">
                  <c:v>2.63</c:v>
                </c:pt>
                <c:pt idx="6">
                  <c:v>3.408</c:v>
                </c:pt>
              </c:numCache>
            </c:numRef>
          </c:val>
        </c:ser>
        <c:ser>
          <c:idx val="3"/>
          <c:order val="3"/>
          <c:tx>
            <c:strRef>
              <c:f>6_imageMagick!$P$2:$P$7</c:f>
              <c:strCache>
                <c:ptCount val="1"/>
                <c:pt idx="0">
                  <c:v>cycles #4 (GHz)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6_imageMagick!$C$8:$C$34</c:f>
              <c:strCache>
                <c:ptCount val="7"/>
                <c:pt idx="0">
                  <c:v>Cygnus X-1</c:v>
                </c:pt>
                <c:pt idx="1">
                  <c:v>IC-legiao</c:v>
                </c:pt>
                <c:pt idx="2">
                  <c:v>Gabriel Magalhães</c:v>
                </c:pt>
                <c:pt idx="3">
                  <c:v>IC301-Titan</c:v>
                </c:pt>
                <c:pt idx="4">
                  <c:v>IC-sepultura</c:v>
                </c:pt>
                <c:pt idx="5">
                  <c:v>Wendrey</c:v>
                </c:pt>
                <c:pt idx="6">
                  <c:v>Titouan Thibaud</c:v>
                </c:pt>
              </c:strCache>
            </c:strRef>
          </c:cat>
          <c:val>
            <c:numRef>
              <c:f>6_imageMagick!$P$8:$P$34</c:f>
              <c:numCache>
                <c:formatCode>General</c:formatCode>
                <c:ptCount val="7"/>
                <c:pt idx="0">
                  <c:v>2.867</c:v>
                </c:pt>
                <c:pt idx="1">
                  <c:v>2.657</c:v>
                </c:pt>
                <c:pt idx="2">
                  <c:v>2.908</c:v>
                </c:pt>
                <c:pt idx="3">
                  <c:v>2.658</c:v>
                </c:pt>
                <c:pt idx="4">
                  <c:v>2.657</c:v>
                </c:pt>
                <c:pt idx="5">
                  <c:v>2.547</c:v>
                </c:pt>
                <c:pt idx="6">
                  <c:v>3.448</c:v>
                </c:pt>
              </c:numCache>
            </c:numRef>
          </c:val>
        </c:ser>
        <c:gapWidth val="100"/>
        <c:axId val="99005790"/>
        <c:axId val="18296902"/>
      </c:barChart>
      <c:catAx>
        <c:axId val="9900579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296902"/>
        <c:crossesAt val="0"/>
        <c:auto val="1"/>
        <c:lblAlgn val="ctr"/>
        <c:lblOffset val="100"/>
      </c:catAx>
      <c:valAx>
        <c:axId val="182969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00579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Instructions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6_imageMagick!$Q$2:$Q$7</c:f>
              <c:strCache>
                <c:ptCount val="1"/>
                <c:pt idx="0">
                  <c:v>Instructions #1 (IPC)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6_imageMagick!$C$8:$C$34</c:f>
              <c:strCache>
                <c:ptCount val="7"/>
                <c:pt idx="0">
                  <c:v>Cygnus X-1</c:v>
                </c:pt>
                <c:pt idx="1">
                  <c:v>IC-legiao</c:v>
                </c:pt>
                <c:pt idx="2">
                  <c:v>Gabriel Magalhães</c:v>
                </c:pt>
                <c:pt idx="3">
                  <c:v>IC301-Titan</c:v>
                </c:pt>
                <c:pt idx="4">
                  <c:v>IC-sepultura</c:v>
                </c:pt>
                <c:pt idx="5">
                  <c:v>Wendrey</c:v>
                </c:pt>
                <c:pt idx="6">
                  <c:v>Titouan Thibaud</c:v>
                </c:pt>
              </c:strCache>
            </c:strRef>
          </c:cat>
          <c:val>
            <c:numRef>
              <c:f>6_imageMagick!$Q$8:$Q$34</c:f>
              <c:numCache>
                <c:formatCode>General</c:formatCode>
                <c:ptCount val="7"/>
                <c:pt idx="0">
                  <c:v>1.67</c:v>
                </c:pt>
                <c:pt idx="1">
                  <c:v>1.04</c:v>
                </c:pt>
                <c:pt idx="2">
                  <c:v>1.22</c:v>
                </c:pt>
                <c:pt idx="3">
                  <c:v>1.21</c:v>
                </c:pt>
                <c:pt idx="4">
                  <c:v>1.03</c:v>
                </c:pt>
                <c:pt idx="5">
                  <c:v>1.91</c:v>
                </c:pt>
                <c:pt idx="6">
                  <c:v>1.98</c:v>
                </c:pt>
              </c:numCache>
            </c:numRef>
          </c:val>
        </c:ser>
        <c:ser>
          <c:idx val="1"/>
          <c:order val="1"/>
          <c:tx>
            <c:strRef>
              <c:f>6_imageMagick!$R$2:$R$7</c:f>
              <c:strCache>
                <c:ptCount val="1"/>
                <c:pt idx="0">
                  <c:v>Instructions #2 (IPC)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6_imageMagick!$C$8:$C$34</c:f>
              <c:strCache>
                <c:ptCount val="7"/>
                <c:pt idx="0">
                  <c:v>Cygnus X-1</c:v>
                </c:pt>
                <c:pt idx="1">
                  <c:v>IC-legiao</c:v>
                </c:pt>
                <c:pt idx="2">
                  <c:v>Gabriel Magalhães</c:v>
                </c:pt>
                <c:pt idx="3">
                  <c:v>IC301-Titan</c:v>
                </c:pt>
                <c:pt idx="4">
                  <c:v>IC-sepultura</c:v>
                </c:pt>
                <c:pt idx="5">
                  <c:v>Wendrey</c:v>
                </c:pt>
                <c:pt idx="6">
                  <c:v>Titouan Thibaud</c:v>
                </c:pt>
              </c:strCache>
            </c:strRef>
          </c:cat>
          <c:val>
            <c:numRef>
              <c:f>6_imageMagick!$R$8:$R$34</c:f>
              <c:numCache>
                <c:formatCode>General</c:formatCode>
                <c:ptCount val="7"/>
                <c:pt idx="0">
                  <c:v>0.96</c:v>
                </c:pt>
                <c:pt idx="1">
                  <c:v>1.12</c:v>
                </c:pt>
                <c:pt idx="2">
                  <c:v>1.34</c:v>
                </c:pt>
                <c:pt idx="3">
                  <c:v>1.13</c:v>
                </c:pt>
                <c:pt idx="4">
                  <c:v>1.15</c:v>
                </c:pt>
                <c:pt idx="5">
                  <c:v>1.08</c:v>
                </c:pt>
                <c:pt idx="6">
                  <c:v>1.71</c:v>
                </c:pt>
              </c:numCache>
            </c:numRef>
          </c:val>
        </c:ser>
        <c:ser>
          <c:idx val="2"/>
          <c:order val="2"/>
          <c:tx>
            <c:strRef>
              <c:f>6_imageMagick!$S$2:$S$7</c:f>
              <c:strCache>
                <c:ptCount val="1"/>
                <c:pt idx="0">
                  <c:v>Instructions #3 (IPC)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6_imageMagick!$C$8:$C$34</c:f>
              <c:strCache>
                <c:ptCount val="7"/>
                <c:pt idx="0">
                  <c:v>Cygnus X-1</c:v>
                </c:pt>
                <c:pt idx="1">
                  <c:v>IC-legiao</c:v>
                </c:pt>
                <c:pt idx="2">
                  <c:v>Gabriel Magalhães</c:v>
                </c:pt>
                <c:pt idx="3">
                  <c:v>IC301-Titan</c:v>
                </c:pt>
                <c:pt idx="4">
                  <c:v>IC-sepultura</c:v>
                </c:pt>
                <c:pt idx="5">
                  <c:v>Wendrey</c:v>
                </c:pt>
                <c:pt idx="6">
                  <c:v>Titouan Thibaud</c:v>
                </c:pt>
              </c:strCache>
            </c:strRef>
          </c:cat>
          <c:val>
            <c:numRef>
              <c:f>6_imageMagick!$S$8:$S$34</c:f>
              <c:numCache>
                <c:formatCode>General</c:formatCode>
                <c:ptCount val="7"/>
                <c:pt idx="0">
                  <c:v>1.28</c:v>
                </c:pt>
                <c:pt idx="1">
                  <c:v>1.22</c:v>
                </c:pt>
                <c:pt idx="2">
                  <c:v>1.29</c:v>
                </c:pt>
                <c:pt idx="3">
                  <c:v>1.03</c:v>
                </c:pt>
                <c:pt idx="4">
                  <c:v>1.23</c:v>
                </c:pt>
                <c:pt idx="5">
                  <c:v>1.37</c:v>
                </c:pt>
                <c:pt idx="6">
                  <c:v>1.37</c:v>
                </c:pt>
              </c:numCache>
            </c:numRef>
          </c:val>
        </c:ser>
        <c:ser>
          <c:idx val="3"/>
          <c:order val="3"/>
          <c:tx>
            <c:strRef>
              <c:f>6_imageMagick!$T$2:$T$7</c:f>
              <c:strCache>
                <c:ptCount val="1"/>
                <c:pt idx="0">
                  <c:v>Instructions #4 (IPC)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6_imageMagick!$C$8:$C$34</c:f>
              <c:strCache>
                <c:ptCount val="7"/>
                <c:pt idx="0">
                  <c:v>Cygnus X-1</c:v>
                </c:pt>
                <c:pt idx="1">
                  <c:v>IC-legiao</c:v>
                </c:pt>
                <c:pt idx="2">
                  <c:v>Gabriel Magalhães</c:v>
                </c:pt>
                <c:pt idx="3">
                  <c:v>IC301-Titan</c:v>
                </c:pt>
                <c:pt idx="4">
                  <c:v>IC-sepultura</c:v>
                </c:pt>
                <c:pt idx="5">
                  <c:v>Wendrey</c:v>
                </c:pt>
                <c:pt idx="6">
                  <c:v>Titouan Thibaud</c:v>
                </c:pt>
              </c:strCache>
            </c:strRef>
          </c:cat>
          <c:val>
            <c:numRef>
              <c:f>6_imageMagick!$T$8:$T$34</c:f>
              <c:numCache>
                <c:formatCode>General</c:formatCode>
                <c:ptCount val="7"/>
                <c:pt idx="0">
                  <c:v>0.89</c:v>
                </c:pt>
                <c:pt idx="1">
                  <c:v>1.28</c:v>
                </c:pt>
                <c:pt idx="2">
                  <c:v>1.23</c:v>
                </c:pt>
                <c:pt idx="3">
                  <c:v>1.11</c:v>
                </c:pt>
                <c:pt idx="4">
                  <c:v>1.38</c:v>
                </c:pt>
                <c:pt idx="5">
                  <c:v>1.07</c:v>
                </c:pt>
                <c:pt idx="6">
                  <c:v>2.11</c:v>
                </c:pt>
              </c:numCache>
            </c:numRef>
          </c:val>
        </c:ser>
        <c:gapWidth val="100"/>
        <c:axId val="75187838"/>
        <c:axId val="14929295"/>
      </c:barChart>
      <c:catAx>
        <c:axId val="7518783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929295"/>
        <c:crossesAt val="0"/>
        <c:auto val="1"/>
        <c:lblAlgn val="ctr"/>
        <c:lblOffset val="100"/>
      </c:catAx>
      <c:valAx>
        <c:axId val="149292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518783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Tempo execução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7_tcc!$E$2:$E$9</c:f>
              <c:strCache>
                <c:ptCount val="1"/>
                <c:pt idx="0">
                  <c:v>Média (10 execuções)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7_tcc!$C$10:$D$22</c:f>
              <c:strCache>
                <c:ptCount val="9"/>
                <c:pt idx="0">
                  <c:v>Luiz Sekijima</c:v>
                </c:pt>
                <c:pt idx="1">
                  <c:v>Renan Gomes</c:v>
                </c:pt>
                <c:pt idx="2">
                  <c:v>Bruno Hori - Mamonas</c:v>
                </c:pt>
                <c:pt idx="3">
                  <c:v>Renan Castro</c:v>
                </c:pt>
                <c:pt idx="4">
                  <c:v>Gabriel Magalhães</c:v>
                </c:pt>
                <c:pt idx="5">
                  <c:v>Victor Souza</c:v>
                </c:pt>
                <c:pt idx="6">
                  <c:v>João Fidélis</c:v>
                </c:pt>
                <c:pt idx="7">
                  <c:v>floyd</c:v>
                </c:pt>
                <c:pt idx="8">
                  <c:v>Rodrigo Silva</c:v>
                </c:pt>
              </c:strCache>
            </c:strRef>
          </c:cat>
          <c:val>
            <c:numRef>
              <c:f>7_tcc!$E$10:$E$22</c:f>
              <c:numCache>
                <c:formatCode>General</c:formatCode>
                <c:ptCount val="9"/>
                <c:pt idx="0">
                  <c:v>39.9875</c:v>
                </c:pt>
                <c:pt idx="1">
                  <c:v>13.7566</c:v>
                </c:pt>
                <c:pt idx="2">
                  <c:v>91.7262</c:v>
                </c:pt>
                <c:pt idx="3">
                  <c:v>21.2748</c:v>
                </c:pt>
                <c:pt idx="4">
                  <c:v>31.2481</c:v>
                </c:pt>
                <c:pt idx="5">
                  <c:v>133.3945</c:v>
                </c:pt>
                <c:pt idx="6">
                  <c:v>15.16</c:v>
                </c:pt>
                <c:pt idx="7">
                  <c:v>129.119</c:v>
                </c:pt>
                <c:pt idx="8">
                  <c:v>39.0883</c:v>
                </c:pt>
              </c:numCache>
            </c:numRef>
          </c:val>
        </c:ser>
        <c:ser>
          <c:idx val="1"/>
          <c:order val="1"/>
          <c:tx>
            <c:strRef>
              <c:f>7_tcc!$F$2:$F$9</c:f>
              <c:strCache>
                <c:ptCount val="1"/>
                <c:pt idx="0">
                  <c:v>Desvio padrão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7_tcc!$C$10:$D$22</c:f>
              <c:strCache>
                <c:ptCount val="9"/>
                <c:pt idx="0">
                  <c:v>Luiz Sekijima</c:v>
                </c:pt>
                <c:pt idx="1">
                  <c:v>Renan Gomes</c:v>
                </c:pt>
                <c:pt idx="2">
                  <c:v>Bruno Hori - Mamonas</c:v>
                </c:pt>
                <c:pt idx="3">
                  <c:v>Renan Castro</c:v>
                </c:pt>
                <c:pt idx="4">
                  <c:v>Gabriel Magalhães</c:v>
                </c:pt>
                <c:pt idx="5">
                  <c:v>Victor Souza</c:v>
                </c:pt>
                <c:pt idx="6">
                  <c:v>João Fidélis</c:v>
                </c:pt>
                <c:pt idx="7">
                  <c:v>floyd</c:v>
                </c:pt>
                <c:pt idx="8">
                  <c:v>Rodrigo Silva</c:v>
                </c:pt>
              </c:strCache>
            </c:strRef>
          </c:cat>
          <c:val>
            <c:numRef>
              <c:f>7_tcc!$F$10:$F$22</c:f>
              <c:numCache>
                <c:formatCode>General</c:formatCode>
                <c:ptCount val="9"/>
                <c:pt idx="0">
                  <c:v>4.5089</c:v>
                </c:pt>
                <c:pt idx="1">
                  <c:v>0.391</c:v>
                </c:pt>
                <c:pt idx="2">
                  <c:v>24.539</c:v>
                </c:pt>
                <c:pt idx="3">
                  <c:v>0.96</c:v>
                </c:pt>
                <c:pt idx="4">
                  <c:v>3.4537</c:v>
                </c:pt>
                <c:pt idx="5">
                  <c:v>54.6775</c:v>
                </c:pt>
                <c:pt idx="6">
                  <c:v>0.243</c:v>
                </c:pt>
                <c:pt idx="7">
                  <c:v>4.792</c:v>
                </c:pt>
                <c:pt idx="8">
                  <c:v>1.7143</c:v>
                </c:pt>
              </c:numCache>
            </c:numRef>
          </c:val>
        </c:ser>
        <c:gapWidth val="100"/>
        <c:axId val="32179243"/>
        <c:axId val="35637752"/>
      </c:barChart>
      <c:catAx>
        <c:axId val="321792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5637752"/>
        <c:crossesAt val="0"/>
        <c:auto val="1"/>
        <c:lblAlgn val="ctr"/>
        <c:lblOffset val="100"/>
      </c:catAx>
      <c:valAx>
        <c:axId val="356377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17924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DFT1D (parâmetro 70.000.000)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8_FFTW!$E$2:$E$4</c:f>
              <c:strCache>
                <c:ptCount val="1"/>
                <c:pt idx="0">
                  <c:v>DFT1D (parâmetro 70.000.000) - Média (5 execuções) [s]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8_FFTW!$C$5:$D$33</c:f>
              <c:strCache>
                <c:ptCount val="7"/>
                <c:pt idx="0">
                  <c:v>Mateus Ruivo</c:v>
                </c:pt>
                <c:pt idx="1">
                  <c:v>Cygnus X-1</c:v>
                </c:pt>
                <c:pt idx="2">
                  <c:v>Bruno Hori - Mamonas</c:v>
                </c:pt>
                <c:pt idx="3">
                  <c:v>Matheus Figueiredo</c:v>
                </c:pt>
                <c:pt idx="4">
                  <c:v>Rafael Faria</c:v>
                </c:pt>
                <c:pt idx="5">
                  <c:v>João Paulo</c:v>
                </c:pt>
                <c:pt idx="6">
                  <c:v>Gustavo Basso</c:v>
                </c:pt>
              </c:strCache>
            </c:strRef>
          </c:cat>
          <c:val>
            <c:numRef>
              <c:f>8_FFTW!$E$5:$E$33</c:f>
              <c:numCache>
                <c:formatCode>General</c:formatCode>
                <c:ptCount val="7"/>
                <c:pt idx="0">
                  <c:v>265.890333333333</c:v>
                </c:pt>
                <c:pt idx="1">
                  <c:v>11.5658</c:v>
                </c:pt>
                <c:pt idx="2">
                  <c:v>38.3616</c:v>
                </c:pt>
                <c:pt idx="3">
                  <c:v>8.9424</c:v>
                </c:pt>
                <c:pt idx="4">
                  <c:v>16.2484</c:v>
                </c:pt>
                <c:pt idx="5">
                  <c:v>5.9326</c:v>
                </c:pt>
                <c:pt idx="6">
                  <c:v>15.6794</c:v>
                </c:pt>
              </c:numCache>
            </c:numRef>
          </c:val>
        </c:ser>
        <c:ser>
          <c:idx val="1"/>
          <c:order val="1"/>
          <c:tx>
            <c:strRef>
              <c:f>8_FFTW!$F$2:$F$4</c:f>
              <c:strCache>
                <c:ptCount val="1"/>
                <c:pt idx="0">
                  <c:v>Desvio Padrão [s]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8_FFTW!$C$5:$D$33</c:f>
              <c:strCache>
                <c:ptCount val="7"/>
                <c:pt idx="0">
                  <c:v>Mateus Ruivo</c:v>
                </c:pt>
                <c:pt idx="1">
                  <c:v>Cygnus X-1</c:v>
                </c:pt>
                <c:pt idx="2">
                  <c:v>Bruno Hori - Mamonas</c:v>
                </c:pt>
                <c:pt idx="3">
                  <c:v>Matheus Figueiredo</c:v>
                </c:pt>
                <c:pt idx="4">
                  <c:v>Rafael Faria</c:v>
                </c:pt>
                <c:pt idx="5">
                  <c:v>João Paulo</c:v>
                </c:pt>
                <c:pt idx="6">
                  <c:v>Gustavo Basso</c:v>
                </c:pt>
              </c:strCache>
            </c:strRef>
          </c:cat>
          <c:val>
            <c:numRef>
              <c:f>8_FFTW!$F$5:$F$33</c:f>
              <c:numCache>
                <c:formatCode>General</c:formatCode>
                <c:ptCount val="7"/>
                <c:pt idx="0">
                  <c:v>181.649768318964</c:v>
                </c:pt>
                <c:pt idx="1">
                  <c:v>0.4367490126</c:v>
                </c:pt>
                <c:pt idx="2">
                  <c:v>1.451</c:v>
                </c:pt>
                <c:pt idx="3">
                  <c:v>0.1296</c:v>
                </c:pt>
                <c:pt idx="4">
                  <c:v>1.1366</c:v>
                </c:pt>
                <c:pt idx="5">
                  <c:v>0.2201</c:v>
                </c:pt>
                <c:pt idx="6">
                  <c:v>0.84</c:v>
                </c:pt>
              </c:numCache>
            </c:numRef>
          </c:val>
        </c:ser>
        <c:gapWidth val="100"/>
        <c:axId val="50603079"/>
        <c:axId val="39071615"/>
      </c:barChart>
      <c:catAx>
        <c:axId val="506030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071615"/>
        <c:crossesAt val="0"/>
        <c:auto val="1"/>
        <c:lblAlgn val="ctr"/>
        <c:lblOffset val="100"/>
      </c:catAx>
      <c:valAx>
        <c:axId val="390716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60307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DFT1D_IO (parâmetro 3.000.000)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8_FFTW!$G$2:$G$4</c:f>
              <c:strCache>
                <c:ptCount val="1"/>
                <c:pt idx="0">
                  <c:v>DFT1D_IO (parâmetro 3.000.000) - Média (5 execuções) [s]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8_FFTW!$C$5:$C$33</c:f>
              <c:strCache>
                <c:ptCount val="7"/>
                <c:pt idx="0">
                  <c:v>Mateus Ruivo</c:v>
                </c:pt>
                <c:pt idx="1">
                  <c:v>Cygnus X-1</c:v>
                </c:pt>
                <c:pt idx="2">
                  <c:v>Bruno Hori - Mamonas</c:v>
                </c:pt>
                <c:pt idx="3">
                  <c:v>Matheus Figueiredo</c:v>
                </c:pt>
                <c:pt idx="4">
                  <c:v>Rafael Faria</c:v>
                </c:pt>
                <c:pt idx="5">
                  <c:v>João Paulo</c:v>
                </c:pt>
                <c:pt idx="6">
                  <c:v>Gustavo Basso</c:v>
                </c:pt>
              </c:strCache>
            </c:strRef>
          </c:cat>
          <c:val>
            <c:numRef>
              <c:f>8_FFTW!$G$5:$G$33</c:f>
              <c:numCache>
                <c:formatCode>General</c:formatCode>
                <c:ptCount val="7"/>
                <c:pt idx="0">
                  <c:v>34.8174</c:v>
                </c:pt>
                <c:pt idx="1">
                  <c:v>25.7036</c:v>
                </c:pt>
                <c:pt idx="2">
                  <c:v>53.7389</c:v>
                </c:pt>
                <c:pt idx="3">
                  <c:v>26.8954</c:v>
                </c:pt>
                <c:pt idx="4">
                  <c:v>16.2284</c:v>
                </c:pt>
                <c:pt idx="5">
                  <c:v>29.949</c:v>
                </c:pt>
                <c:pt idx="6">
                  <c:v>14.0497</c:v>
                </c:pt>
              </c:numCache>
            </c:numRef>
          </c:val>
        </c:ser>
        <c:ser>
          <c:idx val="1"/>
          <c:order val="1"/>
          <c:tx>
            <c:strRef>
              <c:f>8_FFTW!$H$2:$H$4</c:f>
              <c:strCache>
                <c:ptCount val="1"/>
                <c:pt idx="0">
                  <c:v>Desvio Padrão [s]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8_FFTW!$C$5:$C$33</c:f>
              <c:strCache>
                <c:ptCount val="7"/>
                <c:pt idx="0">
                  <c:v>Mateus Ruivo</c:v>
                </c:pt>
                <c:pt idx="1">
                  <c:v>Cygnus X-1</c:v>
                </c:pt>
                <c:pt idx="2">
                  <c:v>Bruno Hori - Mamonas</c:v>
                </c:pt>
                <c:pt idx="3">
                  <c:v>Matheus Figueiredo</c:v>
                </c:pt>
                <c:pt idx="4">
                  <c:v>Rafael Faria</c:v>
                </c:pt>
                <c:pt idx="5">
                  <c:v>João Paulo</c:v>
                </c:pt>
                <c:pt idx="6">
                  <c:v>Gustavo Basso</c:v>
                </c:pt>
              </c:strCache>
            </c:strRef>
          </c:cat>
          <c:val>
            <c:numRef>
              <c:f>8_FFTW!$H$5:$H$33</c:f>
              <c:numCache>
                <c:formatCode>General</c:formatCode>
                <c:ptCount val="7"/>
                <c:pt idx="0">
                  <c:v>1.23762607438596</c:v>
                </c:pt>
                <c:pt idx="1">
                  <c:v>0.8749547417</c:v>
                </c:pt>
                <c:pt idx="2">
                  <c:v>3.069</c:v>
                </c:pt>
                <c:pt idx="3">
                  <c:v>0.1789</c:v>
                </c:pt>
                <c:pt idx="4">
                  <c:v>0.2438</c:v>
                </c:pt>
                <c:pt idx="5">
                  <c:v>0.9738</c:v>
                </c:pt>
                <c:pt idx="6">
                  <c:v>0.61</c:v>
                </c:pt>
              </c:numCache>
            </c:numRef>
          </c:val>
        </c:ser>
        <c:gapWidth val="100"/>
        <c:axId val="80004439"/>
        <c:axId val="97944070"/>
      </c:barChart>
      <c:catAx>
        <c:axId val="800044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944070"/>
        <c:crossesAt val="0"/>
        <c:auto val="1"/>
        <c:lblAlgn val="ctr"/>
        <c:lblOffset val="100"/>
      </c:catAx>
      <c:valAx>
        <c:axId val="979440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00443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Tempo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2_ffmpeg!$E$2:$E$6</c:f>
              <c:strCache>
                <c:ptCount val="1"/>
                <c:pt idx="0">
                  <c:v>Tempo (s)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2_ffmpeg!$C$7:$D$28</c:f>
              <c:strCache>
                <c:ptCount val="12"/>
                <c:pt idx="0">
                  <c:v>Klaus Rollman</c:v>
                </c:pt>
                <c:pt idx="1">
                  <c:v>yk0 - Yugo Kuno</c:v>
                </c:pt>
                <c:pt idx="2">
                  <c:v>Luiz Sekijima</c:v>
                </c:pt>
                <c:pt idx="3">
                  <c:v>Renan Gomes</c:v>
                </c:pt>
                <c:pt idx="4">
                  <c:v>debios</c:v>
                </c:pt>
                <c:pt idx="5">
                  <c:v>Gabriel Bueno</c:v>
                </c:pt>
                <c:pt idx="6">
                  <c:v>Renan Castro</c:v>
                </c:pt>
                <c:pt idx="7">
                  <c:v>Gabriel Magalhães</c:v>
                </c:pt>
                <c:pt idx="8">
                  <c:v>Victor Souza</c:v>
                </c:pt>
                <c:pt idx="9">
                  <c:v>João Fidélis</c:v>
                </c:pt>
                <c:pt idx="10">
                  <c:v>Wendrey</c:v>
                </c:pt>
                <c:pt idx="11">
                  <c:v>Titouan Thibaud</c:v>
                </c:pt>
              </c:strCache>
            </c:strRef>
          </c:cat>
          <c:val>
            <c:numRef>
              <c:f>2_ffmpeg!$E$7:$E$28</c:f>
              <c:numCache>
                <c:formatCode>General</c:formatCode>
                <c:ptCount val="12"/>
                <c:pt idx="0">
                  <c:v>29.6</c:v>
                </c:pt>
                <c:pt idx="1">
                  <c:v>32.5758</c:v>
                </c:pt>
                <c:pt idx="2">
                  <c:v>69.65</c:v>
                </c:pt>
                <c:pt idx="3">
                  <c:v>27.7</c:v>
                </c:pt>
                <c:pt idx="4">
                  <c:v>16.64</c:v>
                </c:pt>
                <c:pt idx="5">
                  <c:v>31.49</c:v>
                </c:pt>
                <c:pt idx="6">
                  <c:v>29.73</c:v>
                </c:pt>
                <c:pt idx="7">
                  <c:v>18.19</c:v>
                </c:pt>
                <c:pt idx="8">
                  <c:v>32.83</c:v>
                </c:pt>
                <c:pt idx="9">
                  <c:v>14.84</c:v>
                </c:pt>
                <c:pt idx="10">
                  <c:v>30.86</c:v>
                </c:pt>
                <c:pt idx="11">
                  <c:v>19.88</c:v>
                </c:pt>
              </c:numCache>
            </c:numRef>
          </c:val>
        </c:ser>
        <c:ser>
          <c:idx val="1"/>
          <c:order val="1"/>
          <c:tx>
            <c:strRef>
              <c:f>2_ffmpeg!$F$2:$F$6</c:f>
              <c:strCache>
                <c:ptCount val="1"/>
                <c:pt idx="0">
                  <c:v>DesvPad Tempo(s)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2_ffmpeg!$C$7:$D$28</c:f>
              <c:strCache>
                <c:ptCount val="12"/>
                <c:pt idx="0">
                  <c:v>Klaus Rollman</c:v>
                </c:pt>
                <c:pt idx="1">
                  <c:v>yk0 - Yugo Kuno</c:v>
                </c:pt>
                <c:pt idx="2">
                  <c:v>Luiz Sekijima</c:v>
                </c:pt>
                <c:pt idx="3">
                  <c:v>Renan Gomes</c:v>
                </c:pt>
                <c:pt idx="4">
                  <c:v>debios</c:v>
                </c:pt>
                <c:pt idx="5">
                  <c:v>Gabriel Bueno</c:v>
                </c:pt>
                <c:pt idx="6">
                  <c:v>Renan Castro</c:v>
                </c:pt>
                <c:pt idx="7">
                  <c:v>Gabriel Magalhães</c:v>
                </c:pt>
                <c:pt idx="8">
                  <c:v>Victor Souza</c:v>
                </c:pt>
                <c:pt idx="9">
                  <c:v>João Fidélis</c:v>
                </c:pt>
                <c:pt idx="10">
                  <c:v>Wendrey</c:v>
                </c:pt>
                <c:pt idx="11">
                  <c:v>Titouan Thibaud</c:v>
                </c:pt>
              </c:strCache>
            </c:strRef>
          </c:cat>
          <c:val>
            <c:numRef>
              <c:f>2_ffmpeg!$F$7:$F$28</c:f>
              <c:numCache>
                <c:formatCode>General</c:formatCode>
                <c:ptCount val="12"/>
                <c:pt idx="0">
                  <c:v>4</c:v>
                </c:pt>
                <c:pt idx="1">
                  <c:v>0.6678039</c:v>
                </c:pt>
                <c:pt idx="2">
                  <c:v>3.224795</c:v>
                </c:pt>
                <c:pt idx="3">
                  <c:v>1.14955</c:v>
                </c:pt>
                <c:pt idx="4">
                  <c:v>0.051584</c:v>
                </c:pt>
                <c:pt idx="5">
                  <c:v/>
                </c:pt>
                <c:pt idx="6">
                  <c:v>0.8</c:v>
                </c:pt>
                <c:pt idx="7">
                  <c:v>0.5457</c:v>
                </c:pt>
                <c:pt idx="8">
                  <c:v>0.499016</c:v>
                </c:pt>
                <c:pt idx="9">
                  <c:v>0.198856</c:v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100"/>
        <c:axId val="82696256"/>
        <c:axId val="53808437"/>
      </c:barChart>
      <c:catAx>
        <c:axId val="82696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808437"/>
        <c:crossesAt val="0"/>
        <c:auto val="1"/>
        <c:lblAlgn val="ctr"/>
        <c:lblOffset val="100"/>
      </c:catAx>
      <c:valAx>
        <c:axId val="538084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69625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Page faults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2_ffmpeg!$G$2:$G$6</c:f>
              <c:strCache>
                <c:ptCount val="1"/>
                <c:pt idx="0">
                  <c:v>page-faults:HG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2_ffmpeg!$C$7:$C$28</c:f>
              <c:strCache>
                <c:ptCount val="12"/>
                <c:pt idx="0">
                  <c:v>Klaus Rollman</c:v>
                </c:pt>
                <c:pt idx="1">
                  <c:v>yk0 - Yugo Kuno</c:v>
                </c:pt>
                <c:pt idx="2">
                  <c:v>Luiz Sekijima</c:v>
                </c:pt>
                <c:pt idx="3">
                  <c:v>Renan Gomes</c:v>
                </c:pt>
                <c:pt idx="4">
                  <c:v>debios</c:v>
                </c:pt>
                <c:pt idx="5">
                  <c:v>Gabriel Bueno</c:v>
                </c:pt>
                <c:pt idx="6">
                  <c:v>Renan Castro</c:v>
                </c:pt>
                <c:pt idx="7">
                  <c:v>Gabriel Magalhães</c:v>
                </c:pt>
                <c:pt idx="8">
                  <c:v>Victor Souza</c:v>
                </c:pt>
                <c:pt idx="9">
                  <c:v>João Fidélis</c:v>
                </c:pt>
                <c:pt idx="10">
                  <c:v>Wendrey</c:v>
                </c:pt>
                <c:pt idx="11">
                  <c:v>Titouan Thibaud</c:v>
                </c:pt>
              </c:strCache>
            </c:strRef>
          </c:cat>
          <c:val>
            <c:numRef>
              <c:f>2_ffmpeg!$G$7:$G$28</c:f>
              <c:numCache>
                <c:formatCode>General</c:formatCode>
                <c:ptCount val="12"/>
                <c:pt idx="0">
                  <c:v>29618</c:v>
                </c:pt>
                <c:pt idx="1">
                  <c:v>16470</c:v>
                </c:pt>
                <c:pt idx="2">
                  <c:v>12112</c:v>
                </c:pt>
                <c:pt idx="3">
                  <c:v>25000</c:v>
                </c:pt>
                <c:pt idx="4">
                  <c:v>29942</c:v>
                </c:pt>
                <c:pt idx="5">
                  <c:v>16509</c:v>
                </c:pt>
                <c:pt idx="6">
                  <c:v>14145</c:v>
                </c:pt>
                <c:pt idx="7">
                  <c:v>25168</c:v>
                </c:pt>
                <c:pt idx="8">
                  <c:v>21057</c:v>
                </c:pt>
                <c:pt idx="9">
                  <c:v>25172</c:v>
                </c:pt>
                <c:pt idx="10">
                  <c:v>16225</c:v>
                </c:pt>
                <c:pt idx="11">
                  <c:v>20475</c:v>
                </c:pt>
              </c:numCache>
            </c:numRef>
          </c:val>
        </c:ser>
        <c:ser>
          <c:idx val="1"/>
          <c:order val="1"/>
          <c:tx>
            <c:strRef>
              <c:f>2_ffmpeg!$H$2:$H$6</c:f>
              <c:strCache>
                <c:ptCount val="1"/>
                <c:pt idx="0">
                  <c:v>DesvPad page-fault(s)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2_ffmpeg!$C$7:$C$28</c:f>
              <c:strCache>
                <c:ptCount val="12"/>
                <c:pt idx="0">
                  <c:v>Klaus Rollman</c:v>
                </c:pt>
                <c:pt idx="1">
                  <c:v>yk0 - Yugo Kuno</c:v>
                </c:pt>
                <c:pt idx="2">
                  <c:v>Luiz Sekijima</c:v>
                </c:pt>
                <c:pt idx="3">
                  <c:v>Renan Gomes</c:v>
                </c:pt>
                <c:pt idx="4">
                  <c:v>debios</c:v>
                </c:pt>
                <c:pt idx="5">
                  <c:v>Gabriel Bueno</c:v>
                </c:pt>
                <c:pt idx="6">
                  <c:v>Renan Castro</c:v>
                </c:pt>
                <c:pt idx="7">
                  <c:v>Gabriel Magalhães</c:v>
                </c:pt>
                <c:pt idx="8">
                  <c:v>Victor Souza</c:v>
                </c:pt>
                <c:pt idx="9">
                  <c:v>João Fidélis</c:v>
                </c:pt>
                <c:pt idx="10">
                  <c:v>Wendrey</c:v>
                </c:pt>
                <c:pt idx="11">
                  <c:v>Titouan Thibaud</c:v>
                </c:pt>
              </c:strCache>
            </c:strRef>
          </c:cat>
          <c:val>
            <c:numRef>
              <c:f>2_ffmpeg!$H$7:$H$28</c:f>
              <c:numCache>
                <c:formatCode>General</c:formatCode>
                <c:ptCount val="12"/>
                <c:pt idx="0">
                  <c:v/>
                </c:pt>
                <c:pt idx="1">
                  <c:v>77.409</c:v>
                </c:pt>
                <c:pt idx="2">
                  <c:v/>
                </c:pt>
                <c:pt idx="3">
                  <c:v/>
                </c:pt>
                <c:pt idx="4">
                  <c:v>2.9942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2.1057</c:v>
                </c:pt>
                <c:pt idx="9">
                  <c:v>70.4816</c:v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100"/>
        <c:axId val="51340872"/>
        <c:axId val="56372650"/>
      </c:barChart>
      <c:catAx>
        <c:axId val="51340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372650"/>
        <c:crossesAt val="0"/>
        <c:auto val="1"/>
        <c:lblAlgn val="ctr"/>
        <c:lblOffset val="100"/>
      </c:catAx>
      <c:valAx>
        <c:axId val="563726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34087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Stalled cycles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2_ffmpeg!$I$2:$I$6</c:f>
              <c:strCache>
                <c:ptCount val="1"/>
                <c:pt idx="0">
                  <c:v>stalled-cycles-frontend:HG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2_ffmpeg!$C$7:$C$29</c:f>
              <c:strCache>
                <c:ptCount val="12"/>
                <c:pt idx="0">
                  <c:v>Klaus Rollman</c:v>
                </c:pt>
                <c:pt idx="1">
                  <c:v>yk0 - Yugo Kuno</c:v>
                </c:pt>
                <c:pt idx="2">
                  <c:v>Luiz Sekijima</c:v>
                </c:pt>
                <c:pt idx="3">
                  <c:v>Renan Gomes</c:v>
                </c:pt>
                <c:pt idx="4">
                  <c:v>debios</c:v>
                </c:pt>
                <c:pt idx="5">
                  <c:v>Gabriel Bueno</c:v>
                </c:pt>
                <c:pt idx="6">
                  <c:v>Renan Castro</c:v>
                </c:pt>
                <c:pt idx="7">
                  <c:v>Gabriel Magalhães</c:v>
                </c:pt>
                <c:pt idx="8">
                  <c:v>Victor Souza</c:v>
                </c:pt>
                <c:pt idx="9">
                  <c:v>João Fidélis</c:v>
                </c:pt>
                <c:pt idx="10">
                  <c:v>Wendrey</c:v>
                </c:pt>
                <c:pt idx="11">
                  <c:v>Titouan Thibaud</c:v>
                </c:pt>
              </c:strCache>
            </c:strRef>
          </c:cat>
          <c:val>
            <c:numRef>
              <c:f>2_ffmpeg!$I$7:$I$29</c:f>
              <c:numCache>
                <c:formatCode>General</c:formatCode>
                <c:ptCount val="12"/>
                <c:pt idx="0">
                  <c:v>149800000000</c:v>
                </c:pt>
                <c:pt idx="1">
                  <c:v>17250666347</c:v>
                </c:pt>
                <c:pt idx="2">
                  <c:v/>
                </c:pt>
                <c:pt idx="3">
                  <c:v/>
                </c:pt>
                <c:pt idx="4">
                  <c:v>151897596080</c:v>
                </c:pt>
                <c:pt idx="5">
                  <c:v/>
                </c:pt>
                <c:pt idx="6">
                  <c:v/>
                </c:pt>
                <c:pt idx="7">
                  <c:v>148666657714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tx>
            <c:strRef>
              <c:f>2_ffmpeg!$J$2:$J$6</c:f>
              <c:strCache>
                <c:ptCount val="1"/>
                <c:pt idx="0">
                  <c:v>DesvPad stalled-cycles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2_ffmpeg!$C$7:$C$29</c:f>
              <c:strCache>
                <c:ptCount val="12"/>
                <c:pt idx="0">
                  <c:v>Klaus Rollman</c:v>
                </c:pt>
                <c:pt idx="1">
                  <c:v>yk0 - Yugo Kuno</c:v>
                </c:pt>
                <c:pt idx="2">
                  <c:v>Luiz Sekijima</c:v>
                </c:pt>
                <c:pt idx="3">
                  <c:v>Renan Gomes</c:v>
                </c:pt>
                <c:pt idx="4">
                  <c:v>debios</c:v>
                </c:pt>
                <c:pt idx="5">
                  <c:v>Gabriel Bueno</c:v>
                </c:pt>
                <c:pt idx="6">
                  <c:v>Renan Castro</c:v>
                </c:pt>
                <c:pt idx="7">
                  <c:v>Gabriel Magalhães</c:v>
                </c:pt>
                <c:pt idx="8">
                  <c:v>Victor Souza</c:v>
                </c:pt>
                <c:pt idx="9">
                  <c:v>João Fidélis</c:v>
                </c:pt>
                <c:pt idx="10">
                  <c:v>Wendrey</c:v>
                </c:pt>
                <c:pt idx="11">
                  <c:v>Titouan Thibaud</c:v>
                </c:pt>
              </c:strCache>
            </c:strRef>
          </c:cat>
          <c:val>
            <c:numRef>
              <c:f>2_ffmpeg!$J$7:$J$29</c:f>
              <c:numCache>
                <c:formatCode>General</c:formatCode>
                <c:ptCount val="12"/>
                <c:pt idx="0">
                  <c:v>800000000</c:v>
                </c:pt>
                <c:pt idx="1">
                  <c:v>120754664.429</c:v>
                </c:pt>
                <c:pt idx="2">
                  <c:v/>
                </c:pt>
                <c:pt idx="3">
                  <c:v/>
                </c:pt>
                <c:pt idx="4">
                  <c:v>425313269.024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100"/>
        <c:axId val="18626587"/>
        <c:axId val="44132056"/>
      </c:barChart>
      <c:catAx>
        <c:axId val="186265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132056"/>
        <c:crossesAt val="0"/>
        <c:auto val="1"/>
        <c:lblAlgn val="ctr"/>
        <c:lblOffset val="100"/>
      </c:catAx>
      <c:valAx>
        <c:axId val="441320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62658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L1-dcache-load-misses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2_ffmpeg!$K$2:$K$6</c:f>
              <c:strCache>
                <c:ptCount val="1"/>
                <c:pt idx="0">
                  <c:v>L1-dcache-load-misses:HG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2_ffmpeg!$C$7:$C$28</c:f>
              <c:strCache>
                <c:ptCount val="12"/>
                <c:pt idx="0">
                  <c:v>Klaus Rollman</c:v>
                </c:pt>
                <c:pt idx="1">
                  <c:v>yk0 - Yugo Kuno</c:v>
                </c:pt>
                <c:pt idx="2">
                  <c:v>Luiz Sekijima</c:v>
                </c:pt>
                <c:pt idx="3">
                  <c:v>Renan Gomes</c:v>
                </c:pt>
                <c:pt idx="4">
                  <c:v>debios</c:v>
                </c:pt>
                <c:pt idx="5">
                  <c:v>Gabriel Bueno</c:v>
                </c:pt>
                <c:pt idx="6">
                  <c:v>Renan Castro</c:v>
                </c:pt>
                <c:pt idx="7">
                  <c:v>Gabriel Magalhães</c:v>
                </c:pt>
                <c:pt idx="8">
                  <c:v>Victor Souza</c:v>
                </c:pt>
                <c:pt idx="9">
                  <c:v>João Fidélis</c:v>
                </c:pt>
                <c:pt idx="10">
                  <c:v>Wendrey</c:v>
                </c:pt>
                <c:pt idx="11">
                  <c:v>Titouan Thibaud</c:v>
                </c:pt>
              </c:strCache>
            </c:strRef>
          </c:cat>
          <c:val>
            <c:numRef>
              <c:f>2_ffmpeg!$K$7:$K$28</c:f>
              <c:numCache>
                <c:formatCode>General</c:formatCode>
                <c:ptCount val="12"/>
                <c:pt idx="0">
                  <c:v>23770000000</c:v>
                </c:pt>
                <c:pt idx="1">
                  <c:v>918315918</c:v>
                </c:pt>
                <c:pt idx="2">
                  <c:v>2119978252</c:v>
                </c:pt>
                <c:pt idx="3">
                  <c:v>2531634416</c:v>
                </c:pt>
                <c:pt idx="4">
                  <c:v>2315532150</c:v>
                </c:pt>
                <c:pt idx="5">
                  <c:v>2358000000</c:v>
                </c:pt>
                <c:pt idx="6">
                  <c:v>0</c:v>
                </c:pt>
                <c:pt idx="7">
                  <c:v>2307322153</c:v>
                </c:pt>
                <c:pt idx="8">
                  <c:v>2156530201</c:v>
                </c:pt>
                <c:pt idx="9">
                  <c:v>2481891508</c:v>
                </c:pt>
                <c:pt idx="10">
                  <c:v>2608186738</c:v>
                </c:pt>
                <c:pt idx="11">
                  <c:v>1234062095</c:v>
                </c:pt>
              </c:numCache>
            </c:numRef>
          </c:val>
        </c:ser>
        <c:ser>
          <c:idx val="1"/>
          <c:order val="1"/>
          <c:tx>
            <c:strRef>
              <c:f>2_ffmpeg!$L$2:$L$6</c:f>
              <c:strCache>
                <c:ptCount val="1"/>
                <c:pt idx="0">
                  <c:v>DesvPad L1-dcahce-load-misses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2_ffmpeg!$C$7:$C$28</c:f>
              <c:strCache>
                <c:ptCount val="12"/>
                <c:pt idx="0">
                  <c:v>Klaus Rollman</c:v>
                </c:pt>
                <c:pt idx="1">
                  <c:v>yk0 - Yugo Kuno</c:v>
                </c:pt>
                <c:pt idx="2">
                  <c:v>Luiz Sekijima</c:v>
                </c:pt>
                <c:pt idx="3">
                  <c:v>Renan Gomes</c:v>
                </c:pt>
                <c:pt idx="4">
                  <c:v>debios</c:v>
                </c:pt>
                <c:pt idx="5">
                  <c:v>Gabriel Bueno</c:v>
                </c:pt>
                <c:pt idx="6">
                  <c:v>Renan Castro</c:v>
                </c:pt>
                <c:pt idx="7">
                  <c:v>Gabriel Magalhães</c:v>
                </c:pt>
                <c:pt idx="8">
                  <c:v>Victor Souza</c:v>
                </c:pt>
                <c:pt idx="9">
                  <c:v>João Fidélis</c:v>
                </c:pt>
                <c:pt idx="10">
                  <c:v>Wendrey</c:v>
                </c:pt>
                <c:pt idx="11">
                  <c:v>Titouan Thibaud</c:v>
                </c:pt>
              </c:strCache>
            </c:strRef>
          </c:cat>
          <c:val>
            <c:numRef>
              <c:f>2_ffmpeg!$L$7:$L$28</c:f>
              <c:numCache>
                <c:formatCode>General</c:formatCode>
                <c:ptCount val="12"/>
                <c:pt idx="0">
                  <c:v>90000000</c:v>
                </c:pt>
                <c:pt idx="1">
                  <c:v>11754443.7504</c:v>
                </c:pt>
                <c:pt idx="2">
                  <c:v/>
                </c:pt>
                <c:pt idx="3">
                  <c:v>10379701.1056</c:v>
                </c:pt>
                <c:pt idx="4">
                  <c:v>3704851.44</c:v>
                </c:pt>
                <c:pt idx="5">
                  <c:v>6500000000</c:v>
                </c:pt>
                <c:pt idx="6">
                  <c:v/>
                </c:pt>
                <c:pt idx="7">
                  <c:v/>
                </c:pt>
                <c:pt idx="8">
                  <c:v>3666101.3417</c:v>
                </c:pt>
                <c:pt idx="9">
                  <c:v>5460161.3176</c:v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100"/>
        <c:axId val="16151213"/>
        <c:axId val="54041330"/>
      </c:barChart>
      <c:catAx>
        <c:axId val="1615121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041330"/>
        <c:crossesAt val="0"/>
        <c:auto val="1"/>
        <c:lblAlgn val="ctr"/>
        <c:lblOffset val="100"/>
      </c:catAx>
      <c:valAx>
        <c:axId val="540413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15121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Tempo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3_convolucao!$E$2:$E$6</c:f>
              <c:strCache>
                <c:ptCount val="1"/>
                <c:pt idx="0">
                  <c:v>melhor tempo (s)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3_convolucao!$C$7:$D$33</c:f>
              <c:strCache>
                <c:ptCount val="11"/>
                <c:pt idx="0">
                  <c:v>Klaus Rollman</c:v>
                </c:pt>
                <c:pt idx="1">
                  <c:v>yk0 - Yugo Kuno</c:v>
                </c:pt>
                <c:pt idx="2">
                  <c:v>Cygnus X-1</c:v>
                </c:pt>
                <c:pt idx="3">
                  <c:v>debios</c:v>
                </c:pt>
                <c:pt idx="4">
                  <c:v>Gabriel Bueno</c:v>
                </c:pt>
                <c:pt idx="5">
                  <c:v>Renan Castro</c:v>
                </c:pt>
                <c:pt idx="6">
                  <c:v>Gabriel Magalhães</c:v>
                </c:pt>
                <c:pt idx="7">
                  <c:v>Victor Souza</c:v>
                </c:pt>
                <c:pt idx="8">
                  <c:v>Wendrey</c:v>
                </c:pt>
                <c:pt idx="9">
                  <c:v>Titouan Thibaud</c:v>
                </c:pt>
                <c:pt idx="10">
                  <c:v>Gustavo Basso</c:v>
                </c:pt>
              </c:strCache>
            </c:strRef>
          </c:cat>
          <c:val>
            <c:numRef>
              <c:f>3_convolucao!$E$7:$E$33</c:f>
              <c:numCache>
                <c:formatCode>General</c:formatCode>
                <c:ptCount val="11"/>
                <c:pt idx="0">
                  <c:v>7.45</c:v>
                </c:pt>
                <c:pt idx="1">
                  <c:v>13.2</c:v>
                </c:pt>
                <c:pt idx="2">
                  <c:v>7.7</c:v>
                </c:pt>
                <c:pt idx="3">
                  <c:v>8.7</c:v>
                </c:pt>
                <c:pt idx="4">
                  <c:v>10.194</c:v>
                </c:pt>
                <c:pt idx="5">
                  <c:v>60.5</c:v>
                </c:pt>
                <c:pt idx="6">
                  <c:v>7.3</c:v>
                </c:pt>
                <c:pt idx="7">
                  <c:v>121.1</c:v>
                </c:pt>
                <c:pt idx="8">
                  <c:v>11.658</c:v>
                </c:pt>
                <c:pt idx="9">
                  <c:v>5.07</c:v>
                </c:pt>
                <c:pt idx="10">
                  <c:v>23.47</c:v>
                </c:pt>
              </c:numCache>
            </c:numRef>
          </c:val>
        </c:ser>
        <c:ser>
          <c:idx val="1"/>
          <c:order val="1"/>
          <c:tx>
            <c:strRef>
              <c:f>3_convolucao!$F$2:$F$6</c:f>
              <c:strCache>
                <c:ptCount val="1"/>
                <c:pt idx="0">
                  <c:v>tempo médio (s)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3_convolucao!$C$7:$D$33</c:f>
              <c:strCache>
                <c:ptCount val="11"/>
                <c:pt idx="0">
                  <c:v>Klaus Rollman</c:v>
                </c:pt>
                <c:pt idx="1">
                  <c:v>yk0 - Yugo Kuno</c:v>
                </c:pt>
                <c:pt idx="2">
                  <c:v>Cygnus X-1</c:v>
                </c:pt>
                <c:pt idx="3">
                  <c:v>debios</c:v>
                </c:pt>
                <c:pt idx="4">
                  <c:v>Gabriel Bueno</c:v>
                </c:pt>
                <c:pt idx="5">
                  <c:v>Renan Castro</c:v>
                </c:pt>
                <c:pt idx="6">
                  <c:v>Gabriel Magalhães</c:v>
                </c:pt>
                <c:pt idx="7">
                  <c:v>Victor Souza</c:v>
                </c:pt>
                <c:pt idx="8">
                  <c:v>Wendrey</c:v>
                </c:pt>
                <c:pt idx="9">
                  <c:v>Titouan Thibaud</c:v>
                </c:pt>
                <c:pt idx="10">
                  <c:v>Gustavo Basso</c:v>
                </c:pt>
              </c:strCache>
            </c:strRef>
          </c:cat>
          <c:val>
            <c:numRef>
              <c:f>3_convolucao!$F$7:$F$33</c:f>
              <c:numCache>
                <c:formatCode>General</c:formatCode>
                <c:ptCount val="11"/>
                <c:pt idx="0">
                  <c:v>7.98</c:v>
                </c:pt>
                <c:pt idx="1">
                  <c:v>13.7</c:v>
                </c:pt>
                <c:pt idx="2">
                  <c:v>7.9</c:v>
                </c:pt>
                <c:pt idx="3">
                  <c:v>36.3</c:v>
                </c:pt>
                <c:pt idx="4">
                  <c:v>10.46</c:v>
                </c:pt>
                <c:pt idx="5">
                  <c:v>89.6</c:v>
                </c:pt>
                <c:pt idx="6">
                  <c:v>7.6</c:v>
                </c:pt>
                <c:pt idx="7">
                  <c:v>123.7</c:v>
                </c:pt>
                <c:pt idx="8">
                  <c:v>14.176</c:v>
                </c:pt>
                <c:pt idx="9">
                  <c:v>7.01</c:v>
                </c:pt>
                <c:pt idx="10">
                  <c:v>25.314</c:v>
                </c:pt>
              </c:numCache>
            </c:numRef>
          </c:val>
        </c:ser>
        <c:ser>
          <c:idx val="2"/>
          <c:order val="2"/>
          <c:tx>
            <c:strRef>
              <c:f>3_convolucao!$G$2:$G$6</c:f>
              <c:strCache>
                <c:ptCount val="1"/>
                <c:pt idx="0">
                  <c:v>DesvPad tempo (s)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3_convolucao!$C$7:$D$33</c:f>
              <c:strCache>
                <c:ptCount val="11"/>
                <c:pt idx="0">
                  <c:v>Klaus Rollman</c:v>
                </c:pt>
                <c:pt idx="1">
                  <c:v>yk0 - Yugo Kuno</c:v>
                </c:pt>
                <c:pt idx="2">
                  <c:v>Cygnus X-1</c:v>
                </c:pt>
                <c:pt idx="3">
                  <c:v>debios</c:v>
                </c:pt>
                <c:pt idx="4">
                  <c:v>Gabriel Bueno</c:v>
                </c:pt>
                <c:pt idx="5">
                  <c:v>Renan Castro</c:v>
                </c:pt>
                <c:pt idx="6">
                  <c:v>Gabriel Magalhães</c:v>
                </c:pt>
                <c:pt idx="7">
                  <c:v>Victor Souza</c:v>
                </c:pt>
                <c:pt idx="8">
                  <c:v>Wendrey</c:v>
                </c:pt>
                <c:pt idx="9">
                  <c:v>Titouan Thibaud</c:v>
                </c:pt>
                <c:pt idx="10">
                  <c:v>Gustavo Basso</c:v>
                </c:pt>
              </c:strCache>
            </c:strRef>
          </c:cat>
          <c:val>
            <c:numRef>
              <c:f>3_convolucao!$G$7:$G$33</c:f>
              <c:numCache>
                <c:formatCode>General</c:formatCode>
                <c:ptCount val="11"/>
                <c:pt idx="0">
                  <c:v>0.8</c:v>
                </c:pt>
                <c:pt idx="1">
                  <c:v>0.2</c:v>
                </c:pt>
                <c:pt idx="2">
                  <c:v>0.3</c:v>
                </c:pt>
                <c:pt idx="3">
                  <c:v>17.44</c:v>
                </c:pt>
                <c:pt idx="4">
                  <c:v>0.33</c:v>
                </c:pt>
                <c:pt idx="5">
                  <c:v>29.12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gapWidth val="100"/>
        <c:axId val="84291809"/>
        <c:axId val="69783014"/>
      </c:barChart>
      <c:catAx>
        <c:axId val="8429180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9783014"/>
        <c:crossesAt val="0"/>
        <c:auto val="1"/>
        <c:lblAlgn val="ctr"/>
        <c:lblOffset val="100"/>
      </c:catAx>
      <c:valAx>
        <c:axId val="697830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429180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Escrita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3_convolucao!$H$2:$H$6</c:f>
              <c:strCache>
                <c:ptCount val="1"/>
                <c:pt idx="0">
                  <c:v>melhor escrita (MB/s)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3_convolucao!$C$7:$C$33</c:f>
              <c:strCache>
                <c:ptCount val="11"/>
                <c:pt idx="0">
                  <c:v>Klaus Rollman</c:v>
                </c:pt>
                <c:pt idx="1">
                  <c:v>yk0 - Yugo Kuno</c:v>
                </c:pt>
                <c:pt idx="2">
                  <c:v>Cygnus X-1</c:v>
                </c:pt>
                <c:pt idx="3">
                  <c:v>debios</c:v>
                </c:pt>
                <c:pt idx="4">
                  <c:v>Gabriel Bueno</c:v>
                </c:pt>
                <c:pt idx="5">
                  <c:v>Renan Castro</c:v>
                </c:pt>
                <c:pt idx="6">
                  <c:v>Gabriel Magalhães</c:v>
                </c:pt>
                <c:pt idx="7">
                  <c:v>Victor Souza</c:v>
                </c:pt>
                <c:pt idx="8">
                  <c:v>Wendrey</c:v>
                </c:pt>
                <c:pt idx="9">
                  <c:v>Titouan Thibaud</c:v>
                </c:pt>
                <c:pt idx="10">
                  <c:v>Gustavo Basso</c:v>
                </c:pt>
              </c:strCache>
            </c:strRef>
          </c:cat>
          <c:val>
            <c:numRef>
              <c:f>3_convolucao!$H$7:$H$33</c:f>
              <c:numCache>
                <c:formatCode>General</c:formatCode>
                <c:ptCount val="11"/>
                <c:pt idx="0">
                  <c:v>1836.6</c:v>
                </c:pt>
                <c:pt idx="1">
                  <c:v>14</c:v>
                </c:pt>
                <c:pt idx="2">
                  <c:v>1678</c:v>
                </c:pt>
                <c:pt idx="3">
                  <c:v>1242</c:v>
                </c:pt>
                <c:pt idx="4">
                  <c:v>1862.8</c:v>
                </c:pt>
                <c:pt idx="5">
                  <c:v>1020</c:v>
                </c:pt>
                <c:pt idx="6">
                  <c:v>1825</c:v>
                </c:pt>
                <c:pt idx="7">
                  <c:v>11</c:v>
                </c:pt>
                <c:pt idx="8">
                  <c:v>1589</c:v>
                </c:pt>
                <c:pt idx="9">
                  <c:v>1176</c:v>
                </c:pt>
                <c:pt idx="10">
                  <c:v>93</c:v>
                </c:pt>
              </c:numCache>
            </c:numRef>
          </c:val>
        </c:ser>
        <c:ser>
          <c:idx val="1"/>
          <c:order val="1"/>
          <c:tx>
            <c:strRef>
              <c:f>3_convolucao!$I$2:$I$6</c:f>
              <c:strCache>
                <c:ptCount val="1"/>
                <c:pt idx="0">
                  <c:v>escrita média (MB/s)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3_convolucao!$C$7:$C$33</c:f>
              <c:strCache>
                <c:ptCount val="11"/>
                <c:pt idx="0">
                  <c:v>Klaus Rollman</c:v>
                </c:pt>
                <c:pt idx="1">
                  <c:v>yk0 - Yugo Kuno</c:v>
                </c:pt>
                <c:pt idx="2">
                  <c:v>Cygnus X-1</c:v>
                </c:pt>
                <c:pt idx="3">
                  <c:v>debios</c:v>
                </c:pt>
                <c:pt idx="4">
                  <c:v>Gabriel Bueno</c:v>
                </c:pt>
                <c:pt idx="5">
                  <c:v>Renan Castro</c:v>
                </c:pt>
                <c:pt idx="6">
                  <c:v>Gabriel Magalhães</c:v>
                </c:pt>
                <c:pt idx="7">
                  <c:v>Victor Souza</c:v>
                </c:pt>
                <c:pt idx="8">
                  <c:v>Wendrey</c:v>
                </c:pt>
                <c:pt idx="9">
                  <c:v>Titouan Thibaud</c:v>
                </c:pt>
                <c:pt idx="10">
                  <c:v>Gustavo Basso</c:v>
                </c:pt>
              </c:strCache>
            </c:strRef>
          </c:cat>
          <c:val>
            <c:numRef>
              <c:f>3_convolucao!$I$7:$I$33</c:f>
              <c:numCache>
                <c:formatCode>General</c:formatCode>
                <c:ptCount val="11"/>
                <c:pt idx="0">
                  <c:v>1780</c:v>
                </c:pt>
                <c:pt idx="1">
                  <c:v>13.8</c:v>
                </c:pt>
                <c:pt idx="2">
                  <c:v>1627.3</c:v>
                </c:pt>
                <c:pt idx="3">
                  <c:v>1085</c:v>
                </c:pt>
                <c:pt idx="4">
                  <c:v>1840</c:v>
                </c:pt>
                <c:pt idx="5">
                  <c:v>641</c:v>
                </c:pt>
                <c:pt idx="6">
                  <c:v>1758.2</c:v>
                </c:pt>
                <c:pt idx="7">
                  <c:v>10.9</c:v>
                </c:pt>
                <c:pt idx="8">
                  <c:v>1426.1</c:v>
                </c:pt>
                <c:pt idx="9">
                  <c:v>1103.2</c:v>
                </c:pt>
                <c:pt idx="10">
                  <c:v>82.1</c:v>
                </c:pt>
              </c:numCache>
            </c:numRef>
          </c:val>
        </c:ser>
        <c:ser>
          <c:idx val="2"/>
          <c:order val="2"/>
          <c:tx>
            <c:strRef>
              <c:f>3_convolucao!$J$2:$J$6</c:f>
              <c:strCache>
                <c:ptCount val="1"/>
                <c:pt idx="0">
                  <c:v>DesvPad escrita media (MB/s)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3_convolucao!$C$7:$C$33</c:f>
              <c:strCache>
                <c:ptCount val="11"/>
                <c:pt idx="0">
                  <c:v>Klaus Rollman</c:v>
                </c:pt>
                <c:pt idx="1">
                  <c:v>yk0 - Yugo Kuno</c:v>
                </c:pt>
                <c:pt idx="2">
                  <c:v>Cygnus X-1</c:v>
                </c:pt>
                <c:pt idx="3">
                  <c:v>debios</c:v>
                </c:pt>
                <c:pt idx="4">
                  <c:v>Gabriel Bueno</c:v>
                </c:pt>
                <c:pt idx="5">
                  <c:v>Renan Castro</c:v>
                </c:pt>
                <c:pt idx="6">
                  <c:v>Gabriel Magalhães</c:v>
                </c:pt>
                <c:pt idx="7">
                  <c:v>Victor Souza</c:v>
                </c:pt>
                <c:pt idx="8">
                  <c:v>Wendrey</c:v>
                </c:pt>
                <c:pt idx="9">
                  <c:v>Titouan Thibaud</c:v>
                </c:pt>
                <c:pt idx="10">
                  <c:v>Gustavo Basso</c:v>
                </c:pt>
              </c:strCache>
            </c:strRef>
          </c:cat>
          <c:val>
            <c:numRef>
              <c:f>3_convolucao!$J$7:$J$33</c:f>
              <c:numCache>
                <c:formatCode>General</c:formatCode>
                <c:ptCount val="11"/>
                <c:pt idx="0">
                  <c:v>75</c:v>
                </c:pt>
                <c:pt idx="1">
                  <c:v>0.4</c:v>
                </c:pt>
                <c:pt idx="2">
                  <c:v>67.1</c:v>
                </c:pt>
                <c:pt idx="3">
                  <c:v>275</c:v>
                </c:pt>
                <c:pt idx="4">
                  <c:v>17</c:v>
                </c:pt>
                <c:pt idx="5">
                  <c:v>362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5.54</c:v>
                </c:pt>
              </c:numCache>
            </c:numRef>
          </c:val>
        </c:ser>
        <c:gapWidth val="100"/>
        <c:axId val="15923505"/>
        <c:axId val="13882341"/>
      </c:barChart>
      <c:catAx>
        <c:axId val="1592350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882341"/>
        <c:crossesAt val="0"/>
        <c:auto val="1"/>
        <c:lblAlgn val="ctr"/>
        <c:lblOffset val="100"/>
      </c:catAx>
      <c:valAx>
        <c:axId val="138823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92350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Leitura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3_convolucao!$K$2:$K$6</c:f>
              <c:strCache>
                <c:ptCount val="1"/>
                <c:pt idx="0">
                  <c:v>melhor leitura (MB/s)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3_convolucao!$C$7:$C$33</c:f>
              <c:strCache>
                <c:ptCount val="11"/>
                <c:pt idx="0">
                  <c:v>Klaus Rollman</c:v>
                </c:pt>
                <c:pt idx="1">
                  <c:v>yk0 - Yugo Kuno</c:v>
                </c:pt>
                <c:pt idx="2">
                  <c:v>Cygnus X-1</c:v>
                </c:pt>
                <c:pt idx="3">
                  <c:v>debios</c:v>
                </c:pt>
                <c:pt idx="4">
                  <c:v>Gabriel Bueno</c:v>
                </c:pt>
                <c:pt idx="5">
                  <c:v>Renan Castro</c:v>
                </c:pt>
                <c:pt idx="6">
                  <c:v>Gabriel Magalhães</c:v>
                </c:pt>
                <c:pt idx="7">
                  <c:v>Victor Souza</c:v>
                </c:pt>
                <c:pt idx="8">
                  <c:v>Wendrey</c:v>
                </c:pt>
                <c:pt idx="9">
                  <c:v>Titouan Thibaud</c:v>
                </c:pt>
                <c:pt idx="10">
                  <c:v>Gustavo Basso</c:v>
                </c:pt>
              </c:strCache>
            </c:strRef>
          </c:cat>
          <c:val>
            <c:numRef>
              <c:f>3_convolucao!$K$7:$K$33</c:f>
              <c:numCache>
                <c:formatCode>General</c:formatCode>
                <c:ptCount val="11"/>
                <c:pt idx="0">
                  <c:v>2435.4</c:v>
                </c:pt>
                <c:pt idx="1">
                  <c:v>93</c:v>
                </c:pt>
                <c:pt idx="2">
                  <c:v>3916</c:v>
                </c:pt>
                <c:pt idx="3">
                  <c:v>2268</c:v>
                </c:pt>
                <c:pt idx="4">
                  <c:v>3212.8</c:v>
                </c:pt>
                <c:pt idx="5">
                  <c:v>3103</c:v>
                </c:pt>
                <c:pt idx="6">
                  <c:v>4290</c:v>
                </c:pt>
                <c:pt idx="7">
                  <c:v>878</c:v>
                </c:pt>
                <c:pt idx="8">
                  <c:v>2660</c:v>
                </c:pt>
                <c:pt idx="9">
                  <c:v>2889</c:v>
                </c:pt>
                <c:pt idx="10">
                  <c:v>2283</c:v>
                </c:pt>
              </c:numCache>
            </c:numRef>
          </c:val>
        </c:ser>
        <c:ser>
          <c:idx val="1"/>
          <c:order val="1"/>
          <c:tx>
            <c:strRef>
              <c:f>3_convolucao!$L$2:$L$6</c:f>
              <c:strCache>
                <c:ptCount val="1"/>
                <c:pt idx="0">
                  <c:v>leitura média (MB/s)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3_convolucao!$C$7:$C$33</c:f>
              <c:strCache>
                <c:ptCount val="11"/>
                <c:pt idx="0">
                  <c:v>Klaus Rollman</c:v>
                </c:pt>
                <c:pt idx="1">
                  <c:v>yk0 - Yugo Kuno</c:v>
                </c:pt>
                <c:pt idx="2">
                  <c:v>Cygnus X-1</c:v>
                </c:pt>
                <c:pt idx="3">
                  <c:v>debios</c:v>
                </c:pt>
                <c:pt idx="4">
                  <c:v>Gabriel Bueno</c:v>
                </c:pt>
                <c:pt idx="5">
                  <c:v>Renan Castro</c:v>
                </c:pt>
                <c:pt idx="6">
                  <c:v>Gabriel Magalhães</c:v>
                </c:pt>
                <c:pt idx="7">
                  <c:v>Victor Souza</c:v>
                </c:pt>
                <c:pt idx="8">
                  <c:v>Wendrey</c:v>
                </c:pt>
                <c:pt idx="9">
                  <c:v>Titouan Thibaud</c:v>
                </c:pt>
                <c:pt idx="10">
                  <c:v>Gustavo Basso</c:v>
                </c:pt>
              </c:strCache>
            </c:strRef>
          </c:cat>
          <c:val>
            <c:numRef>
              <c:f>3_convolucao!$L$7:$L$33</c:f>
              <c:numCache>
                <c:formatCode>General</c:formatCode>
                <c:ptCount val="11"/>
                <c:pt idx="0">
                  <c:v>2360</c:v>
                </c:pt>
                <c:pt idx="1">
                  <c:v>92.1</c:v>
                </c:pt>
                <c:pt idx="2">
                  <c:v>3702.8</c:v>
                </c:pt>
                <c:pt idx="3">
                  <c:v>2021</c:v>
                </c:pt>
                <c:pt idx="4">
                  <c:v>3144.46</c:v>
                </c:pt>
                <c:pt idx="5">
                  <c:v>2781</c:v>
                </c:pt>
                <c:pt idx="6">
                  <c:v>4031.4</c:v>
                </c:pt>
                <c:pt idx="7">
                  <c:v>793.7</c:v>
                </c:pt>
                <c:pt idx="8">
                  <c:v>2413.4</c:v>
                </c:pt>
                <c:pt idx="9">
                  <c:v>2742.6</c:v>
                </c:pt>
                <c:pt idx="10">
                  <c:v>2065.64</c:v>
                </c:pt>
              </c:numCache>
            </c:numRef>
          </c:val>
        </c:ser>
        <c:ser>
          <c:idx val="2"/>
          <c:order val="2"/>
          <c:tx>
            <c:strRef>
              <c:f>3_convolucao!$M$2:$M$6</c:f>
              <c:strCache>
                <c:ptCount val="1"/>
                <c:pt idx="0">
                  <c:v>DesvPad Leitura media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3_convolucao!$C$7:$C$33</c:f>
              <c:strCache>
                <c:ptCount val="11"/>
                <c:pt idx="0">
                  <c:v>Klaus Rollman</c:v>
                </c:pt>
                <c:pt idx="1">
                  <c:v>yk0 - Yugo Kuno</c:v>
                </c:pt>
                <c:pt idx="2">
                  <c:v>Cygnus X-1</c:v>
                </c:pt>
                <c:pt idx="3">
                  <c:v>debios</c:v>
                </c:pt>
                <c:pt idx="4">
                  <c:v>Gabriel Bueno</c:v>
                </c:pt>
                <c:pt idx="5">
                  <c:v>Renan Castro</c:v>
                </c:pt>
                <c:pt idx="6">
                  <c:v>Gabriel Magalhães</c:v>
                </c:pt>
                <c:pt idx="7">
                  <c:v>Victor Souza</c:v>
                </c:pt>
                <c:pt idx="8">
                  <c:v>Wendrey</c:v>
                </c:pt>
                <c:pt idx="9">
                  <c:v>Titouan Thibaud</c:v>
                </c:pt>
                <c:pt idx="10">
                  <c:v>Gustavo Basso</c:v>
                </c:pt>
              </c:strCache>
            </c:strRef>
          </c:cat>
          <c:val>
            <c:numRef>
              <c:f>3_convolucao!$M$7:$M$33</c:f>
              <c:numCache>
                <c:formatCode>General</c:formatCode>
                <c:ptCount val="11"/>
                <c:pt idx="0">
                  <c:v>110</c:v>
                </c:pt>
                <c:pt idx="1">
                  <c:v>0.8</c:v>
                </c:pt>
                <c:pt idx="2">
                  <c:v>72.7</c:v>
                </c:pt>
                <c:pt idx="3">
                  <c:v>223</c:v>
                </c:pt>
                <c:pt idx="4">
                  <c:v>72.96</c:v>
                </c:pt>
                <c:pt idx="5">
                  <c:v>336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gapWidth val="100"/>
        <c:axId val="60449914"/>
        <c:axId val="83157431"/>
      </c:barChart>
      <c:catAx>
        <c:axId val="6044991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157431"/>
        <c:crossesAt val="0"/>
        <c:auto val="1"/>
        <c:lblAlgn val="ctr"/>
        <c:lblOffset val="100"/>
      </c:catAx>
      <c:valAx>
        <c:axId val="831574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44991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676080</xdr:colOff>
      <xdr:row>37</xdr:row>
      <xdr:rowOff>145800</xdr:rowOff>
    </xdr:from>
    <xdr:to>
      <xdr:col>8</xdr:col>
      <xdr:colOff>765720</xdr:colOff>
      <xdr:row>59</xdr:row>
      <xdr:rowOff>30240</xdr:rowOff>
    </xdr:to>
    <xdr:graphicFrame>
      <xdr:nvGraphicFramePr>
        <xdr:cNvPr id="0" name=""/>
        <xdr:cNvGraphicFramePr/>
      </xdr:nvGraphicFramePr>
      <xdr:xfrm>
        <a:off x="676080" y="4841280"/>
        <a:ext cx="10902240" cy="346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780120</xdr:colOff>
      <xdr:row>61</xdr:row>
      <xdr:rowOff>55440</xdr:rowOff>
    </xdr:from>
    <xdr:to>
      <xdr:col>9</xdr:col>
      <xdr:colOff>5040</xdr:colOff>
      <xdr:row>81</xdr:row>
      <xdr:rowOff>42120</xdr:rowOff>
    </xdr:to>
    <xdr:graphicFrame>
      <xdr:nvGraphicFramePr>
        <xdr:cNvPr id="1" name=""/>
        <xdr:cNvGraphicFramePr/>
      </xdr:nvGraphicFramePr>
      <xdr:xfrm>
        <a:off x="780120" y="8652600"/>
        <a:ext cx="1085040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524880</xdr:colOff>
      <xdr:row>36</xdr:row>
      <xdr:rowOff>81720</xdr:rowOff>
    </xdr:from>
    <xdr:to>
      <xdr:col>9</xdr:col>
      <xdr:colOff>301320</xdr:colOff>
      <xdr:row>56</xdr:row>
      <xdr:rowOff>68760</xdr:rowOff>
    </xdr:to>
    <xdr:graphicFrame>
      <xdr:nvGraphicFramePr>
        <xdr:cNvPr id="2" name=""/>
        <xdr:cNvGraphicFramePr/>
      </xdr:nvGraphicFramePr>
      <xdr:xfrm>
        <a:off x="524880" y="4965480"/>
        <a:ext cx="99547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270360</xdr:colOff>
      <xdr:row>59</xdr:row>
      <xdr:rowOff>161280</xdr:rowOff>
    </xdr:from>
    <xdr:to>
      <xdr:col>8</xdr:col>
      <xdr:colOff>745560</xdr:colOff>
      <xdr:row>79</xdr:row>
      <xdr:rowOff>147960</xdr:rowOff>
    </xdr:to>
    <xdr:graphicFrame>
      <xdr:nvGraphicFramePr>
        <xdr:cNvPr id="3" name=""/>
        <xdr:cNvGraphicFramePr/>
      </xdr:nvGraphicFramePr>
      <xdr:xfrm>
        <a:off x="270360" y="8783640"/>
        <a:ext cx="984060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249480</xdr:colOff>
      <xdr:row>82</xdr:row>
      <xdr:rowOff>3960</xdr:rowOff>
    </xdr:from>
    <xdr:to>
      <xdr:col>9</xdr:col>
      <xdr:colOff>36720</xdr:colOff>
      <xdr:row>102</xdr:row>
      <xdr:rowOff>31680</xdr:rowOff>
    </xdr:to>
    <xdr:graphicFrame>
      <xdr:nvGraphicFramePr>
        <xdr:cNvPr id="4" name=""/>
        <xdr:cNvGraphicFramePr/>
      </xdr:nvGraphicFramePr>
      <xdr:xfrm>
        <a:off x="249480" y="12365280"/>
        <a:ext cx="9965520" cy="327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457560</xdr:colOff>
      <xdr:row>104</xdr:row>
      <xdr:rowOff>161640</xdr:rowOff>
    </xdr:from>
    <xdr:to>
      <xdr:col>8</xdr:col>
      <xdr:colOff>620640</xdr:colOff>
      <xdr:row>124</xdr:row>
      <xdr:rowOff>148680</xdr:rowOff>
    </xdr:to>
    <xdr:graphicFrame>
      <xdr:nvGraphicFramePr>
        <xdr:cNvPr id="5" name=""/>
        <xdr:cNvGraphicFramePr/>
      </xdr:nvGraphicFramePr>
      <xdr:xfrm>
        <a:off x="457560" y="16099200"/>
        <a:ext cx="95284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790560</xdr:colOff>
      <xdr:row>35</xdr:row>
      <xdr:rowOff>65160</xdr:rowOff>
    </xdr:from>
    <xdr:to>
      <xdr:col>9</xdr:col>
      <xdr:colOff>171720</xdr:colOff>
      <xdr:row>55</xdr:row>
      <xdr:rowOff>54720</xdr:rowOff>
    </xdr:to>
    <xdr:graphicFrame>
      <xdr:nvGraphicFramePr>
        <xdr:cNvPr id="6" name=""/>
        <xdr:cNvGraphicFramePr/>
      </xdr:nvGraphicFramePr>
      <xdr:xfrm>
        <a:off x="790560" y="4435560"/>
        <a:ext cx="955944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404640</xdr:colOff>
      <xdr:row>58</xdr:row>
      <xdr:rowOff>73080</xdr:rowOff>
    </xdr:from>
    <xdr:to>
      <xdr:col>9</xdr:col>
      <xdr:colOff>203040</xdr:colOff>
      <xdr:row>78</xdr:row>
      <xdr:rowOff>62640</xdr:rowOff>
    </xdr:to>
    <xdr:graphicFrame>
      <xdr:nvGraphicFramePr>
        <xdr:cNvPr id="7" name=""/>
        <xdr:cNvGraphicFramePr/>
      </xdr:nvGraphicFramePr>
      <xdr:xfrm>
        <a:off x="1217160" y="8182440"/>
        <a:ext cx="916416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529200</xdr:colOff>
      <xdr:row>81</xdr:row>
      <xdr:rowOff>91080</xdr:rowOff>
    </xdr:from>
    <xdr:to>
      <xdr:col>9</xdr:col>
      <xdr:colOff>57600</xdr:colOff>
      <xdr:row>101</xdr:row>
      <xdr:rowOff>80640</xdr:rowOff>
    </xdr:to>
    <xdr:graphicFrame>
      <xdr:nvGraphicFramePr>
        <xdr:cNvPr id="8" name=""/>
        <xdr:cNvGraphicFramePr/>
      </xdr:nvGraphicFramePr>
      <xdr:xfrm>
        <a:off x="1341720" y="11939400"/>
        <a:ext cx="889416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291240</xdr:colOff>
      <xdr:row>40</xdr:row>
      <xdr:rowOff>27000</xdr:rowOff>
    </xdr:from>
    <xdr:to>
      <xdr:col>9</xdr:col>
      <xdr:colOff>640080</xdr:colOff>
      <xdr:row>60</xdr:row>
      <xdr:rowOff>19800</xdr:rowOff>
    </xdr:to>
    <xdr:graphicFrame>
      <xdr:nvGraphicFramePr>
        <xdr:cNvPr id="9" name=""/>
        <xdr:cNvGraphicFramePr/>
      </xdr:nvGraphicFramePr>
      <xdr:xfrm>
        <a:off x="291240" y="4490280"/>
        <a:ext cx="10527120" cy="324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468000</xdr:colOff>
      <xdr:row>61</xdr:row>
      <xdr:rowOff>130680</xdr:rowOff>
    </xdr:from>
    <xdr:to>
      <xdr:col>9</xdr:col>
      <xdr:colOff>598320</xdr:colOff>
      <xdr:row>81</xdr:row>
      <xdr:rowOff>123120</xdr:rowOff>
    </xdr:to>
    <xdr:graphicFrame>
      <xdr:nvGraphicFramePr>
        <xdr:cNvPr id="10" name=""/>
        <xdr:cNvGraphicFramePr/>
      </xdr:nvGraphicFramePr>
      <xdr:xfrm>
        <a:off x="468000" y="8007840"/>
        <a:ext cx="10308600" cy="324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572040</xdr:colOff>
      <xdr:row>84</xdr:row>
      <xdr:rowOff>132480</xdr:rowOff>
    </xdr:from>
    <xdr:to>
      <xdr:col>9</xdr:col>
      <xdr:colOff>587880</xdr:colOff>
      <xdr:row>104</xdr:row>
      <xdr:rowOff>125280</xdr:rowOff>
    </xdr:to>
    <xdr:graphicFrame>
      <xdr:nvGraphicFramePr>
        <xdr:cNvPr id="11" name=""/>
        <xdr:cNvGraphicFramePr/>
      </xdr:nvGraphicFramePr>
      <xdr:xfrm>
        <a:off x="572040" y="11748240"/>
        <a:ext cx="10194120" cy="324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769680</xdr:colOff>
      <xdr:row>107</xdr:row>
      <xdr:rowOff>103680</xdr:rowOff>
    </xdr:from>
    <xdr:to>
      <xdr:col>9</xdr:col>
      <xdr:colOff>587880</xdr:colOff>
      <xdr:row>127</xdr:row>
      <xdr:rowOff>96120</xdr:rowOff>
    </xdr:to>
    <xdr:graphicFrame>
      <xdr:nvGraphicFramePr>
        <xdr:cNvPr id="12" name=""/>
        <xdr:cNvGraphicFramePr/>
      </xdr:nvGraphicFramePr>
      <xdr:xfrm>
        <a:off x="769680" y="15458400"/>
        <a:ext cx="9996480" cy="324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748800</xdr:colOff>
      <xdr:row>35</xdr:row>
      <xdr:rowOff>53640</xdr:rowOff>
    </xdr:from>
    <xdr:to>
      <xdr:col>8</xdr:col>
      <xdr:colOff>131760</xdr:colOff>
      <xdr:row>55</xdr:row>
      <xdr:rowOff>39600</xdr:rowOff>
    </xdr:to>
    <xdr:graphicFrame>
      <xdr:nvGraphicFramePr>
        <xdr:cNvPr id="13" name=""/>
        <xdr:cNvGraphicFramePr/>
      </xdr:nvGraphicFramePr>
      <xdr:xfrm>
        <a:off x="748800" y="3776400"/>
        <a:ext cx="874836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19800</xdr:colOff>
      <xdr:row>57</xdr:row>
      <xdr:rowOff>121680</xdr:rowOff>
    </xdr:from>
    <xdr:to>
      <xdr:col>8</xdr:col>
      <xdr:colOff>59040</xdr:colOff>
      <xdr:row>77</xdr:row>
      <xdr:rowOff>106920</xdr:rowOff>
    </xdr:to>
    <xdr:graphicFrame>
      <xdr:nvGraphicFramePr>
        <xdr:cNvPr id="14" name=""/>
        <xdr:cNvGraphicFramePr/>
      </xdr:nvGraphicFramePr>
      <xdr:xfrm>
        <a:off x="832320" y="7420680"/>
        <a:ext cx="859212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40320</xdr:colOff>
      <xdr:row>79</xdr:row>
      <xdr:rowOff>138240</xdr:rowOff>
    </xdr:from>
    <xdr:to>
      <xdr:col>8</xdr:col>
      <xdr:colOff>17280</xdr:colOff>
      <xdr:row>99</xdr:row>
      <xdr:rowOff>124200</xdr:rowOff>
    </xdr:to>
    <xdr:graphicFrame>
      <xdr:nvGraphicFramePr>
        <xdr:cNvPr id="15" name=""/>
        <xdr:cNvGraphicFramePr/>
      </xdr:nvGraphicFramePr>
      <xdr:xfrm>
        <a:off x="852840" y="11013840"/>
        <a:ext cx="852984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92520</xdr:colOff>
      <xdr:row>101</xdr:row>
      <xdr:rowOff>64080</xdr:rowOff>
    </xdr:from>
    <xdr:to>
      <xdr:col>7</xdr:col>
      <xdr:colOff>767880</xdr:colOff>
      <xdr:row>121</xdr:row>
      <xdr:rowOff>49680</xdr:rowOff>
    </xdr:to>
    <xdr:graphicFrame>
      <xdr:nvGraphicFramePr>
        <xdr:cNvPr id="16" name=""/>
        <xdr:cNvGraphicFramePr/>
      </xdr:nvGraphicFramePr>
      <xdr:xfrm>
        <a:off x="905040" y="14515920"/>
        <a:ext cx="841536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123840</xdr:colOff>
      <xdr:row>123</xdr:row>
      <xdr:rowOff>131760</xdr:rowOff>
    </xdr:from>
    <xdr:to>
      <xdr:col>7</xdr:col>
      <xdr:colOff>757440</xdr:colOff>
      <xdr:row>143</xdr:row>
      <xdr:rowOff>117360</xdr:rowOff>
    </xdr:to>
    <xdr:graphicFrame>
      <xdr:nvGraphicFramePr>
        <xdr:cNvPr id="17" name=""/>
        <xdr:cNvGraphicFramePr/>
      </xdr:nvGraphicFramePr>
      <xdr:xfrm>
        <a:off x="936360" y="18159840"/>
        <a:ext cx="837360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186120</xdr:colOff>
      <xdr:row>146</xdr:row>
      <xdr:rowOff>97920</xdr:rowOff>
    </xdr:from>
    <xdr:to>
      <xdr:col>7</xdr:col>
      <xdr:colOff>726120</xdr:colOff>
      <xdr:row>166</xdr:row>
      <xdr:rowOff>83880</xdr:rowOff>
    </xdr:to>
    <xdr:graphicFrame>
      <xdr:nvGraphicFramePr>
        <xdr:cNvPr id="18" name=""/>
        <xdr:cNvGraphicFramePr/>
      </xdr:nvGraphicFramePr>
      <xdr:xfrm>
        <a:off x="998640" y="21864960"/>
        <a:ext cx="828000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437040</xdr:colOff>
      <xdr:row>38</xdr:row>
      <xdr:rowOff>153720</xdr:rowOff>
    </xdr:from>
    <xdr:to>
      <xdr:col>11</xdr:col>
      <xdr:colOff>75600</xdr:colOff>
      <xdr:row>58</xdr:row>
      <xdr:rowOff>140400</xdr:rowOff>
    </xdr:to>
    <xdr:graphicFrame>
      <xdr:nvGraphicFramePr>
        <xdr:cNvPr id="19" name=""/>
        <xdr:cNvGraphicFramePr/>
      </xdr:nvGraphicFramePr>
      <xdr:xfrm>
        <a:off x="437040" y="3657960"/>
        <a:ext cx="114422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520200</xdr:colOff>
      <xdr:row>60</xdr:row>
      <xdr:rowOff>122400</xdr:rowOff>
    </xdr:from>
    <xdr:to>
      <xdr:col>10</xdr:col>
      <xdr:colOff>711360</xdr:colOff>
      <xdr:row>80</xdr:row>
      <xdr:rowOff>109440</xdr:rowOff>
    </xdr:to>
    <xdr:graphicFrame>
      <xdr:nvGraphicFramePr>
        <xdr:cNvPr id="20" name=""/>
        <xdr:cNvGraphicFramePr/>
      </xdr:nvGraphicFramePr>
      <xdr:xfrm>
        <a:off x="520200" y="7203240"/>
        <a:ext cx="111823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499320</xdr:colOff>
      <xdr:row>82</xdr:row>
      <xdr:rowOff>61200</xdr:rowOff>
    </xdr:from>
    <xdr:to>
      <xdr:col>10</xdr:col>
      <xdr:colOff>700920</xdr:colOff>
      <xdr:row>102</xdr:row>
      <xdr:rowOff>47880</xdr:rowOff>
    </xdr:to>
    <xdr:graphicFrame>
      <xdr:nvGraphicFramePr>
        <xdr:cNvPr id="21" name=""/>
        <xdr:cNvGraphicFramePr/>
      </xdr:nvGraphicFramePr>
      <xdr:xfrm>
        <a:off x="499320" y="10718280"/>
        <a:ext cx="1119276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551160</xdr:colOff>
      <xdr:row>104</xdr:row>
      <xdr:rowOff>142920</xdr:rowOff>
    </xdr:from>
    <xdr:to>
      <xdr:col>10</xdr:col>
      <xdr:colOff>659160</xdr:colOff>
      <xdr:row>124</xdr:row>
      <xdr:rowOff>129600</xdr:rowOff>
    </xdr:to>
    <xdr:graphicFrame>
      <xdr:nvGraphicFramePr>
        <xdr:cNvPr id="22" name=""/>
        <xdr:cNvGraphicFramePr/>
      </xdr:nvGraphicFramePr>
      <xdr:xfrm>
        <a:off x="551160" y="14376240"/>
        <a:ext cx="1109916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50760</xdr:colOff>
      <xdr:row>36</xdr:row>
      <xdr:rowOff>76320</xdr:rowOff>
    </xdr:from>
    <xdr:to>
      <xdr:col>7</xdr:col>
      <xdr:colOff>268560</xdr:colOff>
      <xdr:row>56</xdr:row>
      <xdr:rowOff>64440</xdr:rowOff>
    </xdr:to>
    <xdr:graphicFrame>
      <xdr:nvGraphicFramePr>
        <xdr:cNvPr id="23" name=""/>
        <xdr:cNvGraphicFramePr/>
      </xdr:nvGraphicFramePr>
      <xdr:xfrm>
        <a:off x="863280" y="3758400"/>
        <a:ext cx="79578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29880</xdr:colOff>
      <xdr:row>35</xdr:row>
      <xdr:rowOff>11880</xdr:rowOff>
    </xdr:from>
    <xdr:to>
      <xdr:col>7</xdr:col>
      <xdr:colOff>622080</xdr:colOff>
      <xdr:row>54</xdr:row>
      <xdr:rowOff>159480</xdr:rowOff>
    </xdr:to>
    <xdr:graphicFrame>
      <xdr:nvGraphicFramePr>
        <xdr:cNvPr id="24" name=""/>
        <xdr:cNvGraphicFramePr/>
      </xdr:nvGraphicFramePr>
      <xdr:xfrm>
        <a:off x="842400" y="3492720"/>
        <a:ext cx="833220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123840</xdr:colOff>
      <xdr:row>56</xdr:row>
      <xdr:rowOff>59760</xdr:rowOff>
    </xdr:from>
    <xdr:to>
      <xdr:col>7</xdr:col>
      <xdr:colOff>591120</xdr:colOff>
      <xdr:row>76</xdr:row>
      <xdr:rowOff>45000</xdr:rowOff>
    </xdr:to>
    <xdr:graphicFrame>
      <xdr:nvGraphicFramePr>
        <xdr:cNvPr id="25" name=""/>
        <xdr:cNvGraphicFramePr/>
      </xdr:nvGraphicFramePr>
      <xdr:xfrm>
        <a:off x="936360" y="6954480"/>
        <a:ext cx="820728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7" activeCellId="0" sqref="A7"/>
    </sheetView>
  </sheetViews>
  <sheetFormatPr defaultRowHeight="12.8"/>
  <cols>
    <col collapsed="false" hidden="false" max="1" min="1" style="0" width="11.5204081632653"/>
    <col collapsed="false" hidden="false" max="2" min="2" style="0" width="63.6173469387755"/>
    <col collapsed="false" hidden="false" max="5" min="3" style="0" width="11.5204081632653"/>
    <col collapsed="false" hidden="false" max="6" min="6" style="0" width="17.4030612244898"/>
    <col collapsed="false" hidden="false" max="7" min="7" style="0" width="14.6224489795918"/>
    <col collapsed="false" hidden="false" max="1025" min="8" style="0" width="11.5204081632653"/>
  </cols>
  <sheetData>
    <row r="1" customFormat="false" ht="25.1" hidden="false" customHeight="false" outlineLevel="0" collapsed="false">
      <c r="A1" s="1"/>
      <c r="C1" s="1"/>
      <c r="D1" s="2" t="s">
        <v>0</v>
      </c>
    </row>
    <row r="2" customFormat="false" ht="36.9" hidden="false" customHeight="false" outlineLevel="0" collapsed="false">
      <c r="A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23.85" hidden="true" customHeight="false" outlineLevel="0" collapsed="false">
      <c r="A3" s="2" t="n">
        <v>1</v>
      </c>
      <c r="B3" s="2" t="s">
        <v>7</v>
      </c>
      <c r="C3" s="2" t="s">
        <v>8</v>
      </c>
      <c r="D3" s="1"/>
      <c r="E3" s="1"/>
      <c r="F3" s="1"/>
      <c r="G3" s="1"/>
    </row>
    <row r="4" customFormat="false" ht="23.85" hidden="true" customHeight="false" outlineLevel="0" collapsed="false">
      <c r="A4" s="2" t="n">
        <v>2</v>
      </c>
      <c r="B4" s="2" t="s">
        <v>9</v>
      </c>
      <c r="C4" s="2" t="s">
        <v>10</v>
      </c>
      <c r="D4" s="1"/>
      <c r="E4" s="1"/>
      <c r="F4" s="1"/>
      <c r="G4" s="1"/>
    </row>
    <row r="5" customFormat="false" ht="25.1" hidden="false" customHeight="false" outlineLevel="0" collapsed="false">
      <c r="A5" s="2" t="n">
        <v>3</v>
      </c>
      <c r="B5" s="2" t="s">
        <v>11</v>
      </c>
      <c r="C5" s="2" t="s">
        <v>12</v>
      </c>
      <c r="D5" s="2" t="n">
        <v>84.6419</v>
      </c>
      <c r="E5" s="2" t="n">
        <v>5.316391873</v>
      </c>
      <c r="F5" s="2" t="n">
        <v>78.3022</v>
      </c>
      <c r="G5" s="2" t="n">
        <v>14.17102867</v>
      </c>
    </row>
    <row r="6" customFormat="false" ht="25.1" hidden="false" customHeight="false" outlineLevel="0" collapsed="false">
      <c r="A6" s="2" t="n">
        <v>4</v>
      </c>
      <c r="B6" s="2" t="s">
        <v>13</v>
      </c>
      <c r="C6" s="2" t="s">
        <v>14</v>
      </c>
      <c r="D6" s="2" t="n">
        <v>48.8472</v>
      </c>
      <c r="E6" s="2" t="n">
        <v>3.993094562</v>
      </c>
      <c r="F6" s="2" t="n">
        <v>25.6797</v>
      </c>
      <c r="G6" s="2" t="n">
        <v>1.921797425</v>
      </c>
    </row>
    <row r="7" customFormat="false" ht="25.1" hidden="false" customHeight="false" outlineLevel="0" collapsed="false">
      <c r="A7" s="2" t="n">
        <v>5</v>
      </c>
      <c r="B7" s="2" t="s">
        <v>15</v>
      </c>
      <c r="C7" s="2" t="s">
        <v>16</v>
      </c>
      <c r="D7" s="2" t="n">
        <v>59.3755</v>
      </c>
      <c r="E7" s="2" t="n">
        <v>5</v>
      </c>
      <c r="F7" s="2" t="n">
        <v>133.61</v>
      </c>
      <c r="G7" s="2" t="n">
        <v>7.58266</v>
      </c>
    </row>
    <row r="8" customFormat="false" ht="25.1" hidden="true" customHeight="false" outlineLevel="0" collapsed="false">
      <c r="A8" s="2" t="n">
        <v>6</v>
      </c>
      <c r="B8" s="2" t="s">
        <v>17</v>
      </c>
      <c r="C8" s="2" t="s">
        <v>18</v>
      </c>
      <c r="D8" s="1"/>
      <c r="E8" s="1"/>
      <c r="F8" s="1"/>
      <c r="G8" s="1"/>
    </row>
    <row r="9" customFormat="false" ht="12.8" hidden="true" customHeight="false" outlineLevel="0" collapsed="false">
      <c r="A9" s="2" t="n">
        <v>7</v>
      </c>
      <c r="B9" s="2" t="s">
        <v>19</v>
      </c>
      <c r="C9" s="2" t="s">
        <v>20</v>
      </c>
      <c r="D9" s="1"/>
      <c r="E9" s="1"/>
      <c r="F9" s="1"/>
      <c r="G9" s="1"/>
    </row>
    <row r="10" customFormat="false" ht="12.8" hidden="false" customHeight="false" outlineLevel="0" collapsed="false">
      <c r="A10" s="2" t="n">
        <v>8</v>
      </c>
      <c r="B10" s="2" t="s">
        <v>21</v>
      </c>
      <c r="C10" s="2" t="s">
        <v>22</v>
      </c>
      <c r="D10" s="2" t="n">
        <v>106.4705</v>
      </c>
      <c r="E10" s="2" t="n">
        <v>10.04567704</v>
      </c>
      <c r="F10" s="2" t="n">
        <v>41.7085</v>
      </c>
      <c r="G10" s="2" t="n">
        <v>15.54739019</v>
      </c>
    </row>
    <row r="11" customFormat="false" ht="12.8" hidden="true" customHeight="false" outlineLevel="0" collapsed="false">
      <c r="A11" s="2" t="n">
        <v>9</v>
      </c>
      <c r="B11" s="2" t="s">
        <v>23</v>
      </c>
      <c r="C11" s="2" t="s">
        <v>24</v>
      </c>
      <c r="D11" s="1"/>
      <c r="E11" s="1"/>
      <c r="F11" s="1"/>
      <c r="G11" s="1"/>
    </row>
    <row r="12" customFormat="false" ht="25.1" hidden="false" customHeight="false" outlineLevel="0" collapsed="false">
      <c r="A12" s="2" t="n">
        <v>10</v>
      </c>
      <c r="B12" s="2" t="s">
        <v>25</v>
      </c>
      <c r="C12" s="2" t="s">
        <v>26</v>
      </c>
      <c r="D12" s="2" t="n">
        <v>55.9742</v>
      </c>
      <c r="E12" s="2" t="n">
        <v>1.971362011</v>
      </c>
      <c r="F12" s="2" t="n">
        <v>96.9526</v>
      </c>
      <c r="G12" s="2" t="n">
        <v>9.182358789</v>
      </c>
    </row>
    <row r="13" customFormat="false" ht="25.1" hidden="true" customHeight="false" outlineLevel="0" collapsed="false">
      <c r="A13" s="2" t="n">
        <v>11</v>
      </c>
      <c r="B13" s="2" t="s">
        <v>27</v>
      </c>
      <c r="C13" s="2" t="s">
        <v>28</v>
      </c>
      <c r="D13" s="1"/>
      <c r="E13" s="1"/>
      <c r="F13" s="1"/>
      <c r="G13" s="1"/>
    </row>
    <row r="14" customFormat="false" ht="23.85" hidden="false" customHeight="false" outlineLevel="0" collapsed="false">
      <c r="A14" s="2" t="n">
        <v>12</v>
      </c>
      <c r="B14" s="2" t="s">
        <v>29</v>
      </c>
      <c r="C14" s="2" t="s">
        <v>30</v>
      </c>
      <c r="D14" s="2" t="n">
        <v>66.998</v>
      </c>
      <c r="E14" s="1"/>
      <c r="F14" s="2" t="n">
        <v>84.41</v>
      </c>
      <c r="G14" s="1"/>
    </row>
    <row r="15" customFormat="false" ht="23.85" hidden="false" customHeight="false" outlineLevel="0" collapsed="false">
      <c r="A15" s="2" t="n">
        <v>13</v>
      </c>
      <c r="B15" s="2" t="s">
        <v>31</v>
      </c>
      <c r="C15" s="2" t="s">
        <v>32</v>
      </c>
      <c r="D15" s="2" t="n">
        <v>61.6</v>
      </c>
      <c r="E15" s="2" t="n">
        <v>4.27</v>
      </c>
      <c r="F15" s="2" t="n">
        <v>81.6</v>
      </c>
      <c r="G15" s="2" t="n">
        <v>17.06</v>
      </c>
    </row>
    <row r="16" customFormat="false" ht="12.8" hidden="true" customHeight="false" outlineLevel="0" collapsed="false">
      <c r="A16" s="2" t="n">
        <v>14</v>
      </c>
      <c r="B16" s="2" t="s">
        <v>33</v>
      </c>
      <c r="C16" s="2" t="s">
        <v>34</v>
      </c>
      <c r="D16" s="1"/>
      <c r="E16" s="1"/>
      <c r="F16" s="1"/>
      <c r="G16" s="1"/>
    </row>
    <row r="17" customFormat="false" ht="23.85" hidden="true" customHeight="false" outlineLevel="0" collapsed="false">
      <c r="A17" s="2" t="n">
        <v>15</v>
      </c>
      <c r="B17" s="2" t="s">
        <v>35</v>
      </c>
      <c r="C17" s="2" t="s">
        <v>36</v>
      </c>
      <c r="D17" s="1"/>
      <c r="E17" s="1"/>
      <c r="F17" s="1"/>
      <c r="G17" s="1"/>
    </row>
    <row r="18" customFormat="false" ht="12.8" hidden="true" customHeight="false" outlineLevel="0" collapsed="false">
      <c r="A18" s="2" t="n">
        <v>16</v>
      </c>
      <c r="B18" s="2" t="s">
        <v>37</v>
      </c>
      <c r="C18" s="2" t="s">
        <v>38</v>
      </c>
      <c r="D18" s="1"/>
      <c r="E18" s="1"/>
      <c r="F18" s="1"/>
      <c r="G18" s="1"/>
    </row>
    <row r="19" customFormat="false" ht="12.8" hidden="true" customHeight="false" outlineLevel="0" collapsed="false">
      <c r="A19" s="2" t="n">
        <v>17</v>
      </c>
      <c r="B19" s="2" t="s">
        <v>39</v>
      </c>
      <c r="C19" s="2" t="s">
        <v>40</v>
      </c>
      <c r="D19" s="1"/>
      <c r="E19" s="1"/>
      <c r="F19" s="1"/>
      <c r="G19" s="1"/>
    </row>
    <row r="20" customFormat="false" ht="23.85" hidden="false" customHeight="false" outlineLevel="0" collapsed="false">
      <c r="A20" s="2" t="n">
        <v>18</v>
      </c>
      <c r="B20" s="2" t="s">
        <v>41</v>
      </c>
      <c r="C20" s="2" t="s">
        <v>42</v>
      </c>
      <c r="D20" s="2" t="n">
        <v>54.377</v>
      </c>
      <c r="E20" s="2" t="n">
        <v>1.583</v>
      </c>
      <c r="F20" s="2" t="n">
        <v>106.73</v>
      </c>
      <c r="G20" s="2" t="n">
        <v>12.396</v>
      </c>
    </row>
    <row r="21" customFormat="false" ht="12.8" hidden="true" customHeight="false" outlineLevel="0" collapsed="false">
      <c r="A21" s="2" t="n">
        <v>19</v>
      </c>
      <c r="B21" s="2" t="s">
        <v>43</v>
      </c>
      <c r="C21" s="2" t="s">
        <v>44</v>
      </c>
      <c r="D21" s="1"/>
      <c r="E21" s="1"/>
      <c r="F21" s="1"/>
      <c r="G21" s="1"/>
    </row>
    <row r="22" customFormat="false" ht="12.8" hidden="true" customHeight="false" outlineLevel="0" collapsed="false">
      <c r="A22" s="2" t="n">
        <v>20</v>
      </c>
      <c r="B22" s="2" t="s">
        <v>45</v>
      </c>
      <c r="C22" s="2" t="s">
        <v>46</v>
      </c>
      <c r="D22" s="1"/>
      <c r="E22" s="1"/>
      <c r="F22" s="1"/>
      <c r="G22" s="1"/>
    </row>
    <row r="23" customFormat="false" ht="12.8" hidden="true" customHeight="false" outlineLevel="0" collapsed="false">
      <c r="A23" s="2" t="n">
        <v>21</v>
      </c>
      <c r="B23" s="2" t="s">
        <v>47</v>
      </c>
      <c r="C23" s="2" t="s">
        <v>48</v>
      </c>
      <c r="D23" s="1"/>
      <c r="E23" s="1"/>
      <c r="F23" s="1"/>
      <c r="G23" s="1"/>
    </row>
    <row r="24" customFormat="false" ht="36.9" hidden="false" customHeight="false" outlineLevel="0" collapsed="false">
      <c r="A24" s="2" t="n">
        <v>22</v>
      </c>
      <c r="B24" s="2" t="s">
        <v>49</v>
      </c>
      <c r="C24" s="2" t="s">
        <v>50</v>
      </c>
      <c r="D24" s="2" t="n">
        <v>68.927</v>
      </c>
      <c r="E24" s="2" t="n">
        <v>3.229</v>
      </c>
      <c r="F24" s="2" t="n">
        <v>56.627</v>
      </c>
      <c r="G24" s="2" t="n">
        <v>4.919</v>
      </c>
    </row>
    <row r="25" customFormat="false" ht="23.85" hidden="true" customHeight="false" outlineLevel="0" collapsed="false">
      <c r="A25" s="2" t="n">
        <v>23</v>
      </c>
      <c r="B25" s="2" t="s">
        <v>51</v>
      </c>
      <c r="C25" s="2" t="s">
        <v>52</v>
      </c>
      <c r="D25" s="2" t="n">
        <v>568.411</v>
      </c>
      <c r="E25" s="2" t="n">
        <v>39.121</v>
      </c>
      <c r="F25" s="2" t="n">
        <v>10.3954</v>
      </c>
      <c r="G25" s="2" t="n">
        <v>0.682</v>
      </c>
    </row>
    <row r="26" customFormat="false" ht="23.85" hidden="true" customHeight="false" outlineLevel="0" collapsed="false">
      <c r="A26" s="2" t="n">
        <v>24</v>
      </c>
      <c r="B26" s="2" t="s">
        <v>53</v>
      </c>
      <c r="C26" s="2" t="s">
        <v>54</v>
      </c>
      <c r="D26" s="1"/>
      <c r="E26" s="1"/>
      <c r="F26" s="1"/>
      <c r="G26" s="1"/>
    </row>
    <row r="27" customFormat="false" ht="23.85" hidden="false" customHeight="false" outlineLevel="0" collapsed="false">
      <c r="A27" s="2" t="n">
        <v>25</v>
      </c>
      <c r="B27" s="2" t="s">
        <v>55</v>
      </c>
      <c r="C27" s="2" t="s">
        <v>56</v>
      </c>
      <c r="D27" s="2" t="n">
        <v>62.4327</v>
      </c>
      <c r="E27" s="2" t="n">
        <v>1.7125</v>
      </c>
      <c r="F27" s="2" t="n">
        <v>101.34</v>
      </c>
      <c r="G27" s="2" t="n">
        <v>12.857</v>
      </c>
    </row>
    <row r="28" customFormat="false" ht="23.85" hidden="true" customHeight="false" outlineLevel="0" collapsed="false">
      <c r="A28" s="2" t="n">
        <v>26</v>
      </c>
      <c r="B28" s="2" t="s">
        <v>13</v>
      </c>
      <c r="C28" s="2" t="s">
        <v>57</v>
      </c>
      <c r="D28" s="1"/>
      <c r="E28" s="1"/>
      <c r="F28" s="1"/>
      <c r="G28" s="1"/>
    </row>
    <row r="29" customFormat="false" ht="23.85" hidden="true" customHeight="false" outlineLevel="0" collapsed="false">
      <c r="A29" s="2" t="n">
        <v>27</v>
      </c>
      <c r="B29" s="2" t="s">
        <v>58</v>
      </c>
      <c r="C29" s="2" t="s">
        <v>57</v>
      </c>
      <c r="D29" s="1"/>
      <c r="E29" s="1"/>
      <c r="F29" s="1"/>
      <c r="G29" s="1"/>
    </row>
    <row r="30" customFormat="false" ht="23.85" hidden="true" customHeight="false" outlineLevel="0" collapsed="false">
      <c r="A30" s="2" t="n">
        <v>28</v>
      </c>
      <c r="B30" s="2" t="s">
        <v>59</v>
      </c>
      <c r="C30" s="2" t="s">
        <v>60</v>
      </c>
      <c r="D30" s="1"/>
      <c r="E30" s="1"/>
      <c r="F30" s="1"/>
      <c r="G30" s="1"/>
    </row>
    <row r="31" customFormat="false" ht="12.8" hidden="true" customHeight="false" outlineLevel="0" collapsed="false">
      <c r="A31" s="2" t="n">
        <v>29</v>
      </c>
      <c r="B31" s="2" t="s">
        <v>61</v>
      </c>
      <c r="C31" s="2" t="s">
        <v>62</v>
      </c>
      <c r="D31" s="1"/>
      <c r="E31" s="1"/>
      <c r="F31" s="1"/>
      <c r="G31" s="1"/>
    </row>
    <row r="32" customFormat="false" ht="23.85" hidden="false" customHeight="false" outlineLevel="0" collapsed="false">
      <c r="A32" s="2" t="n">
        <v>30</v>
      </c>
      <c r="B32" s="2" t="s">
        <v>63</v>
      </c>
      <c r="C32" s="2" t="s">
        <v>64</v>
      </c>
      <c r="D32" s="2" t="n">
        <v>78.802</v>
      </c>
      <c r="E32" s="2" t="n">
        <v>9.577</v>
      </c>
      <c r="F32" s="2" t="n">
        <v>58.242</v>
      </c>
      <c r="G32" s="2" t="n">
        <v>19.199</v>
      </c>
    </row>
    <row r="33" customFormat="false" ht="25.1" hidden="true" customHeight="false" outlineLevel="0" collapsed="false">
      <c r="A33" s="2" t="n">
        <v>30</v>
      </c>
      <c r="B33" s="2" t="s">
        <v>65</v>
      </c>
      <c r="C33" s="2" t="s">
        <v>66</v>
      </c>
      <c r="D33" s="1"/>
      <c r="E33" s="1"/>
      <c r="F33" s="1"/>
      <c r="G33" s="1"/>
    </row>
    <row r="34" customFormat="false" ht="25.1" hidden="true" customHeight="false" outlineLevel="0" collapsed="false">
      <c r="A34" s="2" t="n">
        <v>31</v>
      </c>
      <c r="B34" s="2" t="s">
        <v>67</v>
      </c>
      <c r="C34" s="2" t="s">
        <v>68</v>
      </c>
      <c r="D34" s="1"/>
      <c r="E34" s="1"/>
      <c r="F34" s="1"/>
      <c r="G34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8" activeCellId="0" sqref="A18"/>
    </sheetView>
  </sheetViews>
  <sheetFormatPr defaultRowHeight="12.8"/>
  <cols>
    <col collapsed="false" hidden="false" max="1" min="1" style="0" width="11.5204081632653"/>
    <col collapsed="false" hidden="false" max="2" min="2" style="0" width="63.6173469387755"/>
    <col collapsed="false" hidden="false" max="3" min="3" style="0" width="11.5204081632653"/>
    <col collapsed="false" hidden="true" max="4" min="4" style="0" width="0"/>
    <col collapsed="false" hidden="false" max="1025" min="5" style="0" width="11.5204081632653"/>
  </cols>
  <sheetData>
    <row r="1" customFormat="false" ht="36.9" hidden="false" customHeight="false" outlineLevel="0" collapsed="false">
      <c r="A1" s="1"/>
      <c r="C1" s="1"/>
      <c r="E1" s="2" t="s">
        <v>69</v>
      </c>
      <c r="F1" s="2"/>
    </row>
    <row r="2" customFormat="false" ht="36.9" hidden="false" customHeight="false" outlineLevel="0" collapsed="false">
      <c r="A2" s="2" t="s">
        <v>1</v>
      </c>
      <c r="C2" s="2" t="s">
        <v>2</v>
      </c>
      <c r="D2" s="2" t="s">
        <v>70</v>
      </c>
      <c r="E2" s="2" t="s">
        <v>71</v>
      </c>
      <c r="F2" s="2" t="s">
        <v>72</v>
      </c>
      <c r="G2" s="2" t="s">
        <v>73</v>
      </c>
      <c r="H2" s="2" t="s">
        <v>74</v>
      </c>
      <c r="I2" s="2" t="s">
        <v>75</v>
      </c>
      <c r="J2" s="2" t="s">
        <v>76</v>
      </c>
      <c r="K2" s="2" t="s">
        <v>77</v>
      </c>
      <c r="L2" s="1" t="s">
        <v>78</v>
      </c>
      <c r="M2" s="1"/>
    </row>
    <row r="3" customFormat="false" ht="23.85" hidden="true" customHeight="false" outlineLevel="0" collapsed="false">
      <c r="A3" s="2" t="n">
        <v>1</v>
      </c>
      <c r="B3" s="2" t="s">
        <v>7</v>
      </c>
      <c r="C3" s="2" t="s">
        <v>8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customFormat="false" ht="23.85" hidden="true" customHeight="false" outlineLevel="0" collapsed="false">
      <c r="A4" s="2" t="n">
        <v>2</v>
      </c>
      <c r="B4" s="2" t="s">
        <v>9</v>
      </c>
      <c r="C4" s="2" t="s">
        <v>10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customFormat="false" ht="23.85" hidden="true" customHeight="false" outlineLevel="0" collapsed="false">
      <c r="A5" s="2" t="n">
        <v>3</v>
      </c>
      <c r="B5" s="2" t="s">
        <v>11</v>
      </c>
      <c r="C5" s="2" t="s">
        <v>12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customFormat="false" ht="23.85" hidden="true" customHeight="false" outlineLevel="0" collapsed="false">
      <c r="A6" s="2" t="n">
        <v>4</v>
      </c>
      <c r="B6" s="2" t="s">
        <v>13</v>
      </c>
      <c r="C6" s="2" t="s">
        <v>14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customFormat="false" ht="25.1" hidden="false" customHeight="false" outlineLevel="0" collapsed="false">
      <c r="A7" s="2" t="n">
        <v>5</v>
      </c>
      <c r="B7" s="2" t="s">
        <v>15</v>
      </c>
      <c r="C7" s="2" t="s">
        <v>16</v>
      </c>
      <c r="D7" s="2" t="s">
        <v>79</v>
      </c>
      <c r="E7" s="2" t="n">
        <v>29.6</v>
      </c>
      <c r="F7" s="2" t="n">
        <v>4</v>
      </c>
      <c r="G7" s="2" t="n">
        <v>29618</v>
      </c>
      <c r="H7" s="2"/>
      <c r="I7" s="2" t="n">
        <v>149800000000</v>
      </c>
      <c r="J7" s="2" t="n">
        <v>800000000</v>
      </c>
      <c r="K7" s="2" t="n">
        <v>23770000000</v>
      </c>
      <c r="L7" s="1" t="n">
        <v>90000000</v>
      </c>
      <c r="M7" s="1"/>
    </row>
    <row r="8" customFormat="false" ht="23.85" hidden="false" customHeight="false" outlineLevel="0" collapsed="false">
      <c r="A8" s="2" t="n">
        <v>6</v>
      </c>
      <c r="B8" s="2" t="s">
        <v>17</v>
      </c>
      <c r="C8" s="2" t="s">
        <v>18</v>
      </c>
      <c r="D8" s="2" t="s">
        <v>80</v>
      </c>
      <c r="E8" s="2" t="n">
        <v>32.5758</v>
      </c>
      <c r="F8" s="2" t="n">
        <f aca="false">2.05*E8/100</f>
        <v>0.6678039</v>
      </c>
      <c r="G8" s="2" t="n">
        <v>16470</v>
      </c>
      <c r="H8" s="2" t="n">
        <f aca="false">0.47*G8/100</f>
        <v>77.409</v>
      </c>
      <c r="I8" s="2" t="n">
        <v>17250666347</v>
      </c>
      <c r="J8" s="2" t="n">
        <f aca="false">0.7*I8/100</f>
        <v>120754664.429</v>
      </c>
      <c r="K8" s="2" t="n">
        <v>918315918</v>
      </c>
      <c r="L8" s="1" t="n">
        <f aca="false">1.28*K8/100</f>
        <v>11754443.7504</v>
      </c>
      <c r="M8" s="1"/>
    </row>
    <row r="9" customFormat="false" ht="12.8" hidden="true" customHeight="false" outlineLevel="0" collapsed="false">
      <c r="A9" s="2" t="n">
        <v>7</v>
      </c>
      <c r="B9" s="2" t="s">
        <v>19</v>
      </c>
      <c r="C9" s="2" t="s">
        <v>20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customFormat="false" ht="12.8" hidden="false" customHeight="false" outlineLevel="0" collapsed="false">
      <c r="A10" s="2" t="n">
        <v>8</v>
      </c>
      <c r="B10" s="2" t="s">
        <v>21</v>
      </c>
      <c r="C10" s="2" t="s">
        <v>22</v>
      </c>
      <c r="D10" s="2" t="s">
        <v>81</v>
      </c>
      <c r="E10" s="2" t="n">
        <v>69.65</v>
      </c>
      <c r="F10" s="2" t="n">
        <f aca="false">4.63*E10/100</f>
        <v>3.224795</v>
      </c>
      <c r="G10" s="2" t="n">
        <v>12112</v>
      </c>
      <c r="H10" s="2"/>
      <c r="I10" s="2"/>
      <c r="J10" s="2"/>
      <c r="K10" s="2" t="n">
        <v>2119978252</v>
      </c>
      <c r="L10" s="1"/>
      <c r="M10" s="1"/>
    </row>
    <row r="11" customFormat="false" ht="12.8" hidden="true" customHeight="false" outlineLevel="0" collapsed="false">
      <c r="A11" s="2" t="n">
        <v>9</v>
      </c>
      <c r="B11" s="2" t="s">
        <v>23</v>
      </c>
      <c r="C11" s="2" t="s">
        <v>24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customFormat="false" ht="25.1" hidden="false" customHeight="false" outlineLevel="0" collapsed="false">
      <c r="A12" s="2" t="n">
        <v>10</v>
      </c>
      <c r="B12" s="2" t="s">
        <v>25</v>
      </c>
      <c r="C12" s="2" t="s">
        <v>26</v>
      </c>
      <c r="D12" s="2" t="s">
        <v>81</v>
      </c>
      <c r="E12" s="2" t="n">
        <v>27.7</v>
      </c>
      <c r="F12" s="2" t="n">
        <f aca="false">4.15*E12/100</f>
        <v>1.14955</v>
      </c>
      <c r="G12" s="2" t="n">
        <v>25000</v>
      </c>
      <c r="H12" s="2"/>
      <c r="I12" s="2"/>
      <c r="J12" s="2"/>
      <c r="K12" s="2" t="n">
        <v>2531634416</v>
      </c>
      <c r="L12" s="1" t="n">
        <f aca="false">0.41*K12/100</f>
        <v>10379701.1056</v>
      </c>
      <c r="M12" s="1"/>
    </row>
    <row r="13" customFormat="false" ht="23.85" hidden="true" customHeight="false" outlineLevel="0" collapsed="false">
      <c r="A13" s="2" t="n">
        <v>11</v>
      </c>
      <c r="B13" s="2" t="s">
        <v>27</v>
      </c>
      <c r="C13" s="2" t="s">
        <v>28</v>
      </c>
      <c r="D13" s="1"/>
      <c r="E13" s="1"/>
      <c r="F13" s="1"/>
      <c r="G13" s="1"/>
      <c r="H13" s="1"/>
      <c r="I13" s="1"/>
      <c r="J13" s="1"/>
      <c r="K13" s="1"/>
      <c r="L13" s="1"/>
      <c r="M13" s="1"/>
    </row>
    <row r="14" customFormat="false" ht="23.85" hidden="false" customHeight="false" outlineLevel="0" collapsed="false">
      <c r="A14" s="2" t="n">
        <v>12</v>
      </c>
      <c r="B14" s="2" t="s">
        <v>29</v>
      </c>
      <c r="C14" s="2" t="s">
        <v>30</v>
      </c>
      <c r="D14" s="2" t="s">
        <v>82</v>
      </c>
      <c r="E14" s="2" t="n">
        <v>16.64</v>
      </c>
      <c r="F14" s="2" t="n">
        <f aca="false">0.31*E14/100</f>
        <v>0.051584</v>
      </c>
      <c r="G14" s="2" t="n">
        <v>29942</v>
      </c>
      <c r="H14" s="2" t="n">
        <f aca="false">0.01*G14/100</f>
        <v>2.9942</v>
      </c>
      <c r="I14" s="2" t="n">
        <v>151897596080</v>
      </c>
      <c r="J14" s="2" t="n">
        <f aca="false">0.28*I14/100</f>
        <v>425313269.024</v>
      </c>
      <c r="K14" s="2" t="n">
        <v>2315532150</v>
      </c>
      <c r="L14" s="1" t="n">
        <f aca="false">0.16*K14/100</f>
        <v>3704851.44</v>
      </c>
      <c r="M14" s="1"/>
    </row>
    <row r="15" customFormat="false" ht="25.1" hidden="false" customHeight="false" outlineLevel="0" collapsed="false">
      <c r="A15" s="2" t="n">
        <v>13</v>
      </c>
      <c r="B15" s="2" t="s">
        <v>31</v>
      </c>
      <c r="C15" s="2" t="s">
        <v>32</v>
      </c>
      <c r="D15" s="2" t="s">
        <v>82</v>
      </c>
      <c r="E15" s="2" t="n">
        <v>31.49</v>
      </c>
      <c r="F15" s="2"/>
      <c r="G15" s="2" t="n">
        <v>16509</v>
      </c>
      <c r="H15" s="2"/>
      <c r="I15" s="2"/>
      <c r="J15" s="2"/>
      <c r="K15" s="2" t="n">
        <v>2358000000</v>
      </c>
      <c r="L15" s="1" t="n">
        <v>6500000000</v>
      </c>
      <c r="M15" s="1"/>
    </row>
    <row r="16" customFormat="false" ht="25.1" hidden="false" customHeight="false" outlineLevel="0" collapsed="false">
      <c r="A16" s="2" t="n">
        <v>14</v>
      </c>
      <c r="B16" s="2" t="s">
        <v>33</v>
      </c>
      <c r="C16" s="2" t="s">
        <v>34</v>
      </c>
      <c r="D16" s="2" t="s">
        <v>83</v>
      </c>
      <c r="E16" s="2" t="n">
        <v>29.73</v>
      </c>
      <c r="F16" s="2" t="n">
        <v>0.8</v>
      </c>
      <c r="G16" s="2" t="n">
        <v>14145</v>
      </c>
      <c r="H16" s="2"/>
      <c r="I16" s="2"/>
      <c r="J16" s="2"/>
      <c r="K16" s="2" t="n">
        <v>0</v>
      </c>
      <c r="L16" s="1"/>
      <c r="M16" s="1"/>
    </row>
    <row r="17" customFormat="false" ht="23.85" hidden="false" customHeight="false" outlineLevel="0" collapsed="false">
      <c r="A17" s="2" t="n">
        <v>15</v>
      </c>
      <c r="B17" s="2" t="s">
        <v>35</v>
      </c>
      <c r="C17" s="2" t="s">
        <v>36</v>
      </c>
      <c r="D17" s="2" t="s">
        <v>83</v>
      </c>
      <c r="E17" s="2" t="n">
        <v>18.19</v>
      </c>
      <c r="F17" s="2" t="n">
        <f aca="false">3*E17/100</f>
        <v>0.5457</v>
      </c>
      <c r="G17" s="2" t="n">
        <v>25168</v>
      </c>
      <c r="H17" s="2"/>
      <c r="I17" s="2" t="n">
        <v>148666657714</v>
      </c>
      <c r="J17" s="2"/>
      <c r="K17" s="2" t="n">
        <v>2307322153</v>
      </c>
      <c r="L17" s="1"/>
      <c r="M17" s="1"/>
    </row>
    <row r="18" customFormat="false" ht="25.1" hidden="false" customHeight="false" outlineLevel="0" collapsed="false">
      <c r="A18" s="2" t="n">
        <v>16</v>
      </c>
      <c r="B18" s="2" t="s">
        <v>37</v>
      </c>
      <c r="C18" s="2" t="s">
        <v>38</v>
      </c>
      <c r="D18" s="2" t="s">
        <v>83</v>
      </c>
      <c r="E18" s="2" t="n">
        <v>32.83</v>
      </c>
      <c r="F18" s="2" t="n">
        <f aca="false">1.52*E18/100</f>
        <v>0.499016</v>
      </c>
      <c r="G18" s="2" t="n">
        <v>21057</v>
      </c>
      <c r="H18" s="2" t="n">
        <f aca="false">0.01*G18/100</f>
        <v>2.1057</v>
      </c>
      <c r="I18" s="2"/>
      <c r="J18" s="2"/>
      <c r="K18" s="2" t="n">
        <v>2156530201</v>
      </c>
      <c r="L18" s="1" t="n">
        <f aca="false">0.17*K18/100</f>
        <v>3666101.3417</v>
      </c>
      <c r="M18" s="1"/>
    </row>
    <row r="19" customFormat="false" ht="12.8" hidden="true" customHeight="false" outlineLevel="0" collapsed="false">
      <c r="A19" s="2" t="n">
        <v>17</v>
      </c>
      <c r="B19" s="2" t="s">
        <v>39</v>
      </c>
      <c r="C19" s="2" t="s">
        <v>40</v>
      </c>
      <c r="D19" s="1"/>
      <c r="E19" s="1"/>
      <c r="F19" s="2" t="n">
        <f aca="false">4.63*E19/100</f>
        <v>0</v>
      </c>
      <c r="G19" s="1"/>
      <c r="H19" s="1"/>
      <c r="I19" s="1"/>
      <c r="J19" s="1"/>
      <c r="K19" s="1"/>
      <c r="L19" s="1"/>
      <c r="M19" s="1"/>
    </row>
    <row r="20" customFormat="false" ht="25.1" hidden="false" customHeight="false" outlineLevel="0" collapsed="false">
      <c r="A20" s="2" t="n">
        <v>18</v>
      </c>
      <c r="B20" s="2" t="s">
        <v>41</v>
      </c>
      <c r="C20" s="2" t="s">
        <v>42</v>
      </c>
      <c r="D20" s="2" t="s">
        <v>81</v>
      </c>
      <c r="E20" s="2" t="n">
        <v>14.84</v>
      </c>
      <c r="F20" s="2" t="n">
        <f aca="false">1.34*E20/100</f>
        <v>0.198856</v>
      </c>
      <c r="G20" s="2" t="n">
        <v>25172</v>
      </c>
      <c r="H20" s="2" t="n">
        <f aca="false">0.28*G20/100</f>
        <v>70.4816</v>
      </c>
      <c r="I20" s="2"/>
      <c r="J20" s="2"/>
      <c r="K20" s="2" t="n">
        <v>2481891508</v>
      </c>
      <c r="L20" s="1" t="n">
        <f aca="false">0.22*K20/100</f>
        <v>5460161.3176</v>
      </c>
      <c r="M20" s="1"/>
    </row>
    <row r="21" customFormat="false" ht="12.8" hidden="true" customHeight="false" outlineLevel="0" collapsed="false">
      <c r="A21" s="2" t="n">
        <v>19</v>
      </c>
      <c r="B21" s="2" t="s">
        <v>43</v>
      </c>
      <c r="C21" s="2" t="s">
        <v>44</v>
      </c>
      <c r="D21" s="1"/>
      <c r="E21" s="1"/>
      <c r="F21" s="1"/>
      <c r="G21" s="1"/>
      <c r="H21" s="1"/>
      <c r="I21" s="1"/>
      <c r="J21" s="1"/>
      <c r="K21" s="1"/>
      <c r="L21" s="1"/>
      <c r="M21" s="1"/>
    </row>
    <row r="22" customFormat="false" ht="12.8" hidden="true" customHeight="false" outlineLevel="0" collapsed="false">
      <c r="A22" s="2" t="n">
        <v>20</v>
      </c>
      <c r="B22" s="2" t="s">
        <v>45</v>
      </c>
      <c r="C22" s="2" t="s">
        <v>46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3" customFormat="false" ht="12.8" hidden="true" customHeight="false" outlineLevel="0" collapsed="false">
      <c r="A23" s="2" t="n">
        <v>21</v>
      </c>
      <c r="B23" s="2" t="s">
        <v>47</v>
      </c>
      <c r="C23" s="2" t="s">
        <v>48</v>
      </c>
      <c r="D23" s="1"/>
      <c r="E23" s="1"/>
      <c r="F23" s="1"/>
      <c r="G23" s="1"/>
      <c r="H23" s="1"/>
      <c r="I23" s="1"/>
      <c r="J23" s="1"/>
      <c r="K23" s="1"/>
      <c r="L23" s="1"/>
      <c r="M23" s="1"/>
    </row>
    <row r="24" customFormat="false" ht="23.85" hidden="true" customHeight="false" outlineLevel="0" collapsed="false">
      <c r="A24" s="2" t="n">
        <v>22</v>
      </c>
      <c r="B24" s="2" t="s">
        <v>49</v>
      </c>
      <c r="C24" s="2" t="s">
        <v>50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customFormat="false" ht="23.85" hidden="true" customHeight="false" outlineLevel="0" collapsed="false">
      <c r="A25" s="2" t="n">
        <v>23</v>
      </c>
      <c r="B25" s="2" t="s">
        <v>51</v>
      </c>
      <c r="C25" s="2" t="s">
        <v>52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 customFormat="false" ht="25.1" hidden="false" customHeight="false" outlineLevel="0" collapsed="false">
      <c r="A26" s="2" t="n">
        <v>24</v>
      </c>
      <c r="B26" s="2" t="s">
        <v>53</v>
      </c>
      <c r="C26" s="2" t="s">
        <v>54</v>
      </c>
      <c r="D26" s="2" t="s">
        <v>80</v>
      </c>
      <c r="E26" s="2" t="n">
        <v>30.86</v>
      </c>
      <c r="F26" s="2"/>
      <c r="G26" s="2" t="n">
        <v>16225</v>
      </c>
      <c r="H26" s="2"/>
      <c r="I26" s="2"/>
      <c r="J26" s="2"/>
      <c r="K26" s="2" t="n">
        <v>2608186738</v>
      </c>
      <c r="L26" s="1"/>
      <c r="M26" s="1"/>
    </row>
    <row r="27" customFormat="false" ht="23.85" hidden="true" customHeight="false" outlineLevel="0" collapsed="false">
      <c r="A27" s="2" t="n">
        <v>25</v>
      </c>
      <c r="B27" s="2" t="s">
        <v>55</v>
      </c>
      <c r="C27" s="2" t="s">
        <v>56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customFormat="false" ht="25.1" hidden="false" customHeight="false" outlineLevel="0" collapsed="false">
      <c r="A28" s="2" t="n">
        <v>26</v>
      </c>
      <c r="B28" s="2" t="s">
        <v>13</v>
      </c>
      <c r="C28" s="2" t="s">
        <v>57</v>
      </c>
      <c r="D28" s="2" t="s">
        <v>80</v>
      </c>
      <c r="E28" s="2" t="n">
        <v>19.88</v>
      </c>
      <c r="F28" s="2"/>
      <c r="G28" s="2" t="n">
        <v>20475</v>
      </c>
      <c r="H28" s="2"/>
      <c r="I28" s="2"/>
      <c r="J28" s="2"/>
      <c r="K28" s="2" t="n">
        <v>1234062095</v>
      </c>
      <c r="L28" s="1"/>
      <c r="M28" s="1"/>
    </row>
    <row r="29" customFormat="false" ht="25.1" hidden="true" customHeight="false" outlineLevel="0" collapsed="false">
      <c r="A29" s="2" t="n">
        <v>27</v>
      </c>
      <c r="B29" s="2" t="s">
        <v>58</v>
      </c>
      <c r="C29" s="2" t="s">
        <v>57</v>
      </c>
      <c r="D29" s="1"/>
      <c r="E29" s="1"/>
      <c r="F29" s="1"/>
      <c r="G29" s="1"/>
      <c r="H29" s="1"/>
      <c r="I29" s="1"/>
      <c r="J29" s="1"/>
      <c r="K29" s="1"/>
      <c r="L29" s="1"/>
      <c r="M29" s="1"/>
    </row>
    <row r="30" customFormat="false" ht="23.85" hidden="true" customHeight="false" outlineLevel="0" collapsed="false">
      <c r="A30" s="2" t="n">
        <v>28</v>
      </c>
      <c r="B30" s="2" t="s">
        <v>59</v>
      </c>
      <c r="C30" s="2" t="s">
        <v>60</v>
      </c>
      <c r="D30" s="1"/>
      <c r="E30" s="1"/>
      <c r="F30" s="1"/>
      <c r="G30" s="1"/>
      <c r="H30" s="1"/>
      <c r="I30" s="1"/>
      <c r="J30" s="1"/>
      <c r="K30" s="1"/>
      <c r="L30" s="1"/>
      <c r="M30" s="1"/>
    </row>
    <row r="31" customFormat="false" ht="12.8" hidden="true" customHeight="false" outlineLevel="0" collapsed="false">
      <c r="A31" s="2" t="n">
        <v>29</v>
      </c>
      <c r="B31" s="2" t="s">
        <v>61</v>
      </c>
      <c r="C31" s="2" t="s">
        <v>62</v>
      </c>
      <c r="D31" s="1"/>
      <c r="E31" s="1"/>
      <c r="F31" s="1"/>
      <c r="G31" s="1"/>
      <c r="H31" s="1"/>
      <c r="I31" s="1"/>
      <c r="J31" s="1"/>
      <c r="K31" s="1"/>
      <c r="L31" s="1"/>
      <c r="M31" s="1"/>
    </row>
    <row r="32" customFormat="false" ht="23.85" hidden="true" customHeight="false" outlineLevel="0" collapsed="false">
      <c r="A32" s="2" t="n">
        <v>30</v>
      </c>
      <c r="B32" s="2" t="s">
        <v>63</v>
      </c>
      <c r="C32" s="2" t="s">
        <v>64</v>
      </c>
      <c r="D32" s="1"/>
      <c r="E32" s="1"/>
      <c r="F32" s="1"/>
      <c r="G32" s="1"/>
      <c r="H32" s="1"/>
      <c r="I32" s="1"/>
      <c r="J32" s="1"/>
      <c r="K32" s="1"/>
      <c r="L32" s="1"/>
      <c r="M32" s="1"/>
    </row>
    <row r="33" customFormat="false" ht="25.1" hidden="true" customHeight="false" outlineLevel="0" collapsed="false">
      <c r="A33" s="2" t="n">
        <v>30</v>
      </c>
      <c r="B33" s="2" t="s">
        <v>65</v>
      </c>
      <c r="C33" s="2" t="s">
        <v>66</v>
      </c>
      <c r="D33" s="1"/>
      <c r="E33" s="1"/>
      <c r="F33" s="1"/>
      <c r="G33" s="1"/>
      <c r="H33" s="1"/>
      <c r="I33" s="1"/>
      <c r="J33" s="1"/>
      <c r="K33" s="1"/>
      <c r="L33" s="1"/>
      <c r="M33" s="1"/>
    </row>
    <row r="34" customFormat="false" ht="25.1" hidden="true" customHeight="false" outlineLevel="0" collapsed="false">
      <c r="A34" s="2" t="n">
        <v>31</v>
      </c>
      <c r="B34" s="2" t="s">
        <v>67</v>
      </c>
      <c r="C34" s="2" t="s">
        <v>68</v>
      </c>
      <c r="D34" s="1"/>
      <c r="E34" s="1"/>
      <c r="F34" s="1"/>
      <c r="G34" s="1"/>
      <c r="H34" s="1"/>
      <c r="I34" s="1"/>
      <c r="J34" s="1"/>
      <c r="K34" s="1"/>
      <c r="L34" s="1"/>
      <c r="M34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windowProtection="false" showFormulas="false" showGridLines="true" showRowColHeaders="true" showZeros="true" rightToLeft="false" tabSelected="false" showOutlineSymbols="true" defaultGridColor="true" view="normal" topLeftCell="A60" colorId="64" zoomScale="95" zoomScaleNormal="95" zoomScalePageLayoutView="100" workbookViewId="0">
      <selection pane="topLeft" activeCell="A18" activeCellId="0" sqref="A18"/>
    </sheetView>
  </sheetViews>
  <sheetFormatPr defaultRowHeight="12.8"/>
  <cols>
    <col collapsed="false" hidden="false" max="1" min="1" style="0" width="11.5204081632653"/>
    <col collapsed="false" hidden="false" max="2" min="2" style="0" width="63.6173469387755"/>
    <col collapsed="false" hidden="false" max="3" min="3" style="0" width="11.5204081632653"/>
    <col collapsed="false" hidden="true" max="4" min="4" style="0" width="0"/>
    <col collapsed="false" hidden="false" max="1025" min="5" style="0" width="11.5204081632653"/>
  </cols>
  <sheetData>
    <row r="1" customFormat="false" ht="36.9" hidden="false" customHeight="false" outlineLevel="0" collapsed="false">
      <c r="A1" s="1"/>
      <c r="C1" s="1"/>
      <c r="D1" s="2" t="s">
        <v>84</v>
      </c>
    </row>
    <row r="2" customFormat="false" ht="36.9" hidden="false" customHeight="false" outlineLevel="0" collapsed="false">
      <c r="A2" s="2" t="s">
        <v>1</v>
      </c>
      <c r="C2" s="2" t="s">
        <v>2</v>
      </c>
      <c r="D2" s="2" t="s">
        <v>70</v>
      </c>
      <c r="E2" s="2" t="s">
        <v>85</v>
      </c>
      <c r="F2" s="2" t="s">
        <v>86</v>
      </c>
      <c r="G2" s="2" t="s">
        <v>87</v>
      </c>
      <c r="H2" s="2" t="s">
        <v>88</v>
      </c>
      <c r="I2" s="2" t="s">
        <v>89</v>
      </c>
      <c r="J2" s="2" t="s">
        <v>90</v>
      </c>
      <c r="K2" s="2" t="s">
        <v>91</v>
      </c>
      <c r="L2" s="2" t="s">
        <v>92</v>
      </c>
      <c r="M2" s="0" t="s">
        <v>93</v>
      </c>
    </row>
    <row r="3" customFormat="false" ht="23.85" hidden="true" customHeight="false" outlineLevel="0" collapsed="false">
      <c r="A3" s="2" t="n">
        <v>1</v>
      </c>
      <c r="B3" s="2" t="s">
        <v>7</v>
      </c>
      <c r="C3" s="2" t="s">
        <v>8</v>
      </c>
      <c r="D3" s="1"/>
      <c r="E3" s="1"/>
      <c r="F3" s="1"/>
      <c r="G3" s="1"/>
      <c r="H3" s="1"/>
      <c r="I3" s="1"/>
      <c r="J3" s="1"/>
      <c r="K3" s="1"/>
      <c r="L3" s="1"/>
    </row>
    <row r="4" customFormat="false" ht="23.85" hidden="true" customHeight="false" outlineLevel="0" collapsed="false">
      <c r="A4" s="2" t="n">
        <v>2</v>
      </c>
      <c r="B4" s="2" t="s">
        <v>9</v>
      </c>
      <c r="C4" s="2" t="s">
        <v>10</v>
      </c>
      <c r="D4" s="1"/>
      <c r="E4" s="1"/>
      <c r="F4" s="1"/>
      <c r="G4" s="1"/>
      <c r="H4" s="1"/>
      <c r="I4" s="1"/>
      <c r="J4" s="1"/>
      <c r="K4" s="1"/>
      <c r="L4" s="1"/>
    </row>
    <row r="5" customFormat="false" ht="23.85" hidden="true" customHeight="false" outlineLevel="0" collapsed="false">
      <c r="A5" s="2" t="n">
        <v>3</v>
      </c>
      <c r="B5" s="2" t="s">
        <v>11</v>
      </c>
      <c r="C5" s="2" t="s">
        <v>12</v>
      </c>
      <c r="D5" s="1"/>
      <c r="E5" s="1"/>
      <c r="F5" s="1"/>
      <c r="G5" s="1"/>
      <c r="H5" s="1"/>
      <c r="I5" s="1"/>
      <c r="J5" s="1"/>
      <c r="K5" s="1"/>
      <c r="L5" s="1"/>
    </row>
    <row r="6" customFormat="false" ht="23.85" hidden="true" customHeight="false" outlineLevel="0" collapsed="false">
      <c r="A6" s="2" t="n">
        <v>4</v>
      </c>
      <c r="B6" s="2" t="s">
        <v>13</v>
      </c>
      <c r="C6" s="2" t="s">
        <v>14</v>
      </c>
      <c r="D6" s="1"/>
      <c r="E6" s="1"/>
      <c r="F6" s="1"/>
      <c r="G6" s="1"/>
      <c r="H6" s="1"/>
      <c r="I6" s="1"/>
      <c r="J6" s="1"/>
      <c r="K6" s="1"/>
      <c r="L6" s="1"/>
    </row>
    <row r="7" customFormat="false" ht="25.1" hidden="false" customHeight="false" outlineLevel="0" collapsed="false">
      <c r="A7" s="2" t="n">
        <v>5</v>
      </c>
      <c r="B7" s="2" t="s">
        <v>15</v>
      </c>
      <c r="C7" s="2" t="s">
        <v>16</v>
      </c>
      <c r="D7" s="2" t="s">
        <v>82</v>
      </c>
      <c r="E7" s="2" t="n">
        <v>7.45</v>
      </c>
      <c r="F7" s="2" t="n">
        <v>7.98</v>
      </c>
      <c r="G7" s="2" t="n">
        <v>0.8</v>
      </c>
      <c r="H7" s="2" t="n">
        <v>1836.6</v>
      </c>
      <c r="I7" s="2" t="n">
        <v>1780</v>
      </c>
      <c r="J7" s="2" t="n">
        <v>75</v>
      </c>
      <c r="K7" s="2" t="n">
        <v>2435.4</v>
      </c>
      <c r="L7" s="2" t="n">
        <v>2360</v>
      </c>
      <c r="M7" s="0" t="n">
        <v>110</v>
      </c>
    </row>
    <row r="8" customFormat="false" ht="25.1" hidden="false" customHeight="false" outlineLevel="0" collapsed="false">
      <c r="A8" s="2" t="n">
        <v>6</v>
      </c>
      <c r="B8" s="2" t="s">
        <v>17</v>
      </c>
      <c r="C8" s="2" t="s">
        <v>18</v>
      </c>
      <c r="D8" s="2" t="s">
        <v>94</v>
      </c>
      <c r="E8" s="2" t="n">
        <v>13.2</v>
      </c>
      <c r="F8" s="2" t="n">
        <v>13.7</v>
      </c>
      <c r="G8" s="2" t="n">
        <v>0.2</v>
      </c>
      <c r="H8" s="2" t="n">
        <v>14</v>
      </c>
      <c r="I8" s="2" t="n">
        <v>13.8</v>
      </c>
      <c r="J8" s="2" t="n">
        <v>0.4</v>
      </c>
      <c r="K8" s="2" t="n">
        <v>93</v>
      </c>
      <c r="L8" s="2" t="n">
        <v>92.1</v>
      </c>
      <c r="M8" s="0" t="n">
        <v>0.8</v>
      </c>
    </row>
    <row r="9" customFormat="false" ht="12.8" hidden="false" customHeight="false" outlineLevel="0" collapsed="false">
      <c r="A9" s="2" t="n">
        <v>7</v>
      </c>
      <c r="B9" s="2" t="s">
        <v>19</v>
      </c>
      <c r="C9" s="2" t="s">
        <v>20</v>
      </c>
      <c r="D9" s="2" t="s">
        <v>95</v>
      </c>
      <c r="E9" s="2" t="n">
        <v>7.7</v>
      </c>
      <c r="F9" s="2" t="n">
        <v>7.9</v>
      </c>
      <c r="G9" s="2" t="n">
        <v>0.3</v>
      </c>
      <c r="H9" s="2" t="n">
        <v>1678</v>
      </c>
      <c r="I9" s="2" t="n">
        <v>1627.3</v>
      </c>
      <c r="J9" s="2" t="n">
        <v>67.1</v>
      </c>
      <c r="K9" s="2" t="n">
        <v>3916</v>
      </c>
      <c r="L9" s="2" t="n">
        <v>3702.8</v>
      </c>
      <c r="M9" s="0" t="n">
        <v>72.7</v>
      </c>
    </row>
    <row r="10" customFormat="false" ht="12.8" hidden="true" customHeight="false" outlineLevel="0" collapsed="false">
      <c r="A10" s="2" t="n">
        <v>8</v>
      </c>
      <c r="B10" s="2" t="s">
        <v>21</v>
      </c>
      <c r="C10" s="2" t="s">
        <v>22</v>
      </c>
      <c r="D10" s="1"/>
      <c r="E10" s="1"/>
      <c r="F10" s="1"/>
      <c r="G10" s="1"/>
      <c r="H10" s="1"/>
      <c r="I10" s="1"/>
      <c r="J10" s="1"/>
      <c r="K10" s="1"/>
      <c r="L10" s="1"/>
    </row>
    <row r="11" customFormat="false" ht="12.8" hidden="true" customHeight="false" outlineLevel="0" collapsed="false">
      <c r="A11" s="2" t="n">
        <v>9</v>
      </c>
      <c r="B11" s="2" t="s">
        <v>23</v>
      </c>
      <c r="C11" s="2" t="s">
        <v>24</v>
      </c>
      <c r="D11" s="1"/>
      <c r="E11" s="1"/>
      <c r="F11" s="1"/>
      <c r="G11" s="1"/>
      <c r="H11" s="1"/>
      <c r="I11" s="1"/>
      <c r="J11" s="1"/>
      <c r="K11" s="1"/>
      <c r="L11" s="1"/>
    </row>
    <row r="12" customFormat="false" ht="23.85" hidden="true" customHeight="false" outlineLevel="0" collapsed="false">
      <c r="A12" s="2" t="n">
        <v>10</v>
      </c>
      <c r="B12" s="2" t="s">
        <v>25</v>
      </c>
      <c r="C12" s="2" t="s">
        <v>26</v>
      </c>
      <c r="D12" s="1"/>
      <c r="E12" s="1"/>
      <c r="F12" s="1"/>
      <c r="G12" s="1"/>
      <c r="H12" s="1"/>
      <c r="I12" s="1"/>
      <c r="J12" s="1"/>
      <c r="K12" s="1"/>
      <c r="L12" s="1"/>
    </row>
    <row r="13" customFormat="false" ht="23.85" hidden="true" customHeight="false" outlineLevel="0" collapsed="false">
      <c r="A13" s="2" t="n">
        <v>11</v>
      </c>
      <c r="B13" s="2" t="s">
        <v>27</v>
      </c>
      <c r="C13" s="2" t="s">
        <v>28</v>
      </c>
      <c r="D13" s="1"/>
      <c r="E13" s="1"/>
      <c r="F13" s="1"/>
      <c r="G13" s="1"/>
      <c r="H13" s="1"/>
      <c r="I13" s="1"/>
      <c r="J13" s="1"/>
      <c r="K13" s="1"/>
      <c r="L13" s="1"/>
    </row>
    <row r="14" customFormat="false" ht="23.85" hidden="false" customHeight="false" outlineLevel="0" collapsed="false">
      <c r="A14" s="2" t="n">
        <v>12</v>
      </c>
      <c r="B14" s="2" t="s">
        <v>29</v>
      </c>
      <c r="C14" s="2" t="s">
        <v>30</v>
      </c>
      <c r="D14" s="2" t="s">
        <v>82</v>
      </c>
      <c r="E14" s="2" t="n">
        <v>8.7</v>
      </c>
      <c r="F14" s="2" t="n">
        <v>36.3</v>
      </c>
      <c r="G14" s="2" t="n">
        <v>17.44</v>
      </c>
      <c r="H14" s="2" t="n">
        <v>1242</v>
      </c>
      <c r="I14" s="2" t="n">
        <v>1085</v>
      </c>
      <c r="J14" s="2" t="n">
        <v>275</v>
      </c>
      <c r="K14" s="2" t="n">
        <v>2268</v>
      </c>
      <c r="L14" s="2" t="n">
        <v>2021</v>
      </c>
      <c r="M14" s="0" t="n">
        <v>223</v>
      </c>
    </row>
    <row r="15" customFormat="false" ht="23.85" hidden="false" customHeight="false" outlineLevel="0" collapsed="false">
      <c r="A15" s="2" t="n">
        <v>13</v>
      </c>
      <c r="B15" s="2" t="s">
        <v>31</v>
      </c>
      <c r="C15" s="2" t="s">
        <v>32</v>
      </c>
      <c r="D15" s="2" t="s">
        <v>82</v>
      </c>
      <c r="E15" s="2" t="n">
        <v>10.194</v>
      </c>
      <c r="F15" s="2" t="n">
        <v>10.46</v>
      </c>
      <c r="G15" s="2" t="n">
        <v>0.33</v>
      </c>
      <c r="H15" s="2" t="n">
        <v>1862.8</v>
      </c>
      <c r="I15" s="2" t="n">
        <v>1840</v>
      </c>
      <c r="J15" s="2" t="n">
        <v>17</v>
      </c>
      <c r="K15" s="2" t="n">
        <v>3212.8</v>
      </c>
      <c r="L15" s="2" t="n">
        <v>3144.46</v>
      </c>
      <c r="M15" s="0" t="n">
        <v>72.96</v>
      </c>
    </row>
    <row r="16" customFormat="false" ht="25.1" hidden="false" customHeight="false" outlineLevel="0" collapsed="false">
      <c r="A16" s="2" t="n">
        <v>14</v>
      </c>
      <c r="B16" s="2" t="s">
        <v>33</v>
      </c>
      <c r="C16" s="2" t="s">
        <v>34</v>
      </c>
      <c r="D16" s="2" t="s">
        <v>83</v>
      </c>
      <c r="E16" s="2" t="n">
        <v>60.5</v>
      </c>
      <c r="F16" s="2" t="n">
        <v>89.6</v>
      </c>
      <c r="G16" s="2" t="n">
        <v>29.12</v>
      </c>
      <c r="H16" s="2" t="n">
        <v>1020</v>
      </c>
      <c r="I16" s="2" t="n">
        <v>641</v>
      </c>
      <c r="J16" s="2" t="n">
        <v>362</v>
      </c>
      <c r="K16" s="2" t="n">
        <v>3103</v>
      </c>
      <c r="L16" s="2" t="n">
        <v>2781</v>
      </c>
      <c r="M16" s="0" t="n">
        <v>336</v>
      </c>
    </row>
    <row r="17" customFormat="false" ht="23.85" hidden="false" customHeight="false" outlineLevel="0" collapsed="false">
      <c r="A17" s="2" t="n">
        <v>15</v>
      </c>
      <c r="B17" s="2" t="s">
        <v>35</v>
      </c>
      <c r="C17" s="2" t="s">
        <v>36</v>
      </c>
      <c r="D17" s="2" t="s">
        <v>83</v>
      </c>
      <c r="E17" s="2" t="n">
        <v>7.3</v>
      </c>
      <c r="F17" s="2" t="n">
        <v>7.6</v>
      </c>
      <c r="G17" s="2"/>
      <c r="H17" s="2" t="n">
        <v>1825</v>
      </c>
      <c r="I17" s="2" t="n">
        <v>1758.2</v>
      </c>
      <c r="J17" s="2"/>
      <c r="K17" s="2" t="n">
        <v>4290</v>
      </c>
      <c r="L17" s="2" t="n">
        <v>4031.4</v>
      </c>
    </row>
    <row r="18" customFormat="false" ht="25.1" hidden="false" customHeight="false" outlineLevel="0" collapsed="false">
      <c r="A18" s="2" t="n">
        <v>16</v>
      </c>
      <c r="B18" s="2" t="s">
        <v>37</v>
      </c>
      <c r="C18" s="2" t="s">
        <v>38</v>
      </c>
      <c r="D18" s="2" t="s">
        <v>83</v>
      </c>
      <c r="E18" s="2" t="n">
        <v>121.1</v>
      </c>
      <c r="F18" s="2" t="n">
        <v>123.7</v>
      </c>
      <c r="G18" s="2"/>
      <c r="H18" s="2" t="n">
        <v>11</v>
      </c>
      <c r="I18" s="2" t="n">
        <v>10.9</v>
      </c>
      <c r="J18" s="2"/>
      <c r="K18" s="2" t="n">
        <v>878</v>
      </c>
      <c r="L18" s="2" t="n">
        <v>793.7</v>
      </c>
    </row>
    <row r="19" customFormat="false" ht="12.8" hidden="true" customHeight="false" outlineLevel="0" collapsed="false">
      <c r="A19" s="2" t="n">
        <v>17</v>
      </c>
      <c r="B19" s="2" t="s">
        <v>39</v>
      </c>
      <c r="C19" s="2" t="s">
        <v>40</v>
      </c>
      <c r="D19" s="1"/>
      <c r="E19" s="1"/>
      <c r="F19" s="1"/>
      <c r="G19" s="1"/>
      <c r="H19" s="1"/>
      <c r="I19" s="1"/>
      <c r="J19" s="1"/>
      <c r="K19" s="1"/>
      <c r="L19" s="1"/>
    </row>
    <row r="20" customFormat="false" ht="23.85" hidden="true" customHeight="false" outlineLevel="0" collapsed="false">
      <c r="A20" s="2" t="n">
        <v>18</v>
      </c>
      <c r="B20" s="2" t="s">
        <v>41</v>
      </c>
      <c r="C20" s="2" t="s">
        <v>42</v>
      </c>
      <c r="D20" s="1"/>
      <c r="E20" s="1"/>
      <c r="F20" s="1"/>
      <c r="G20" s="1"/>
      <c r="H20" s="1"/>
      <c r="I20" s="1"/>
      <c r="J20" s="1"/>
      <c r="K20" s="1"/>
      <c r="L20" s="1"/>
    </row>
    <row r="21" customFormat="false" ht="12.8" hidden="true" customHeight="false" outlineLevel="0" collapsed="false">
      <c r="A21" s="2" t="n">
        <v>19</v>
      </c>
      <c r="B21" s="2" t="s">
        <v>43</v>
      </c>
      <c r="C21" s="2" t="s">
        <v>44</v>
      </c>
      <c r="D21" s="1"/>
      <c r="E21" s="1"/>
      <c r="F21" s="1"/>
      <c r="G21" s="1"/>
      <c r="H21" s="1"/>
      <c r="I21" s="1"/>
      <c r="J21" s="1"/>
      <c r="K21" s="1"/>
      <c r="L21" s="1"/>
    </row>
    <row r="22" customFormat="false" ht="12.8" hidden="true" customHeight="false" outlineLevel="0" collapsed="false">
      <c r="A22" s="2" t="n">
        <v>20</v>
      </c>
      <c r="B22" s="2" t="s">
        <v>45</v>
      </c>
      <c r="C22" s="2" t="s">
        <v>46</v>
      </c>
      <c r="D22" s="1"/>
      <c r="E22" s="1"/>
      <c r="F22" s="1"/>
      <c r="G22" s="1"/>
      <c r="H22" s="1"/>
      <c r="I22" s="1"/>
      <c r="J22" s="1"/>
      <c r="K22" s="1"/>
      <c r="L22" s="1"/>
    </row>
    <row r="23" customFormat="false" ht="12.8" hidden="true" customHeight="false" outlineLevel="0" collapsed="false">
      <c r="A23" s="2" t="n">
        <v>21</v>
      </c>
      <c r="B23" s="2" t="s">
        <v>47</v>
      </c>
      <c r="C23" s="2" t="s">
        <v>48</v>
      </c>
      <c r="D23" s="1"/>
      <c r="E23" s="1"/>
      <c r="F23" s="1"/>
      <c r="G23" s="1"/>
      <c r="H23" s="1"/>
      <c r="I23" s="1"/>
      <c r="J23" s="1"/>
      <c r="K23" s="1"/>
      <c r="L23" s="1"/>
    </row>
    <row r="24" customFormat="false" ht="36.9" hidden="true" customHeight="false" outlineLevel="0" collapsed="false">
      <c r="A24" s="2" t="n">
        <v>22</v>
      </c>
      <c r="B24" s="2" t="s">
        <v>49</v>
      </c>
      <c r="C24" s="2" t="s">
        <v>50</v>
      </c>
      <c r="D24" s="1"/>
      <c r="E24" s="1"/>
      <c r="F24" s="1"/>
      <c r="G24" s="1"/>
      <c r="H24" s="1"/>
      <c r="I24" s="1"/>
      <c r="J24" s="1"/>
      <c r="K24" s="1"/>
      <c r="L24" s="1"/>
    </row>
    <row r="25" customFormat="false" ht="23.85" hidden="true" customHeight="false" outlineLevel="0" collapsed="false">
      <c r="A25" s="2" t="n">
        <v>23</v>
      </c>
      <c r="B25" s="2" t="s">
        <v>51</v>
      </c>
      <c r="C25" s="2" t="s">
        <v>52</v>
      </c>
      <c r="D25" s="1"/>
      <c r="E25" s="1"/>
      <c r="F25" s="1"/>
      <c r="G25" s="1"/>
      <c r="H25" s="1"/>
      <c r="I25" s="1"/>
      <c r="J25" s="1"/>
      <c r="K25" s="1"/>
      <c r="L25" s="1"/>
    </row>
    <row r="26" customFormat="false" ht="23.85" hidden="false" customHeight="false" outlineLevel="0" collapsed="false">
      <c r="A26" s="2" t="n">
        <v>24</v>
      </c>
      <c r="B26" s="2" t="s">
        <v>53</v>
      </c>
      <c r="C26" s="2" t="s">
        <v>54</v>
      </c>
      <c r="D26" s="2" t="s">
        <v>80</v>
      </c>
      <c r="E26" s="2" t="n">
        <v>11.658</v>
      </c>
      <c r="F26" s="2" t="n">
        <v>14.176</v>
      </c>
      <c r="G26" s="2"/>
      <c r="H26" s="2" t="n">
        <v>1589</v>
      </c>
      <c r="I26" s="2" t="n">
        <v>1426.1</v>
      </c>
      <c r="J26" s="2"/>
      <c r="K26" s="2" t="n">
        <v>2660</v>
      </c>
      <c r="L26" s="2" t="n">
        <v>2413.4</v>
      </c>
    </row>
    <row r="27" customFormat="false" ht="23.85" hidden="true" customHeight="false" outlineLevel="0" collapsed="false">
      <c r="A27" s="2" t="n">
        <v>25</v>
      </c>
      <c r="B27" s="2" t="s">
        <v>55</v>
      </c>
      <c r="C27" s="2" t="s">
        <v>56</v>
      </c>
      <c r="D27" s="1"/>
      <c r="E27" s="1"/>
      <c r="F27" s="1"/>
      <c r="G27" s="1"/>
      <c r="H27" s="1"/>
      <c r="I27" s="1"/>
      <c r="J27" s="1"/>
      <c r="K27" s="1"/>
      <c r="L27" s="1"/>
    </row>
    <row r="28" customFormat="false" ht="23.85" hidden="true" customHeight="false" outlineLevel="0" collapsed="false">
      <c r="A28" s="2" t="n">
        <v>26</v>
      </c>
      <c r="B28" s="2" t="s">
        <v>13</v>
      </c>
      <c r="C28" s="2" t="s">
        <v>57</v>
      </c>
      <c r="D28" s="1"/>
      <c r="E28" s="1"/>
      <c r="F28" s="1"/>
      <c r="G28" s="1"/>
      <c r="H28" s="1"/>
      <c r="I28" s="1"/>
      <c r="J28" s="1"/>
      <c r="K28" s="1"/>
      <c r="L28" s="1"/>
    </row>
    <row r="29" customFormat="false" ht="23.85" hidden="false" customHeight="false" outlineLevel="0" collapsed="false">
      <c r="A29" s="2" t="n">
        <v>27</v>
      </c>
      <c r="B29" s="2" t="s">
        <v>58</v>
      </c>
      <c r="C29" s="2" t="s">
        <v>57</v>
      </c>
      <c r="D29" s="2" t="s">
        <v>80</v>
      </c>
      <c r="E29" s="2" t="n">
        <v>5.07</v>
      </c>
      <c r="F29" s="2" t="n">
        <v>7.01</v>
      </c>
      <c r="G29" s="2"/>
      <c r="H29" s="2" t="n">
        <v>1176</v>
      </c>
      <c r="I29" s="2" t="n">
        <v>1103.2</v>
      </c>
      <c r="J29" s="2"/>
      <c r="K29" s="2" t="n">
        <v>2889</v>
      </c>
      <c r="L29" s="2" t="n">
        <v>2742.6</v>
      </c>
    </row>
    <row r="30" customFormat="false" ht="23.85" hidden="true" customHeight="false" outlineLevel="0" collapsed="false">
      <c r="A30" s="2" t="n">
        <v>28</v>
      </c>
      <c r="B30" s="2" t="s">
        <v>59</v>
      </c>
      <c r="C30" s="2" t="s">
        <v>60</v>
      </c>
      <c r="D30" s="1"/>
      <c r="E30" s="1"/>
      <c r="F30" s="1"/>
      <c r="G30" s="1"/>
      <c r="H30" s="1"/>
      <c r="I30" s="1"/>
      <c r="J30" s="1"/>
      <c r="K30" s="1"/>
      <c r="L30" s="1"/>
    </row>
    <row r="31" customFormat="false" ht="12.8" hidden="true" customHeight="false" outlineLevel="0" collapsed="false">
      <c r="A31" s="2" t="n">
        <v>29</v>
      </c>
      <c r="B31" s="2" t="s">
        <v>61</v>
      </c>
      <c r="C31" s="2" t="s">
        <v>62</v>
      </c>
      <c r="D31" s="1"/>
      <c r="E31" s="1"/>
      <c r="F31" s="1"/>
      <c r="G31" s="1"/>
      <c r="H31" s="1"/>
      <c r="I31" s="1"/>
      <c r="J31" s="1"/>
      <c r="K31" s="1"/>
      <c r="L31" s="1"/>
    </row>
    <row r="32" customFormat="false" ht="23.85" hidden="true" customHeight="false" outlineLevel="0" collapsed="false">
      <c r="A32" s="2" t="n">
        <v>30</v>
      </c>
      <c r="B32" s="2" t="s">
        <v>63</v>
      </c>
      <c r="C32" s="2" t="s">
        <v>64</v>
      </c>
      <c r="D32" s="1"/>
      <c r="E32" s="1"/>
      <c r="F32" s="1"/>
      <c r="G32" s="1"/>
      <c r="H32" s="1"/>
      <c r="I32" s="1"/>
      <c r="J32" s="1"/>
      <c r="K32" s="1"/>
      <c r="L32" s="1"/>
    </row>
    <row r="33" customFormat="false" ht="25.1" hidden="false" customHeight="false" outlineLevel="0" collapsed="false">
      <c r="A33" s="2" t="n">
        <v>30</v>
      </c>
      <c r="B33" s="2" t="s">
        <v>65</v>
      </c>
      <c r="C33" s="2" t="s">
        <v>66</v>
      </c>
      <c r="D33" s="2" t="s">
        <v>95</v>
      </c>
      <c r="E33" s="2" t="n">
        <v>23.47</v>
      </c>
      <c r="F33" s="2" t="n">
        <v>25.314</v>
      </c>
      <c r="G33" s="2"/>
      <c r="H33" s="2" t="n">
        <v>93</v>
      </c>
      <c r="I33" s="2" t="n">
        <v>82.1</v>
      </c>
      <c r="J33" s="2" t="n">
        <v>5.54</v>
      </c>
      <c r="K33" s="2" t="n">
        <v>2283</v>
      </c>
      <c r="L33" s="2" t="n">
        <v>2065.64</v>
      </c>
    </row>
    <row r="34" customFormat="false" ht="25.1" hidden="true" customHeight="false" outlineLevel="0" collapsed="false">
      <c r="A34" s="2" t="n">
        <v>31</v>
      </c>
      <c r="B34" s="2" t="s">
        <v>67</v>
      </c>
      <c r="C34" s="2" t="s">
        <v>68</v>
      </c>
      <c r="D34" s="1"/>
      <c r="E34" s="1"/>
      <c r="F34" s="1"/>
      <c r="G34" s="1"/>
      <c r="H34" s="1"/>
      <c r="I34" s="1"/>
      <c r="J34" s="1"/>
      <c r="K34" s="1"/>
      <c r="L34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windowProtection="false" showFormulas="false" showGridLines="true" showRowColHeaders="true" showZeros="true" rightToLeft="false" tabSelected="false" showOutlineSymbols="true" defaultGridColor="true" view="normal" topLeftCell="A32" colorId="64" zoomScale="95" zoomScaleNormal="95" zoomScalePageLayoutView="100" workbookViewId="0">
      <selection pane="topLeft" activeCell="B130" activeCellId="0" sqref="B130"/>
    </sheetView>
  </sheetViews>
  <sheetFormatPr defaultRowHeight="12.8"/>
  <cols>
    <col collapsed="false" hidden="false" max="1" min="1" style="0" width="11.5204081632653"/>
    <col collapsed="false" hidden="false" max="2" min="2" style="0" width="63.6173469387755"/>
    <col collapsed="false" hidden="false" max="3" min="3" style="0" width="11.5204081632653"/>
    <col collapsed="false" hidden="true" max="4" min="4" style="0" width="0"/>
    <col collapsed="false" hidden="false" max="1025" min="5" style="0" width="11.5204081632653"/>
  </cols>
  <sheetData>
    <row r="1" customFormat="false" ht="25.1" hidden="false" customHeight="false" outlineLevel="0" collapsed="false">
      <c r="A1" s="1"/>
      <c r="C1" s="1"/>
      <c r="D1" s="2" t="s">
        <v>96</v>
      </c>
    </row>
    <row r="2" customFormat="false" ht="25.1" hidden="false" customHeight="false" outlineLevel="0" collapsed="false">
      <c r="A2" s="2" t="s">
        <v>1</v>
      </c>
      <c r="C2" s="2" t="s">
        <v>2</v>
      </c>
      <c r="D2" s="2" t="s">
        <v>70</v>
      </c>
      <c r="E2" s="2" t="s">
        <v>97</v>
      </c>
      <c r="F2" s="2" t="s">
        <v>98</v>
      </c>
      <c r="G2" s="2" t="s">
        <v>99</v>
      </c>
      <c r="H2" s="2" t="s">
        <v>100</v>
      </c>
    </row>
    <row r="3" customFormat="false" ht="23.85" hidden="true" customHeight="false" outlineLevel="0" collapsed="false">
      <c r="A3" s="2" t="n">
        <v>1</v>
      </c>
      <c r="B3" s="2" t="s">
        <v>7</v>
      </c>
      <c r="C3" s="2" t="s">
        <v>8</v>
      </c>
      <c r="D3" s="1"/>
      <c r="E3" s="1"/>
      <c r="F3" s="1"/>
      <c r="G3" s="1"/>
      <c r="H3" s="1"/>
    </row>
    <row r="4" customFormat="false" ht="23.85" hidden="true" customHeight="false" outlineLevel="0" collapsed="false">
      <c r="A4" s="2" t="n">
        <v>2</v>
      </c>
      <c r="B4" s="2" t="s">
        <v>9</v>
      </c>
      <c r="C4" s="2" t="s">
        <v>10</v>
      </c>
      <c r="D4" s="1"/>
      <c r="E4" s="1"/>
      <c r="F4" s="1"/>
      <c r="G4" s="1"/>
      <c r="H4" s="1"/>
    </row>
    <row r="5" customFormat="false" ht="23.85" hidden="false" customHeight="false" outlineLevel="0" collapsed="false">
      <c r="A5" s="2" t="n">
        <v>3</v>
      </c>
      <c r="B5" s="2" t="s">
        <v>11</v>
      </c>
      <c r="C5" s="2" t="s">
        <v>12</v>
      </c>
      <c r="D5" s="2" t="s">
        <v>101</v>
      </c>
      <c r="E5" s="2" t="n">
        <v>2.3669</v>
      </c>
      <c r="F5" s="2" t="n">
        <v>2365.136127</v>
      </c>
      <c r="G5" s="2" t="n">
        <v>1975542493</v>
      </c>
      <c r="H5" s="2" t="n">
        <v>235183921</v>
      </c>
    </row>
    <row r="6" customFormat="false" ht="23.85" hidden="false" customHeight="false" outlineLevel="0" collapsed="false">
      <c r="A6" s="2" t="n">
        <v>4</v>
      </c>
      <c r="B6" s="2" t="s">
        <v>13</v>
      </c>
      <c r="C6" s="2" t="s">
        <v>14</v>
      </c>
      <c r="D6" s="2" t="s">
        <v>102</v>
      </c>
      <c r="E6" s="2" t="n">
        <v>9.9518</v>
      </c>
      <c r="F6" s="2" t="n">
        <v>9780.507075</v>
      </c>
      <c r="G6" s="2"/>
      <c r="H6" s="2" t="n">
        <v>974385386</v>
      </c>
    </row>
    <row r="7" customFormat="false" ht="23.85" hidden="true" customHeight="false" outlineLevel="0" collapsed="false">
      <c r="A7" s="2" t="n">
        <v>5</v>
      </c>
      <c r="B7" s="2" t="s">
        <v>15</v>
      </c>
      <c r="C7" s="2" t="s">
        <v>16</v>
      </c>
      <c r="D7" s="1"/>
      <c r="E7" s="1"/>
      <c r="F7" s="1"/>
      <c r="G7" s="1"/>
      <c r="H7" s="1"/>
    </row>
    <row r="8" customFormat="false" ht="23.85" hidden="true" customHeight="false" outlineLevel="0" collapsed="false">
      <c r="A8" s="2" t="n">
        <v>6</v>
      </c>
      <c r="B8" s="2" t="s">
        <v>17</v>
      </c>
      <c r="C8" s="2" t="s">
        <v>18</v>
      </c>
      <c r="D8" s="1"/>
      <c r="E8" s="1"/>
      <c r="F8" s="1"/>
      <c r="G8" s="1"/>
      <c r="H8" s="1"/>
    </row>
    <row r="9" customFormat="false" ht="12.8" hidden="true" customHeight="false" outlineLevel="0" collapsed="false">
      <c r="A9" s="2" t="n">
        <v>7</v>
      </c>
      <c r="B9" s="2" t="s">
        <v>19</v>
      </c>
      <c r="C9" s="2" t="s">
        <v>20</v>
      </c>
      <c r="D9" s="1"/>
      <c r="E9" s="1"/>
      <c r="F9" s="1"/>
      <c r="G9" s="1"/>
      <c r="H9" s="1"/>
    </row>
    <row r="10" customFormat="false" ht="12.8" hidden="true" customHeight="false" outlineLevel="0" collapsed="false">
      <c r="A10" s="2" t="n">
        <v>8</v>
      </c>
      <c r="B10" s="2" t="s">
        <v>21</v>
      </c>
      <c r="C10" s="2" t="s">
        <v>22</v>
      </c>
      <c r="D10" s="1"/>
      <c r="E10" s="1"/>
      <c r="F10" s="1"/>
      <c r="G10" s="1"/>
      <c r="H10" s="1"/>
    </row>
    <row r="11" customFormat="false" ht="12.8" hidden="true" customHeight="false" outlineLevel="0" collapsed="false">
      <c r="A11" s="2" t="n">
        <v>9</v>
      </c>
      <c r="B11" s="2" t="s">
        <v>23</v>
      </c>
      <c r="C11" s="2" t="s">
        <v>24</v>
      </c>
      <c r="D11" s="1"/>
      <c r="E11" s="1"/>
      <c r="F11" s="1"/>
      <c r="G11" s="1"/>
      <c r="H11" s="1"/>
    </row>
    <row r="12" customFormat="false" ht="23.85" hidden="true" customHeight="false" outlineLevel="0" collapsed="false">
      <c r="A12" s="2" t="n">
        <v>10</v>
      </c>
      <c r="B12" s="2" t="s">
        <v>25</v>
      </c>
      <c r="C12" s="2" t="s">
        <v>26</v>
      </c>
      <c r="D12" s="1"/>
      <c r="E12" s="1"/>
      <c r="F12" s="1"/>
      <c r="G12" s="1"/>
      <c r="H12" s="1"/>
    </row>
    <row r="13" customFormat="false" ht="25.1" hidden="false" customHeight="false" outlineLevel="0" collapsed="false">
      <c r="A13" s="2" t="n">
        <v>11</v>
      </c>
      <c r="B13" s="2" t="s">
        <v>27</v>
      </c>
      <c r="C13" s="2" t="s">
        <v>28</v>
      </c>
      <c r="D13" s="2" t="s">
        <v>103</v>
      </c>
      <c r="E13" s="2" t="n">
        <v>2.846095154</v>
      </c>
      <c r="F13" s="2" t="n">
        <v>2629.389573</v>
      </c>
      <c r="G13" s="2"/>
      <c r="H13" s="2" t="n">
        <v>870644555</v>
      </c>
    </row>
    <row r="14" customFormat="false" ht="23.85" hidden="true" customHeight="false" outlineLevel="0" collapsed="false">
      <c r="A14" s="2" t="n">
        <v>12</v>
      </c>
      <c r="B14" s="2" t="s">
        <v>29</v>
      </c>
      <c r="C14" s="2" t="s">
        <v>30</v>
      </c>
      <c r="D14" s="1"/>
      <c r="E14" s="1"/>
      <c r="F14" s="1"/>
      <c r="G14" s="1"/>
      <c r="H14" s="1"/>
    </row>
    <row r="15" customFormat="false" ht="23.85" hidden="true" customHeight="false" outlineLevel="0" collapsed="false">
      <c r="A15" s="2" t="n">
        <v>13</v>
      </c>
      <c r="B15" s="2" t="s">
        <v>31</v>
      </c>
      <c r="C15" s="2" t="s">
        <v>32</v>
      </c>
      <c r="D15" s="1"/>
      <c r="E15" s="1"/>
      <c r="F15" s="1"/>
      <c r="G15" s="1"/>
      <c r="H15" s="1"/>
    </row>
    <row r="16" customFormat="false" ht="12.8" hidden="true" customHeight="false" outlineLevel="0" collapsed="false">
      <c r="A16" s="2" t="n">
        <v>14</v>
      </c>
      <c r="B16" s="2" t="s">
        <v>33</v>
      </c>
      <c r="C16" s="2" t="s">
        <v>34</v>
      </c>
      <c r="D16" s="1"/>
      <c r="E16" s="1"/>
      <c r="F16" s="1"/>
      <c r="G16" s="1"/>
      <c r="H16" s="1"/>
    </row>
    <row r="17" customFormat="false" ht="25.1" hidden="false" customHeight="false" outlineLevel="0" collapsed="false">
      <c r="A17" s="2" t="n">
        <v>15</v>
      </c>
      <c r="B17" s="2" t="s">
        <v>35</v>
      </c>
      <c r="C17" s="2" t="s">
        <v>36</v>
      </c>
      <c r="D17" s="2" t="s">
        <v>104</v>
      </c>
      <c r="E17" s="2" t="n">
        <v>1.780615208</v>
      </c>
      <c r="F17" s="2" t="n">
        <v>1779.277035</v>
      </c>
      <c r="G17" s="2"/>
      <c r="H17" s="2" t="n">
        <v>176929854</v>
      </c>
    </row>
    <row r="18" customFormat="false" ht="12.8" hidden="true" customHeight="false" outlineLevel="0" collapsed="false">
      <c r="A18" s="2" t="n">
        <v>16</v>
      </c>
      <c r="B18" s="2" t="s">
        <v>37</v>
      </c>
      <c r="C18" s="2" t="s">
        <v>38</v>
      </c>
      <c r="D18" s="1"/>
      <c r="E18" s="1"/>
      <c r="F18" s="1"/>
      <c r="G18" s="1"/>
      <c r="H18" s="1"/>
    </row>
    <row r="19" customFormat="false" ht="25.1" hidden="false" customHeight="false" outlineLevel="0" collapsed="false">
      <c r="A19" s="2" t="n">
        <v>17</v>
      </c>
      <c r="B19" s="2" t="s">
        <v>39</v>
      </c>
      <c r="C19" s="2" t="s">
        <v>40</v>
      </c>
      <c r="D19" s="2" t="s">
        <v>104</v>
      </c>
      <c r="E19" s="2" t="n">
        <v>2.805991387</v>
      </c>
      <c r="F19" s="2" t="n">
        <v>2636.488915</v>
      </c>
      <c r="G19" s="2"/>
      <c r="H19" s="2" t="n">
        <v>872975490</v>
      </c>
    </row>
    <row r="20" customFormat="false" ht="23.85" hidden="true" customHeight="false" outlineLevel="0" collapsed="false">
      <c r="A20" s="2" t="n">
        <v>18</v>
      </c>
      <c r="B20" s="2" t="s">
        <v>41</v>
      </c>
      <c r="C20" s="2" t="s">
        <v>42</v>
      </c>
      <c r="D20" s="1"/>
      <c r="E20" s="1"/>
      <c r="F20" s="1"/>
      <c r="G20" s="1"/>
      <c r="H20" s="1"/>
    </row>
    <row r="21" customFormat="false" ht="13.35" hidden="false" customHeight="false" outlineLevel="0" collapsed="false">
      <c r="A21" s="2" t="n">
        <v>19</v>
      </c>
      <c r="B21" s="2" t="s">
        <v>43</v>
      </c>
      <c r="C21" s="2" t="s">
        <v>44</v>
      </c>
      <c r="D21" s="2" t="s">
        <v>103</v>
      </c>
      <c r="E21" s="2" t="n">
        <v>2.939470455</v>
      </c>
      <c r="F21" s="2" t="n">
        <v>2599.674514</v>
      </c>
      <c r="G21" s="2"/>
      <c r="H21" s="2" t="n">
        <v>860820627</v>
      </c>
    </row>
    <row r="22" customFormat="false" ht="12.8" hidden="false" customHeight="false" outlineLevel="0" collapsed="false">
      <c r="A22" s="2" t="n">
        <v>20</v>
      </c>
      <c r="B22" s="2" t="s">
        <v>45</v>
      </c>
      <c r="C22" s="2" t="s">
        <v>46</v>
      </c>
      <c r="D22" s="2" t="s">
        <v>103</v>
      </c>
      <c r="E22" s="2" t="n">
        <v>1.913255332</v>
      </c>
      <c r="F22" s="2" t="n">
        <v>1854.789746</v>
      </c>
      <c r="G22" s="2" t="n">
        <v>1967250506</v>
      </c>
      <c r="H22" s="2" t="n">
        <v>183645061</v>
      </c>
    </row>
    <row r="23" customFormat="false" ht="25.1" hidden="true" customHeight="false" outlineLevel="0" collapsed="false">
      <c r="A23" s="2" t="n">
        <v>21</v>
      </c>
      <c r="B23" s="2" t="s">
        <v>47</v>
      </c>
      <c r="C23" s="2" t="s">
        <v>48</v>
      </c>
      <c r="D23" s="1"/>
      <c r="E23" s="1"/>
      <c r="F23" s="1"/>
      <c r="G23" s="1"/>
      <c r="H23" s="1"/>
    </row>
    <row r="24" customFormat="false" ht="36.9" hidden="true" customHeight="false" outlineLevel="0" collapsed="false">
      <c r="A24" s="2" t="n">
        <v>22</v>
      </c>
      <c r="B24" s="2" t="s">
        <v>49</v>
      </c>
      <c r="C24" s="2" t="s">
        <v>50</v>
      </c>
      <c r="D24" s="2" t="s">
        <v>102</v>
      </c>
      <c r="E24" s="2" t="n">
        <v>0.002921562</v>
      </c>
      <c r="F24" s="2" t="n">
        <v>2.213035</v>
      </c>
      <c r="G24" s="2"/>
      <c r="H24" s="2" t="n">
        <v>215164</v>
      </c>
    </row>
    <row r="25" customFormat="false" ht="25.1" hidden="true" customHeight="false" outlineLevel="0" collapsed="false">
      <c r="A25" s="2" t="n">
        <v>23</v>
      </c>
      <c r="B25" s="2" t="s">
        <v>51</v>
      </c>
      <c r="C25" s="2" t="s">
        <v>52</v>
      </c>
      <c r="D25" s="2" t="s">
        <v>102</v>
      </c>
      <c r="E25" s="2" t="n">
        <v>133.2661823</v>
      </c>
      <c r="F25" s="2" t="n">
        <v>129662.7621</v>
      </c>
      <c r="G25" s="2"/>
      <c r="H25" s="2" t="n">
        <v>58343431876</v>
      </c>
    </row>
    <row r="26" customFormat="false" ht="23.85" hidden="true" customHeight="false" outlineLevel="0" collapsed="false">
      <c r="A26" s="2" t="n">
        <v>24</v>
      </c>
      <c r="B26" s="2" t="s">
        <v>53</v>
      </c>
      <c r="C26" s="2" t="s">
        <v>54</v>
      </c>
      <c r="D26" s="1"/>
      <c r="E26" s="1"/>
      <c r="F26" s="1"/>
      <c r="G26" s="1"/>
      <c r="H26" s="1"/>
    </row>
    <row r="27" customFormat="false" ht="25.1" hidden="false" customHeight="false" outlineLevel="0" collapsed="false">
      <c r="A27" s="2" t="n">
        <v>25</v>
      </c>
      <c r="B27" s="2" t="s">
        <v>55</v>
      </c>
      <c r="C27" s="2" t="s">
        <v>56</v>
      </c>
      <c r="D27" s="2" t="s">
        <v>105</v>
      </c>
      <c r="E27" s="2" t="n">
        <v>2.5843</v>
      </c>
      <c r="F27" s="2" t="n">
        <v>2412.134894</v>
      </c>
      <c r="G27" s="2"/>
      <c r="H27" s="2" t="n">
        <v>257984522</v>
      </c>
    </row>
    <row r="28" customFormat="false" ht="23.85" hidden="true" customHeight="false" outlineLevel="0" collapsed="false">
      <c r="A28" s="2" t="n">
        <v>26</v>
      </c>
      <c r="B28" s="2" t="s">
        <v>13</v>
      </c>
      <c r="C28" s="2" t="s">
        <v>57</v>
      </c>
      <c r="D28" s="1"/>
      <c r="E28" s="1"/>
      <c r="F28" s="1"/>
      <c r="G28" s="1"/>
      <c r="H28" s="1"/>
    </row>
    <row r="29" customFormat="false" ht="23.85" hidden="true" customHeight="false" outlineLevel="0" collapsed="false">
      <c r="A29" s="2" t="n">
        <v>27</v>
      </c>
      <c r="B29" s="2" t="s">
        <v>58</v>
      </c>
      <c r="C29" s="2" t="s">
        <v>57</v>
      </c>
      <c r="D29" s="1"/>
      <c r="E29" s="1"/>
      <c r="F29" s="1"/>
      <c r="G29" s="1"/>
      <c r="H29" s="1"/>
    </row>
    <row r="30" customFormat="false" ht="23.85" hidden="true" customHeight="false" outlineLevel="0" collapsed="false">
      <c r="A30" s="2" t="n">
        <v>28</v>
      </c>
      <c r="B30" s="2" t="s">
        <v>59</v>
      </c>
      <c r="C30" s="2" t="s">
        <v>60</v>
      </c>
      <c r="D30" s="1"/>
      <c r="E30" s="1"/>
      <c r="F30" s="1"/>
      <c r="G30" s="1"/>
      <c r="H30" s="1"/>
    </row>
    <row r="31" customFormat="false" ht="12.8" hidden="true" customHeight="false" outlineLevel="0" collapsed="false">
      <c r="A31" s="2" t="n">
        <v>29</v>
      </c>
      <c r="B31" s="2" t="s">
        <v>61</v>
      </c>
      <c r="C31" s="2" t="s">
        <v>62</v>
      </c>
      <c r="D31" s="1"/>
      <c r="E31" s="1"/>
      <c r="F31" s="1"/>
      <c r="G31" s="1"/>
      <c r="H31" s="1"/>
    </row>
    <row r="32" customFormat="false" ht="25.1" hidden="false" customHeight="false" outlineLevel="0" collapsed="false">
      <c r="A32" s="2" t="n">
        <v>30</v>
      </c>
      <c r="B32" s="2" t="s">
        <v>63</v>
      </c>
      <c r="C32" s="2" t="s">
        <v>64</v>
      </c>
      <c r="D32" s="2" t="s">
        <v>105</v>
      </c>
      <c r="E32" s="2" t="n">
        <v>13.7014</v>
      </c>
      <c r="F32" s="2" t="n">
        <v>13657.7519</v>
      </c>
      <c r="G32" s="2" t="n">
        <v>9983915828</v>
      </c>
      <c r="H32" s="2" t="n">
        <v>1357053828</v>
      </c>
    </row>
    <row r="33" customFormat="false" ht="23.85" hidden="true" customHeight="false" outlineLevel="0" collapsed="false">
      <c r="A33" s="2" t="n">
        <v>30</v>
      </c>
      <c r="B33" s="2" t="s">
        <v>65</v>
      </c>
      <c r="C33" s="2" t="s">
        <v>66</v>
      </c>
      <c r="D33" s="1"/>
      <c r="E33" s="1"/>
      <c r="F33" s="1"/>
      <c r="G33" s="1"/>
      <c r="H33" s="1"/>
    </row>
    <row r="34" customFormat="false" ht="25.1" hidden="false" customHeight="false" outlineLevel="0" collapsed="false">
      <c r="A34" s="2" t="n">
        <v>31</v>
      </c>
      <c r="B34" s="2" t="s">
        <v>67</v>
      </c>
      <c r="C34" s="2" t="s">
        <v>68</v>
      </c>
      <c r="D34" s="2" t="s">
        <v>104</v>
      </c>
      <c r="E34" s="2" t="n">
        <v>11.17657899</v>
      </c>
      <c r="F34" s="2" t="n">
        <v>11089.24383</v>
      </c>
      <c r="G34" s="2"/>
      <c r="H34" s="2" t="n">
        <v>1841118562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4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95" zoomScaleNormal="95" zoomScalePageLayoutView="100" workbookViewId="0">
      <selection pane="topLeft" activeCell="I128" activeCellId="0" sqref="I128"/>
    </sheetView>
  </sheetViews>
  <sheetFormatPr defaultRowHeight="12.8"/>
  <cols>
    <col collapsed="false" hidden="false" max="1" min="1" style="0" width="11.5204081632653"/>
    <col collapsed="false" hidden="false" max="2" min="2" style="0" width="63.6173469387755"/>
    <col collapsed="false" hidden="false" max="3" min="3" style="0" width="11.5204081632653"/>
    <col collapsed="false" hidden="true" max="4" min="4" style="0" width="0"/>
    <col collapsed="false" hidden="false" max="1025" min="5" style="0" width="11.5204081632653"/>
  </cols>
  <sheetData>
    <row r="1" customFormat="false" ht="25.1" hidden="false" customHeight="false" outlineLevel="0" collapsed="false">
      <c r="A1" s="1"/>
      <c r="C1" s="1"/>
      <c r="E1" s="2" t="s">
        <v>106</v>
      </c>
    </row>
    <row r="2" customFormat="false" ht="84.05" hidden="false" customHeight="false" outlineLevel="0" collapsed="false">
      <c r="A2" s="2" t="s">
        <v>1</v>
      </c>
      <c r="C2" s="2" t="s">
        <v>2</v>
      </c>
      <c r="D2" s="2" t="s">
        <v>70</v>
      </c>
      <c r="E2" s="2" t="s">
        <v>107</v>
      </c>
      <c r="F2" s="2" t="s">
        <v>108</v>
      </c>
      <c r="G2" s="2" t="s">
        <v>109</v>
      </c>
      <c r="H2" s="2" t="s">
        <v>110</v>
      </c>
      <c r="I2" s="2" t="s">
        <v>111</v>
      </c>
      <c r="J2" s="2" t="s">
        <v>112</v>
      </c>
    </row>
    <row r="3" customFormat="false" ht="25.1" hidden="true" customHeight="false" outlineLevel="0" collapsed="false">
      <c r="A3" s="2" t="n">
        <v>1</v>
      </c>
      <c r="B3" s="2" t="s">
        <v>7</v>
      </c>
      <c r="C3" s="2" t="s">
        <v>8</v>
      </c>
      <c r="D3" s="1"/>
      <c r="E3" s="1"/>
      <c r="F3" s="1"/>
      <c r="G3" s="1"/>
      <c r="H3" s="1"/>
      <c r="I3" s="1"/>
      <c r="J3" s="1"/>
    </row>
    <row r="4" customFormat="false" ht="25.1" hidden="true" customHeight="false" outlineLevel="0" collapsed="false">
      <c r="A4" s="2" t="n">
        <v>2</v>
      </c>
      <c r="B4" s="2" t="s">
        <v>9</v>
      </c>
      <c r="C4" s="2" t="s">
        <v>10</v>
      </c>
      <c r="D4" s="1"/>
      <c r="E4" s="1"/>
      <c r="F4" s="1"/>
      <c r="G4" s="1"/>
      <c r="H4" s="1"/>
      <c r="I4" s="1"/>
      <c r="J4" s="1"/>
    </row>
    <row r="5" customFormat="false" ht="25.1" hidden="true" customHeight="false" outlineLevel="0" collapsed="false">
      <c r="A5" s="2" t="n">
        <v>3</v>
      </c>
      <c r="B5" s="2" t="s">
        <v>11</v>
      </c>
      <c r="C5" s="2" t="s">
        <v>12</v>
      </c>
      <c r="D5" s="1"/>
      <c r="E5" s="1"/>
      <c r="F5" s="1"/>
      <c r="G5" s="1"/>
      <c r="H5" s="1"/>
      <c r="I5" s="1"/>
      <c r="J5" s="1"/>
    </row>
    <row r="6" customFormat="false" ht="23.85" hidden="false" customHeight="false" outlineLevel="0" collapsed="false">
      <c r="A6" s="2" t="n">
        <v>4</v>
      </c>
      <c r="B6" s="2" t="s">
        <v>13</v>
      </c>
      <c r="C6" s="2" t="s">
        <v>14</v>
      </c>
      <c r="D6" s="2" t="s">
        <v>113</v>
      </c>
      <c r="E6" s="2" t="n">
        <v>8.254946</v>
      </c>
      <c r="F6" s="2" t="n">
        <v>0.002482</v>
      </c>
      <c r="G6" s="2" t="n">
        <v>5.76014</v>
      </c>
      <c r="H6" s="2" t="n">
        <v>0.002445</v>
      </c>
      <c r="I6" s="2" t="n">
        <v>5.645237</v>
      </c>
      <c r="J6" s="2" t="n">
        <v>0.00024</v>
      </c>
    </row>
    <row r="7" customFormat="false" ht="25.1" hidden="true" customHeight="false" outlineLevel="0" collapsed="false">
      <c r="A7" s="2" t="n">
        <v>5</v>
      </c>
      <c r="B7" s="2" t="s">
        <v>15</v>
      </c>
      <c r="C7" s="2" t="s">
        <v>16</v>
      </c>
      <c r="D7" s="1"/>
      <c r="E7" s="1"/>
      <c r="F7" s="1"/>
      <c r="G7" s="1"/>
      <c r="H7" s="1"/>
      <c r="I7" s="1"/>
      <c r="J7" s="1"/>
    </row>
    <row r="8" customFormat="false" ht="25.1" hidden="true" customHeight="false" outlineLevel="0" collapsed="false">
      <c r="A8" s="2" t="n">
        <v>6</v>
      </c>
      <c r="B8" s="2" t="s">
        <v>17</v>
      </c>
      <c r="C8" s="2" t="s">
        <v>18</v>
      </c>
      <c r="D8" s="1"/>
      <c r="E8" s="1"/>
      <c r="F8" s="1"/>
      <c r="G8" s="1"/>
      <c r="H8" s="1"/>
      <c r="I8" s="1"/>
      <c r="J8" s="1"/>
    </row>
    <row r="9" customFormat="false" ht="13.35" hidden="true" customHeight="false" outlineLevel="0" collapsed="false">
      <c r="A9" s="2" t="n">
        <v>7</v>
      </c>
      <c r="B9" s="2" t="s">
        <v>19</v>
      </c>
      <c r="C9" s="2" t="s">
        <v>20</v>
      </c>
      <c r="D9" s="1"/>
      <c r="E9" s="1"/>
      <c r="F9" s="1"/>
      <c r="G9" s="1"/>
      <c r="H9" s="1"/>
      <c r="I9" s="1"/>
      <c r="J9" s="1"/>
    </row>
    <row r="10" customFormat="false" ht="25.1" hidden="true" customHeight="false" outlineLevel="0" collapsed="false">
      <c r="A10" s="2" t="n">
        <v>8</v>
      </c>
      <c r="B10" s="2" t="s">
        <v>21</v>
      </c>
      <c r="C10" s="2" t="s">
        <v>22</v>
      </c>
      <c r="D10" s="1"/>
      <c r="E10" s="1"/>
      <c r="F10" s="1"/>
      <c r="G10" s="1"/>
      <c r="H10" s="1"/>
      <c r="I10" s="1"/>
      <c r="J10" s="1"/>
    </row>
    <row r="11" customFormat="false" ht="13.35" hidden="true" customHeight="false" outlineLevel="0" collapsed="false">
      <c r="A11" s="2" t="n">
        <v>9</v>
      </c>
      <c r="B11" s="2" t="s">
        <v>23</v>
      </c>
      <c r="C11" s="2" t="s">
        <v>24</v>
      </c>
      <c r="D11" s="1"/>
      <c r="E11" s="1"/>
      <c r="F11" s="1"/>
      <c r="G11" s="1"/>
      <c r="H11" s="1"/>
      <c r="I11" s="1"/>
      <c r="J11" s="1"/>
    </row>
    <row r="12" customFormat="false" ht="25.1" hidden="true" customHeight="false" outlineLevel="0" collapsed="false">
      <c r="A12" s="2" t="n">
        <v>10</v>
      </c>
      <c r="B12" s="2" t="s">
        <v>25</v>
      </c>
      <c r="C12" s="2" t="s">
        <v>26</v>
      </c>
      <c r="D12" s="1"/>
      <c r="E12" s="1"/>
      <c r="F12" s="1"/>
      <c r="G12" s="1"/>
      <c r="H12" s="1"/>
      <c r="I12" s="1"/>
      <c r="J12" s="1"/>
    </row>
    <row r="13" customFormat="false" ht="25.1" hidden="false" customHeight="false" outlineLevel="0" collapsed="false">
      <c r="A13" s="2" t="n">
        <v>11</v>
      </c>
      <c r="B13" s="2" t="s">
        <v>27</v>
      </c>
      <c r="C13" s="2" t="s">
        <v>28</v>
      </c>
      <c r="D13" s="2" t="s">
        <v>103</v>
      </c>
      <c r="E13" s="2" t="n">
        <v>21.028388</v>
      </c>
      <c r="F13" s="2" t="n">
        <v>0.004529</v>
      </c>
      <c r="G13" s="2" t="n">
        <v>12.250569</v>
      </c>
      <c r="H13" s="2" t="n">
        <v>0.004466</v>
      </c>
      <c r="I13" s="2" t="n">
        <v>9.427739</v>
      </c>
      <c r="J13" s="2" t="n">
        <v>0.000538</v>
      </c>
    </row>
    <row r="14" customFormat="false" ht="25.1" hidden="true" customHeight="false" outlineLevel="0" collapsed="false">
      <c r="A14" s="2" t="n">
        <v>12</v>
      </c>
      <c r="B14" s="2" t="s">
        <v>29</v>
      </c>
      <c r="C14" s="2" t="s">
        <v>30</v>
      </c>
      <c r="D14" s="1"/>
      <c r="E14" s="1"/>
      <c r="F14" s="1"/>
      <c r="G14" s="1"/>
      <c r="H14" s="1"/>
      <c r="I14" s="1"/>
      <c r="J14" s="1"/>
    </row>
    <row r="15" customFormat="false" ht="25.1" hidden="true" customHeight="false" outlineLevel="0" collapsed="false">
      <c r="A15" s="2" t="n">
        <v>13</v>
      </c>
      <c r="B15" s="2" t="s">
        <v>31</v>
      </c>
      <c r="C15" s="2" t="s">
        <v>32</v>
      </c>
      <c r="D15" s="1"/>
      <c r="E15" s="1"/>
      <c r="F15" s="1"/>
      <c r="G15" s="1"/>
      <c r="H15" s="1"/>
      <c r="I15" s="1"/>
      <c r="J15" s="1"/>
    </row>
    <row r="16" customFormat="false" ht="25.1" hidden="true" customHeight="false" outlineLevel="0" collapsed="false">
      <c r="A16" s="2" t="n">
        <v>14</v>
      </c>
      <c r="B16" s="2" t="s">
        <v>33</v>
      </c>
      <c r="C16" s="2" t="s">
        <v>34</v>
      </c>
      <c r="D16" s="1"/>
      <c r="E16" s="1"/>
      <c r="F16" s="1"/>
      <c r="G16" s="1"/>
      <c r="H16" s="1"/>
      <c r="I16" s="1"/>
      <c r="J16" s="1"/>
    </row>
    <row r="17" customFormat="false" ht="23.85" hidden="false" customHeight="false" outlineLevel="0" collapsed="false">
      <c r="A17" s="2" t="n">
        <v>15</v>
      </c>
      <c r="B17" s="2" t="s">
        <v>35</v>
      </c>
      <c r="C17" s="2" t="s">
        <v>36</v>
      </c>
      <c r="D17" s="2" t="s">
        <v>104</v>
      </c>
      <c r="E17" s="2" t="n">
        <v>10.886877</v>
      </c>
      <c r="F17" s="2" t="n">
        <v>0.003245</v>
      </c>
      <c r="G17" s="2" t="n">
        <v>7.273881</v>
      </c>
      <c r="H17" s="2" t="n">
        <v>0.003013</v>
      </c>
      <c r="I17" s="2" t="n">
        <v>6.991832</v>
      </c>
      <c r="J17" s="2" t="n">
        <v>0.000303</v>
      </c>
    </row>
    <row r="18" customFormat="false" ht="25.1" hidden="true" customHeight="false" outlineLevel="0" collapsed="false">
      <c r="A18" s="2" t="n">
        <v>16</v>
      </c>
      <c r="B18" s="2" t="s">
        <v>37</v>
      </c>
      <c r="C18" s="2" t="s">
        <v>38</v>
      </c>
      <c r="D18" s="1"/>
      <c r="E18" s="1"/>
      <c r="F18" s="1"/>
      <c r="G18" s="1"/>
      <c r="H18" s="1"/>
      <c r="I18" s="1"/>
      <c r="J18" s="1"/>
    </row>
    <row r="19" customFormat="false" ht="12.8" hidden="false" customHeight="false" outlineLevel="0" collapsed="false">
      <c r="A19" s="2" t="n">
        <v>17</v>
      </c>
      <c r="B19" s="2" t="s">
        <v>39</v>
      </c>
      <c r="C19" s="2" t="s">
        <v>40</v>
      </c>
      <c r="D19" s="2" t="s">
        <v>104</v>
      </c>
      <c r="E19" s="2" t="n">
        <v>21.050597</v>
      </c>
      <c r="F19" s="2" t="n">
        <v>0.004468</v>
      </c>
      <c r="G19" s="2" t="n">
        <v>12.270127</v>
      </c>
      <c r="H19" s="2" t="n">
        <v>0.004452</v>
      </c>
      <c r="I19" s="2" t="n">
        <v>9.442025</v>
      </c>
      <c r="J19" s="2" t="n">
        <v>0.000532</v>
      </c>
    </row>
    <row r="20" customFormat="false" ht="25.1" hidden="true" customHeight="false" outlineLevel="0" collapsed="false">
      <c r="A20" s="2" t="n">
        <v>18</v>
      </c>
      <c r="B20" s="2" t="s">
        <v>41</v>
      </c>
      <c r="C20" s="2" t="s">
        <v>42</v>
      </c>
      <c r="D20" s="1"/>
      <c r="E20" s="1"/>
      <c r="F20" s="1"/>
      <c r="G20" s="1"/>
      <c r="H20" s="1"/>
      <c r="I20" s="1"/>
      <c r="J20" s="1"/>
    </row>
    <row r="21" customFormat="false" ht="13.35" hidden="true" customHeight="false" outlineLevel="0" collapsed="false">
      <c r="A21" s="2" t="n">
        <v>19</v>
      </c>
      <c r="B21" s="2" t="s">
        <v>43</v>
      </c>
      <c r="C21" s="2" t="s">
        <v>44</v>
      </c>
      <c r="D21" s="1"/>
      <c r="E21" s="1"/>
      <c r="F21" s="1"/>
      <c r="G21" s="1"/>
      <c r="H21" s="1"/>
      <c r="I21" s="1"/>
      <c r="J21" s="1"/>
    </row>
    <row r="22" customFormat="false" ht="12.8" hidden="false" customHeight="false" outlineLevel="0" collapsed="false">
      <c r="A22" s="2" t="n">
        <v>20</v>
      </c>
      <c r="B22" s="2" t="s">
        <v>45</v>
      </c>
      <c r="C22" s="2" t="s">
        <v>46</v>
      </c>
      <c r="D22" s="2" t="s">
        <v>103</v>
      </c>
      <c r="E22" s="2" t="n">
        <v>12.072436</v>
      </c>
      <c r="F22" s="2" t="n">
        <v>0.003145</v>
      </c>
      <c r="G22" s="2" t="n">
        <v>7.674245</v>
      </c>
      <c r="H22" s="2" t="n">
        <v>0.003098</v>
      </c>
      <c r="I22" s="2" t="n">
        <v>7.147115</v>
      </c>
      <c r="J22" s="2" t="n">
        <v>0.000397</v>
      </c>
    </row>
    <row r="23" customFormat="false" ht="25.1" hidden="true" customHeight="false" outlineLevel="0" collapsed="false">
      <c r="A23" s="2" t="n">
        <v>21</v>
      </c>
      <c r="B23" s="2" t="s">
        <v>47</v>
      </c>
      <c r="C23" s="2" t="s">
        <v>48</v>
      </c>
      <c r="D23" s="1"/>
      <c r="E23" s="1"/>
      <c r="F23" s="1"/>
      <c r="G23" s="1"/>
      <c r="H23" s="1"/>
      <c r="I23" s="1"/>
      <c r="J23" s="1"/>
    </row>
    <row r="24" customFormat="false" ht="23.85" hidden="false" customHeight="false" outlineLevel="0" collapsed="false">
      <c r="A24" s="2" t="n">
        <v>22</v>
      </c>
      <c r="B24" s="2" t="s">
        <v>49</v>
      </c>
      <c r="C24" s="2" t="s">
        <v>50</v>
      </c>
      <c r="D24" s="2" t="s">
        <v>102</v>
      </c>
      <c r="E24" s="2" t="n">
        <v>10.836368</v>
      </c>
      <c r="F24" s="2" t="n">
        <v>0.002975</v>
      </c>
      <c r="G24" s="2" t="n">
        <v>7.2775</v>
      </c>
      <c r="H24" s="2" t="n">
        <v>0.002971</v>
      </c>
      <c r="I24" s="2" t="n">
        <v>6.781425</v>
      </c>
      <c r="J24" s="2" t="n">
        <v>0.000307</v>
      </c>
    </row>
    <row r="25" customFormat="false" ht="23.85" hidden="false" customHeight="false" outlineLevel="0" collapsed="false">
      <c r="A25" s="2" t="n">
        <v>23</v>
      </c>
      <c r="B25" s="2" t="s">
        <v>51</v>
      </c>
      <c r="C25" s="2" t="s">
        <v>52</v>
      </c>
      <c r="D25" s="2" t="s">
        <v>102</v>
      </c>
      <c r="E25" s="2" t="n">
        <v>192.888878</v>
      </c>
      <c r="F25" s="2" t="n">
        <v>0.032364</v>
      </c>
      <c r="G25" s="2" t="n">
        <v>112.523956</v>
      </c>
      <c r="H25" s="2" t="n">
        <v>0.031743</v>
      </c>
      <c r="I25" s="2" t="n">
        <v>86.418031</v>
      </c>
      <c r="J25" s="2" t="n">
        <v>0.004234</v>
      </c>
    </row>
    <row r="26" customFormat="false" ht="25.1" hidden="true" customHeight="false" outlineLevel="0" collapsed="false">
      <c r="A26" s="2" t="n">
        <v>24</v>
      </c>
      <c r="B26" s="2" t="s">
        <v>53</v>
      </c>
      <c r="C26" s="2" t="s">
        <v>54</v>
      </c>
      <c r="D26" s="1"/>
      <c r="E26" s="1"/>
      <c r="F26" s="1"/>
      <c r="G26" s="1"/>
      <c r="H26" s="1"/>
      <c r="I26" s="1"/>
      <c r="J26" s="1"/>
    </row>
    <row r="27" customFormat="false" ht="25.1" hidden="true" customHeight="false" outlineLevel="0" collapsed="false">
      <c r="A27" s="2" t="n">
        <v>25</v>
      </c>
      <c r="B27" s="2" t="s">
        <v>55</v>
      </c>
      <c r="C27" s="2" t="s">
        <v>56</v>
      </c>
      <c r="D27" s="1"/>
      <c r="E27" s="1"/>
      <c r="F27" s="1"/>
      <c r="G27" s="1"/>
      <c r="H27" s="1"/>
      <c r="I27" s="1"/>
      <c r="J27" s="1"/>
    </row>
    <row r="28" customFormat="false" ht="25.1" hidden="true" customHeight="false" outlineLevel="0" collapsed="false">
      <c r="A28" s="2" t="n">
        <v>26</v>
      </c>
      <c r="B28" s="2" t="s">
        <v>13</v>
      </c>
      <c r="C28" s="2" t="s">
        <v>57</v>
      </c>
      <c r="D28" s="1"/>
      <c r="E28" s="1"/>
      <c r="F28" s="1"/>
      <c r="G28" s="1"/>
      <c r="H28" s="1"/>
      <c r="I28" s="1"/>
      <c r="J28" s="1"/>
    </row>
    <row r="29" customFormat="false" ht="25.1" hidden="true" customHeight="false" outlineLevel="0" collapsed="false">
      <c r="A29" s="2" t="n">
        <v>27</v>
      </c>
      <c r="B29" s="2" t="s">
        <v>58</v>
      </c>
      <c r="C29" s="2" t="s">
        <v>57</v>
      </c>
      <c r="D29" s="1"/>
      <c r="E29" s="1"/>
      <c r="F29" s="1"/>
      <c r="G29" s="1"/>
      <c r="H29" s="1"/>
      <c r="I29" s="1"/>
      <c r="J29" s="1"/>
    </row>
    <row r="30" customFormat="false" ht="25.1" hidden="true" customHeight="false" outlineLevel="0" collapsed="false">
      <c r="A30" s="2" t="n">
        <v>28</v>
      </c>
      <c r="B30" s="2" t="s">
        <v>59</v>
      </c>
      <c r="C30" s="2" t="s">
        <v>60</v>
      </c>
      <c r="D30" s="1"/>
      <c r="E30" s="1"/>
      <c r="F30" s="1"/>
      <c r="G30" s="1"/>
      <c r="H30" s="1"/>
      <c r="I30" s="1"/>
      <c r="J30" s="1"/>
    </row>
    <row r="31" customFormat="false" ht="25.1" hidden="true" customHeight="false" outlineLevel="0" collapsed="false">
      <c r="A31" s="2" t="n">
        <v>29</v>
      </c>
      <c r="B31" s="2" t="s">
        <v>61</v>
      </c>
      <c r="C31" s="2" t="s">
        <v>62</v>
      </c>
      <c r="D31" s="1"/>
      <c r="E31" s="1"/>
      <c r="F31" s="1"/>
      <c r="G31" s="1"/>
      <c r="H31" s="1"/>
      <c r="I31" s="1"/>
      <c r="J31" s="1"/>
    </row>
    <row r="32" customFormat="false" ht="25.1" hidden="true" customHeight="false" outlineLevel="0" collapsed="false">
      <c r="A32" s="2" t="n">
        <v>30</v>
      </c>
      <c r="B32" s="2" t="s">
        <v>63</v>
      </c>
      <c r="C32" s="2" t="s">
        <v>64</v>
      </c>
      <c r="D32" s="1"/>
      <c r="E32" s="1"/>
      <c r="F32" s="1"/>
      <c r="G32" s="1"/>
      <c r="H32" s="1"/>
      <c r="I32" s="1"/>
      <c r="J32" s="1"/>
    </row>
    <row r="33" customFormat="false" ht="25.1" hidden="true" customHeight="false" outlineLevel="0" collapsed="false">
      <c r="A33" s="2" t="n">
        <v>30</v>
      </c>
      <c r="B33" s="2" t="s">
        <v>65</v>
      </c>
      <c r="C33" s="2" t="s">
        <v>66</v>
      </c>
      <c r="D33" s="1"/>
      <c r="E33" s="1"/>
      <c r="F33" s="1"/>
      <c r="G33" s="1"/>
      <c r="H33" s="1"/>
      <c r="I33" s="1"/>
      <c r="J33" s="1"/>
    </row>
    <row r="34" customFormat="false" ht="25.1" hidden="false" customHeight="false" outlineLevel="0" collapsed="false">
      <c r="A34" s="2" t="n">
        <v>31</v>
      </c>
      <c r="B34" s="2" t="s">
        <v>67</v>
      </c>
      <c r="C34" s="2" t="s">
        <v>68</v>
      </c>
      <c r="D34" s="2" t="s">
        <v>104</v>
      </c>
      <c r="E34" s="2" t="n">
        <v>108.188342</v>
      </c>
      <c r="F34" s="2" t="n">
        <v>0.01515</v>
      </c>
      <c r="G34" s="2" t="n">
        <v>58.408717</v>
      </c>
      <c r="H34" s="2" t="n">
        <v>0.014385</v>
      </c>
      <c r="I34" s="2" t="n">
        <v>41.649499</v>
      </c>
      <c r="J34" s="2" t="n">
        <v>0.002126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4"/>
  <sheetViews>
    <sheetView windowProtection="false" showFormulas="false" showGridLines="true" showRowColHeaders="true" showZeros="true" rightToLeft="false" tabSelected="false" showOutlineSymbols="true" defaultGridColor="true" view="normal" topLeftCell="A98" colorId="64" zoomScale="95" zoomScaleNormal="95" zoomScalePageLayoutView="100" workbookViewId="0">
      <selection pane="topLeft" activeCell="A125" activeCellId="0" sqref="A125"/>
    </sheetView>
  </sheetViews>
  <sheetFormatPr defaultRowHeight="12.8"/>
  <cols>
    <col collapsed="false" hidden="false" max="1" min="1" style="0" width="11.5204081632653"/>
    <col collapsed="false" hidden="false" max="2" min="2" style="0" width="63.6173469387755"/>
    <col collapsed="false" hidden="false" max="3" min="3" style="0" width="11.5204081632653"/>
    <col collapsed="false" hidden="true" max="4" min="4" style="0" width="0"/>
    <col collapsed="false" hidden="false" max="1025" min="5" style="0" width="11.5204081632653"/>
  </cols>
  <sheetData>
    <row r="1" customFormat="false" ht="36.9" hidden="false" customHeight="false" outlineLevel="0" collapsed="false">
      <c r="A1" s="1"/>
      <c r="C1" s="1"/>
      <c r="E1" s="2" t="s">
        <v>114</v>
      </c>
    </row>
    <row r="2" customFormat="false" ht="36.9" hidden="false" customHeight="false" outlineLevel="0" collapsed="false">
      <c r="A2" s="2" t="s">
        <v>1</v>
      </c>
      <c r="C2" s="2" t="s">
        <v>2</v>
      </c>
      <c r="D2" s="2" t="s">
        <v>70</v>
      </c>
      <c r="E2" s="2" t="s">
        <v>115</v>
      </c>
      <c r="F2" s="2" t="s">
        <v>116</v>
      </c>
      <c r="G2" s="2" t="s">
        <v>117</v>
      </c>
      <c r="H2" s="2" t="s">
        <v>118</v>
      </c>
      <c r="I2" s="2" t="s">
        <v>119</v>
      </c>
      <c r="J2" s="2" t="s">
        <v>120</v>
      </c>
      <c r="K2" s="2" t="s">
        <v>121</v>
      </c>
      <c r="L2" s="2" t="s">
        <v>122</v>
      </c>
      <c r="M2" s="2" t="s">
        <v>123</v>
      </c>
      <c r="N2" s="2" t="s">
        <v>124</v>
      </c>
      <c r="O2" s="2" t="s">
        <v>125</v>
      </c>
      <c r="P2" s="2" t="s">
        <v>126</v>
      </c>
      <c r="Q2" s="2" t="s">
        <v>127</v>
      </c>
      <c r="R2" s="2" t="s">
        <v>128</v>
      </c>
      <c r="S2" s="2" t="s">
        <v>129</v>
      </c>
      <c r="T2" s="2" t="s">
        <v>130</v>
      </c>
    </row>
    <row r="3" customFormat="false" ht="25.1" hidden="true" customHeight="false" outlineLevel="0" collapsed="false">
      <c r="A3" s="2" t="n">
        <v>1</v>
      </c>
      <c r="B3" s="2" t="s">
        <v>7</v>
      </c>
      <c r="C3" s="2" t="s">
        <v>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customFormat="false" ht="25.1" hidden="true" customHeight="false" outlineLevel="0" collapsed="false">
      <c r="A4" s="2" t="n">
        <v>2</v>
      </c>
      <c r="B4" s="2" t="s">
        <v>9</v>
      </c>
      <c r="C4" s="2" t="s">
        <v>10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customFormat="false" ht="25.1" hidden="true" customHeight="false" outlineLevel="0" collapsed="false">
      <c r="A5" s="2" t="n">
        <v>3</v>
      </c>
      <c r="B5" s="2" t="s">
        <v>11</v>
      </c>
      <c r="C5" s="2" t="s">
        <v>12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customFormat="false" ht="25.1" hidden="true" customHeight="false" outlineLevel="0" collapsed="false">
      <c r="A6" s="2" t="n">
        <v>4</v>
      </c>
      <c r="B6" s="2" t="s">
        <v>13</v>
      </c>
      <c r="C6" s="2" t="s">
        <v>14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customFormat="false" ht="25.1" hidden="true" customHeight="false" outlineLevel="0" collapsed="false">
      <c r="A7" s="2" t="n">
        <v>5</v>
      </c>
      <c r="B7" s="2" t="s">
        <v>15</v>
      </c>
      <c r="C7" s="2" t="s">
        <v>16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customFormat="false" ht="25.1" hidden="true" customHeight="false" outlineLevel="0" collapsed="false">
      <c r="A8" s="2" t="n">
        <v>6</v>
      </c>
      <c r="B8" s="2" t="s">
        <v>17</v>
      </c>
      <c r="C8" s="2" t="s">
        <v>18</v>
      </c>
      <c r="D8" s="2" t="s">
        <v>80</v>
      </c>
      <c r="E8" s="2" t="n">
        <v>38.63638721</v>
      </c>
      <c r="F8" s="2" t="n">
        <v>48.79298416</v>
      </c>
      <c r="G8" s="2" t="n">
        <v>10.57417732</v>
      </c>
      <c r="H8" s="2" t="n">
        <v>31.446377</v>
      </c>
      <c r="I8" s="2" t="n">
        <v>45495.01114</v>
      </c>
      <c r="J8" s="2" t="n">
        <v>69634.69276</v>
      </c>
      <c r="K8" s="2" t="n">
        <v>11408.24686</v>
      </c>
      <c r="L8" s="2" t="n">
        <v>53537.78768</v>
      </c>
      <c r="M8" s="2" t="n">
        <v>1.45646933283</v>
      </c>
      <c r="N8" s="2" t="n">
        <v>2.23070552507</v>
      </c>
      <c r="O8" s="2" t="n">
        <v>3.6465753364</v>
      </c>
      <c r="P8" s="2" t="n">
        <v>1.71288173478</v>
      </c>
      <c r="Q8" s="2" t="n">
        <v>2.03526321178</v>
      </c>
      <c r="R8" s="2" t="n">
        <v>2.29901877879</v>
      </c>
      <c r="S8" s="2" t="n">
        <v>4.36433207</v>
      </c>
      <c r="T8" s="2" t="n">
        <v>1.70111918635</v>
      </c>
    </row>
    <row r="9" customFormat="false" ht="13.35" hidden="false" customHeight="false" outlineLevel="0" collapsed="false">
      <c r="A9" s="2" t="n">
        <v>7</v>
      </c>
      <c r="B9" s="2" t="s">
        <v>19</v>
      </c>
      <c r="C9" s="2" t="s">
        <v>20</v>
      </c>
      <c r="D9" s="2" t="s">
        <v>95</v>
      </c>
      <c r="E9" s="2" t="n">
        <v>30.68709593</v>
      </c>
      <c r="F9" s="2" t="n">
        <v>45.73278606</v>
      </c>
      <c r="G9" s="2" t="n">
        <v>10.03978277</v>
      </c>
      <c r="H9" s="2" t="n">
        <v>23.95558501</v>
      </c>
      <c r="I9" s="2" t="n">
        <v>1.267</v>
      </c>
      <c r="J9" s="2" t="n">
        <v>1.811</v>
      </c>
      <c r="K9" s="2" t="n">
        <v>1.114</v>
      </c>
      <c r="L9" s="2" t="n">
        <v>2.545</v>
      </c>
      <c r="M9" s="2" t="n">
        <v>2.867</v>
      </c>
      <c r="N9" s="2" t="n">
        <v>2.908</v>
      </c>
      <c r="O9" s="2" t="n">
        <v>3.009</v>
      </c>
      <c r="P9" s="2" t="n">
        <v>2.867</v>
      </c>
      <c r="Q9" s="2" t="n">
        <v>1.67</v>
      </c>
      <c r="R9" s="2" t="n">
        <v>0.96</v>
      </c>
      <c r="S9" s="2" t="n">
        <v>1.28</v>
      </c>
      <c r="T9" s="2" t="n">
        <v>0.89</v>
      </c>
    </row>
    <row r="10" customFormat="false" ht="25.1" hidden="true" customHeight="false" outlineLevel="0" collapsed="false">
      <c r="A10" s="2" t="n">
        <v>8</v>
      </c>
      <c r="B10" s="2" t="s">
        <v>21</v>
      </c>
      <c r="C10" s="2" t="s">
        <v>22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customFormat="false" ht="13.35" hidden="false" customHeight="false" outlineLevel="0" collapsed="false">
      <c r="A11" s="2" t="n">
        <v>9</v>
      </c>
      <c r="B11" s="2" t="s">
        <v>23</v>
      </c>
      <c r="C11" s="2" t="s">
        <v>24</v>
      </c>
      <c r="D11" s="2" t="s">
        <v>95</v>
      </c>
      <c r="E11" s="2" t="n">
        <v>125.5976589</v>
      </c>
      <c r="F11" s="2" t="n">
        <v>111.6523577</v>
      </c>
      <c r="G11" s="2" t="n">
        <v>12.7589977</v>
      </c>
      <c r="H11" s="2" t="n">
        <v>38.36012319</v>
      </c>
      <c r="I11" s="2" t="n">
        <v>1.008</v>
      </c>
      <c r="J11" s="2" t="n">
        <v>1.354</v>
      </c>
      <c r="K11" s="2" t="n">
        <v>1.072</v>
      </c>
      <c r="L11" s="2" t="n">
        <v>1.68</v>
      </c>
      <c r="M11" s="2" t="n">
        <v>2.658</v>
      </c>
      <c r="N11" s="2" t="n">
        <v>2.658</v>
      </c>
      <c r="O11" s="2" t="n">
        <v>2.657</v>
      </c>
      <c r="P11" s="2" t="n">
        <v>2.657</v>
      </c>
      <c r="Q11" s="2" t="n">
        <v>1.04</v>
      </c>
      <c r="R11" s="2" t="n">
        <v>1.12</v>
      </c>
      <c r="S11" s="2" t="n">
        <v>1.22</v>
      </c>
      <c r="T11" s="2" t="n">
        <v>1.28</v>
      </c>
    </row>
    <row r="12" customFormat="false" ht="25.1" hidden="true" customHeight="false" outlineLevel="0" collapsed="false">
      <c r="A12" s="2" t="n">
        <v>10</v>
      </c>
      <c r="B12" s="2" t="s">
        <v>25</v>
      </c>
      <c r="C12" s="2" t="s">
        <v>26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customFormat="false" ht="25.1" hidden="true" customHeight="false" outlineLevel="0" collapsed="false">
      <c r="A13" s="2" t="n">
        <v>11</v>
      </c>
      <c r="B13" s="2" t="s">
        <v>27</v>
      </c>
      <c r="C13" s="2" t="s">
        <v>28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customFormat="false" ht="25.1" hidden="true" customHeight="false" outlineLevel="0" collapsed="false">
      <c r="A14" s="2" t="n">
        <v>12</v>
      </c>
      <c r="B14" s="2" t="s">
        <v>29</v>
      </c>
      <c r="C14" s="2" t="s">
        <v>30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customFormat="false" ht="25.1" hidden="true" customHeight="false" outlineLevel="0" collapsed="false">
      <c r="A15" s="2" t="n">
        <v>13</v>
      </c>
      <c r="B15" s="2" t="s">
        <v>31</v>
      </c>
      <c r="C15" s="2" t="s">
        <v>32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customFormat="false" ht="25.1" hidden="true" customHeight="false" outlineLevel="0" collapsed="false">
      <c r="A16" s="2" t="n">
        <v>14</v>
      </c>
      <c r="B16" s="2" t="s">
        <v>33</v>
      </c>
      <c r="C16" s="2" t="s">
        <v>34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customFormat="false" ht="25.1" hidden="false" customHeight="false" outlineLevel="0" collapsed="false">
      <c r="A17" s="2" t="n">
        <v>15</v>
      </c>
      <c r="B17" s="2" t="s">
        <v>35</v>
      </c>
      <c r="C17" s="2" t="s">
        <v>36</v>
      </c>
      <c r="D17" s="2" t="s">
        <v>104</v>
      </c>
      <c r="E17" s="2" t="n">
        <v>10.29970084</v>
      </c>
      <c r="F17" s="2" t="n">
        <v>22.67460494</v>
      </c>
      <c r="G17" s="2" t="n">
        <v>86.51650059</v>
      </c>
      <c r="H17" s="2" t="n">
        <v>74.25917966</v>
      </c>
      <c r="I17" s="2" t="n">
        <v>1.186</v>
      </c>
      <c r="J17" s="2" t="n">
        <v>2.429</v>
      </c>
      <c r="K17" s="2" t="n">
        <v>1.015</v>
      </c>
      <c r="L17" s="2" t="n">
        <v>1.165</v>
      </c>
      <c r="M17" s="2" t="n">
        <v>2.922</v>
      </c>
      <c r="N17" s="2" t="n">
        <v>2.429</v>
      </c>
      <c r="O17" s="2" t="n">
        <v>3.023</v>
      </c>
      <c r="P17" s="2" t="n">
        <v>2.908</v>
      </c>
      <c r="Q17" s="2" t="n">
        <v>1.22</v>
      </c>
      <c r="R17" s="2" t="n">
        <v>1.34</v>
      </c>
      <c r="S17" s="2" t="n">
        <v>1.29</v>
      </c>
      <c r="T17" s="2" t="n">
        <v>1.23</v>
      </c>
    </row>
    <row r="18" customFormat="false" ht="25.1" hidden="true" customHeight="false" outlineLevel="0" collapsed="false">
      <c r="A18" s="2" t="n">
        <v>16</v>
      </c>
      <c r="B18" s="2" t="s">
        <v>37</v>
      </c>
      <c r="C18" s="2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customFormat="false" ht="25.1" hidden="false" customHeight="false" outlineLevel="0" collapsed="false">
      <c r="A19" s="2" t="n">
        <v>17</v>
      </c>
      <c r="B19" s="2" t="s">
        <v>39</v>
      </c>
      <c r="C19" s="2" t="s">
        <v>40</v>
      </c>
      <c r="D19" s="2" t="s">
        <v>104</v>
      </c>
      <c r="E19" s="2" t="n">
        <v>12.53140417</v>
      </c>
      <c r="F19" s="2" t="n">
        <v>58.90570496</v>
      </c>
      <c r="G19" s="2" t="n">
        <v>127.021924</v>
      </c>
      <c r="H19" s="2" t="n">
        <v>112.6003579</v>
      </c>
      <c r="I19" s="2" t="n">
        <v>1.105</v>
      </c>
      <c r="J19" s="2" t="n">
        <v>1.457</v>
      </c>
      <c r="K19" s="2" t="n">
        <v>1.008</v>
      </c>
      <c r="L19" s="2" t="n">
        <v>1.356</v>
      </c>
      <c r="M19" s="2" t="n">
        <v>2.654</v>
      </c>
      <c r="N19" s="2" t="n">
        <v>2.657</v>
      </c>
      <c r="O19" s="2" t="n">
        <v>2.657</v>
      </c>
      <c r="P19" s="2" t="n">
        <v>2.658</v>
      </c>
      <c r="Q19" s="2" t="n">
        <v>1.21</v>
      </c>
      <c r="R19" s="2" t="n">
        <v>1.13</v>
      </c>
      <c r="S19" s="2" t="n">
        <v>1.03</v>
      </c>
      <c r="T19" s="2" t="n">
        <v>1.11</v>
      </c>
    </row>
    <row r="20" customFormat="false" ht="25.1" hidden="true" customHeight="false" outlineLevel="0" collapsed="false">
      <c r="A20" s="2" t="n">
        <v>18</v>
      </c>
      <c r="B20" s="2" t="s">
        <v>41</v>
      </c>
      <c r="C20" s="2" t="s">
        <v>42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customFormat="false" ht="13.35" hidden="true" customHeight="false" outlineLevel="0" collapsed="false">
      <c r="A21" s="2" t="n">
        <v>19</v>
      </c>
      <c r="B21" s="2" t="s">
        <v>43</v>
      </c>
      <c r="C21" s="2" t="s">
        <v>44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customFormat="false" ht="25.1" hidden="true" customHeight="false" outlineLevel="0" collapsed="false">
      <c r="A22" s="2" t="n">
        <v>20</v>
      </c>
      <c r="B22" s="2" t="s">
        <v>45</v>
      </c>
      <c r="C22" s="2" t="s">
        <v>46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customFormat="false" ht="25.1" hidden="false" customHeight="false" outlineLevel="0" collapsed="false">
      <c r="A23" s="2" t="n">
        <v>21</v>
      </c>
      <c r="B23" s="2" t="s">
        <v>47</v>
      </c>
      <c r="C23" s="2" t="s">
        <v>48</v>
      </c>
      <c r="D23" s="2" t="s">
        <v>95</v>
      </c>
      <c r="E23" s="2" t="n">
        <v>127.2135043</v>
      </c>
      <c r="F23" s="2" t="n">
        <v>111.6438665</v>
      </c>
      <c r="G23" s="2" t="n">
        <v>14.52054618</v>
      </c>
      <c r="H23" s="2" t="n">
        <v>38.18945062</v>
      </c>
      <c r="I23" s="2" t="n">
        <v>1</v>
      </c>
      <c r="J23" s="2" t="n">
        <v>1.327</v>
      </c>
      <c r="K23" s="2" t="n">
        <v>0.935</v>
      </c>
      <c r="L23" s="2" t="n">
        <v>1.554</v>
      </c>
      <c r="M23" s="2" t="n">
        <v>2.657</v>
      </c>
      <c r="N23" s="2" t="n">
        <v>2.658</v>
      </c>
      <c r="O23" s="2" t="n">
        <v>2.657</v>
      </c>
      <c r="P23" s="2" t="n">
        <v>2.657</v>
      </c>
      <c r="Q23" s="2" t="n">
        <v>1.03</v>
      </c>
      <c r="R23" s="2" t="n">
        <v>1.15</v>
      </c>
      <c r="S23" s="2" t="n">
        <v>1.23</v>
      </c>
      <c r="T23" s="2" t="n">
        <v>1.38</v>
      </c>
    </row>
    <row r="24" customFormat="false" ht="36.9" hidden="true" customHeight="false" outlineLevel="0" collapsed="false">
      <c r="A24" s="2" t="n">
        <v>22</v>
      </c>
      <c r="B24" s="2" t="s">
        <v>49</v>
      </c>
      <c r="C24" s="2" t="s">
        <v>50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customFormat="false" ht="25.1" hidden="true" customHeight="false" outlineLevel="0" collapsed="false">
      <c r="A25" s="2" t="n">
        <v>23</v>
      </c>
      <c r="B25" s="2" t="s">
        <v>51</v>
      </c>
      <c r="C25" s="2" t="s">
        <v>52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customFormat="false" ht="23.85" hidden="false" customHeight="false" outlineLevel="0" collapsed="false">
      <c r="A26" s="2" t="n">
        <v>24</v>
      </c>
      <c r="B26" s="2" t="s">
        <v>53</v>
      </c>
      <c r="C26" s="2" t="s">
        <v>54</v>
      </c>
      <c r="D26" s="2" t="s">
        <v>80</v>
      </c>
      <c r="E26" s="2" t="n">
        <v>31.681</v>
      </c>
      <c r="F26" s="2" t="n">
        <v>53.539</v>
      </c>
      <c r="G26" s="2" t="n">
        <v>10.755</v>
      </c>
      <c r="H26" s="2" t="n">
        <v>30.072</v>
      </c>
      <c r="I26" s="2" t="n">
        <v>1.227</v>
      </c>
      <c r="J26" s="2" t="n">
        <v>1.517</v>
      </c>
      <c r="K26" s="2" t="n">
        <v>1.116</v>
      </c>
      <c r="L26" s="2" t="n">
        <v>1.918</v>
      </c>
      <c r="M26" s="2" t="n">
        <v>2.61</v>
      </c>
      <c r="N26" s="2" t="n">
        <v>2.576</v>
      </c>
      <c r="O26" s="2" t="n">
        <v>2.63</v>
      </c>
      <c r="P26" s="2" t="n">
        <v>2.547</v>
      </c>
      <c r="Q26" s="2" t="n">
        <v>1.91</v>
      </c>
      <c r="R26" s="2" t="n">
        <v>1.08</v>
      </c>
      <c r="S26" s="2" t="n">
        <v>1.37</v>
      </c>
      <c r="T26" s="2" t="n">
        <v>1.07</v>
      </c>
    </row>
    <row r="27" customFormat="false" ht="25.1" hidden="true" customHeight="false" outlineLevel="0" collapsed="false">
      <c r="A27" s="2" t="n">
        <v>25</v>
      </c>
      <c r="B27" s="2" t="s">
        <v>55</v>
      </c>
      <c r="C27" s="2" t="s">
        <v>56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customFormat="false" ht="25.1" hidden="false" customHeight="false" outlineLevel="0" collapsed="false">
      <c r="A28" s="2" t="n">
        <v>26</v>
      </c>
      <c r="B28" s="2" t="s">
        <v>13</v>
      </c>
      <c r="C28" s="2" t="s">
        <v>57</v>
      </c>
      <c r="D28" s="2" t="s">
        <v>80</v>
      </c>
      <c r="E28" s="2" t="n">
        <v>25.38</v>
      </c>
      <c r="F28" s="2" t="n">
        <v>49.935</v>
      </c>
      <c r="G28" s="2" t="n">
        <v>8.723</v>
      </c>
      <c r="H28" s="2" t="n">
        <v>23.755</v>
      </c>
      <c r="I28" s="2" t="n">
        <v>1.027</v>
      </c>
      <c r="J28" s="2" t="n">
        <v>1.341</v>
      </c>
      <c r="K28" s="2" t="n">
        <v>1.068</v>
      </c>
      <c r="L28" s="2" t="n">
        <v>1.602</v>
      </c>
      <c r="M28" s="2" t="n">
        <v>3.42</v>
      </c>
      <c r="N28" s="2" t="n">
        <v>3.43</v>
      </c>
      <c r="O28" s="2" t="n">
        <v>3.408</v>
      </c>
      <c r="P28" s="2" t="n">
        <v>3.448</v>
      </c>
      <c r="Q28" s="2" t="n">
        <v>1.98</v>
      </c>
      <c r="R28" s="2" t="n">
        <v>1.71</v>
      </c>
      <c r="S28" s="2" t="n">
        <v>1.37</v>
      </c>
      <c r="T28" s="2" t="n">
        <v>2.11</v>
      </c>
    </row>
    <row r="29" customFormat="false" ht="25.1" hidden="true" customHeight="false" outlineLevel="0" collapsed="false">
      <c r="A29" s="2" t="n">
        <v>27</v>
      </c>
      <c r="B29" s="2" t="s">
        <v>58</v>
      </c>
      <c r="C29" s="2" t="s">
        <v>57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customFormat="false" ht="25.1" hidden="true" customHeight="false" outlineLevel="0" collapsed="false">
      <c r="A30" s="2" t="n">
        <v>28</v>
      </c>
      <c r="B30" s="2" t="s">
        <v>59</v>
      </c>
      <c r="C30" s="2" t="s">
        <v>60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customFormat="false" ht="25.1" hidden="true" customHeight="false" outlineLevel="0" collapsed="false">
      <c r="A31" s="2" t="n">
        <v>29</v>
      </c>
      <c r="B31" s="2" t="s">
        <v>61</v>
      </c>
      <c r="C31" s="2" t="s">
        <v>62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customFormat="false" ht="25.1" hidden="true" customHeight="false" outlineLevel="0" collapsed="false">
      <c r="A32" s="2" t="n">
        <v>30</v>
      </c>
      <c r="B32" s="2" t="s">
        <v>63</v>
      </c>
      <c r="C32" s="2" t="s">
        <v>64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customFormat="false" ht="25.1" hidden="true" customHeight="false" outlineLevel="0" collapsed="false">
      <c r="A33" s="2" t="n">
        <v>30</v>
      </c>
      <c r="B33" s="2" t="s">
        <v>65</v>
      </c>
      <c r="C33" s="2" t="s">
        <v>66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customFormat="false" ht="25.1" hidden="true" customHeight="false" outlineLevel="0" collapsed="false">
      <c r="A34" s="2" t="n">
        <v>31</v>
      </c>
      <c r="B34" s="2" t="s">
        <v>67</v>
      </c>
      <c r="C34" s="2" t="s">
        <v>68</v>
      </c>
      <c r="D34" s="2" t="s">
        <v>104</v>
      </c>
      <c r="E34" s="2" t="n">
        <v>39.12942893</v>
      </c>
      <c r="F34" s="2" t="n">
        <v>175.6376243</v>
      </c>
      <c r="G34" s="2" t="n">
        <v>215.102165</v>
      </c>
      <c r="H34" s="2" t="n">
        <v>336.9009071</v>
      </c>
      <c r="I34" s="2" t="n">
        <v>1.081</v>
      </c>
      <c r="J34" s="2" t="n">
        <v>1.359</v>
      </c>
      <c r="K34" s="2" t="n">
        <v>1.082</v>
      </c>
      <c r="L34" s="2" t="n">
        <v>1.137</v>
      </c>
      <c r="M34" s="2" t="n">
        <v>1.652</v>
      </c>
      <c r="N34" s="2" t="n">
        <v>1.653</v>
      </c>
      <c r="O34" s="2" t="n">
        <v>1.653</v>
      </c>
      <c r="P34" s="2" t="n">
        <v>1.652</v>
      </c>
      <c r="Q34" s="2" t="n">
        <v>0.63</v>
      </c>
      <c r="R34" s="2" t="n">
        <v>0.4</v>
      </c>
      <c r="S34" s="2" t="n">
        <v>0.53</v>
      </c>
      <c r="T34" s="2" t="n">
        <v>0.37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95" zoomScaleNormal="95" zoomScalePageLayoutView="100" workbookViewId="0">
      <selection pane="topLeft" activeCell="A20" activeCellId="0" sqref="A20"/>
    </sheetView>
  </sheetViews>
  <sheetFormatPr defaultRowHeight="12.8"/>
  <cols>
    <col collapsed="false" hidden="false" max="1" min="1" style="0" width="11.5204081632653"/>
    <col collapsed="false" hidden="false" max="2" min="2" style="0" width="63.6173469387755"/>
    <col collapsed="false" hidden="false" max="3" min="3" style="0" width="11.5204081632653"/>
    <col collapsed="false" hidden="true" max="4" min="4" style="0" width="0"/>
    <col collapsed="false" hidden="false" max="1025" min="5" style="0" width="11.5204081632653"/>
  </cols>
  <sheetData>
    <row r="1" customFormat="false" ht="25.1" hidden="false" customHeight="false" outlineLevel="0" collapsed="false">
      <c r="A1" s="1"/>
      <c r="C1" s="1"/>
      <c r="E1" s="2" t="s">
        <v>131</v>
      </c>
    </row>
    <row r="2" customFormat="false" ht="25.1" hidden="false" customHeight="false" outlineLevel="0" collapsed="false">
      <c r="A2" s="2" t="s">
        <v>1</v>
      </c>
      <c r="C2" s="2" t="s">
        <v>2</v>
      </c>
      <c r="D2" s="2" t="s">
        <v>70</v>
      </c>
      <c r="E2" s="2" t="s">
        <v>132</v>
      </c>
      <c r="F2" s="2" t="s">
        <v>133</v>
      </c>
    </row>
    <row r="3" customFormat="false" ht="25.1" hidden="true" customHeight="false" outlineLevel="0" collapsed="false">
      <c r="A3" s="2" t="n">
        <v>1</v>
      </c>
      <c r="B3" s="2" t="s">
        <v>7</v>
      </c>
      <c r="C3" s="2" t="s">
        <v>8</v>
      </c>
      <c r="D3" s="1"/>
      <c r="E3" s="1"/>
      <c r="F3" s="1"/>
    </row>
    <row r="4" customFormat="false" ht="25.1" hidden="true" customHeight="false" outlineLevel="0" collapsed="false">
      <c r="A4" s="2" t="n">
        <v>2</v>
      </c>
      <c r="B4" s="2" t="s">
        <v>9</v>
      </c>
      <c r="C4" s="2" t="s">
        <v>10</v>
      </c>
      <c r="D4" s="1"/>
      <c r="E4" s="1"/>
      <c r="F4" s="1"/>
    </row>
    <row r="5" customFormat="false" ht="25.1" hidden="true" customHeight="false" outlineLevel="0" collapsed="false">
      <c r="A5" s="2" t="n">
        <v>3</v>
      </c>
      <c r="B5" s="2" t="s">
        <v>11</v>
      </c>
      <c r="C5" s="2" t="s">
        <v>12</v>
      </c>
      <c r="D5" s="1"/>
      <c r="E5" s="1"/>
      <c r="F5" s="1"/>
    </row>
    <row r="6" customFormat="false" ht="25.1" hidden="true" customHeight="false" outlineLevel="0" collapsed="false">
      <c r="A6" s="2" t="n">
        <v>4</v>
      </c>
      <c r="B6" s="2" t="s">
        <v>13</v>
      </c>
      <c r="C6" s="2" t="s">
        <v>14</v>
      </c>
      <c r="D6" s="1"/>
      <c r="E6" s="1"/>
      <c r="F6" s="1"/>
    </row>
    <row r="7" customFormat="false" ht="25.1" hidden="true" customHeight="false" outlineLevel="0" collapsed="false">
      <c r="A7" s="2" t="n">
        <v>5</v>
      </c>
      <c r="B7" s="2" t="s">
        <v>15</v>
      </c>
      <c r="C7" s="2" t="s">
        <v>16</v>
      </c>
      <c r="D7" s="1"/>
      <c r="E7" s="1"/>
      <c r="F7" s="1"/>
    </row>
    <row r="8" customFormat="false" ht="25.1" hidden="true" customHeight="false" outlineLevel="0" collapsed="false">
      <c r="A8" s="2" t="n">
        <v>6</v>
      </c>
      <c r="B8" s="2" t="s">
        <v>17</v>
      </c>
      <c r="C8" s="2" t="s">
        <v>18</v>
      </c>
      <c r="D8" s="1"/>
      <c r="E8" s="1"/>
      <c r="F8" s="1"/>
    </row>
    <row r="9" customFormat="false" ht="13.35" hidden="true" customHeight="false" outlineLevel="0" collapsed="false">
      <c r="A9" s="2" t="n">
        <v>7</v>
      </c>
      <c r="B9" s="2" t="s">
        <v>19</v>
      </c>
      <c r="C9" s="2" t="s">
        <v>20</v>
      </c>
      <c r="D9" s="1"/>
      <c r="E9" s="1"/>
      <c r="F9" s="1"/>
    </row>
    <row r="10" customFormat="false" ht="25.1" hidden="false" customHeight="false" outlineLevel="0" collapsed="false">
      <c r="A10" s="2" t="n">
        <v>8</v>
      </c>
      <c r="B10" s="2" t="s">
        <v>21</v>
      </c>
      <c r="C10" s="2" t="s">
        <v>22</v>
      </c>
      <c r="D10" s="2" t="s">
        <v>81</v>
      </c>
      <c r="E10" s="2" t="n">
        <v>39.9875</v>
      </c>
      <c r="F10" s="2" t="n">
        <v>4.5089</v>
      </c>
    </row>
    <row r="11" customFormat="false" ht="13.35" hidden="true" customHeight="false" outlineLevel="0" collapsed="false">
      <c r="A11" s="2" t="n">
        <v>9</v>
      </c>
      <c r="B11" s="2" t="s">
        <v>23</v>
      </c>
      <c r="C11" s="2" t="s">
        <v>24</v>
      </c>
      <c r="D11" s="1"/>
      <c r="E11" s="1"/>
      <c r="F11" s="1"/>
    </row>
    <row r="12" customFormat="false" ht="25.1" hidden="false" customHeight="false" outlineLevel="0" collapsed="false">
      <c r="A12" s="2" t="n">
        <v>10</v>
      </c>
      <c r="B12" s="2" t="s">
        <v>25</v>
      </c>
      <c r="C12" s="2" t="s">
        <v>26</v>
      </c>
      <c r="D12" s="2" t="s">
        <v>81</v>
      </c>
      <c r="E12" s="2" t="n">
        <v>13.7566</v>
      </c>
      <c r="F12" s="2" t="n">
        <v>0.391</v>
      </c>
    </row>
    <row r="13" customFormat="false" ht="25.1" hidden="false" customHeight="false" outlineLevel="0" collapsed="false">
      <c r="A13" s="2" t="n">
        <v>11</v>
      </c>
      <c r="B13" s="2" t="s">
        <v>27</v>
      </c>
      <c r="C13" s="2" t="s">
        <v>28</v>
      </c>
      <c r="D13" s="2" t="s">
        <v>103</v>
      </c>
      <c r="E13" s="2" t="n">
        <v>91.7262</v>
      </c>
      <c r="F13" s="2" t="n">
        <v>24.539</v>
      </c>
    </row>
    <row r="14" customFormat="false" ht="25.1" hidden="true" customHeight="false" outlineLevel="0" collapsed="false">
      <c r="A14" s="2" t="n">
        <v>12</v>
      </c>
      <c r="B14" s="2" t="s">
        <v>29</v>
      </c>
      <c r="C14" s="2" t="s">
        <v>30</v>
      </c>
      <c r="D14" s="1"/>
      <c r="E14" s="1"/>
      <c r="F14" s="1"/>
    </row>
    <row r="15" customFormat="false" ht="25.1" hidden="true" customHeight="false" outlineLevel="0" collapsed="false">
      <c r="A15" s="2" t="n">
        <v>13</v>
      </c>
      <c r="B15" s="2" t="s">
        <v>31</v>
      </c>
      <c r="C15" s="2" t="s">
        <v>32</v>
      </c>
      <c r="D15" s="1"/>
      <c r="E15" s="1"/>
      <c r="F15" s="1"/>
    </row>
    <row r="16" customFormat="false" ht="25.1" hidden="false" customHeight="false" outlineLevel="0" collapsed="false">
      <c r="A16" s="2" t="n">
        <v>14</v>
      </c>
      <c r="B16" s="2" t="s">
        <v>33</v>
      </c>
      <c r="C16" s="2" t="s">
        <v>34</v>
      </c>
      <c r="D16" s="2" t="s">
        <v>83</v>
      </c>
      <c r="E16" s="2" t="n">
        <v>21.2748</v>
      </c>
      <c r="F16" s="2" t="n">
        <v>0.96</v>
      </c>
    </row>
    <row r="17" customFormat="false" ht="25.1" hidden="false" customHeight="false" outlineLevel="0" collapsed="false">
      <c r="A17" s="2" t="n">
        <v>15</v>
      </c>
      <c r="B17" s="2" t="s">
        <v>35</v>
      </c>
      <c r="C17" s="2" t="s">
        <v>36</v>
      </c>
      <c r="D17" s="2" t="s">
        <v>83</v>
      </c>
      <c r="E17" s="2" t="n">
        <v>31.2481</v>
      </c>
      <c r="F17" s="2" t="n">
        <v>3.4537</v>
      </c>
    </row>
    <row r="18" customFormat="false" ht="25.1" hidden="false" customHeight="false" outlineLevel="0" collapsed="false">
      <c r="A18" s="2" t="n">
        <v>16</v>
      </c>
      <c r="B18" s="2" t="s">
        <v>37</v>
      </c>
      <c r="C18" s="2" t="s">
        <v>38</v>
      </c>
      <c r="D18" s="2" t="s">
        <v>83</v>
      </c>
      <c r="E18" s="2" t="n">
        <v>133.3945</v>
      </c>
      <c r="F18" s="2" t="n">
        <v>54.6775</v>
      </c>
    </row>
    <row r="19" customFormat="false" ht="25.1" hidden="true" customHeight="false" outlineLevel="0" collapsed="false">
      <c r="A19" s="2" t="n">
        <v>17</v>
      </c>
      <c r="B19" s="2" t="s">
        <v>39</v>
      </c>
      <c r="C19" s="2" t="s">
        <v>40</v>
      </c>
      <c r="D19" s="1"/>
      <c r="E19" s="1"/>
      <c r="F19" s="1"/>
    </row>
    <row r="20" customFormat="false" ht="25.1" hidden="false" customHeight="false" outlineLevel="0" collapsed="false">
      <c r="A20" s="2" t="n">
        <v>18</v>
      </c>
      <c r="B20" s="2" t="s">
        <v>41</v>
      </c>
      <c r="C20" s="2" t="s">
        <v>42</v>
      </c>
      <c r="D20" s="2" t="s">
        <v>81</v>
      </c>
      <c r="E20" s="2" t="n">
        <v>15.16</v>
      </c>
      <c r="F20" s="2" t="n">
        <v>0.243</v>
      </c>
    </row>
    <row r="21" customFormat="false" ht="13.35" hidden="false" customHeight="false" outlineLevel="0" collapsed="false">
      <c r="A21" s="2" t="n">
        <v>19</v>
      </c>
      <c r="B21" s="2" t="s">
        <v>43</v>
      </c>
      <c r="C21" s="2" t="s">
        <v>44</v>
      </c>
      <c r="D21" s="2" t="s">
        <v>103</v>
      </c>
      <c r="E21" s="2" t="n">
        <v>129.119</v>
      </c>
      <c r="F21" s="2" t="n">
        <v>4.792</v>
      </c>
    </row>
    <row r="22" customFormat="false" ht="25.1" hidden="false" customHeight="false" outlineLevel="0" collapsed="false">
      <c r="A22" s="2" t="n">
        <v>20</v>
      </c>
      <c r="B22" s="2" t="s">
        <v>45</v>
      </c>
      <c r="C22" s="2" t="s">
        <v>46</v>
      </c>
      <c r="D22" s="2" t="s">
        <v>103</v>
      </c>
      <c r="E22" s="2" t="n">
        <v>39.0883</v>
      </c>
      <c r="F22" s="2" t="n">
        <v>1.7143</v>
      </c>
    </row>
    <row r="23" customFormat="false" ht="25.1" hidden="true" customHeight="false" outlineLevel="0" collapsed="false">
      <c r="A23" s="2" t="n">
        <v>21</v>
      </c>
      <c r="B23" s="2" t="s">
        <v>47</v>
      </c>
      <c r="C23" s="2" t="s">
        <v>48</v>
      </c>
      <c r="D23" s="1"/>
      <c r="E23" s="1"/>
      <c r="F23" s="1"/>
    </row>
    <row r="24" customFormat="false" ht="36.9" hidden="true" customHeight="false" outlineLevel="0" collapsed="false">
      <c r="A24" s="2" t="n">
        <v>22</v>
      </c>
      <c r="B24" s="2" t="s">
        <v>49</v>
      </c>
      <c r="C24" s="2" t="s">
        <v>50</v>
      </c>
      <c r="D24" s="1"/>
      <c r="E24" s="1"/>
      <c r="F24" s="1"/>
    </row>
    <row r="25" customFormat="false" ht="25.1" hidden="true" customHeight="false" outlineLevel="0" collapsed="false">
      <c r="A25" s="2" t="n">
        <v>23</v>
      </c>
      <c r="B25" s="2" t="s">
        <v>51</v>
      </c>
      <c r="C25" s="2" t="s">
        <v>52</v>
      </c>
      <c r="D25" s="1"/>
      <c r="E25" s="1"/>
      <c r="F25" s="1"/>
    </row>
    <row r="26" customFormat="false" ht="25.1" hidden="true" customHeight="false" outlineLevel="0" collapsed="false">
      <c r="A26" s="2" t="n">
        <v>24</v>
      </c>
      <c r="B26" s="2" t="s">
        <v>53</v>
      </c>
      <c r="C26" s="2" t="s">
        <v>54</v>
      </c>
      <c r="D26" s="1"/>
      <c r="E26" s="1"/>
      <c r="F26" s="1"/>
    </row>
    <row r="27" customFormat="false" ht="25.1" hidden="true" customHeight="false" outlineLevel="0" collapsed="false">
      <c r="A27" s="2" t="n">
        <v>25</v>
      </c>
      <c r="B27" s="2" t="s">
        <v>55</v>
      </c>
      <c r="C27" s="2" t="s">
        <v>56</v>
      </c>
      <c r="D27" s="1"/>
      <c r="E27" s="1"/>
      <c r="F27" s="1"/>
    </row>
    <row r="28" customFormat="false" ht="25.1" hidden="true" customHeight="false" outlineLevel="0" collapsed="false">
      <c r="A28" s="2" t="n">
        <v>26</v>
      </c>
      <c r="B28" s="2" t="s">
        <v>13</v>
      </c>
      <c r="C28" s="2" t="s">
        <v>57</v>
      </c>
      <c r="D28" s="1"/>
      <c r="E28" s="1"/>
      <c r="F28" s="1"/>
    </row>
    <row r="29" customFormat="false" ht="25.1" hidden="true" customHeight="false" outlineLevel="0" collapsed="false">
      <c r="A29" s="2" t="n">
        <v>27</v>
      </c>
      <c r="B29" s="2" t="s">
        <v>58</v>
      </c>
      <c r="C29" s="2" t="s">
        <v>57</v>
      </c>
      <c r="D29" s="1"/>
      <c r="E29" s="1"/>
      <c r="F29" s="1"/>
    </row>
    <row r="30" customFormat="false" ht="25.1" hidden="true" customHeight="false" outlineLevel="0" collapsed="false">
      <c r="A30" s="2" t="n">
        <v>28</v>
      </c>
      <c r="B30" s="2" t="s">
        <v>59</v>
      </c>
      <c r="C30" s="2" t="s">
        <v>60</v>
      </c>
      <c r="D30" s="1"/>
      <c r="E30" s="1"/>
      <c r="F30" s="1"/>
    </row>
    <row r="31" customFormat="false" ht="25.1" hidden="true" customHeight="false" outlineLevel="0" collapsed="false">
      <c r="A31" s="2" t="n">
        <v>29</v>
      </c>
      <c r="B31" s="2" t="s">
        <v>61</v>
      </c>
      <c r="C31" s="2" t="s">
        <v>62</v>
      </c>
      <c r="D31" s="1"/>
      <c r="E31" s="1"/>
      <c r="F31" s="1"/>
    </row>
    <row r="32" customFormat="false" ht="25.1" hidden="true" customHeight="false" outlineLevel="0" collapsed="false">
      <c r="A32" s="2" t="n">
        <v>30</v>
      </c>
      <c r="B32" s="2" t="s">
        <v>63</v>
      </c>
      <c r="C32" s="2" t="s">
        <v>64</v>
      </c>
      <c r="D32" s="1"/>
      <c r="E32" s="1"/>
      <c r="F32" s="1"/>
    </row>
    <row r="33" customFormat="false" ht="25.1" hidden="true" customHeight="false" outlineLevel="0" collapsed="false">
      <c r="A33" s="2" t="n">
        <v>30</v>
      </c>
      <c r="B33" s="2" t="s">
        <v>65</v>
      </c>
      <c r="C33" s="2" t="s">
        <v>66</v>
      </c>
      <c r="D33" s="1"/>
      <c r="E33" s="1"/>
      <c r="F33" s="1"/>
    </row>
    <row r="34" customFormat="false" ht="25.1" hidden="true" customHeight="false" outlineLevel="0" collapsed="false">
      <c r="A34" s="2" t="n">
        <v>31</v>
      </c>
      <c r="B34" s="2" t="s">
        <v>67</v>
      </c>
      <c r="C34" s="2" t="s">
        <v>68</v>
      </c>
      <c r="D34" s="1"/>
      <c r="E34" s="1"/>
      <c r="F34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windowProtection="false" showFormulas="false" showGridLines="true" showRowColHeaders="true" showZeros="true" rightToLeft="false" tabSelected="true" showOutlineSymbols="true" defaultGridColor="true" view="normal" topLeftCell="A39" colorId="64" zoomScale="95" zoomScaleNormal="95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0" width="11.5204081632653"/>
    <col collapsed="false" hidden="false" max="2" min="2" style="0" width="63.6173469387755"/>
    <col collapsed="false" hidden="false" max="3" min="3" style="0" width="11.5204081632653"/>
    <col collapsed="false" hidden="true" max="4" min="4" style="0" width="0"/>
    <col collapsed="false" hidden="false" max="1025" min="5" style="0" width="11.5204081632653"/>
  </cols>
  <sheetData>
    <row r="1" customFormat="false" ht="25.1" hidden="false" customHeight="false" outlineLevel="0" collapsed="false">
      <c r="A1" s="1"/>
      <c r="C1" s="1"/>
      <c r="E1" s="2" t="s">
        <v>134</v>
      </c>
    </row>
    <row r="2" customFormat="false" ht="72.25" hidden="false" customHeight="false" outlineLevel="0" collapsed="false">
      <c r="A2" s="2" t="s">
        <v>1</v>
      </c>
      <c r="C2" s="2" t="s">
        <v>2</v>
      </c>
      <c r="D2" s="2" t="s">
        <v>70</v>
      </c>
      <c r="E2" s="2" t="s">
        <v>135</v>
      </c>
      <c r="F2" s="2" t="s">
        <v>136</v>
      </c>
      <c r="G2" s="2" t="s">
        <v>137</v>
      </c>
      <c r="H2" s="2" t="s">
        <v>136</v>
      </c>
    </row>
    <row r="3" customFormat="false" ht="25.1" hidden="true" customHeight="false" outlineLevel="0" collapsed="false">
      <c r="A3" s="2" t="n">
        <v>1</v>
      </c>
      <c r="B3" s="2" t="s">
        <v>7</v>
      </c>
      <c r="C3" s="2" t="s">
        <v>8</v>
      </c>
      <c r="D3" s="1"/>
      <c r="E3" s="1"/>
      <c r="F3" s="1"/>
      <c r="G3" s="1"/>
      <c r="H3" s="1"/>
    </row>
    <row r="4" customFormat="false" ht="25.1" hidden="true" customHeight="false" outlineLevel="0" collapsed="false">
      <c r="A4" s="2" t="n">
        <v>2</v>
      </c>
      <c r="B4" s="2" t="s">
        <v>9</v>
      </c>
      <c r="C4" s="2" t="s">
        <v>10</v>
      </c>
      <c r="D4" s="1"/>
      <c r="E4" s="1"/>
      <c r="F4" s="1"/>
      <c r="G4" s="1"/>
      <c r="H4" s="1"/>
    </row>
    <row r="5" customFormat="false" ht="25.1" hidden="false" customHeight="false" outlineLevel="0" collapsed="false">
      <c r="A5" s="2" t="n">
        <v>3</v>
      </c>
      <c r="B5" s="2" t="s">
        <v>11</v>
      </c>
      <c r="C5" s="2" t="s">
        <v>12</v>
      </c>
      <c r="D5" s="2" t="s">
        <v>105</v>
      </c>
      <c r="E5" s="2" t="n">
        <v>265.890333333333</v>
      </c>
      <c r="F5" s="2" t="n">
        <v>181.649768318964</v>
      </c>
      <c r="G5" s="1" t="n">
        <v>34.8174</v>
      </c>
      <c r="H5" s="1" t="n">
        <v>1.23762607438596</v>
      </c>
    </row>
    <row r="6" customFormat="false" ht="25.1" hidden="true" customHeight="false" outlineLevel="0" collapsed="false">
      <c r="A6" s="2" t="n">
        <v>4</v>
      </c>
      <c r="B6" s="2" t="s">
        <v>13</v>
      </c>
      <c r="C6" s="2" t="s">
        <v>14</v>
      </c>
      <c r="D6" s="1"/>
      <c r="E6" s="1"/>
      <c r="F6" s="1"/>
      <c r="G6" s="1"/>
      <c r="H6" s="1"/>
    </row>
    <row r="7" customFormat="false" ht="25.1" hidden="true" customHeight="false" outlineLevel="0" collapsed="false">
      <c r="A7" s="2" t="n">
        <v>5</v>
      </c>
      <c r="B7" s="2" t="s">
        <v>15</v>
      </c>
      <c r="C7" s="2" t="s">
        <v>16</v>
      </c>
      <c r="D7" s="1"/>
      <c r="E7" s="1"/>
      <c r="F7" s="1"/>
      <c r="G7" s="1"/>
      <c r="H7" s="1"/>
    </row>
    <row r="8" customFormat="false" ht="25.1" hidden="true" customHeight="false" outlineLevel="0" collapsed="false">
      <c r="A8" s="2" t="n">
        <v>6</v>
      </c>
      <c r="B8" s="2" t="s">
        <v>17</v>
      </c>
      <c r="C8" s="2" t="s">
        <v>18</v>
      </c>
      <c r="D8" s="1"/>
      <c r="E8" s="1"/>
      <c r="F8" s="1"/>
      <c r="G8" s="1"/>
      <c r="H8" s="1"/>
    </row>
    <row r="9" customFormat="false" ht="13.35" hidden="false" customHeight="false" outlineLevel="0" collapsed="false">
      <c r="A9" s="2" t="n">
        <v>7</v>
      </c>
      <c r="B9" s="2" t="s">
        <v>19</v>
      </c>
      <c r="C9" s="2" t="s">
        <v>20</v>
      </c>
      <c r="D9" s="2" t="s">
        <v>95</v>
      </c>
      <c r="E9" s="2" t="n">
        <v>11.5658</v>
      </c>
      <c r="F9" s="2" t="n">
        <v>0.4367490126</v>
      </c>
      <c r="G9" s="2" t="n">
        <v>25.7036</v>
      </c>
      <c r="H9" s="2" t="n">
        <v>0.8749547417</v>
      </c>
    </row>
    <row r="10" customFormat="false" ht="25.1" hidden="true" customHeight="false" outlineLevel="0" collapsed="false">
      <c r="A10" s="2" t="n">
        <v>8</v>
      </c>
      <c r="B10" s="2" t="s">
        <v>21</v>
      </c>
      <c r="C10" s="2" t="s">
        <v>22</v>
      </c>
      <c r="D10" s="1"/>
      <c r="E10" s="1"/>
      <c r="F10" s="1"/>
      <c r="G10" s="1"/>
      <c r="H10" s="1"/>
    </row>
    <row r="11" customFormat="false" ht="13.35" hidden="true" customHeight="false" outlineLevel="0" collapsed="false">
      <c r="A11" s="2" t="n">
        <v>9</v>
      </c>
      <c r="B11" s="2" t="s">
        <v>23</v>
      </c>
      <c r="C11" s="2" t="s">
        <v>24</v>
      </c>
      <c r="D11" s="1"/>
      <c r="E11" s="1"/>
      <c r="F11" s="1"/>
      <c r="G11" s="1"/>
      <c r="H11" s="1"/>
    </row>
    <row r="12" customFormat="false" ht="25.1" hidden="true" customHeight="false" outlineLevel="0" collapsed="false">
      <c r="A12" s="2" t="n">
        <v>10</v>
      </c>
      <c r="B12" s="2" t="s">
        <v>25</v>
      </c>
      <c r="C12" s="2" t="s">
        <v>26</v>
      </c>
      <c r="D12" s="1"/>
      <c r="E12" s="1"/>
      <c r="F12" s="1"/>
      <c r="G12" s="1"/>
      <c r="H12" s="1"/>
    </row>
    <row r="13" customFormat="false" ht="25.1" hidden="false" customHeight="false" outlineLevel="0" collapsed="false">
      <c r="A13" s="2" t="n">
        <v>11</v>
      </c>
      <c r="B13" s="2" t="s">
        <v>27</v>
      </c>
      <c r="C13" s="2" t="s">
        <v>28</v>
      </c>
      <c r="D13" s="2" t="s">
        <v>103</v>
      </c>
      <c r="E13" s="2" t="n">
        <v>38.3616</v>
      </c>
      <c r="F13" s="2" t="n">
        <v>1.451</v>
      </c>
      <c r="G13" s="2" t="n">
        <v>53.7389</v>
      </c>
      <c r="H13" s="2" t="n">
        <v>3.069</v>
      </c>
    </row>
    <row r="14" customFormat="false" ht="25.1" hidden="true" customHeight="false" outlineLevel="0" collapsed="false">
      <c r="A14" s="2" t="n">
        <v>12</v>
      </c>
      <c r="B14" s="2" t="s">
        <v>29</v>
      </c>
      <c r="C14" s="2" t="s">
        <v>30</v>
      </c>
      <c r="D14" s="1"/>
      <c r="E14" s="1"/>
      <c r="F14" s="1"/>
      <c r="G14" s="1"/>
      <c r="H14" s="1"/>
    </row>
    <row r="15" customFormat="false" ht="25.1" hidden="true" customHeight="false" outlineLevel="0" collapsed="false">
      <c r="A15" s="2" t="n">
        <v>13</v>
      </c>
      <c r="B15" s="2" t="s">
        <v>31</v>
      </c>
      <c r="C15" s="2" t="s">
        <v>32</v>
      </c>
      <c r="D15" s="1"/>
      <c r="E15" s="1"/>
      <c r="F15" s="1"/>
      <c r="G15" s="1"/>
      <c r="H15" s="1"/>
    </row>
    <row r="16" customFormat="false" ht="25.1" hidden="true" customHeight="false" outlineLevel="0" collapsed="false">
      <c r="A16" s="2" t="n">
        <v>14</v>
      </c>
      <c r="B16" s="2" t="s">
        <v>33</v>
      </c>
      <c r="C16" s="2" t="s">
        <v>34</v>
      </c>
      <c r="D16" s="1"/>
      <c r="E16" s="1"/>
      <c r="F16" s="1"/>
      <c r="G16" s="1"/>
      <c r="H16" s="1"/>
    </row>
    <row r="17" customFormat="false" ht="25.1" hidden="true" customHeight="false" outlineLevel="0" collapsed="false">
      <c r="A17" s="2" t="n">
        <v>15</v>
      </c>
      <c r="B17" s="2" t="s">
        <v>35</v>
      </c>
      <c r="C17" s="2" t="s">
        <v>36</v>
      </c>
      <c r="D17" s="1"/>
      <c r="E17" s="1"/>
      <c r="F17" s="1"/>
      <c r="G17" s="1"/>
      <c r="H17" s="1"/>
    </row>
    <row r="18" customFormat="false" ht="25.1" hidden="true" customHeight="false" outlineLevel="0" collapsed="false">
      <c r="A18" s="2" t="n">
        <v>16</v>
      </c>
      <c r="B18" s="2" t="s">
        <v>37</v>
      </c>
      <c r="C18" s="2" t="s">
        <v>38</v>
      </c>
      <c r="D18" s="1"/>
      <c r="E18" s="1"/>
      <c r="F18" s="1"/>
      <c r="G18" s="1"/>
      <c r="H18" s="1"/>
    </row>
    <row r="19" customFormat="false" ht="25.1" hidden="true" customHeight="false" outlineLevel="0" collapsed="false">
      <c r="A19" s="2" t="n">
        <v>17</v>
      </c>
      <c r="B19" s="2" t="s">
        <v>39</v>
      </c>
      <c r="C19" s="2" t="s">
        <v>40</v>
      </c>
      <c r="D19" s="1"/>
      <c r="E19" s="1"/>
      <c r="F19" s="1"/>
      <c r="G19" s="1"/>
      <c r="H19" s="1"/>
    </row>
    <row r="20" customFormat="false" ht="25.1" hidden="true" customHeight="false" outlineLevel="0" collapsed="false">
      <c r="A20" s="2" t="n">
        <v>18</v>
      </c>
      <c r="B20" s="2" t="s">
        <v>41</v>
      </c>
      <c r="C20" s="2" t="s">
        <v>42</v>
      </c>
      <c r="D20" s="1"/>
      <c r="E20" s="1"/>
      <c r="F20" s="1"/>
      <c r="G20" s="1"/>
      <c r="H20" s="1"/>
    </row>
    <row r="21" customFormat="false" ht="13.35" hidden="true" customHeight="false" outlineLevel="0" collapsed="false">
      <c r="A21" s="2" t="n">
        <v>19</v>
      </c>
      <c r="B21" s="2" t="s">
        <v>43</v>
      </c>
      <c r="C21" s="2" t="s">
        <v>44</v>
      </c>
      <c r="D21" s="1"/>
      <c r="E21" s="1"/>
      <c r="F21" s="1"/>
      <c r="G21" s="1"/>
      <c r="H21" s="1"/>
    </row>
    <row r="22" customFormat="false" ht="25.1" hidden="true" customHeight="false" outlineLevel="0" collapsed="false">
      <c r="A22" s="2" t="n">
        <v>20</v>
      </c>
      <c r="B22" s="2" t="s">
        <v>45</v>
      </c>
      <c r="C22" s="2" t="s">
        <v>46</v>
      </c>
      <c r="D22" s="1"/>
      <c r="E22" s="1"/>
      <c r="F22" s="1"/>
      <c r="G22" s="1"/>
      <c r="H22" s="1"/>
    </row>
    <row r="23" customFormat="false" ht="25.1" hidden="true" customHeight="false" outlineLevel="0" collapsed="false">
      <c r="A23" s="2" t="n">
        <v>21</v>
      </c>
      <c r="B23" s="2" t="s">
        <v>47</v>
      </c>
      <c r="C23" s="2" t="s">
        <v>48</v>
      </c>
      <c r="D23" s="1"/>
      <c r="E23" s="1"/>
      <c r="F23" s="1"/>
      <c r="G23" s="1"/>
      <c r="H23" s="1"/>
    </row>
    <row r="24" customFormat="false" ht="36.9" hidden="true" customHeight="false" outlineLevel="0" collapsed="false">
      <c r="A24" s="2" t="n">
        <v>22</v>
      </c>
      <c r="B24" s="2" t="s">
        <v>49</v>
      </c>
      <c r="C24" s="2" t="s">
        <v>50</v>
      </c>
      <c r="D24" s="1"/>
      <c r="E24" s="1"/>
      <c r="F24" s="1"/>
      <c r="G24" s="1"/>
      <c r="H24" s="1"/>
    </row>
    <row r="25" customFormat="false" ht="25.1" hidden="true" customHeight="false" outlineLevel="0" collapsed="false">
      <c r="A25" s="2" t="n">
        <v>23</v>
      </c>
      <c r="B25" s="2" t="s">
        <v>51</v>
      </c>
      <c r="C25" s="2" t="s">
        <v>52</v>
      </c>
      <c r="D25" s="1"/>
      <c r="E25" s="1"/>
      <c r="F25" s="1"/>
      <c r="G25" s="1"/>
      <c r="H25" s="1"/>
    </row>
    <row r="26" customFormat="false" ht="25.1" hidden="true" customHeight="false" outlineLevel="0" collapsed="false">
      <c r="A26" s="2" t="n">
        <v>24</v>
      </c>
      <c r="B26" s="2" t="s">
        <v>53</v>
      </c>
      <c r="C26" s="2" t="s">
        <v>54</v>
      </c>
      <c r="D26" s="1"/>
      <c r="E26" s="1"/>
      <c r="F26" s="1"/>
      <c r="G26" s="1"/>
      <c r="H26" s="1"/>
    </row>
    <row r="27" customFormat="false" ht="25.1" hidden="false" customHeight="false" outlineLevel="0" collapsed="false">
      <c r="A27" s="2" t="n">
        <v>25</v>
      </c>
      <c r="B27" s="2" t="s">
        <v>55</v>
      </c>
      <c r="C27" s="2" t="s">
        <v>56</v>
      </c>
      <c r="D27" s="2" t="s">
        <v>105</v>
      </c>
      <c r="E27" s="2" t="n">
        <v>8.9424</v>
      </c>
      <c r="F27" s="2" t="n">
        <v>0.1296</v>
      </c>
      <c r="G27" s="2" t="n">
        <v>26.8954</v>
      </c>
      <c r="H27" s="2" t="n">
        <v>0.1789</v>
      </c>
    </row>
    <row r="28" customFormat="false" ht="25.1" hidden="true" customHeight="false" outlineLevel="0" collapsed="false">
      <c r="A28" s="2" t="n">
        <v>26</v>
      </c>
      <c r="B28" s="2" t="s">
        <v>13</v>
      </c>
      <c r="C28" s="2" t="s">
        <v>57</v>
      </c>
      <c r="D28" s="1"/>
      <c r="E28" s="1"/>
      <c r="F28" s="1"/>
      <c r="G28" s="1"/>
      <c r="H28" s="1"/>
    </row>
    <row r="29" customFormat="false" ht="25.1" hidden="true" customHeight="false" outlineLevel="0" collapsed="false">
      <c r="A29" s="2" t="n">
        <v>27</v>
      </c>
      <c r="B29" s="2" t="s">
        <v>58</v>
      </c>
      <c r="C29" s="2" t="s">
        <v>57</v>
      </c>
      <c r="D29" s="1"/>
      <c r="E29" s="1"/>
      <c r="F29" s="1"/>
      <c r="G29" s="1"/>
      <c r="H29" s="1"/>
    </row>
    <row r="30" customFormat="false" ht="25.1" hidden="false" customHeight="false" outlineLevel="0" collapsed="false">
      <c r="A30" s="2" t="n">
        <v>28</v>
      </c>
      <c r="B30" s="2" t="s">
        <v>59</v>
      </c>
      <c r="C30" s="2" t="s">
        <v>60</v>
      </c>
      <c r="D30" s="2" t="s">
        <v>103</v>
      </c>
      <c r="E30" s="2" t="n">
        <v>16.2484</v>
      </c>
      <c r="F30" s="2" t="n">
        <v>1.1366</v>
      </c>
      <c r="G30" s="2" t="n">
        <v>16.2284</v>
      </c>
      <c r="H30" s="2" t="n">
        <v>0.2438</v>
      </c>
    </row>
    <row r="31" customFormat="false" ht="25.1" hidden="false" customHeight="false" outlineLevel="0" collapsed="false">
      <c r="A31" s="2" t="n">
        <v>29</v>
      </c>
      <c r="B31" s="2" t="s">
        <v>61</v>
      </c>
      <c r="C31" s="2" t="s">
        <v>62</v>
      </c>
      <c r="D31" s="2" t="s">
        <v>103</v>
      </c>
      <c r="E31" s="2" t="n">
        <v>5.9326</v>
      </c>
      <c r="F31" s="2" t="n">
        <v>0.2201</v>
      </c>
      <c r="G31" s="2" t="n">
        <v>29.949</v>
      </c>
      <c r="H31" s="2" t="n">
        <v>0.9738</v>
      </c>
    </row>
    <row r="32" customFormat="false" ht="25.1" hidden="true" customHeight="false" outlineLevel="0" collapsed="false">
      <c r="A32" s="2" t="n">
        <v>30</v>
      </c>
      <c r="B32" s="2" t="s">
        <v>63</v>
      </c>
      <c r="C32" s="2" t="s">
        <v>64</v>
      </c>
      <c r="D32" s="2" t="s">
        <v>105</v>
      </c>
      <c r="E32" s="1"/>
      <c r="F32" s="1"/>
      <c r="G32" s="1"/>
      <c r="H32" s="1"/>
    </row>
    <row r="33" customFormat="false" ht="25.1" hidden="false" customHeight="false" outlineLevel="0" collapsed="false">
      <c r="A33" s="2" t="n">
        <v>30</v>
      </c>
      <c r="B33" s="2" t="s">
        <v>65</v>
      </c>
      <c r="C33" s="2" t="s">
        <v>66</v>
      </c>
      <c r="D33" s="2" t="s">
        <v>95</v>
      </c>
      <c r="E33" s="2" t="n">
        <v>15.6794</v>
      </c>
      <c r="F33" s="2" t="n">
        <v>0.84</v>
      </c>
      <c r="G33" s="2" t="n">
        <v>14.0497</v>
      </c>
      <c r="H33" s="2" t="n">
        <v>0.61</v>
      </c>
    </row>
    <row r="34" customFormat="false" ht="25.1" hidden="true" customHeight="false" outlineLevel="0" collapsed="false">
      <c r="A34" s="2" t="n">
        <v>31</v>
      </c>
      <c r="B34" s="2" t="s">
        <v>67</v>
      </c>
      <c r="C34" s="2" t="s">
        <v>68</v>
      </c>
      <c r="D34" s="1"/>
      <c r="E34" s="1"/>
      <c r="F34" s="1"/>
      <c r="G34" s="1"/>
      <c r="H34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52651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2016-03-25T09:21:51Z</dcterms:created>
  <dc:creator>Mateus Ruivo</dc:creator>
  <dc:language>en-US</dc:language>
  <cp:lastModifiedBy>Mateus Ruivo</cp:lastModifiedBy>
  <dcterms:modified xsi:type="dcterms:W3CDTF">2016-03-26T01:17:35Z</dcterms:modified>
  <cp:revision>46</cp:revision>
</cp:coreProperties>
</file>