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NANO3\"/>
    </mc:Choice>
  </mc:AlternateContent>
  <xr:revisionPtr revIDLastSave="0" documentId="13_ncr:1_{9A342E59-65C4-4CF6-90AF-929A16B3882A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Estudo dados" sheetId="3" r:id="rId1"/>
    <sheet name="Code" sheetId="1" r:id="rId2"/>
    <sheet name="Etc." sheetId="2" r:id="rId3"/>
  </sheets>
  <definedNames>
    <definedName name="_xlnm._FilterDatabase" localSheetId="1" hidden="1">Code!$C$2:$E$703</definedName>
    <definedName name="_xlnm._FilterDatabase" localSheetId="0" hidden="1">'Estudo dados'!$A$1:$C$703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79" i="3" l="1"/>
  <c r="E679" i="3" s="1"/>
  <c r="D653" i="3"/>
  <c r="E653" i="3" s="1"/>
  <c r="D627" i="3"/>
  <c r="E627" i="3" s="1"/>
  <c r="D601" i="3"/>
  <c r="E601" i="3" s="1"/>
  <c r="D575" i="3"/>
  <c r="E575" i="3" s="1"/>
  <c r="D549" i="3"/>
  <c r="E549" i="3" s="1"/>
  <c r="D523" i="3"/>
  <c r="E523" i="3" s="1"/>
  <c r="D497" i="3"/>
  <c r="E497" i="3" s="1"/>
  <c r="D471" i="3"/>
  <c r="E471" i="3" s="1"/>
  <c r="D445" i="3"/>
  <c r="E445" i="3" s="1"/>
  <c r="D419" i="3"/>
  <c r="E419" i="3" s="1"/>
  <c r="D393" i="3"/>
  <c r="E393" i="3" s="1"/>
  <c r="D367" i="3"/>
  <c r="E367" i="3" s="1"/>
  <c r="D341" i="3"/>
  <c r="E341" i="3" s="1"/>
  <c r="D315" i="3"/>
  <c r="E315" i="3" s="1"/>
  <c r="D289" i="3"/>
  <c r="E289" i="3" s="1"/>
  <c r="D263" i="3"/>
  <c r="E263" i="3" s="1"/>
  <c r="D237" i="3"/>
  <c r="E237" i="3" s="1"/>
  <c r="D211" i="3"/>
  <c r="E211" i="3" s="1"/>
  <c r="D185" i="3"/>
  <c r="E185" i="3" s="1"/>
  <c r="D159" i="3"/>
  <c r="E159" i="3" s="1"/>
  <c r="D133" i="3"/>
  <c r="E133" i="3" s="1"/>
  <c r="D107" i="3"/>
  <c r="E107" i="3" s="1"/>
  <c r="D81" i="3"/>
  <c r="E81" i="3" s="1"/>
  <c r="D55" i="3"/>
  <c r="E55" i="3" s="1"/>
  <c r="D29" i="3"/>
  <c r="E29" i="3" s="1"/>
  <c r="D3" i="3"/>
  <c r="E3" i="3" s="1"/>
  <c r="D697" i="3"/>
  <c r="D671" i="3"/>
  <c r="D645" i="3"/>
  <c r="D619" i="3"/>
  <c r="D593" i="3"/>
  <c r="D567" i="3"/>
  <c r="D541" i="3"/>
  <c r="D515" i="3"/>
  <c r="D489" i="3"/>
  <c r="D463" i="3"/>
  <c r="D437" i="3"/>
  <c r="D411" i="3"/>
  <c r="D385" i="3"/>
  <c r="D359" i="3"/>
  <c r="D333" i="3"/>
  <c r="D307" i="3"/>
  <c r="D281" i="3"/>
  <c r="D255" i="3"/>
  <c r="D229" i="3"/>
  <c r="D203" i="3"/>
  <c r="D177" i="3"/>
  <c r="D151" i="3"/>
  <c r="D125" i="3"/>
  <c r="D99" i="3"/>
  <c r="D73" i="3"/>
  <c r="D47" i="3"/>
  <c r="D21" i="3"/>
  <c r="D681" i="3"/>
  <c r="D655" i="3"/>
  <c r="D629" i="3"/>
  <c r="D603" i="3"/>
  <c r="D577" i="3"/>
  <c r="D551" i="3"/>
  <c r="D525" i="3"/>
  <c r="D499" i="3"/>
  <c r="D473" i="3"/>
  <c r="D447" i="3"/>
  <c r="D421" i="3"/>
  <c r="D395" i="3"/>
  <c r="D369" i="3"/>
  <c r="D343" i="3"/>
  <c r="D317" i="3"/>
  <c r="D291" i="3"/>
  <c r="D265" i="3"/>
  <c r="D239" i="3"/>
  <c r="D213" i="3"/>
  <c r="D187" i="3"/>
  <c r="D161" i="3"/>
  <c r="D135" i="3"/>
  <c r="D109" i="3"/>
  <c r="D83" i="3"/>
  <c r="D57" i="3"/>
  <c r="D31" i="3"/>
  <c r="D5" i="3"/>
  <c r="R53" i="1"/>
  <c r="Q53" i="1"/>
  <c r="P53" i="1"/>
  <c r="O53" i="1"/>
  <c r="N53" i="1"/>
  <c r="R52" i="1"/>
  <c r="Q52" i="1"/>
  <c r="P52" i="1"/>
  <c r="O52" i="1"/>
  <c r="N52" i="1"/>
  <c r="R51" i="1"/>
  <c r="Q51" i="1"/>
  <c r="P51" i="1"/>
  <c r="O51" i="1"/>
  <c r="N51" i="1"/>
  <c r="T51" i="1" s="1"/>
  <c r="R50" i="1"/>
  <c r="Q50" i="1"/>
  <c r="P50" i="1"/>
  <c r="O50" i="1"/>
  <c r="N50" i="1"/>
  <c r="R49" i="1"/>
  <c r="Q49" i="1"/>
  <c r="P49" i="1"/>
  <c r="O49" i="1"/>
  <c r="N49" i="1"/>
  <c r="R48" i="1"/>
  <c r="Q48" i="1"/>
  <c r="P48" i="1"/>
  <c r="O48" i="1"/>
  <c r="N48" i="1"/>
  <c r="R47" i="1"/>
  <c r="Q47" i="1"/>
  <c r="P47" i="1"/>
  <c r="T47" i="1" s="1"/>
  <c r="O47" i="1"/>
  <c r="N47" i="1"/>
  <c r="R46" i="1"/>
  <c r="Q46" i="1"/>
  <c r="P46" i="1"/>
  <c r="O46" i="1"/>
  <c r="N46" i="1"/>
  <c r="R45" i="1"/>
  <c r="Q45" i="1"/>
  <c r="P45" i="1"/>
  <c r="O45" i="1"/>
  <c r="N45" i="1"/>
  <c r="R44" i="1"/>
  <c r="Q44" i="1"/>
  <c r="P44" i="1"/>
  <c r="O44" i="1"/>
  <c r="N44" i="1"/>
  <c r="R43" i="1"/>
  <c r="Q43" i="1"/>
  <c r="P43" i="1"/>
  <c r="O43" i="1"/>
  <c r="N43" i="1"/>
  <c r="R42" i="1"/>
  <c r="Q42" i="1"/>
  <c r="P42" i="1"/>
  <c r="O42" i="1"/>
  <c r="N42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38" i="1"/>
  <c r="Q38" i="1"/>
  <c r="P38" i="1"/>
  <c r="O38" i="1"/>
  <c r="N38" i="1"/>
  <c r="R37" i="1"/>
  <c r="Q37" i="1"/>
  <c r="P37" i="1"/>
  <c r="O37" i="1"/>
  <c r="N37" i="1"/>
  <c r="R36" i="1"/>
  <c r="Q36" i="1"/>
  <c r="P36" i="1"/>
  <c r="O36" i="1"/>
  <c r="N36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R27" i="1"/>
  <c r="N2" i="1"/>
  <c r="N3" i="1"/>
  <c r="O3" i="1"/>
  <c r="P3" i="1"/>
  <c r="Q3" i="1"/>
  <c r="R3" i="1"/>
  <c r="N4" i="1"/>
  <c r="O4" i="1"/>
  <c r="P4" i="1"/>
  <c r="Q4" i="1"/>
  <c r="R4" i="1"/>
  <c r="N5" i="1"/>
  <c r="T5" i="1" s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T9" i="1" s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T13" i="1" s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T17" i="1" s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T21" i="1" s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T25" i="1" s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" i="1"/>
  <c r="Q2" i="1"/>
  <c r="P2" i="1"/>
  <c r="O2" i="1"/>
  <c r="T32" i="1" l="1"/>
  <c r="T36" i="1"/>
  <c r="T40" i="1"/>
  <c r="T44" i="1"/>
  <c r="T48" i="1"/>
  <c r="T52" i="1"/>
  <c r="T28" i="1"/>
  <c r="T27" i="1"/>
  <c r="T19" i="1"/>
  <c r="T15" i="1"/>
  <c r="T11" i="1"/>
  <c r="T7" i="1"/>
  <c r="T3" i="1"/>
  <c r="T29" i="1"/>
  <c r="T31" i="1"/>
  <c r="T33" i="1"/>
  <c r="T35" i="1"/>
  <c r="T37" i="1"/>
  <c r="T39" i="1"/>
  <c r="T41" i="1"/>
  <c r="T43" i="1"/>
  <c r="T45" i="1"/>
  <c r="T49" i="1"/>
  <c r="T53" i="1"/>
  <c r="T24" i="1"/>
  <c r="T20" i="1"/>
  <c r="T16" i="1"/>
  <c r="T12" i="1"/>
  <c r="T8" i="1"/>
  <c r="T4" i="1"/>
  <c r="T23" i="1"/>
  <c r="T2" i="1"/>
  <c r="T26" i="1"/>
  <c r="T22" i="1"/>
  <c r="T18" i="1"/>
  <c r="T14" i="1"/>
  <c r="T10" i="1"/>
  <c r="T6" i="1"/>
  <c r="T30" i="1"/>
  <c r="T34" i="1"/>
  <c r="T38" i="1"/>
  <c r="T42" i="1"/>
  <c r="T46" i="1"/>
  <c r="T50" i="1"/>
</calcChain>
</file>

<file path=xl/sharedStrings.xml><?xml version="1.0" encoding="utf-8"?>
<sst xmlns="http://schemas.openxmlformats.org/spreadsheetml/2006/main" count="2868" uniqueCount="99">
  <si>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</si>
  <si>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</si>
  <si>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</si>
  <si>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</si>
  <si>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</si>
  <si>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</si>
  <si>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</si>
  <si>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</si>
  <si>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</si>
  <si>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</si>
  <si>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</si>
  <si>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</si>
  <si>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</si>
  <si>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Paraná</t>
  </si>
  <si>
    <t>Paraíba</t>
  </si>
  <si>
    <t>Pará</t>
  </si>
  <si>
    <t>Pernanbuco</t>
  </si>
  <si>
    <t>Piauí</t>
  </si>
  <si>
    <t>Rio Grande do Norte</t>
  </si>
  <si>
    <t>Rio Grande do Sul</t>
  </si>
  <si>
    <t>Rio de Janeiro</t>
  </si>
  <si>
    <t>Rondônia</t>
  </si>
  <si>
    <t>Roraima</t>
  </si>
  <si>
    <t>Santa Catarina</t>
  </si>
  <si>
    <t>Sergipe</t>
  </si>
  <si>
    <t>São Paulo</t>
  </si>
  <si>
    <t>Tocantins</t>
  </si>
  <si>
    <t>https://sidra.ibge.gov.br/tabela/6408</t>
  </si>
  <si>
    <t>https://sidra.ibge.gov.br/pesquisa/pnadca/tabelas</t>
  </si>
  <si>
    <t>Estado</t>
  </si>
  <si>
    <t>População estimada [2021]</t>
  </si>
  <si>
    <t>População no último censo [2010]</t>
  </si>
  <si>
    <t>Densidade demográfica [2010]</t>
  </si>
  <si>
    <t>Total de veículos [2021]</t>
  </si>
  <si>
    <t>IDEB – Anos iniciais do ensino fundamental (Rede pública) [2019]</t>
  </si>
  <si>
    <t>IDEB – Anos finais do ensino fundamental (Rede pública) [2019]</t>
  </si>
  <si>
    <t>Matrículas no ensino fundamental [2021]</t>
  </si>
  <si>
    <t>Matrículas no ensino médio [2021]</t>
  </si>
  <si>
    <t>Docentes no ensino fundamental [2021]</t>
  </si>
  <si>
    <t>Docentes no ensino médio [2021]</t>
  </si>
  <si>
    <t>Número de estabelecimentos de ensino fundamental [2021]</t>
  </si>
  <si>
    <t>Número de estabelecimentos de ensino médio [2021]</t>
  </si>
  <si>
    <t>Rendimento nominal mensal domiciliar per capita [2021]</t>
  </si>
  <si>
    <t>Pessoas de 16 anos ou mais ocupadas na semana de referência [2016]</t>
  </si>
  <si>
    <t>Proporção de pessoas de 16 anos ou mais em trabalho formal, considerando apenas as ocupadas na semana de referência [2016]</t>
  </si>
  <si>
    <t>Proporção de pessoas de 14 anos ou mais de idade, ocupadas na semana de referência em trabalhos formais [2021]</t>
  </si>
  <si>
    <t>Rendimento médio real habitual do trabalho principal das pessoas de 14 anos ou mais de idade, ocupadas na semana de referência em trabalhos formais [2021]</t>
  </si>
  <si>
    <t>Pessoal ocupado na Administração pública, defesa e seguridade social [2020]</t>
  </si>
  <si>
    <t>Índice de Desenvolvimento Humano (IDH) [2010]</t>
  </si>
  <si>
    <t>Receitas orçamentárias realizadas [2017]</t>
  </si>
  <si>
    <t>Despesas orçamentárias empenhadas [2017]</t>
  </si>
  <si>
    <t>Número de agências [2021]</t>
  </si>
  <si>
    <t>Depósitos a prazo [2021]</t>
  </si>
  <si>
    <t>Depósitos à vista [2021]</t>
  </si>
  <si>
    <t>Área da unidade territorial [2021]</t>
  </si>
  <si>
    <t>Valor</t>
  </si>
  <si>
    <t xml:space="preserve">pessoas </t>
  </si>
  <si>
    <t xml:space="preserve">hab/km² </t>
  </si>
  <si>
    <t xml:space="preserve">veículos </t>
  </si>
  <si>
    <t xml:space="preserve"> </t>
  </si>
  <si>
    <t xml:space="preserve">matrículas </t>
  </si>
  <si>
    <t xml:space="preserve">docentes </t>
  </si>
  <si>
    <t xml:space="preserve">escolas </t>
  </si>
  <si>
    <t xml:space="preserve">R$ </t>
  </si>
  <si>
    <t>pessoas (×1000)</t>
  </si>
  <si>
    <t xml:space="preserve">% </t>
  </si>
  <si>
    <t>R$ (×1000)</t>
  </si>
  <si>
    <t xml:space="preserve">agências </t>
  </si>
  <si>
    <t xml:space="preserve">km² </t>
  </si>
  <si>
    <t xml:space="preserve">(AL) </t>
  </si>
  <si>
    <t xml:space="preserve">(AP) </t>
  </si>
  <si>
    <t xml:space="preserve">(AM) </t>
  </si>
  <si>
    <t xml:space="preserve">(BA) </t>
  </si>
  <si>
    <t xml:space="preserve">(CE) </t>
  </si>
  <si>
    <t xml:space="preserve">(GO) </t>
  </si>
  <si>
    <t xml:space="preserve">(MA) </t>
  </si>
  <si>
    <t xml:space="preserve">(PR) </t>
  </si>
  <si>
    <t xml:space="preserve">(PB) </t>
  </si>
  <si>
    <t xml:space="preserve">(PA) </t>
  </si>
  <si>
    <t xml:space="preserve">(PE) </t>
  </si>
  <si>
    <t xml:space="preserve">(PI) </t>
  </si>
  <si>
    <t xml:space="preserve">(RO) </t>
  </si>
  <si>
    <t xml:space="preserve">(RR) </t>
  </si>
  <si>
    <t xml:space="preserve">(SE) </t>
  </si>
  <si>
    <t xml:space="preserve">(TO) </t>
  </si>
  <si>
    <t>Unidade</t>
  </si>
  <si>
    <t xml:space="preserve">(AC) </t>
  </si>
  <si>
    <t xml:space="preserve">(DF) </t>
  </si>
  <si>
    <t xml:space="preserve">(ES) </t>
  </si>
  <si>
    <t xml:space="preserve">(MT) </t>
  </si>
  <si>
    <t xml:space="preserve">(MS) </t>
  </si>
  <si>
    <t xml:space="preserve">(MG) </t>
  </si>
  <si>
    <t xml:space="preserve">(RN) </t>
  </si>
  <si>
    <t xml:space="preserve">(RS) </t>
  </si>
  <si>
    <t xml:space="preserve">(RJ) </t>
  </si>
  <si>
    <t xml:space="preserve">(SC) </t>
  </si>
  <si>
    <t xml:space="preserve">(SP) </t>
  </si>
  <si>
    <t>var dados =  [</t>
  </si>
  <si>
    <t>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</si>
</sst>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96029</xdr:colOff>
      <xdr:row>18</xdr:row>
      <xdr:rowOff>143374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5523578-08CD-92FF-D8AB-A40BF727A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82429" cy="3572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D2A1B-6CDF-43C0-8D96-C77D19DC11D1}">
  <dimension ref="A1:E703"/>
  <sheetViews>
    <sheetView topLeftCell="A666" workbookViewId="0">
      <selection activeCell="A2" sqref="A2:C703"/>
    </sheetView>
  </sheetViews>
  <sheetFormatPr defaultRowHeight="15" x14ac:dyDescent="0.25"/>
  <cols>
    <col min="1" max="1" width="80" customWidth="1"/>
    <col min="2" max="2" width="26.85546875" style="4" customWidth="1"/>
    <col min="3" max="3" width="27.7109375" style="1" customWidth="1"/>
    <col min="4" max="4" width="14.7109375" style="5" customWidth="1"/>
  </cols>
  <sheetData>
    <row r="1" spans="1:5" x14ac:dyDescent="0.25">
      <c r="A1" s="2" t="s">
        <v>98</v>
      </c>
      <c r="B1" s="3" t="s">
        <v>55</v>
      </c>
      <c r="C1" s="2" t="s">
        <v>85</v>
      </c>
    </row>
    <row r="2" spans="1:5" x14ac:dyDescent="0.25">
      <c r="A2" t="s">
        <v>29</v>
      </c>
      <c r="B2" s="1" t="s">
        <v>0</v>
      </c>
      <c r="C2" s="1" t="s">
        <v>86</v>
      </c>
      <c r="D2"/>
    </row>
    <row r="3" spans="1:5" x14ac:dyDescent="0.25">
      <c r="A3" t="s">
        <v>30</v>
      </c>
      <c r="B3" s="1">
        <v>906876</v>
      </c>
      <c r="C3" s="1" t="s">
        <v>56</v>
      </c>
      <c r="D3">
        <f>B3/SUBTOTAL(4,$B$3:$B$681)</f>
        <v>8.8101924672800476E-7</v>
      </c>
      <c r="E3">
        <f>LOG(D3,10)</f>
        <v>-6.055014603896165</v>
      </c>
    </row>
    <row r="4" spans="1:5" x14ac:dyDescent="0.25">
      <c r="A4" t="s">
        <v>31</v>
      </c>
      <c r="B4" s="1">
        <v>733559</v>
      </c>
      <c r="C4" s="1" t="s">
        <v>56</v>
      </c>
      <c r="D4"/>
    </row>
    <row r="5" spans="1:5" x14ac:dyDescent="0.25">
      <c r="A5" t="s">
        <v>32</v>
      </c>
      <c r="B5" s="1">
        <v>4.47</v>
      </c>
      <c r="C5" s="1" t="s">
        <v>57</v>
      </c>
      <c r="D5" s="5">
        <f>B5-SUBTOTAL(1,$B$5:$B$681)</f>
        <v>-3558324535.6410952</v>
      </c>
    </row>
    <row r="6" spans="1:5" x14ac:dyDescent="0.25">
      <c r="A6" t="s">
        <v>33</v>
      </c>
      <c r="B6" s="1">
        <v>320173</v>
      </c>
      <c r="C6" s="1" t="s">
        <v>58</v>
      </c>
      <c r="D6"/>
    </row>
    <row r="7" spans="1:5" x14ac:dyDescent="0.25">
      <c r="A7" t="s">
        <v>34</v>
      </c>
      <c r="B7" s="1">
        <v>5.8</v>
      </c>
      <c r="C7" s="1" t="s">
        <v>59</v>
      </c>
      <c r="D7"/>
    </row>
    <row r="8" spans="1:5" x14ac:dyDescent="0.25">
      <c r="A8" t="s">
        <v>35</v>
      </c>
      <c r="B8" s="1">
        <v>4.8</v>
      </c>
      <c r="C8" s="1" t="s">
        <v>59</v>
      </c>
      <c r="D8"/>
    </row>
    <row r="9" spans="1:5" x14ac:dyDescent="0.25">
      <c r="A9" t="s">
        <v>36</v>
      </c>
      <c r="B9" s="1">
        <v>153015</v>
      </c>
      <c r="C9" s="1" t="s">
        <v>60</v>
      </c>
      <c r="D9"/>
    </row>
    <row r="10" spans="1:5" x14ac:dyDescent="0.25">
      <c r="A10" t="s">
        <v>37</v>
      </c>
      <c r="B10" s="1">
        <v>4067</v>
      </c>
      <c r="C10" s="1" t="s">
        <v>60</v>
      </c>
      <c r="D10"/>
    </row>
    <row r="11" spans="1:5" x14ac:dyDescent="0.25">
      <c r="A11" t="s">
        <v>38</v>
      </c>
      <c r="B11" s="1">
        <v>6351</v>
      </c>
      <c r="C11" s="1" t="s">
        <v>61</v>
      </c>
      <c r="D11"/>
    </row>
    <row r="12" spans="1:5" x14ac:dyDescent="0.25">
      <c r="A12" t="s">
        <v>39</v>
      </c>
      <c r="B12" s="1">
        <v>2202</v>
      </c>
      <c r="C12" s="1" t="s">
        <v>61</v>
      </c>
      <c r="D12"/>
    </row>
    <row r="13" spans="1:5" x14ac:dyDescent="0.25">
      <c r="A13" t="s">
        <v>40</v>
      </c>
      <c r="B13" s="1">
        <v>1329</v>
      </c>
      <c r="C13" s="1" t="s">
        <v>62</v>
      </c>
      <c r="D13"/>
    </row>
    <row r="14" spans="1:5" x14ac:dyDescent="0.25">
      <c r="A14" t="s">
        <v>41</v>
      </c>
      <c r="B14" s="1">
        <v>255</v>
      </c>
      <c r="C14" s="1" t="s">
        <v>62</v>
      </c>
      <c r="D14"/>
    </row>
    <row r="15" spans="1:5" x14ac:dyDescent="0.25">
      <c r="A15" t="s">
        <v>42</v>
      </c>
      <c r="B15" s="1">
        <v>888</v>
      </c>
      <c r="C15" s="1" t="s">
        <v>63</v>
      </c>
      <c r="D15"/>
    </row>
    <row r="16" spans="1:5" x14ac:dyDescent="0.25">
      <c r="A16" t="s">
        <v>43</v>
      </c>
      <c r="B16" s="1">
        <v>322</v>
      </c>
      <c r="C16" s="1" t="s">
        <v>64</v>
      </c>
      <c r="D16"/>
    </row>
    <row r="17" spans="1:5" x14ac:dyDescent="0.25">
      <c r="A17" t="s">
        <v>44</v>
      </c>
      <c r="B17" s="1">
        <v>39.4</v>
      </c>
      <c r="C17" s="1" t="s">
        <v>65</v>
      </c>
      <c r="D17"/>
    </row>
    <row r="18" spans="1:5" x14ac:dyDescent="0.25">
      <c r="A18" t="s">
        <v>45</v>
      </c>
      <c r="B18" s="1">
        <v>45.2</v>
      </c>
      <c r="C18" s="1" t="s">
        <v>65</v>
      </c>
      <c r="D18"/>
    </row>
    <row r="19" spans="1:5" x14ac:dyDescent="0.25">
      <c r="A19" t="s">
        <v>46</v>
      </c>
      <c r="B19" s="1">
        <v>2549</v>
      </c>
      <c r="C19" s="1" t="s">
        <v>63</v>
      </c>
      <c r="D19"/>
    </row>
    <row r="20" spans="1:5" x14ac:dyDescent="0.25">
      <c r="A20" t="s">
        <v>47</v>
      </c>
      <c r="B20" s="1">
        <v>3504</v>
      </c>
      <c r="C20" s="1" t="s">
        <v>56</v>
      </c>
      <c r="D20"/>
    </row>
    <row r="21" spans="1:5" x14ac:dyDescent="0.25">
      <c r="A21" t="s">
        <v>48</v>
      </c>
      <c r="B21" s="1">
        <v>0.66300000000000003</v>
      </c>
      <c r="C21" s="1" t="s">
        <v>59</v>
      </c>
      <c r="D21">
        <f>B21-SUBTOTAL(1,$B$5:$B$697)</f>
        <v>-3472969208.8980527</v>
      </c>
    </row>
    <row r="22" spans="1:5" x14ac:dyDescent="0.25">
      <c r="A22" t="s">
        <v>49</v>
      </c>
      <c r="B22" s="1">
        <v>6632883.1100000003</v>
      </c>
      <c r="C22" s="1" t="s">
        <v>66</v>
      </c>
      <c r="D22"/>
    </row>
    <row r="23" spans="1:5" x14ac:dyDescent="0.25">
      <c r="A23" t="s">
        <v>50</v>
      </c>
      <c r="B23" s="1">
        <v>6084416.8099999996</v>
      </c>
      <c r="C23" s="1" t="s">
        <v>66</v>
      </c>
      <c r="D23"/>
    </row>
    <row r="24" spans="1:5" x14ac:dyDescent="0.25">
      <c r="A24" t="s">
        <v>51</v>
      </c>
      <c r="B24" s="1">
        <v>50</v>
      </c>
      <c r="C24" s="1" t="s">
        <v>67</v>
      </c>
      <c r="D24"/>
    </row>
    <row r="25" spans="1:5" x14ac:dyDescent="0.25">
      <c r="A25" t="s">
        <v>52</v>
      </c>
      <c r="B25" s="1">
        <v>1769602067</v>
      </c>
      <c r="C25" s="1" t="s">
        <v>63</v>
      </c>
      <c r="D25"/>
    </row>
    <row r="26" spans="1:5" x14ac:dyDescent="0.25">
      <c r="A26" t="s">
        <v>53</v>
      </c>
      <c r="B26" s="1">
        <v>611880552</v>
      </c>
      <c r="C26" s="1" t="s">
        <v>63</v>
      </c>
      <c r="D26"/>
    </row>
    <row r="27" spans="1:5" x14ac:dyDescent="0.25">
      <c r="A27" t="s">
        <v>54</v>
      </c>
      <c r="B27" s="4">
        <v>164173431</v>
      </c>
      <c r="C27" s="1" t="s">
        <v>68</v>
      </c>
      <c r="D27"/>
    </row>
    <row r="28" spans="1:5" x14ac:dyDescent="0.25">
      <c r="A28" t="s">
        <v>29</v>
      </c>
      <c r="B28" s="1" t="s">
        <v>1</v>
      </c>
      <c r="C28" s="1" t="s">
        <v>69</v>
      </c>
      <c r="D28"/>
    </row>
    <row r="29" spans="1:5" x14ac:dyDescent="0.25">
      <c r="A29" t="s">
        <v>30</v>
      </c>
      <c r="B29" s="1">
        <v>3365351</v>
      </c>
      <c r="C29" s="1" t="s">
        <v>56</v>
      </c>
      <c r="D29">
        <f>B29/SUBTOTAL(4,$B$3:$B$681)</f>
        <v>3.2693984657167434E-6</v>
      </c>
      <c r="E29">
        <f>LOG(D29,10)</f>
        <v>-5.4855321455205637</v>
      </c>
    </row>
    <row r="30" spans="1:5" x14ac:dyDescent="0.25">
      <c r="A30" t="s">
        <v>31</v>
      </c>
      <c r="B30" s="1">
        <v>3120494</v>
      </c>
      <c r="C30" s="1" t="s">
        <v>56</v>
      </c>
      <c r="D30"/>
    </row>
    <row r="31" spans="1:5" x14ac:dyDescent="0.25">
      <c r="A31" t="s">
        <v>32</v>
      </c>
      <c r="B31" s="1">
        <v>112.33</v>
      </c>
      <c r="C31" s="1" t="s">
        <v>57</v>
      </c>
      <c r="D31" s="5">
        <f>B31-SUBTOTAL(1,$B$5:$B$681)</f>
        <v>-3558324427.781095</v>
      </c>
    </row>
    <row r="32" spans="1:5" x14ac:dyDescent="0.25">
      <c r="A32" t="s">
        <v>33</v>
      </c>
      <c r="B32" s="1">
        <v>981823</v>
      </c>
      <c r="C32" s="1" t="s">
        <v>58</v>
      </c>
      <c r="D32"/>
    </row>
    <row r="33" spans="1:4" x14ac:dyDescent="0.25">
      <c r="A33" t="s">
        <v>34</v>
      </c>
      <c r="B33" s="1">
        <v>5.3</v>
      </c>
      <c r="C33" s="1" t="s">
        <v>59</v>
      </c>
      <c r="D33"/>
    </row>
    <row r="34" spans="1:4" x14ac:dyDescent="0.25">
      <c r="A34" t="s">
        <v>35</v>
      </c>
      <c r="B34" s="1">
        <v>4.5</v>
      </c>
      <c r="C34" s="1" t="s">
        <v>59</v>
      </c>
      <c r="D34"/>
    </row>
    <row r="35" spans="1:4" x14ac:dyDescent="0.25">
      <c r="A35" t="s">
        <v>36</v>
      </c>
      <c r="B35" s="1">
        <v>458782</v>
      </c>
      <c r="C35" s="1" t="s">
        <v>60</v>
      </c>
      <c r="D35"/>
    </row>
    <row r="36" spans="1:4" x14ac:dyDescent="0.25">
      <c r="A36" t="s">
        <v>37</v>
      </c>
      <c r="B36" s="1">
        <v>124588</v>
      </c>
      <c r="C36" s="1" t="s">
        <v>60</v>
      </c>
      <c r="D36"/>
    </row>
    <row r="37" spans="1:4" x14ac:dyDescent="0.25">
      <c r="A37" t="s">
        <v>38</v>
      </c>
      <c r="B37" s="1">
        <v>20715</v>
      </c>
      <c r="C37" s="1" t="s">
        <v>61</v>
      </c>
      <c r="D37"/>
    </row>
    <row r="38" spans="1:4" x14ac:dyDescent="0.25">
      <c r="A38" t="s">
        <v>39</v>
      </c>
      <c r="B38" s="1">
        <v>6762</v>
      </c>
      <c r="C38" s="1" t="s">
        <v>61</v>
      </c>
      <c r="D38"/>
    </row>
    <row r="39" spans="1:4" x14ac:dyDescent="0.25">
      <c r="A39" t="s">
        <v>40</v>
      </c>
      <c r="B39" s="1">
        <v>2212</v>
      </c>
      <c r="C39" s="1" t="s">
        <v>62</v>
      </c>
      <c r="D39"/>
    </row>
    <row r="40" spans="1:4" x14ac:dyDescent="0.25">
      <c r="A40" t="s">
        <v>41</v>
      </c>
      <c r="B40" s="1">
        <v>408</v>
      </c>
      <c r="C40" s="1" t="s">
        <v>62</v>
      </c>
      <c r="D40"/>
    </row>
    <row r="41" spans="1:4" x14ac:dyDescent="0.25">
      <c r="A41" t="s">
        <v>42</v>
      </c>
      <c r="B41" s="1">
        <v>777</v>
      </c>
      <c r="C41" s="1" t="s">
        <v>63</v>
      </c>
      <c r="D41"/>
    </row>
    <row r="42" spans="1:4" x14ac:dyDescent="0.25">
      <c r="A42" t="s">
        <v>43</v>
      </c>
      <c r="B42" s="1">
        <v>1134</v>
      </c>
      <c r="C42" s="1" t="s">
        <v>64</v>
      </c>
      <c r="D42"/>
    </row>
    <row r="43" spans="1:4" x14ac:dyDescent="0.25">
      <c r="A43" t="s">
        <v>44</v>
      </c>
      <c r="B43" s="1">
        <v>52.2</v>
      </c>
      <c r="C43" s="1" t="s">
        <v>65</v>
      </c>
      <c r="D43"/>
    </row>
    <row r="44" spans="1:4" x14ac:dyDescent="0.25">
      <c r="A44" t="s">
        <v>45</v>
      </c>
      <c r="B44" s="1">
        <v>49.7</v>
      </c>
      <c r="C44" s="1" t="s">
        <v>65</v>
      </c>
      <c r="D44"/>
    </row>
    <row r="45" spans="1:4" x14ac:dyDescent="0.25">
      <c r="A45" t="s">
        <v>46</v>
      </c>
      <c r="B45" s="1">
        <v>2126</v>
      </c>
      <c r="C45" s="1" t="s">
        <v>63</v>
      </c>
      <c r="D45"/>
    </row>
    <row r="46" spans="1:4" x14ac:dyDescent="0.25">
      <c r="A46" t="s">
        <v>47</v>
      </c>
      <c r="B46" s="1">
        <v>137099</v>
      </c>
      <c r="C46" s="1" t="s">
        <v>56</v>
      </c>
      <c r="D46"/>
    </row>
    <row r="47" spans="1:4" x14ac:dyDescent="0.25">
      <c r="A47" t="s">
        <v>48</v>
      </c>
      <c r="B47" s="1">
        <v>0.63100000000000001</v>
      </c>
      <c r="C47" s="1" t="s">
        <v>59</v>
      </c>
      <c r="D47">
        <f>B47-SUBTOTAL(1,$B$5:$B$697)</f>
        <v>-3472969208.9300528</v>
      </c>
    </row>
    <row r="48" spans="1:4" x14ac:dyDescent="0.25">
      <c r="A48" t="s">
        <v>49</v>
      </c>
      <c r="B48" s="1">
        <v>11950438.460000001</v>
      </c>
      <c r="C48" s="1" t="s">
        <v>66</v>
      </c>
      <c r="D48"/>
    </row>
    <row r="49" spans="1:5" x14ac:dyDescent="0.25">
      <c r="A49" t="s">
        <v>50</v>
      </c>
      <c r="B49" s="1">
        <v>10460634.92</v>
      </c>
      <c r="C49" s="1" t="s">
        <v>66</v>
      </c>
      <c r="D49"/>
    </row>
    <row r="50" spans="1:5" x14ac:dyDescent="0.25">
      <c r="A50" t="s">
        <v>51</v>
      </c>
      <c r="B50" s="1">
        <v>158</v>
      </c>
      <c r="C50" s="1" t="s">
        <v>67</v>
      </c>
      <c r="D50"/>
    </row>
    <row r="51" spans="1:5" x14ac:dyDescent="0.25">
      <c r="A51" t="s">
        <v>52</v>
      </c>
      <c r="B51" s="1">
        <v>6339117893</v>
      </c>
      <c r="C51" s="1" t="s">
        <v>63</v>
      </c>
      <c r="D51"/>
    </row>
    <row r="52" spans="1:5" x14ac:dyDescent="0.25">
      <c r="A52" t="s">
        <v>53</v>
      </c>
      <c r="B52" s="1">
        <v>2093233560</v>
      </c>
      <c r="C52" s="1" t="s">
        <v>63</v>
      </c>
      <c r="D52"/>
    </row>
    <row r="53" spans="1:5" x14ac:dyDescent="0.25">
      <c r="A53" t="s">
        <v>54</v>
      </c>
      <c r="B53" s="4">
        <v>27830661</v>
      </c>
      <c r="C53" s="1" t="s">
        <v>68</v>
      </c>
      <c r="D53"/>
    </row>
    <row r="54" spans="1:5" x14ac:dyDescent="0.25">
      <c r="A54" t="s">
        <v>29</v>
      </c>
      <c r="B54" s="1" t="s">
        <v>2</v>
      </c>
      <c r="C54" s="1" t="s">
        <v>70</v>
      </c>
      <c r="D54"/>
    </row>
    <row r="55" spans="1:5" x14ac:dyDescent="0.25">
      <c r="A55" t="s">
        <v>30</v>
      </c>
      <c r="B55" s="1">
        <v>877613</v>
      </c>
      <c r="C55" s="1" t="s">
        <v>56</v>
      </c>
      <c r="D55">
        <f>B55/SUBTOTAL(4,$B$3:$B$681)</f>
        <v>8.5259059031080811E-7</v>
      </c>
      <c r="E55">
        <f>LOG(D55,10)</f>
        <v>-6.0692594647907434</v>
      </c>
    </row>
    <row r="56" spans="1:5" x14ac:dyDescent="0.25">
      <c r="A56" t="s">
        <v>31</v>
      </c>
      <c r="B56" s="1">
        <v>669526</v>
      </c>
      <c r="C56" s="1" t="s">
        <v>56</v>
      </c>
      <c r="D56"/>
    </row>
    <row r="57" spans="1:5" x14ac:dyDescent="0.25">
      <c r="A57" t="s">
        <v>32</v>
      </c>
      <c r="B57" s="1">
        <v>4.6900000000000004</v>
      </c>
      <c r="C57" s="1" t="s">
        <v>57</v>
      </c>
      <c r="D57" s="5">
        <f>B57-SUBTOTAL(1,$B$5:$B$681)</f>
        <v>-3558324535.4210949</v>
      </c>
    </row>
    <row r="58" spans="1:5" x14ac:dyDescent="0.25">
      <c r="A58" t="s">
        <v>33</v>
      </c>
      <c r="B58" s="1">
        <v>224208</v>
      </c>
      <c r="C58" s="1" t="s">
        <v>58</v>
      </c>
      <c r="D58"/>
    </row>
    <row r="59" spans="1:5" x14ac:dyDescent="0.25">
      <c r="A59" t="s">
        <v>34</v>
      </c>
      <c r="B59" s="1">
        <v>4.7</v>
      </c>
      <c r="C59" s="1" t="s">
        <v>59</v>
      </c>
      <c r="D59"/>
    </row>
    <row r="60" spans="1:5" x14ac:dyDescent="0.25">
      <c r="A60" t="s">
        <v>35</v>
      </c>
      <c r="B60" s="1">
        <v>3.8</v>
      </c>
      <c r="C60" s="1" t="s">
        <v>59</v>
      </c>
      <c r="D60"/>
    </row>
    <row r="61" spans="1:5" x14ac:dyDescent="0.25">
      <c r="A61" t="s">
        <v>36</v>
      </c>
      <c r="B61" s="1">
        <v>133839</v>
      </c>
      <c r="C61" s="1" t="s">
        <v>60</v>
      </c>
      <c r="D61"/>
    </row>
    <row r="62" spans="1:5" x14ac:dyDescent="0.25">
      <c r="A62" t="s">
        <v>37</v>
      </c>
      <c r="B62" s="1">
        <v>34129</v>
      </c>
      <c r="C62" s="1" t="s">
        <v>60</v>
      </c>
      <c r="D62"/>
    </row>
    <row r="63" spans="1:5" x14ac:dyDescent="0.25">
      <c r="A63" t="s">
        <v>38</v>
      </c>
      <c r="B63" s="1">
        <v>7214</v>
      </c>
      <c r="C63" s="1" t="s">
        <v>61</v>
      </c>
      <c r="D63"/>
    </row>
    <row r="64" spans="1:5" x14ac:dyDescent="0.25">
      <c r="A64" t="s">
        <v>39</v>
      </c>
      <c r="B64" s="1">
        <v>2391</v>
      </c>
      <c r="C64" s="1" t="s">
        <v>61</v>
      </c>
      <c r="D64"/>
    </row>
    <row r="65" spans="1:4" x14ac:dyDescent="0.25">
      <c r="A65" t="s">
        <v>40</v>
      </c>
      <c r="B65" s="1">
        <v>714</v>
      </c>
      <c r="C65" s="1" t="s">
        <v>62</v>
      </c>
      <c r="D65"/>
    </row>
    <row r="66" spans="1:4" x14ac:dyDescent="0.25">
      <c r="A66" t="s">
        <v>41</v>
      </c>
      <c r="B66" s="1">
        <v>153</v>
      </c>
      <c r="C66" s="1" t="s">
        <v>62</v>
      </c>
      <c r="D66"/>
    </row>
    <row r="67" spans="1:4" x14ac:dyDescent="0.25">
      <c r="A67" t="s">
        <v>42</v>
      </c>
      <c r="B67" s="1">
        <v>855</v>
      </c>
      <c r="C67" s="1" t="s">
        <v>63</v>
      </c>
      <c r="D67"/>
    </row>
    <row r="68" spans="1:4" x14ac:dyDescent="0.25">
      <c r="A68" t="s">
        <v>43</v>
      </c>
      <c r="B68" s="1">
        <v>295</v>
      </c>
      <c r="C68" s="1" t="s">
        <v>64</v>
      </c>
      <c r="D68"/>
    </row>
    <row r="69" spans="1:4" x14ac:dyDescent="0.25">
      <c r="A69" t="s">
        <v>44</v>
      </c>
      <c r="B69" s="1">
        <v>49.1</v>
      </c>
      <c r="C69" s="1" t="s">
        <v>65</v>
      </c>
      <c r="D69"/>
    </row>
    <row r="70" spans="1:4" x14ac:dyDescent="0.25">
      <c r="A70" t="s">
        <v>45</v>
      </c>
      <c r="B70" s="1">
        <v>42.4</v>
      </c>
      <c r="C70" s="1" t="s">
        <v>65</v>
      </c>
      <c r="D70"/>
    </row>
    <row r="71" spans="1:4" x14ac:dyDescent="0.25">
      <c r="A71" t="s">
        <v>46</v>
      </c>
      <c r="B71" s="1">
        <v>2976</v>
      </c>
      <c r="C71" s="1" t="s">
        <v>63</v>
      </c>
      <c r="D71"/>
    </row>
    <row r="72" spans="1:4" x14ac:dyDescent="0.25">
      <c r="A72" t="s">
        <v>47</v>
      </c>
      <c r="B72" s="1">
        <v>52637</v>
      </c>
      <c r="C72" s="1" t="s">
        <v>56</v>
      </c>
      <c r="D72"/>
    </row>
    <row r="73" spans="1:4" x14ac:dyDescent="0.25">
      <c r="A73" t="s">
        <v>48</v>
      </c>
      <c r="B73" s="1">
        <v>0.70799999999999996</v>
      </c>
      <c r="C73" s="1" t="s">
        <v>59</v>
      </c>
      <c r="D73">
        <f>B73-SUBTOTAL(1,$B$5:$B$697)</f>
        <v>-3472969208.8530526</v>
      </c>
    </row>
    <row r="74" spans="1:4" x14ac:dyDescent="0.25">
      <c r="A74" t="s">
        <v>49</v>
      </c>
      <c r="B74" s="1">
        <v>5396417.1399999997</v>
      </c>
      <c r="C74" s="1" t="s">
        <v>66</v>
      </c>
      <c r="D74"/>
    </row>
    <row r="75" spans="1:4" x14ac:dyDescent="0.25">
      <c r="A75" t="s">
        <v>50</v>
      </c>
      <c r="B75" s="1">
        <v>4224464.09</v>
      </c>
      <c r="C75" s="1" t="s">
        <v>66</v>
      </c>
      <c r="D75"/>
    </row>
    <row r="76" spans="1:4" x14ac:dyDescent="0.25">
      <c r="A76" t="s">
        <v>51</v>
      </c>
      <c r="B76" s="1">
        <v>43</v>
      </c>
      <c r="C76" s="1" t="s">
        <v>67</v>
      </c>
      <c r="D76"/>
    </row>
    <row r="77" spans="1:4" x14ac:dyDescent="0.25">
      <c r="A77" t="s">
        <v>52</v>
      </c>
      <c r="B77" s="1">
        <v>1074887875</v>
      </c>
      <c r="C77" s="1" t="s">
        <v>63</v>
      </c>
      <c r="D77"/>
    </row>
    <row r="78" spans="1:4" x14ac:dyDescent="0.25">
      <c r="A78" t="s">
        <v>53</v>
      </c>
      <c r="B78" s="1">
        <v>867304801</v>
      </c>
      <c r="C78" s="1" t="s">
        <v>63</v>
      </c>
      <c r="D78"/>
    </row>
    <row r="79" spans="1:4" x14ac:dyDescent="0.25">
      <c r="A79" t="s">
        <v>54</v>
      </c>
      <c r="B79" s="4">
        <v>142470762</v>
      </c>
      <c r="C79" s="1" t="s">
        <v>68</v>
      </c>
      <c r="D79"/>
    </row>
    <row r="80" spans="1:4" x14ac:dyDescent="0.25">
      <c r="A80" t="s">
        <v>29</v>
      </c>
      <c r="B80" s="1" t="s">
        <v>3</v>
      </c>
      <c r="C80" s="1" t="s">
        <v>71</v>
      </c>
      <c r="D80"/>
    </row>
    <row r="81" spans="1:5" x14ac:dyDescent="0.25">
      <c r="A81" t="s">
        <v>30</v>
      </c>
      <c r="B81" s="1">
        <v>4269995</v>
      </c>
      <c r="C81" s="1" t="s">
        <v>56</v>
      </c>
      <c r="D81">
        <f>B81/SUBTOTAL(4,$B$3:$B$681)</f>
        <v>4.1482493509943439E-6</v>
      </c>
      <c r="E81">
        <f>LOG(D81,10)</f>
        <v>-5.3821351460857612</v>
      </c>
    </row>
    <row r="82" spans="1:5" x14ac:dyDescent="0.25">
      <c r="A82" t="s">
        <v>31</v>
      </c>
      <c r="B82" s="1">
        <v>3483985</v>
      </c>
      <c r="C82" s="1" t="s">
        <v>56</v>
      </c>
      <c r="D82"/>
    </row>
    <row r="83" spans="1:5" x14ac:dyDescent="0.25">
      <c r="A83" t="s">
        <v>32</v>
      </c>
      <c r="B83" s="1">
        <v>2.23</v>
      </c>
      <c r="C83" s="1" t="s">
        <v>57</v>
      </c>
      <c r="D83" s="5">
        <f>B83-SUBTOTAL(1,$B$5:$B$681)</f>
        <v>-3558324537.8810949</v>
      </c>
    </row>
    <row r="84" spans="1:5" x14ac:dyDescent="0.25">
      <c r="A84" t="s">
        <v>33</v>
      </c>
      <c r="B84" s="1">
        <v>1014026</v>
      </c>
      <c r="C84" s="1" t="s">
        <v>58</v>
      </c>
      <c r="D84"/>
    </row>
    <row r="85" spans="1:5" x14ac:dyDescent="0.25">
      <c r="A85" t="s">
        <v>34</v>
      </c>
      <c r="B85" s="1">
        <v>5.3</v>
      </c>
      <c r="C85" s="1" t="s">
        <v>59</v>
      </c>
      <c r="D85"/>
    </row>
    <row r="86" spans="1:5" x14ac:dyDescent="0.25">
      <c r="A86" t="s">
        <v>35</v>
      </c>
      <c r="B86" s="1">
        <v>4.5</v>
      </c>
      <c r="C86" s="1" t="s">
        <v>59</v>
      </c>
      <c r="D86"/>
    </row>
    <row r="87" spans="1:5" x14ac:dyDescent="0.25">
      <c r="A87" t="s">
        <v>36</v>
      </c>
      <c r="B87" s="1">
        <v>702763</v>
      </c>
      <c r="C87" s="1" t="s">
        <v>60</v>
      </c>
      <c r="D87"/>
    </row>
    <row r="88" spans="1:5" x14ac:dyDescent="0.25">
      <c r="A88" t="s">
        <v>37</v>
      </c>
      <c r="B88" s="1">
        <v>211302</v>
      </c>
      <c r="C88" s="1" t="s">
        <v>60</v>
      </c>
      <c r="D88"/>
    </row>
    <row r="89" spans="1:5" x14ac:dyDescent="0.25">
      <c r="A89" t="s">
        <v>38</v>
      </c>
      <c r="B89" s="1">
        <v>33399</v>
      </c>
      <c r="C89" s="1" t="s">
        <v>61</v>
      </c>
      <c r="D89"/>
    </row>
    <row r="90" spans="1:5" x14ac:dyDescent="0.25">
      <c r="A90" t="s">
        <v>39</v>
      </c>
      <c r="B90" s="1">
        <v>9986</v>
      </c>
      <c r="C90" s="1" t="s">
        <v>61</v>
      </c>
      <c r="D90"/>
    </row>
    <row r="91" spans="1:5" x14ac:dyDescent="0.25">
      <c r="A91" t="s">
        <v>40</v>
      </c>
      <c r="B91" s="1">
        <v>4685</v>
      </c>
      <c r="C91" s="1" t="s">
        <v>62</v>
      </c>
      <c r="D91"/>
    </row>
    <row r="92" spans="1:5" x14ac:dyDescent="0.25">
      <c r="A92" t="s">
        <v>41</v>
      </c>
      <c r="B92" s="1">
        <v>487</v>
      </c>
      <c r="C92" s="1" t="s">
        <v>62</v>
      </c>
      <c r="D92"/>
    </row>
    <row r="93" spans="1:5" x14ac:dyDescent="0.25">
      <c r="A93" t="s">
        <v>42</v>
      </c>
      <c r="B93" s="1">
        <v>800</v>
      </c>
      <c r="C93" s="1" t="s">
        <v>63</v>
      </c>
      <c r="D93"/>
    </row>
    <row r="94" spans="1:5" x14ac:dyDescent="0.25">
      <c r="A94" t="s">
        <v>43</v>
      </c>
      <c r="B94" s="1">
        <v>1602</v>
      </c>
      <c r="C94" s="1" t="s">
        <v>64</v>
      </c>
      <c r="D94"/>
    </row>
    <row r="95" spans="1:5" x14ac:dyDescent="0.25">
      <c r="A95" t="s">
        <v>44</v>
      </c>
      <c r="B95" s="1">
        <v>41.4</v>
      </c>
      <c r="C95" s="1" t="s">
        <v>65</v>
      </c>
      <c r="D95"/>
    </row>
    <row r="96" spans="1:5" x14ac:dyDescent="0.25">
      <c r="A96" t="s">
        <v>45</v>
      </c>
      <c r="B96" s="1">
        <v>39.299999999999997</v>
      </c>
      <c r="C96" s="1" t="s">
        <v>65</v>
      </c>
      <c r="D96"/>
    </row>
    <row r="97" spans="1:5" x14ac:dyDescent="0.25">
      <c r="A97" t="s">
        <v>46</v>
      </c>
      <c r="B97" s="1">
        <v>2572</v>
      </c>
      <c r="C97" s="1" t="s">
        <v>63</v>
      </c>
      <c r="D97"/>
    </row>
    <row r="98" spans="1:5" x14ac:dyDescent="0.25">
      <c r="A98" t="s">
        <v>47</v>
      </c>
      <c r="B98" s="1">
        <v>133407</v>
      </c>
      <c r="C98" s="1" t="s">
        <v>56</v>
      </c>
      <c r="D98"/>
    </row>
    <row r="99" spans="1:5" x14ac:dyDescent="0.25">
      <c r="A99" t="s">
        <v>48</v>
      </c>
      <c r="B99" s="1">
        <v>0.67400000000000004</v>
      </c>
      <c r="C99" s="1" t="s">
        <v>59</v>
      </c>
      <c r="D99">
        <f>B99-SUBTOTAL(1,$B$5:$B$697)</f>
        <v>-3472969208.887053</v>
      </c>
    </row>
    <row r="100" spans="1:5" x14ac:dyDescent="0.25">
      <c r="A100" t="s">
        <v>49</v>
      </c>
      <c r="B100" s="1">
        <v>17328459.43</v>
      </c>
      <c r="C100" s="1" t="s">
        <v>66</v>
      </c>
      <c r="D100"/>
    </row>
    <row r="101" spans="1:5" x14ac:dyDescent="0.25">
      <c r="A101" t="s">
        <v>50</v>
      </c>
      <c r="B101" s="1">
        <v>15324896.560000001</v>
      </c>
      <c r="C101" s="1" t="s">
        <v>66</v>
      </c>
      <c r="D101"/>
    </row>
    <row r="102" spans="1:5" x14ac:dyDescent="0.25">
      <c r="A102" t="s">
        <v>51</v>
      </c>
      <c r="B102" s="1">
        <v>196</v>
      </c>
      <c r="C102" s="1" t="s">
        <v>67</v>
      </c>
      <c r="D102"/>
    </row>
    <row r="103" spans="1:5" x14ac:dyDescent="0.25">
      <c r="A103" t="s">
        <v>52</v>
      </c>
      <c r="B103" s="1">
        <v>12058647712</v>
      </c>
      <c r="C103" s="1" t="s">
        <v>63</v>
      </c>
      <c r="D103"/>
    </row>
    <row r="104" spans="1:5" x14ac:dyDescent="0.25">
      <c r="A104" t="s">
        <v>53</v>
      </c>
      <c r="B104" s="1">
        <v>2511993976</v>
      </c>
      <c r="C104" s="1" t="s">
        <v>63</v>
      </c>
      <c r="D104"/>
    </row>
    <row r="105" spans="1:5" x14ac:dyDescent="0.25">
      <c r="A105" t="s">
        <v>54</v>
      </c>
      <c r="B105" s="4">
        <v>1559167878</v>
      </c>
      <c r="C105" s="1" t="s">
        <v>68</v>
      </c>
      <c r="D105"/>
    </row>
    <row r="106" spans="1:5" x14ac:dyDescent="0.25">
      <c r="A106" t="s">
        <v>29</v>
      </c>
      <c r="B106" s="1" t="s">
        <v>4</v>
      </c>
      <c r="C106" s="1" t="s">
        <v>72</v>
      </c>
      <c r="D106"/>
    </row>
    <row r="107" spans="1:5" x14ac:dyDescent="0.25">
      <c r="A107" t="s">
        <v>30</v>
      </c>
      <c r="B107" s="1">
        <v>14985284</v>
      </c>
      <c r="C107" s="1" t="s">
        <v>56</v>
      </c>
      <c r="D107">
        <f>B107/SUBTOTAL(4,$B$3:$B$681)</f>
        <v>1.4558025156344662E-5</v>
      </c>
      <c r="E107">
        <f>LOG(D107,10)</f>
        <v>-4.8368975344922083</v>
      </c>
    </row>
    <row r="108" spans="1:5" x14ac:dyDescent="0.25">
      <c r="A108" t="s">
        <v>31</v>
      </c>
      <c r="B108" s="1">
        <v>14016906</v>
      </c>
      <c r="C108" s="1" t="s">
        <v>56</v>
      </c>
      <c r="D108"/>
    </row>
    <row r="109" spans="1:5" x14ac:dyDescent="0.25">
      <c r="A109" t="s">
        <v>32</v>
      </c>
      <c r="B109" s="1">
        <v>24.82</v>
      </c>
      <c r="C109" s="1" t="s">
        <v>57</v>
      </c>
      <c r="D109" s="5">
        <f>B109-SUBTOTAL(1,$B$5:$B$681)</f>
        <v>-3558324515.2910948</v>
      </c>
    </row>
    <row r="110" spans="1:5" x14ac:dyDescent="0.25">
      <c r="A110" t="s">
        <v>33</v>
      </c>
      <c r="B110" s="1">
        <v>4695972</v>
      </c>
      <c r="C110" s="1" t="s">
        <v>58</v>
      </c>
      <c r="D110"/>
    </row>
    <row r="111" spans="1:5" x14ac:dyDescent="0.25">
      <c r="A111" t="s">
        <v>34</v>
      </c>
      <c r="B111" s="1">
        <v>4.9000000000000004</v>
      </c>
      <c r="C111" s="1" t="s">
        <v>59</v>
      </c>
      <c r="D111"/>
    </row>
    <row r="112" spans="1:5" x14ac:dyDescent="0.25">
      <c r="A112" t="s">
        <v>35</v>
      </c>
      <c r="B112" s="1">
        <v>3.8</v>
      </c>
      <c r="C112" s="1" t="s">
        <v>59</v>
      </c>
      <c r="D112"/>
    </row>
    <row r="113" spans="1:4" x14ac:dyDescent="0.25">
      <c r="A113" t="s">
        <v>36</v>
      </c>
      <c r="B113" s="1">
        <v>1946957</v>
      </c>
      <c r="C113" s="1" t="s">
        <v>60</v>
      </c>
      <c r="D113"/>
    </row>
    <row r="114" spans="1:4" x14ac:dyDescent="0.25">
      <c r="A114" t="s">
        <v>37</v>
      </c>
      <c r="B114" s="1">
        <v>635569</v>
      </c>
      <c r="C114" s="1" t="s">
        <v>60</v>
      </c>
      <c r="D114"/>
    </row>
    <row r="115" spans="1:4" x14ac:dyDescent="0.25">
      <c r="A115" t="s">
        <v>38</v>
      </c>
      <c r="B115" s="1">
        <v>99911</v>
      </c>
      <c r="C115" s="1" t="s">
        <v>61</v>
      </c>
      <c r="D115"/>
    </row>
    <row r="116" spans="1:4" x14ac:dyDescent="0.25">
      <c r="A116" t="s">
        <v>39</v>
      </c>
      <c r="B116" s="1">
        <v>29371</v>
      </c>
      <c r="C116" s="1" t="s">
        <v>61</v>
      </c>
      <c r="D116"/>
    </row>
    <row r="117" spans="1:4" x14ac:dyDescent="0.25">
      <c r="A117" t="s">
        <v>40</v>
      </c>
      <c r="B117" s="1">
        <v>12973</v>
      </c>
      <c r="C117" s="1" t="s">
        <v>62</v>
      </c>
      <c r="D117"/>
    </row>
    <row r="118" spans="1:4" x14ac:dyDescent="0.25">
      <c r="A118" t="s">
        <v>41</v>
      </c>
      <c r="B118" s="1">
        <v>1633</v>
      </c>
      <c r="C118" s="1" t="s">
        <v>62</v>
      </c>
      <c r="D118"/>
    </row>
    <row r="119" spans="1:4" x14ac:dyDescent="0.25">
      <c r="A119" t="s">
        <v>42</v>
      </c>
      <c r="B119" s="1">
        <v>843</v>
      </c>
      <c r="C119" s="1" t="s">
        <v>63</v>
      </c>
      <c r="D119"/>
    </row>
    <row r="120" spans="1:4" x14ac:dyDescent="0.25">
      <c r="A120" t="s">
        <v>43</v>
      </c>
      <c r="B120" s="1">
        <v>6638</v>
      </c>
      <c r="C120" s="1" t="s">
        <v>64</v>
      </c>
      <c r="D120"/>
    </row>
    <row r="121" spans="1:4" x14ac:dyDescent="0.25">
      <c r="A121" t="s">
        <v>44</v>
      </c>
      <c r="B121" s="1">
        <v>40.1</v>
      </c>
      <c r="C121" s="1" t="s">
        <v>65</v>
      </c>
      <c r="D121"/>
    </row>
    <row r="122" spans="1:4" x14ac:dyDescent="0.25">
      <c r="A122" t="s">
        <v>45</v>
      </c>
      <c r="B122" s="1">
        <v>48.8</v>
      </c>
      <c r="C122" s="1" t="s">
        <v>65</v>
      </c>
      <c r="D122"/>
    </row>
    <row r="123" spans="1:4" x14ac:dyDescent="0.25">
      <c r="A123" t="s">
        <v>46</v>
      </c>
      <c r="B123" s="1">
        <v>2541</v>
      </c>
      <c r="C123" s="1" t="s">
        <v>63</v>
      </c>
      <c r="D123"/>
    </row>
    <row r="124" spans="1:4" x14ac:dyDescent="0.25">
      <c r="A124" t="s">
        <v>47</v>
      </c>
      <c r="B124" s="1">
        <v>510761</v>
      </c>
      <c r="C124" s="1" t="s">
        <v>56</v>
      </c>
      <c r="D124"/>
    </row>
    <row r="125" spans="1:4" x14ac:dyDescent="0.25">
      <c r="A125" t="s">
        <v>48</v>
      </c>
      <c r="B125" s="1">
        <v>0.66</v>
      </c>
      <c r="C125" s="1" t="s">
        <v>59</v>
      </c>
      <c r="D125">
        <f>B125-SUBTOTAL(1,$B$5:$B$697)</f>
        <v>-3472969208.901053</v>
      </c>
    </row>
    <row r="126" spans="1:4" x14ac:dyDescent="0.25">
      <c r="A126" t="s">
        <v>49</v>
      </c>
      <c r="B126" s="1">
        <v>50191003.240000002</v>
      </c>
      <c r="C126" s="1" t="s">
        <v>66</v>
      </c>
      <c r="D126"/>
    </row>
    <row r="127" spans="1:4" x14ac:dyDescent="0.25">
      <c r="A127" t="s">
        <v>50</v>
      </c>
      <c r="B127" s="1">
        <v>45570160</v>
      </c>
      <c r="C127" s="1" t="s">
        <v>66</v>
      </c>
      <c r="D127"/>
    </row>
    <row r="128" spans="1:4" x14ac:dyDescent="0.25">
      <c r="A128" t="s">
        <v>51</v>
      </c>
      <c r="B128" s="1">
        <v>865</v>
      </c>
      <c r="C128" s="1" t="s">
        <v>67</v>
      </c>
      <c r="D128"/>
    </row>
    <row r="129" spans="1:5" x14ac:dyDescent="0.25">
      <c r="A129" t="s">
        <v>52</v>
      </c>
      <c r="B129" s="1">
        <v>35902436686</v>
      </c>
      <c r="C129" s="1" t="s">
        <v>63</v>
      </c>
      <c r="D129"/>
    </row>
    <row r="130" spans="1:5" x14ac:dyDescent="0.25">
      <c r="A130" t="s">
        <v>53</v>
      </c>
      <c r="B130" s="1">
        <v>9400954674</v>
      </c>
      <c r="C130" s="1" t="s">
        <v>63</v>
      </c>
      <c r="D130"/>
    </row>
    <row r="131" spans="1:5" x14ac:dyDescent="0.25">
      <c r="A131" t="s">
        <v>54</v>
      </c>
      <c r="B131" s="4">
        <v>564760429</v>
      </c>
      <c r="C131" s="1" t="s">
        <v>68</v>
      </c>
      <c r="D131"/>
    </row>
    <row r="132" spans="1:5" x14ac:dyDescent="0.25">
      <c r="A132" t="s">
        <v>29</v>
      </c>
      <c r="B132" s="1" t="s">
        <v>5</v>
      </c>
      <c r="C132" s="1" t="s">
        <v>73</v>
      </c>
      <c r="D132"/>
    </row>
    <row r="133" spans="1:5" x14ac:dyDescent="0.25">
      <c r="A133" t="s">
        <v>30</v>
      </c>
      <c r="B133" s="1">
        <v>9240580</v>
      </c>
      <c r="C133" s="1" t="s">
        <v>56</v>
      </c>
      <c r="D133">
        <f>B133/SUBTOTAL(4,$B$3:$B$681)</f>
        <v>8.9771135534845633E-6</v>
      </c>
      <c r="E133">
        <f>LOG(D133,10)</f>
        <v>-5.0468632812953516</v>
      </c>
    </row>
    <row r="134" spans="1:5" x14ac:dyDescent="0.25">
      <c r="A134" t="s">
        <v>31</v>
      </c>
      <c r="B134" s="1">
        <v>8452381</v>
      </c>
      <c r="C134" s="1" t="s">
        <v>56</v>
      </c>
      <c r="D134"/>
    </row>
    <row r="135" spans="1:5" x14ac:dyDescent="0.25">
      <c r="A135" t="s">
        <v>32</v>
      </c>
      <c r="B135" s="1">
        <v>56.76</v>
      </c>
      <c r="C135" s="1" t="s">
        <v>57</v>
      </c>
      <c r="D135" s="5">
        <f>B135-SUBTOTAL(1,$B$5:$B$681)</f>
        <v>-3558324483.3510947</v>
      </c>
    </row>
    <row r="136" spans="1:5" x14ac:dyDescent="0.25">
      <c r="A136" t="s">
        <v>33</v>
      </c>
      <c r="B136" s="1">
        <v>3513199</v>
      </c>
      <c r="C136" s="1" t="s">
        <v>58</v>
      </c>
      <c r="D136"/>
    </row>
    <row r="137" spans="1:5" x14ac:dyDescent="0.25">
      <c r="A137" t="s">
        <v>34</v>
      </c>
      <c r="B137" s="1">
        <v>6.3</v>
      </c>
      <c r="C137" s="1" t="s">
        <v>59</v>
      </c>
      <c r="D137"/>
    </row>
    <row r="138" spans="1:5" x14ac:dyDescent="0.25">
      <c r="A138" t="s">
        <v>35</v>
      </c>
      <c r="B138" s="1">
        <v>5.2</v>
      </c>
      <c r="C138" s="1" t="s">
        <v>59</v>
      </c>
      <c r="D138"/>
    </row>
    <row r="139" spans="1:5" x14ac:dyDescent="0.25">
      <c r="A139" t="s">
        <v>36</v>
      </c>
      <c r="B139" s="1">
        <v>1161434</v>
      </c>
      <c r="C139" s="1" t="s">
        <v>60</v>
      </c>
      <c r="D139"/>
    </row>
    <row r="140" spans="1:5" x14ac:dyDescent="0.25">
      <c r="A140" t="s">
        <v>37</v>
      </c>
      <c r="B140" s="1">
        <v>367574</v>
      </c>
      <c r="C140" s="1" t="s">
        <v>60</v>
      </c>
      <c r="D140"/>
    </row>
    <row r="141" spans="1:5" x14ac:dyDescent="0.25">
      <c r="A141" t="s">
        <v>38</v>
      </c>
      <c r="B141" s="1">
        <v>55206</v>
      </c>
      <c r="C141" s="1" t="s">
        <v>61</v>
      </c>
      <c r="D141"/>
    </row>
    <row r="142" spans="1:5" x14ac:dyDescent="0.25">
      <c r="A142" t="s">
        <v>39</v>
      </c>
      <c r="B142" s="1">
        <v>18556</v>
      </c>
      <c r="C142" s="1" t="s">
        <v>61</v>
      </c>
      <c r="D142"/>
    </row>
    <row r="143" spans="1:5" x14ac:dyDescent="0.25">
      <c r="A143" t="s">
        <v>40</v>
      </c>
      <c r="B143" s="1">
        <v>5273</v>
      </c>
      <c r="C143" s="1" t="s">
        <v>62</v>
      </c>
      <c r="D143"/>
    </row>
    <row r="144" spans="1:5" x14ac:dyDescent="0.25">
      <c r="A144" t="s">
        <v>41</v>
      </c>
      <c r="B144" s="1">
        <v>955</v>
      </c>
      <c r="C144" s="1" t="s">
        <v>62</v>
      </c>
      <c r="D144"/>
    </row>
    <row r="145" spans="1:5" x14ac:dyDescent="0.25">
      <c r="A145" t="s">
        <v>42</v>
      </c>
      <c r="B145" s="1">
        <v>881</v>
      </c>
      <c r="C145" s="1" t="s">
        <v>63</v>
      </c>
      <c r="D145"/>
    </row>
    <row r="146" spans="1:5" x14ac:dyDescent="0.25">
      <c r="A146" t="s">
        <v>43</v>
      </c>
      <c r="B146" s="1">
        <v>363</v>
      </c>
      <c r="C146" s="1" t="s">
        <v>64</v>
      </c>
      <c r="D146"/>
    </row>
    <row r="147" spans="1:5" x14ac:dyDescent="0.25">
      <c r="A147" t="s">
        <v>44</v>
      </c>
      <c r="B147" s="1">
        <v>40.1</v>
      </c>
      <c r="C147" s="1" t="s">
        <v>65</v>
      </c>
      <c r="D147"/>
    </row>
    <row r="148" spans="1:5" x14ac:dyDescent="0.25">
      <c r="A148" t="s">
        <v>45</v>
      </c>
      <c r="B148" s="1">
        <v>45.9</v>
      </c>
      <c r="C148" s="1" t="s">
        <v>65</v>
      </c>
      <c r="D148"/>
    </row>
    <row r="149" spans="1:5" x14ac:dyDescent="0.25">
      <c r="A149" t="s">
        <v>46</v>
      </c>
      <c r="B149" s="1">
        <v>2551</v>
      </c>
      <c r="C149" s="1" t="s">
        <v>63</v>
      </c>
      <c r="D149"/>
    </row>
    <row r="150" spans="1:5" x14ac:dyDescent="0.25">
      <c r="A150" t="s">
        <v>47</v>
      </c>
      <c r="B150" s="1">
        <v>321675</v>
      </c>
      <c r="C150" s="1" t="s">
        <v>56</v>
      </c>
      <c r="D150"/>
    </row>
    <row r="151" spans="1:5" x14ac:dyDescent="0.25">
      <c r="A151" t="s">
        <v>48</v>
      </c>
      <c r="B151" s="1">
        <v>0.68200000000000005</v>
      </c>
      <c r="C151" s="1" t="s">
        <v>59</v>
      </c>
      <c r="D151">
        <f>B151-SUBTOTAL(1,$B$5:$B$697)</f>
        <v>-3472969208.8790526</v>
      </c>
    </row>
    <row r="152" spans="1:5" x14ac:dyDescent="0.25">
      <c r="A152" t="s">
        <v>49</v>
      </c>
      <c r="B152" s="1">
        <v>28420222.469999999</v>
      </c>
      <c r="C152" s="1" t="s">
        <v>66</v>
      </c>
      <c r="D152"/>
    </row>
    <row r="153" spans="1:5" x14ac:dyDescent="0.25">
      <c r="A153" t="s">
        <v>50</v>
      </c>
      <c r="B153" s="1">
        <v>24608352.18</v>
      </c>
      <c r="C153" s="1" t="s">
        <v>66</v>
      </c>
      <c r="D153"/>
    </row>
    <row r="154" spans="1:5" x14ac:dyDescent="0.25">
      <c r="A154" t="s">
        <v>51</v>
      </c>
      <c r="B154" s="1">
        <v>435</v>
      </c>
      <c r="C154" s="1" t="s">
        <v>67</v>
      </c>
      <c r="D154"/>
    </row>
    <row r="155" spans="1:5" x14ac:dyDescent="0.25">
      <c r="A155" t="s">
        <v>52</v>
      </c>
      <c r="B155" s="1">
        <v>29052423573</v>
      </c>
      <c r="C155" s="1" t="s">
        <v>63</v>
      </c>
      <c r="D155"/>
    </row>
    <row r="156" spans="1:5" x14ac:dyDescent="0.25">
      <c r="A156" t="s">
        <v>53</v>
      </c>
      <c r="B156" s="1">
        <v>5863545652</v>
      </c>
      <c r="C156" s="1" t="s">
        <v>63</v>
      </c>
      <c r="D156"/>
    </row>
    <row r="157" spans="1:5" x14ac:dyDescent="0.25">
      <c r="A157" t="s">
        <v>54</v>
      </c>
      <c r="B157" s="4">
        <v>148894447</v>
      </c>
      <c r="C157" s="1" t="s">
        <v>68</v>
      </c>
      <c r="D157"/>
    </row>
    <row r="158" spans="1:5" x14ac:dyDescent="0.25">
      <c r="A158" t="s">
        <v>29</v>
      </c>
      <c r="B158" s="1" t="s">
        <v>6</v>
      </c>
      <c r="C158" s="1" t="s">
        <v>87</v>
      </c>
      <c r="D158"/>
    </row>
    <row r="159" spans="1:5" x14ac:dyDescent="0.25">
      <c r="A159" t="s">
        <v>30</v>
      </c>
      <c r="B159" s="1">
        <v>3094325</v>
      </c>
      <c r="C159" s="1" t="s">
        <v>56</v>
      </c>
      <c r="D159">
        <f>B159/SUBTOTAL(4,$B$3:$B$681)</f>
        <v>3.0060999305656269E-6</v>
      </c>
      <c r="E159">
        <f>LOG(D159,10)</f>
        <v>-5.5219965864331213</v>
      </c>
    </row>
    <row r="160" spans="1:5" x14ac:dyDescent="0.25">
      <c r="A160" t="s">
        <v>31</v>
      </c>
      <c r="B160" s="1">
        <v>2570160</v>
      </c>
      <c r="C160" s="1" t="s">
        <v>56</v>
      </c>
      <c r="D160"/>
    </row>
    <row r="161" spans="1:4" x14ac:dyDescent="0.25">
      <c r="A161" t="s">
        <v>32</v>
      </c>
      <c r="B161" s="1">
        <v>444.66</v>
      </c>
      <c r="C161" s="1" t="s">
        <v>57</v>
      </c>
      <c r="D161" s="5">
        <f>B161-SUBTOTAL(1,$B$5:$B$681)</f>
        <v>-3558324095.4510951</v>
      </c>
    </row>
    <row r="162" spans="1:4" x14ac:dyDescent="0.25">
      <c r="A162" t="s">
        <v>33</v>
      </c>
      <c r="B162" s="1">
        <v>1979698</v>
      </c>
      <c r="C162" s="1" t="s">
        <v>58</v>
      </c>
      <c r="D162"/>
    </row>
    <row r="163" spans="1:4" x14ac:dyDescent="0.25">
      <c r="A163" t="s">
        <v>34</v>
      </c>
      <c r="B163" s="1">
        <v>6.1</v>
      </c>
      <c r="C163" s="1" t="s">
        <v>59</v>
      </c>
      <c r="D163"/>
    </row>
    <row r="164" spans="1:4" x14ac:dyDescent="0.25">
      <c r="A164" t="s">
        <v>35</v>
      </c>
      <c r="B164" s="1">
        <v>4.5999999999999996</v>
      </c>
      <c r="C164" s="1" t="s">
        <v>59</v>
      </c>
      <c r="D164"/>
    </row>
    <row r="165" spans="1:4" x14ac:dyDescent="0.25">
      <c r="A165" t="s">
        <v>36</v>
      </c>
      <c r="B165" s="1">
        <v>369128</v>
      </c>
      <c r="C165" s="1" t="s">
        <v>60</v>
      </c>
      <c r="D165"/>
    </row>
    <row r="166" spans="1:4" x14ac:dyDescent="0.25">
      <c r="A166" t="s">
        <v>37</v>
      </c>
      <c r="B166" s="1">
        <v>116843</v>
      </c>
      <c r="C166" s="1" t="s">
        <v>60</v>
      </c>
      <c r="D166"/>
    </row>
    <row r="167" spans="1:4" x14ac:dyDescent="0.25">
      <c r="A167" t="s">
        <v>38</v>
      </c>
      <c r="B167" s="1">
        <v>18193</v>
      </c>
      <c r="C167" s="1" t="s">
        <v>61</v>
      </c>
      <c r="D167"/>
    </row>
    <row r="168" spans="1:4" x14ac:dyDescent="0.25">
      <c r="A168" t="s">
        <v>39</v>
      </c>
      <c r="B168" s="1">
        <v>5912</v>
      </c>
      <c r="C168" s="1" t="s">
        <v>61</v>
      </c>
      <c r="D168"/>
    </row>
    <row r="169" spans="1:4" x14ac:dyDescent="0.25">
      <c r="A169" t="s">
        <v>40</v>
      </c>
      <c r="B169" s="1">
        <v>856</v>
      </c>
      <c r="C169" s="1" t="s">
        <v>62</v>
      </c>
      <c r="D169"/>
    </row>
    <row r="170" spans="1:4" x14ac:dyDescent="0.25">
      <c r="A170" t="s">
        <v>41</v>
      </c>
      <c r="B170" s="1">
        <v>256</v>
      </c>
      <c r="C170" s="1" t="s">
        <v>62</v>
      </c>
      <c r="D170"/>
    </row>
    <row r="171" spans="1:4" x14ac:dyDescent="0.25">
      <c r="A171" t="s">
        <v>42</v>
      </c>
      <c r="B171" s="1">
        <v>2513</v>
      </c>
      <c r="C171" s="1" t="s">
        <v>63</v>
      </c>
      <c r="D171"/>
    </row>
    <row r="172" spans="1:4" x14ac:dyDescent="0.25">
      <c r="A172" t="s">
        <v>43</v>
      </c>
      <c r="B172" s="1">
        <v>141</v>
      </c>
      <c r="C172" s="1" t="s">
        <v>64</v>
      </c>
      <c r="D172"/>
    </row>
    <row r="173" spans="1:4" x14ac:dyDescent="0.25">
      <c r="A173" t="s">
        <v>44</v>
      </c>
      <c r="B173" s="1">
        <v>72.5</v>
      </c>
      <c r="C173" s="1" t="s">
        <v>65</v>
      </c>
      <c r="D173"/>
    </row>
    <row r="174" spans="1:4" x14ac:dyDescent="0.25">
      <c r="A174" t="s">
        <v>45</v>
      </c>
      <c r="B174" s="1">
        <v>69.3</v>
      </c>
      <c r="C174" s="1" t="s">
        <v>65</v>
      </c>
      <c r="D174"/>
    </row>
    <row r="175" spans="1:4" x14ac:dyDescent="0.25">
      <c r="A175" t="s">
        <v>46</v>
      </c>
      <c r="B175" s="1">
        <v>4873</v>
      </c>
      <c r="C175" s="1" t="s">
        <v>63</v>
      </c>
      <c r="D175"/>
    </row>
    <row r="176" spans="1:4" x14ac:dyDescent="0.25">
      <c r="A176" t="s">
        <v>47</v>
      </c>
      <c r="B176" s="1">
        <v>421791</v>
      </c>
      <c r="C176" s="1" t="s">
        <v>56</v>
      </c>
      <c r="D176"/>
    </row>
    <row r="177" spans="1:5" x14ac:dyDescent="0.25">
      <c r="A177" t="s">
        <v>48</v>
      </c>
      <c r="B177" s="1">
        <v>0.82399999999999995</v>
      </c>
      <c r="C177" s="1" t="s">
        <v>59</v>
      </c>
      <c r="D177">
        <f>B177-SUBTOTAL(1,$B$5:$B$697)</f>
        <v>-3472969208.7370529</v>
      </c>
    </row>
    <row r="178" spans="1:5" x14ac:dyDescent="0.25">
      <c r="A178" t="s">
        <v>49</v>
      </c>
      <c r="B178" s="1">
        <v>23812211.27</v>
      </c>
      <c r="C178" s="1" t="s">
        <v>66</v>
      </c>
      <c r="D178"/>
    </row>
    <row r="179" spans="1:5" x14ac:dyDescent="0.25">
      <c r="A179" t="s">
        <v>50</v>
      </c>
      <c r="B179" s="1">
        <v>21990464.68</v>
      </c>
      <c r="C179" s="1" t="s">
        <v>66</v>
      </c>
      <c r="D179"/>
    </row>
    <row r="180" spans="1:5" x14ac:dyDescent="0.25">
      <c r="A180" t="s">
        <v>51</v>
      </c>
      <c r="B180" s="1">
        <v>369</v>
      </c>
      <c r="C180" s="1" t="s">
        <v>67</v>
      </c>
      <c r="D180"/>
    </row>
    <row r="181" spans="1:5" x14ac:dyDescent="0.25">
      <c r="A181" t="s">
        <v>52</v>
      </c>
      <c r="B181" s="1">
        <v>78677111465</v>
      </c>
      <c r="C181" s="1" t="s">
        <v>63</v>
      </c>
      <c r="D181"/>
    </row>
    <row r="182" spans="1:5" x14ac:dyDescent="0.25">
      <c r="A182" t="s">
        <v>53</v>
      </c>
      <c r="B182" s="1">
        <v>15218998658</v>
      </c>
      <c r="C182" s="1" t="s">
        <v>63</v>
      </c>
      <c r="D182"/>
    </row>
    <row r="183" spans="1:5" x14ac:dyDescent="0.25">
      <c r="A183" t="s">
        <v>54</v>
      </c>
      <c r="B183" s="4">
        <v>5760784</v>
      </c>
      <c r="C183" s="1" t="s">
        <v>68</v>
      </c>
      <c r="D183"/>
    </row>
    <row r="184" spans="1:5" x14ac:dyDescent="0.25">
      <c r="A184" t="s">
        <v>29</v>
      </c>
      <c r="B184" s="1" t="s">
        <v>7</v>
      </c>
      <c r="C184" s="1" t="s">
        <v>88</v>
      </c>
      <c r="D184"/>
    </row>
    <row r="185" spans="1:5" x14ac:dyDescent="0.25">
      <c r="A185" t="s">
        <v>30</v>
      </c>
      <c r="B185" s="1">
        <v>4108508</v>
      </c>
      <c r="C185" s="1" t="s">
        <v>56</v>
      </c>
      <c r="D185">
        <f>B185/SUBTOTAL(4,$B$3:$B$681)</f>
        <v>3.9913666513789997E-6</v>
      </c>
      <c r="E185">
        <f>LOG(D185,10)</f>
        <v>-5.3988783756094314</v>
      </c>
    </row>
    <row r="186" spans="1:5" x14ac:dyDescent="0.25">
      <c r="A186" t="s">
        <v>31</v>
      </c>
      <c r="B186" s="1">
        <v>3514952</v>
      </c>
      <c r="C186" s="1" t="s">
        <v>56</v>
      </c>
      <c r="D186"/>
    </row>
    <row r="187" spans="1:5" x14ac:dyDescent="0.25">
      <c r="A187" t="s">
        <v>32</v>
      </c>
      <c r="B187" s="1">
        <v>76.25</v>
      </c>
      <c r="C187" s="1" t="s">
        <v>57</v>
      </c>
      <c r="D187" s="5">
        <f>B187-SUBTOTAL(1,$B$5:$B$681)</f>
        <v>-3558324463.861095</v>
      </c>
    </row>
    <row r="188" spans="1:5" x14ac:dyDescent="0.25">
      <c r="A188" t="s">
        <v>33</v>
      </c>
      <c r="B188" s="1">
        <v>2160432</v>
      </c>
      <c r="C188" s="1" t="s">
        <v>58</v>
      </c>
      <c r="D188"/>
    </row>
    <row r="189" spans="1:5" x14ac:dyDescent="0.25">
      <c r="A189" t="s">
        <v>34</v>
      </c>
      <c r="B189" s="1">
        <v>5.9</v>
      </c>
      <c r="C189" s="1" t="s">
        <v>59</v>
      </c>
      <c r="D189"/>
    </row>
    <row r="190" spans="1:5" x14ac:dyDescent="0.25">
      <c r="A190" t="s">
        <v>35</v>
      </c>
      <c r="B190" s="1">
        <v>4.7</v>
      </c>
      <c r="C190" s="1" t="s">
        <v>59</v>
      </c>
      <c r="D190"/>
    </row>
    <row r="191" spans="1:5" x14ac:dyDescent="0.25">
      <c r="A191" t="s">
        <v>36</v>
      </c>
      <c r="B191" s="1">
        <v>503003</v>
      </c>
      <c r="C191" s="1" t="s">
        <v>60</v>
      </c>
      <c r="D191"/>
    </row>
    <row r="192" spans="1:5" x14ac:dyDescent="0.25">
      <c r="A192" t="s">
        <v>37</v>
      </c>
      <c r="B192" s="1">
        <v>129115</v>
      </c>
      <c r="C192" s="1" t="s">
        <v>60</v>
      </c>
      <c r="D192"/>
    </row>
    <row r="193" spans="1:4" x14ac:dyDescent="0.25">
      <c r="A193" t="s">
        <v>38</v>
      </c>
      <c r="B193" s="1">
        <v>26503</v>
      </c>
      <c r="C193" s="1" t="s">
        <v>61</v>
      </c>
      <c r="D193"/>
    </row>
    <row r="194" spans="1:4" x14ac:dyDescent="0.25">
      <c r="A194" t="s">
        <v>39</v>
      </c>
      <c r="B194" s="1">
        <v>89</v>
      </c>
      <c r="C194" s="1" t="s">
        <v>61</v>
      </c>
      <c r="D194"/>
    </row>
    <row r="195" spans="1:4" x14ac:dyDescent="0.25">
      <c r="A195" t="s">
        <v>40</v>
      </c>
      <c r="B195" s="1">
        <v>2037</v>
      </c>
      <c r="C195" s="1" t="s">
        <v>62</v>
      </c>
      <c r="D195"/>
    </row>
    <row r="196" spans="1:4" x14ac:dyDescent="0.25">
      <c r="A196" t="s">
        <v>41</v>
      </c>
      <c r="B196" s="1">
        <v>419</v>
      </c>
      <c r="C196" s="1" t="s">
        <v>62</v>
      </c>
      <c r="D196"/>
    </row>
    <row r="197" spans="1:4" x14ac:dyDescent="0.25">
      <c r="A197" t="s">
        <v>42</v>
      </c>
      <c r="B197" s="1">
        <v>1295</v>
      </c>
      <c r="C197" s="1" t="s">
        <v>63</v>
      </c>
      <c r="D197"/>
    </row>
    <row r="198" spans="1:4" x14ac:dyDescent="0.25">
      <c r="A198" t="s">
        <v>43</v>
      </c>
      <c r="B198" s="1">
        <v>1824</v>
      </c>
      <c r="C198" s="1" t="s">
        <v>64</v>
      </c>
      <c r="D198"/>
    </row>
    <row r="199" spans="1:4" x14ac:dyDescent="0.25">
      <c r="A199" t="s">
        <v>44</v>
      </c>
      <c r="B199" s="1">
        <v>61.8</v>
      </c>
      <c r="C199" s="1" t="s">
        <v>65</v>
      </c>
      <c r="D199"/>
    </row>
    <row r="200" spans="1:4" x14ac:dyDescent="0.25">
      <c r="A200" t="s">
        <v>45</v>
      </c>
      <c r="B200" s="1">
        <v>59.7</v>
      </c>
      <c r="C200" s="1" t="s">
        <v>65</v>
      </c>
      <c r="D200"/>
    </row>
    <row r="201" spans="1:4" x14ac:dyDescent="0.25">
      <c r="A201" t="s">
        <v>46</v>
      </c>
      <c r="B201" s="1">
        <v>2623</v>
      </c>
      <c r="C201" s="1" t="s">
        <v>63</v>
      </c>
      <c r="D201"/>
    </row>
    <row r="202" spans="1:4" x14ac:dyDescent="0.25">
      <c r="A202" t="s">
        <v>47</v>
      </c>
      <c r="B202" s="1">
        <v>139843</v>
      </c>
      <c r="C202" s="1" t="s">
        <v>56</v>
      </c>
      <c r="D202"/>
    </row>
    <row r="203" spans="1:4" x14ac:dyDescent="0.25">
      <c r="A203" t="s">
        <v>48</v>
      </c>
      <c r="B203" s="1">
        <v>0.74</v>
      </c>
      <c r="C203" s="1" t="s">
        <v>59</v>
      </c>
      <c r="D203">
        <f>B203-SUBTOTAL(1,$B$5:$B$697)</f>
        <v>-3472969208.821053</v>
      </c>
    </row>
    <row r="204" spans="1:4" x14ac:dyDescent="0.25">
      <c r="A204" t="s">
        <v>49</v>
      </c>
      <c r="B204" s="1">
        <v>19685616.739999998</v>
      </c>
      <c r="C204" s="1" t="s">
        <v>66</v>
      </c>
      <c r="D204"/>
    </row>
    <row r="205" spans="1:4" x14ac:dyDescent="0.25">
      <c r="A205" t="s">
        <v>50</v>
      </c>
      <c r="B205" s="1">
        <v>14392338</v>
      </c>
      <c r="C205" s="1" t="s">
        <v>66</v>
      </c>
      <c r="D205"/>
    </row>
    <row r="206" spans="1:4" x14ac:dyDescent="0.25">
      <c r="A206" t="s">
        <v>51</v>
      </c>
      <c r="B206" s="1">
        <v>368</v>
      </c>
      <c r="C206" s="1" t="s">
        <v>67</v>
      </c>
      <c r="D206"/>
    </row>
    <row r="207" spans="1:4" x14ac:dyDescent="0.25">
      <c r="A207" t="s">
        <v>52</v>
      </c>
      <c r="B207" s="1">
        <v>24668093388</v>
      </c>
      <c r="C207" s="1" t="s">
        <v>63</v>
      </c>
      <c r="D207"/>
    </row>
    <row r="208" spans="1:4" x14ac:dyDescent="0.25">
      <c r="A208" t="s">
        <v>53</v>
      </c>
      <c r="B208" s="1">
        <v>4289073632</v>
      </c>
      <c r="C208" s="1" t="s">
        <v>63</v>
      </c>
      <c r="D208"/>
    </row>
    <row r="209" spans="1:5" x14ac:dyDescent="0.25">
      <c r="A209" t="s">
        <v>54</v>
      </c>
      <c r="B209" s="4">
        <v>46074448</v>
      </c>
      <c r="C209" s="1" t="s">
        <v>68</v>
      </c>
      <c r="D209"/>
    </row>
    <row r="210" spans="1:5" x14ac:dyDescent="0.25">
      <c r="A210" t="s">
        <v>29</v>
      </c>
      <c r="B210" s="1" t="s">
        <v>8</v>
      </c>
      <c r="C210" s="1" t="s">
        <v>74</v>
      </c>
      <c r="D210"/>
    </row>
    <row r="211" spans="1:5" x14ac:dyDescent="0.25">
      <c r="A211" t="s">
        <v>30</v>
      </c>
      <c r="B211" s="1">
        <v>7206589</v>
      </c>
      <c r="C211" s="1" t="s">
        <v>56</v>
      </c>
      <c r="D211">
        <f>B211/SUBTOTAL(4,$B$3:$B$681)</f>
        <v>7.0011154912670807E-6</v>
      </c>
      <c r="E211">
        <f>LOG(D211,10)</f>
        <v>-5.1548327581134723</v>
      </c>
    </row>
    <row r="212" spans="1:5" x14ac:dyDescent="0.25">
      <c r="A212" t="s">
        <v>31</v>
      </c>
      <c r="B212" s="1">
        <v>6003788</v>
      </c>
      <c r="C212" s="1" t="s">
        <v>56</v>
      </c>
      <c r="D212"/>
    </row>
    <row r="213" spans="1:5" x14ac:dyDescent="0.25">
      <c r="A213" t="s">
        <v>32</v>
      </c>
      <c r="B213" s="1">
        <v>17.649999999999999</v>
      </c>
      <c r="C213" s="1" t="s">
        <v>57</v>
      </c>
      <c r="D213" s="5">
        <f>B213-SUBTOTAL(1,$B$5:$B$681)</f>
        <v>-3558324522.4610949</v>
      </c>
    </row>
    <row r="214" spans="1:5" x14ac:dyDescent="0.25">
      <c r="A214" t="s">
        <v>33</v>
      </c>
      <c r="B214" s="1">
        <v>4369349</v>
      </c>
      <c r="C214" s="1" t="s">
        <v>58</v>
      </c>
      <c r="D214"/>
    </row>
    <row r="215" spans="1:5" x14ac:dyDescent="0.25">
      <c r="A215" t="s">
        <v>34</v>
      </c>
      <c r="B215" s="1">
        <v>6</v>
      </c>
      <c r="C215" s="1" t="s">
        <v>59</v>
      </c>
      <c r="D215"/>
    </row>
    <row r="216" spans="1:5" x14ac:dyDescent="0.25">
      <c r="A216" t="s">
        <v>35</v>
      </c>
      <c r="B216" s="1">
        <v>5.0999999999999996</v>
      </c>
      <c r="C216" s="1" t="s">
        <v>59</v>
      </c>
      <c r="D216"/>
    </row>
    <row r="217" spans="1:5" x14ac:dyDescent="0.25">
      <c r="A217" t="s">
        <v>36</v>
      </c>
      <c r="B217" s="1">
        <v>855021</v>
      </c>
      <c r="C217" s="1" t="s">
        <v>60</v>
      </c>
      <c r="D217"/>
    </row>
    <row r="218" spans="1:5" x14ac:dyDescent="0.25">
      <c r="A218" t="s">
        <v>37</v>
      </c>
      <c r="B218" s="1">
        <v>258549</v>
      </c>
      <c r="C218" s="1" t="s">
        <v>60</v>
      </c>
      <c r="D218"/>
    </row>
    <row r="219" spans="1:5" x14ac:dyDescent="0.25">
      <c r="A219" t="s">
        <v>38</v>
      </c>
      <c r="B219" s="1">
        <v>38583</v>
      </c>
      <c r="C219" s="1" t="s">
        <v>61</v>
      </c>
      <c r="D219"/>
    </row>
    <row r="220" spans="1:5" x14ac:dyDescent="0.25">
      <c r="A220" t="s">
        <v>39</v>
      </c>
      <c r="B220" s="1">
        <v>15562</v>
      </c>
      <c r="C220" s="1" t="s">
        <v>61</v>
      </c>
      <c r="D220"/>
    </row>
    <row r="221" spans="1:5" x14ac:dyDescent="0.25">
      <c r="A221" t="s">
        <v>40</v>
      </c>
      <c r="B221" s="1">
        <v>3325</v>
      </c>
      <c r="C221" s="1" t="s">
        <v>62</v>
      </c>
      <c r="D221"/>
    </row>
    <row r="222" spans="1:5" x14ac:dyDescent="0.25">
      <c r="A222" t="s">
        <v>41</v>
      </c>
      <c r="B222" s="1">
        <v>1043</v>
      </c>
      <c r="C222" s="1" t="s">
        <v>62</v>
      </c>
      <c r="D222"/>
    </row>
    <row r="223" spans="1:5" x14ac:dyDescent="0.25">
      <c r="A223" t="s">
        <v>42</v>
      </c>
      <c r="B223" s="1">
        <v>1276</v>
      </c>
      <c r="C223" s="1" t="s">
        <v>63</v>
      </c>
      <c r="D223"/>
    </row>
    <row r="224" spans="1:5" x14ac:dyDescent="0.25">
      <c r="A224" t="s">
        <v>43</v>
      </c>
      <c r="B224" s="1">
        <v>3238</v>
      </c>
      <c r="C224" s="1" t="s">
        <v>64</v>
      </c>
      <c r="D224"/>
    </row>
    <row r="225" spans="1:5" x14ac:dyDescent="0.25">
      <c r="A225" t="s">
        <v>44</v>
      </c>
      <c r="B225" s="1">
        <v>58.3</v>
      </c>
      <c r="C225" s="1" t="s">
        <v>65</v>
      </c>
      <c r="D225"/>
    </row>
    <row r="226" spans="1:5" x14ac:dyDescent="0.25">
      <c r="A226" t="s">
        <v>45</v>
      </c>
      <c r="B226" s="1">
        <v>59.8</v>
      </c>
      <c r="C226" s="1" t="s">
        <v>65</v>
      </c>
      <c r="D226"/>
    </row>
    <row r="227" spans="1:5" x14ac:dyDescent="0.25">
      <c r="A227" t="s">
        <v>46</v>
      </c>
      <c r="B227" s="1">
        <v>2418</v>
      </c>
      <c r="C227" s="1" t="s">
        <v>63</v>
      </c>
      <c r="D227"/>
    </row>
    <row r="228" spans="1:5" x14ac:dyDescent="0.25">
      <c r="A228" t="s">
        <v>47</v>
      </c>
      <c r="B228" s="1">
        <v>199334</v>
      </c>
      <c r="C228" s="1" t="s">
        <v>56</v>
      </c>
      <c r="D228"/>
    </row>
    <row r="229" spans="1:5" x14ac:dyDescent="0.25">
      <c r="A229" t="s">
        <v>48</v>
      </c>
      <c r="B229" s="1">
        <v>0.73499999999999999</v>
      </c>
      <c r="C229" s="1" t="s">
        <v>59</v>
      </c>
      <c r="D229">
        <f>B229-SUBTOTAL(1,$B$5:$B$697)</f>
        <v>-3472969208.8260527</v>
      </c>
    </row>
    <row r="230" spans="1:5" x14ac:dyDescent="0.25">
      <c r="A230" t="s">
        <v>49</v>
      </c>
      <c r="B230" s="1">
        <v>37885335.170000002</v>
      </c>
      <c r="C230" s="1" t="s">
        <v>66</v>
      </c>
      <c r="D230"/>
    </row>
    <row r="231" spans="1:5" x14ac:dyDescent="0.25">
      <c r="A231" t="s">
        <v>50</v>
      </c>
      <c r="B231" s="1">
        <v>24248380.34</v>
      </c>
      <c r="C231" s="1" t="s">
        <v>66</v>
      </c>
      <c r="D231"/>
    </row>
    <row r="232" spans="1:5" x14ac:dyDescent="0.25">
      <c r="A232" t="s">
        <v>51</v>
      </c>
      <c r="B232" s="1">
        <v>599</v>
      </c>
      <c r="C232" s="1" t="s">
        <v>67</v>
      </c>
      <c r="D232"/>
    </row>
    <row r="233" spans="1:5" x14ac:dyDescent="0.25">
      <c r="A233" t="s">
        <v>52</v>
      </c>
      <c r="B233" s="1">
        <v>26039048077</v>
      </c>
      <c r="C233" s="1" t="s">
        <v>63</v>
      </c>
      <c r="D233"/>
    </row>
    <row r="234" spans="1:5" x14ac:dyDescent="0.25">
      <c r="A234" t="s">
        <v>53</v>
      </c>
      <c r="B234" s="1">
        <v>7464794297</v>
      </c>
      <c r="C234" s="1" t="s">
        <v>63</v>
      </c>
      <c r="D234"/>
    </row>
    <row r="235" spans="1:5" x14ac:dyDescent="0.25">
      <c r="A235" t="s">
        <v>54</v>
      </c>
      <c r="B235" s="4">
        <v>340242856</v>
      </c>
      <c r="C235" s="1" t="s">
        <v>68</v>
      </c>
      <c r="D235"/>
    </row>
    <row r="236" spans="1:5" x14ac:dyDescent="0.25">
      <c r="A236" t="s">
        <v>29</v>
      </c>
      <c r="B236" s="1" t="s">
        <v>9</v>
      </c>
      <c r="C236" s="1" t="s">
        <v>75</v>
      </c>
      <c r="D236"/>
    </row>
    <row r="237" spans="1:5" x14ac:dyDescent="0.25">
      <c r="A237" t="s">
        <v>30</v>
      </c>
      <c r="B237" s="1">
        <v>7153262</v>
      </c>
      <c r="C237" s="1" t="s">
        <v>56</v>
      </c>
      <c r="D237">
        <f>B237/SUBTOTAL(4,$B$3:$B$681)</f>
        <v>6.9493089450906862E-6</v>
      </c>
      <c r="E237">
        <f>LOG(D237,10)</f>
        <v>-5.1580583804826459</v>
      </c>
    </row>
    <row r="238" spans="1:5" x14ac:dyDescent="0.25">
      <c r="A238" t="s">
        <v>31</v>
      </c>
      <c r="B238" s="1">
        <v>6574789</v>
      </c>
      <c r="C238" s="1" t="s">
        <v>56</v>
      </c>
      <c r="D238"/>
    </row>
    <row r="239" spans="1:5" x14ac:dyDescent="0.25">
      <c r="A239" t="s">
        <v>32</v>
      </c>
      <c r="B239" s="1">
        <v>19.809999999999999</v>
      </c>
      <c r="C239" s="1" t="s">
        <v>57</v>
      </c>
      <c r="D239" s="5">
        <f>B239-SUBTOTAL(1,$B$5:$B$681)</f>
        <v>-3558324520.301095</v>
      </c>
    </row>
    <row r="240" spans="1:5" x14ac:dyDescent="0.25">
      <c r="A240" t="s">
        <v>33</v>
      </c>
      <c r="B240" s="1">
        <v>1940475</v>
      </c>
      <c r="C240" s="1" t="s">
        <v>58</v>
      </c>
      <c r="D240"/>
    </row>
    <row r="241" spans="1:4" x14ac:dyDescent="0.25">
      <c r="A241" t="s">
        <v>34</v>
      </c>
      <c r="B241" s="1">
        <v>4.8</v>
      </c>
      <c r="C241" s="1" t="s">
        <v>59</v>
      </c>
      <c r="D241"/>
    </row>
    <row r="242" spans="1:4" x14ac:dyDescent="0.25">
      <c r="A242" t="s">
        <v>35</v>
      </c>
      <c r="B242" s="1">
        <v>4</v>
      </c>
      <c r="C242" s="1" t="s">
        <v>59</v>
      </c>
      <c r="D242"/>
    </row>
    <row r="243" spans="1:4" x14ac:dyDescent="0.25">
      <c r="A243" t="s">
        <v>36</v>
      </c>
      <c r="B243" s="1">
        <v>1112636</v>
      </c>
      <c r="C243" s="1" t="s">
        <v>60</v>
      </c>
      <c r="D243"/>
    </row>
    <row r="244" spans="1:4" x14ac:dyDescent="0.25">
      <c r="A244" t="s">
        <v>37</v>
      </c>
      <c r="B244" s="1">
        <v>279213</v>
      </c>
      <c r="C244" s="1" t="s">
        <v>60</v>
      </c>
      <c r="D244"/>
    </row>
    <row r="245" spans="1:4" x14ac:dyDescent="0.25">
      <c r="A245" t="s">
        <v>38</v>
      </c>
      <c r="B245" s="1">
        <v>65464</v>
      </c>
      <c r="C245" s="1" t="s">
        <v>61</v>
      </c>
      <c r="D245"/>
    </row>
    <row r="246" spans="1:4" x14ac:dyDescent="0.25">
      <c r="A246" t="s">
        <v>39</v>
      </c>
      <c r="B246" s="1">
        <v>15893</v>
      </c>
      <c r="C246" s="1" t="s">
        <v>61</v>
      </c>
      <c r="D246"/>
    </row>
    <row r="247" spans="1:4" x14ac:dyDescent="0.25">
      <c r="A247" t="s">
        <v>40</v>
      </c>
      <c r="B247" s="1">
        <v>9236</v>
      </c>
      <c r="C247" s="1" t="s">
        <v>62</v>
      </c>
      <c r="D247"/>
    </row>
    <row r="248" spans="1:4" x14ac:dyDescent="0.25">
      <c r="A248" t="s">
        <v>41</v>
      </c>
      <c r="B248" s="1">
        <v>1015</v>
      </c>
      <c r="C248" s="1" t="s">
        <v>62</v>
      </c>
      <c r="D248"/>
    </row>
    <row r="249" spans="1:4" x14ac:dyDescent="0.25">
      <c r="A249" t="s">
        <v>42</v>
      </c>
      <c r="B249" s="1">
        <v>635</v>
      </c>
      <c r="C249" s="1" t="s">
        <v>63</v>
      </c>
      <c r="D249"/>
    </row>
    <row r="250" spans="1:4" x14ac:dyDescent="0.25">
      <c r="A250" t="s">
        <v>43</v>
      </c>
      <c r="B250" s="1">
        <v>2893</v>
      </c>
      <c r="C250" s="1" t="s">
        <v>64</v>
      </c>
      <c r="D250"/>
    </row>
    <row r="251" spans="1:4" x14ac:dyDescent="0.25">
      <c r="A251" t="s">
        <v>44</v>
      </c>
      <c r="B251" s="1">
        <v>26.8</v>
      </c>
      <c r="C251" s="1" t="s">
        <v>65</v>
      </c>
      <c r="D251"/>
    </row>
    <row r="252" spans="1:4" x14ac:dyDescent="0.25">
      <c r="A252" t="s">
        <v>45</v>
      </c>
      <c r="B252" s="1">
        <v>35.299999999999997</v>
      </c>
      <c r="C252" s="1" t="s">
        <v>65</v>
      </c>
      <c r="D252"/>
    </row>
    <row r="253" spans="1:4" x14ac:dyDescent="0.25">
      <c r="A253" t="s">
        <v>46</v>
      </c>
      <c r="B253" s="1">
        <v>2159</v>
      </c>
      <c r="C253" s="1" t="s">
        <v>63</v>
      </c>
      <c r="D253"/>
    </row>
    <row r="254" spans="1:4" x14ac:dyDescent="0.25">
      <c r="A254" t="s">
        <v>47</v>
      </c>
      <c r="B254" s="1">
        <v>248795</v>
      </c>
      <c r="C254" s="1" t="s">
        <v>56</v>
      </c>
      <c r="D254"/>
    </row>
    <row r="255" spans="1:4" x14ac:dyDescent="0.25">
      <c r="A255" t="s">
        <v>48</v>
      </c>
      <c r="B255" s="1">
        <v>0.63900000000000001</v>
      </c>
      <c r="C255" s="1" t="s">
        <v>59</v>
      </c>
      <c r="D255">
        <f>B255-SUBTOTAL(1,$B$5:$B$697)</f>
        <v>-3472969208.9220529</v>
      </c>
    </row>
    <row r="256" spans="1:4" x14ac:dyDescent="0.25">
      <c r="A256" t="s">
        <v>49</v>
      </c>
      <c r="B256" s="1">
        <v>18503261.350000001</v>
      </c>
      <c r="C256" s="1" t="s">
        <v>66</v>
      </c>
      <c r="D256"/>
    </row>
    <row r="257" spans="1:5" x14ac:dyDescent="0.25">
      <c r="A257" t="s">
        <v>50</v>
      </c>
      <c r="B257" s="1">
        <v>17627170.760000002</v>
      </c>
      <c r="C257" s="1" t="s">
        <v>66</v>
      </c>
      <c r="D257"/>
    </row>
    <row r="258" spans="1:5" x14ac:dyDescent="0.25">
      <c r="A258" t="s">
        <v>51</v>
      </c>
      <c r="B258" s="1">
        <v>307</v>
      </c>
      <c r="C258" s="1" t="s">
        <v>67</v>
      </c>
      <c r="D258"/>
    </row>
    <row r="259" spans="1:5" x14ac:dyDescent="0.25">
      <c r="A259" t="s">
        <v>52</v>
      </c>
      <c r="B259" s="1">
        <v>6567719192</v>
      </c>
      <c r="C259" s="1" t="s">
        <v>63</v>
      </c>
      <c r="D259"/>
    </row>
    <row r="260" spans="1:5" x14ac:dyDescent="0.25">
      <c r="A260" t="s">
        <v>53</v>
      </c>
      <c r="B260" s="1">
        <v>3480421275</v>
      </c>
      <c r="C260" s="1" t="s">
        <v>63</v>
      </c>
      <c r="D260"/>
    </row>
    <row r="261" spans="1:5" x14ac:dyDescent="0.25">
      <c r="A261" t="s">
        <v>54</v>
      </c>
      <c r="B261" s="4">
        <v>329651496</v>
      </c>
      <c r="C261" s="1" t="s">
        <v>68</v>
      </c>
      <c r="D261"/>
    </row>
    <row r="262" spans="1:5" x14ac:dyDescent="0.25">
      <c r="A262" t="s">
        <v>29</v>
      </c>
      <c r="B262" s="1" t="s">
        <v>10</v>
      </c>
      <c r="C262" s="1" t="s">
        <v>89</v>
      </c>
      <c r="D262"/>
    </row>
    <row r="263" spans="1:5" x14ac:dyDescent="0.25">
      <c r="A263" t="s">
        <v>30</v>
      </c>
      <c r="B263" s="1">
        <v>3567234</v>
      </c>
      <c r="C263" s="1" t="s">
        <v>56</v>
      </c>
      <c r="D263">
        <f>B263/SUBTOTAL(4,$B$3:$B$681)</f>
        <v>3.4655253988224712E-6</v>
      </c>
      <c r="E263">
        <f>LOG(D263,10)</f>
        <v>-5.4602309138626159</v>
      </c>
    </row>
    <row r="264" spans="1:5" x14ac:dyDescent="0.25">
      <c r="A264" t="s">
        <v>31</v>
      </c>
      <c r="B264" s="1">
        <v>3035122</v>
      </c>
      <c r="C264" s="1" t="s">
        <v>56</v>
      </c>
      <c r="D264"/>
    </row>
    <row r="265" spans="1:5" x14ac:dyDescent="0.25">
      <c r="A265" t="s">
        <v>32</v>
      </c>
      <c r="B265" s="1">
        <v>3.36</v>
      </c>
      <c r="C265" s="1" t="s">
        <v>57</v>
      </c>
      <c r="D265" s="5">
        <f>B265-SUBTOTAL(1,$B$5:$B$681)</f>
        <v>-3558324536.7510948</v>
      </c>
    </row>
    <row r="266" spans="1:5" x14ac:dyDescent="0.25">
      <c r="A266" t="s">
        <v>33</v>
      </c>
      <c r="B266" s="1">
        <v>2443785</v>
      </c>
      <c r="C266" s="1" t="s">
        <v>58</v>
      </c>
      <c r="D266"/>
    </row>
    <row r="267" spans="1:5" x14ac:dyDescent="0.25">
      <c r="A267" t="s">
        <v>34</v>
      </c>
      <c r="B267" s="1">
        <v>5.7</v>
      </c>
      <c r="C267" s="1" t="s">
        <v>59</v>
      </c>
      <c r="D267"/>
    </row>
    <row r="268" spans="1:5" x14ac:dyDescent="0.25">
      <c r="A268" t="s">
        <v>35</v>
      </c>
      <c r="B268" s="1">
        <v>4.5</v>
      </c>
      <c r="C268" s="1" t="s">
        <v>59</v>
      </c>
      <c r="D268"/>
    </row>
    <row r="269" spans="1:5" x14ac:dyDescent="0.25">
      <c r="A269" t="s">
        <v>36</v>
      </c>
      <c r="B269" s="1">
        <v>486568</v>
      </c>
      <c r="C269" s="1" t="s">
        <v>60</v>
      </c>
      <c r="D269"/>
    </row>
    <row r="270" spans="1:5" x14ac:dyDescent="0.25">
      <c r="A270" t="s">
        <v>37</v>
      </c>
      <c r="B270" s="1">
        <v>157928</v>
      </c>
      <c r="C270" s="1" t="s">
        <v>60</v>
      </c>
      <c r="D270"/>
    </row>
    <row r="271" spans="1:5" x14ac:dyDescent="0.25">
      <c r="A271" t="s">
        <v>38</v>
      </c>
      <c r="B271" s="1">
        <v>26575</v>
      </c>
      <c r="C271" s="1" t="s">
        <v>61</v>
      </c>
      <c r="D271"/>
    </row>
    <row r="272" spans="1:5" x14ac:dyDescent="0.25">
      <c r="A272" t="s">
        <v>39</v>
      </c>
      <c r="B272" s="1">
        <v>12642</v>
      </c>
      <c r="C272" s="1" t="s">
        <v>61</v>
      </c>
      <c r="D272"/>
    </row>
    <row r="273" spans="1:4" x14ac:dyDescent="0.25">
      <c r="A273" t="s">
        <v>40</v>
      </c>
      <c r="B273" s="1">
        <v>1969</v>
      </c>
      <c r="C273" s="1" t="s">
        <v>62</v>
      </c>
      <c r="D273"/>
    </row>
    <row r="274" spans="1:4" x14ac:dyDescent="0.25">
      <c r="A274" t="s">
        <v>41</v>
      </c>
      <c r="B274" s="1">
        <v>673</v>
      </c>
      <c r="C274" s="1" t="s">
        <v>62</v>
      </c>
      <c r="D274"/>
    </row>
    <row r="275" spans="1:4" x14ac:dyDescent="0.25">
      <c r="A275" t="s">
        <v>42</v>
      </c>
      <c r="B275" s="1">
        <v>1362</v>
      </c>
      <c r="C275" s="1" t="s">
        <v>63</v>
      </c>
      <c r="D275"/>
    </row>
    <row r="276" spans="1:4" x14ac:dyDescent="0.25">
      <c r="A276" t="s">
        <v>43</v>
      </c>
      <c r="B276" s="1">
        <v>1577</v>
      </c>
      <c r="C276" s="1" t="s">
        <v>64</v>
      </c>
      <c r="D276"/>
    </row>
    <row r="277" spans="1:4" x14ac:dyDescent="0.25">
      <c r="A277" t="s">
        <v>44</v>
      </c>
      <c r="B277" s="1">
        <v>58.5</v>
      </c>
      <c r="C277" s="1" t="s">
        <v>65</v>
      </c>
      <c r="D277"/>
    </row>
    <row r="278" spans="1:4" x14ac:dyDescent="0.25">
      <c r="A278" t="s">
        <v>45</v>
      </c>
      <c r="B278" s="1">
        <v>60.1</v>
      </c>
      <c r="C278" s="1" t="s">
        <v>65</v>
      </c>
      <c r="D278"/>
    </row>
    <row r="279" spans="1:4" x14ac:dyDescent="0.25">
      <c r="A279" t="s">
        <v>46</v>
      </c>
      <c r="B279" s="1">
        <v>2758</v>
      </c>
      <c r="C279" s="1" t="s">
        <v>63</v>
      </c>
      <c r="D279"/>
    </row>
    <row r="280" spans="1:4" x14ac:dyDescent="0.25">
      <c r="A280" t="s">
        <v>47</v>
      </c>
      <c r="B280" s="1">
        <v>125677</v>
      </c>
      <c r="C280" s="1" t="s">
        <v>56</v>
      </c>
      <c r="D280"/>
    </row>
    <row r="281" spans="1:4" x14ac:dyDescent="0.25">
      <c r="A281" t="s">
        <v>48</v>
      </c>
      <c r="B281" s="1">
        <v>0.72499999999999998</v>
      </c>
      <c r="C281" s="1" t="s">
        <v>59</v>
      </c>
      <c r="D281">
        <f>B281-SUBTOTAL(1,$B$5:$B$697)</f>
        <v>-3472969208.8360529</v>
      </c>
    </row>
    <row r="282" spans="1:4" x14ac:dyDescent="0.25">
      <c r="A282" t="s">
        <v>49</v>
      </c>
      <c r="B282" s="1">
        <v>23958528.84</v>
      </c>
      <c r="C282" s="1" t="s">
        <v>66</v>
      </c>
      <c r="D282"/>
    </row>
    <row r="283" spans="1:4" x14ac:dyDescent="0.25">
      <c r="A283" t="s">
        <v>50</v>
      </c>
      <c r="B283" s="1">
        <v>18187363.27</v>
      </c>
      <c r="C283" s="1" t="s">
        <v>66</v>
      </c>
      <c r="D283"/>
    </row>
    <row r="284" spans="1:4" x14ac:dyDescent="0.25">
      <c r="A284" t="s">
        <v>51</v>
      </c>
      <c r="B284" s="1">
        <v>279</v>
      </c>
      <c r="C284" s="1" t="s">
        <v>67</v>
      </c>
      <c r="D284"/>
    </row>
    <row r="285" spans="1:4" x14ac:dyDescent="0.25">
      <c r="A285" t="s">
        <v>52</v>
      </c>
      <c r="B285" s="1">
        <v>18125344030</v>
      </c>
      <c r="C285" s="1" t="s">
        <v>63</v>
      </c>
      <c r="D285"/>
    </row>
    <row r="286" spans="1:4" x14ac:dyDescent="0.25">
      <c r="A286" t="s">
        <v>53</v>
      </c>
      <c r="B286" s="1">
        <v>4227014379</v>
      </c>
      <c r="C286" s="1" t="s">
        <v>63</v>
      </c>
      <c r="D286"/>
    </row>
    <row r="287" spans="1:4" x14ac:dyDescent="0.25">
      <c r="A287" t="s">
        <v>54</v>
      </c>
      <c r="B287" s="4">
        <v>903207047</v>
      </c>
      <c r="C287" s="1" t="s">
        <v>68</v>
      </c>
      <c r="D287"/>
    </row>
    <row r="288" spans="1:4" x14ac:dyDescent="0.25">
      <c r="A288" t="s">
        <v>29</v>
      </c>
      <c r="B288" s="1" t="s">
        <v>11</v>
      </c>
      <c r="C288" s="1" t="s">
        <v>90</v>
      </c>
      <c r="D288"/>
    </row>
    <row r="289" spans="1:5" x14ac:dyDescent="0.25">
      <c r="A289" t="s">
        <v>30</v>
      </c>
      <c r="B289" s="1">
        <v>2839188</v>
      </c>
      <c r="C289" s="1" t="s">
        <v>56</v>
      </c>
      <c r="D289">
        <f>B289/SUBTOTAL(4,$B$3:$B$681)</f>
        <v>2.7582373699151709E-6</v>
      </c>
      <c r="E289">
        <f>LOG(D289,10)</f>
        <v>-5.559368361797449</v>
      </c>
    </row>
    <row r="290" spans="1:5" x14ac:dyDescent="0.25">
      <c r="A290" t="s">
        <v>31</v>
      </c>
      <c r="B290" s="1">
        <v>2449024</v>
      </c>
      <c r="C290" s="1" t="s">
        <v>56</v>
      </c>
      <c r="D290"/>
    </row>
    <row r="291" spans="1:5" x14ac:dyDescent="0.25">
      <c r="A291" t="s">
        <v>32</v>
      </c>
      <c r="B291" s="1">
        <v>6.86</v>
      </c>
      <c r="C291" s="1" t="s">
        <v>57</v>
      </c>
      <c r="D291" s="5">
        <f>B291-SUBTOTAL(1,$B$5:$B$681)</f>
        <v>-3558324533.2510948</v>
      </c>
    </row>
    <row r="292" spans="1:5" x14ac:dyDescent="0.25">
      <c r="A292" t="s">
        <v>33</v>
      </c>
      <c r="B292" s="1">
        <v>1764689</v>
      </c>
      <c r="C292" s="1" t="s">
        <v>58</v>
      </c>
      <c r="D292"/>
    </row>
    <row r="293" spans="1:5" x14ac:dyDescent="0.25">
      <c r="A293" t="s">
        <v>34</v>
      </c>
      <c r="B293" s="1">
        <v>5.5</v>
      </c>
      <c r="C293" s="1" t="s">
        <v>59</v>
      </c>
      <c r="D293"/>
    </row>
    <row r="294" spans="1:5" x14ac:dyDescent="0.25">
      <c r="A294" t="s">
        <v>35</v>
      </c>
      <c r="B294" s="1">
        <v>4.5999999999999996</v>
      </c>
      <c r="C294" s="1" t="s">
        <v>59</v>
      </c>
      <c r="D294"/>
    </row>
    <row r="295" spans="1:5" x14ac:dyDescent="0.25">
      <c r="A295" t="s">
        <v>36</v>
      </c>
      <c r="B295" s="1">
        <v>391975</v>
      </c>
      <c r="C295" s="1" t="s">
        <v>60</v>
      </c>
      <c r="D295"/>
    </row>
    <row r="296" spans="1:5" x14ac:dyDescent="0.25">
      <c r="A296" t="s">
        <v>37</v>
      </c>
      <c r="B296" s="1">
        <v>109762</v>
      </c>
      <c r="C296" s="1" t="s">
        <v>60</v>
      </c>
      <c r="D296"/>
    </row>
    <row r="297" spans="1:5" x14ac:dyDescent="0.25">
      <c r="A297" t="s">
        <v>38</v>
      </c>
      <c r="B297" s="1">
        <v>21345</v>
      </c>
      <c r="C297" s="1" t="s">
        <v>61</v>
      </c>
      <c r="D297"/>
    </row>
    <row r="298" spans="1:5" x14ac:dyDescent="0.25">
      <c r="A298" t="s">
        <v>39</v>
      </c>
      <c r="B298" s="1">
        <v>8506</v>
      </c>
      <c r="C298" s="1" t="s">
        <v>61</v>
      </c>
      <c r="D298"/>
    </row>
    <row r="299" spans="1:5" x14ac:dyDescent="0.25">
      <c r="A299" t="s">
        <v>40</v>
      </c>
      <c r="B299" s="1">
        <v>1143</v>
      </c>
      <c r="C299" s="1" t="s">
        <v>62</v>
      </c>
      <c r="D299"/>
    </row>
    <row r="300" spans="1:5" x14ac:dyDescent="0.25">
      <c r="A300" t="s">
        <v>41</v>
      </c>
      <c r="B300" s="1">
        <v>440</v>
      </c>
      <c r="C300" s="1" t="s">
        <v>62</v>
      </c>
      <c r="D300"/>
    </row>
    <row r="301" spans="1:5" x14ac:dyDescent="0.25">
      <c r="A301" t="s">
        <v>42</v>
      </c>
      <c r="B301" s="1">
        <v>1471</v>
      </c>
      <c r="C301" s="1" t="s">
        <v>63</v>
      </c>
      <c r="D301"/>
    </row>
    <row r="302" spans="1:5" x14ac:dyDescent="0.25">
      <c r="A302" t="s">
        <v>43</v>
      </c>
      <c r="B302" s="1">
        <v>1336</v>
      </c>
      <c r="C302" s="1" t="s">
        <v>64</v>
      </c>
      <c r="D302"/>
    </row>
    <row r="303" spans="1:5" x14ac:dyDescent="0.25">
      <c r="A303" t="s">
        <v>44</v>
      </c>
      <c r="B303" s="1">
        <v>60.5</v>
      </c>
      <c r="C303" s="1" t="s">
        <v>65</v>
      </c>
      <c r="D303"/>
    </row>
    <row r="304" spans="1:5" x14ac:dyDescent="0.25">
      <c r="A304" t="s">
        <v>45</v>
      </c>
      <c r="B304" s="1">
        <v>61.4</v>
      </c>
      <c r="C304" s="1" t="s">
        <v>65</v>
      </c>
      <c r="D304"/>
    </row>
    <row r="305" spans="1:5" x14ac:dyDescent="0.25">
      <c r="A305" t="s">
        <v>46</v>
      </c>
      <c r="B305" s="1">
        <v>2757</v>
      </c>
      <c r="C305" s="1" t="s">
        <v>63</v>
      </c>
      <c r="D305"/>
    </row>
    <row r="306" spans="1:5" x14ac:dyDescent="0.25">
      <c r="A306" t="s">
        <v>47</v>
      </c>
      <c r="B306" s="1">
        <v>116149</v>
      </c>
      <c r="C306" s="1" t="s">
        <v>56</v>
      </c>
      <c r="D306"/>
    </row>
    <row r="307" spans="1:5" x14ac:dyDescent="0.25">
      <c r="A307" t="s">
        <v>48</v>
      </c>
      <c r="B307" s="1">
        <v>0.72899999999999998</v>
      </c>
      <c r="C307" s="1" t="s">
        <v>59</v>
      </c>
      <c r="D307">
        <f>B307-SUBTOTAL(1,$B$5:$B$697)</f>
        <v>-3472969208.8320527</v>
      </c>
    </row>
    <row r="308" spans="1:5" x14ac:dyDescent="0.25">
      <c r="A308" t="s">
        <v>49</v>
      </c>
      <c r="B308" s="1">
        <v>16396655.77</v>
      </c>
      <c r="C308" s="1" t="s">
        <v>66</v>
      </c>
      <c r="D308"/>
    </row>
    <row r="309" spans="1:5" x14ac:dyDescent="0.25">
      <c r="A309" t="s">
        <v>50</v>
      </c>
      <c r="B309" s="1">
        <v>14506915.369999999</v>
      </c>
      <c r="C309" s="1" t="s">
        <v>66</v>
      </c>
      <c r="D309"/>
    </row>
    <row r="310" spans="1:5" x14ac:dyDescent="0.25">
      <c r="A310" t="s">
        <v>51</v>
      </c>
      <c r="B310" s="1">
        <v>228</v>
      </c>
      <c r="C310" s="1" t="s">
        <v>67</v>
      </c>
      <c r="D310"/>
    </row>
    <row r="311" spans="1:5" x14ac:dyDescent="0.25">
      <c r="A311" t="s">
        <v>52</v>
      </c>
      <c r="B311" s="1">
        <v>8910905033</v>
      </c>
      <c r="C311" s="1" t="s">
        <v>63</v>
      </c>
      <c r="D311"/>
    </row>
    <row r="312" spans="1:5" x14ac:dyDescent="0.25">
      <c r="A312" t="s">
        <v>53</v>
      </c>
      <c r="B312" s="1">
        <v>2417981428</v>
      </c>
      <c r="C312" s="1" t="s">
        <v>63</v>
      </c>
      <c r="D312"/>
    </row>
    <row r="313" spans="1:5" x14ac:dyDescent="0.25">
      <c r="A313" t="s">
        <v>54</v>
      </c>
      <c r="B313" s="4">
        <v>357147995</v>
      </c>
      <c r="C313" s="1" t="s">
        <v>68</v>
      </c>
      <c r="D313"/>
    </row>
    <row r="314" spans="1:5" x14ac:dyDescent="0.25">
      <c r="A314" t="s">
        <v>29</v>
      </c>
      <c r="B314" s="1" t="s">
        <v>12</v>
      </c>
      <c r="C314" s="1" t="s">
        <v>91</v>
      </c>
      <c r="D314"/>
    </row>
    <row r="315" spans="1:5" x14ac:dyDescent="0.25">
      <c r="A315" t="s">
        <v>30</v>
      </c>
      <c r="B315" s="1">
        <v>21411923</v>
      </c>
      <c r="C315" s="1" t="s">
        <v>56</v>
      </c>
      <c r="D315">
        <f>B315/SUBTOTAL(4,$B$3:$B$681)</f>
        <v>2.080142850010149E-5</v>
      </c>
      <c r="E315">
        <f>LOG(D315,10)</f>
        <v>-4.6819068396329628</v>
      </c>
    </row>
    <row r="316" spans="1:5" x14ac:dyDescent="0.25">
      <c r="A316" t="s">
        <v>31</v>
      </c>
      <c r="B316" s="1">
        <v>19597330</v>
      </c>
      <c r="C316" s="1" t="s">
        <v>56</v>
      </c>
      <c r="D316"/>
    </row>
    <row r="317" spans="1:5" x14ac:dyDescent="0.25">
      <c r="A317" t="s">
        <v>32</v>
      </c>
      <c r="B317" s="1">
        <v>33.409999999999997</v>
      </c>
      <c r="C317" s="1" t="s">
        <v>57</v>
      </c>
      <c r="D317" s="5">
        <f>B317-SUBTOTAL(1,$B$5:$B$681)</f>
        <v>-3558324506.7010951</v>
      </c>
    </row>
    <row r="318" spans="1:5" x14ac:dyDescent="0.25">
      <c r="A318" t="s">
        <v>33</v>
      </c>
      <c r="B318" s="1">
        <v>12503229</v>
      </c>
      <c r="C318" s="1" t="s">
        <v>58</v>
      </c>
      <c r="D318"/>
    </row>
    <row r="319" spans="1:5" x14ac:dyDescent="0.25">
      <c r="A319" t="s">
        <v>34</v>
      </c>
      <c r="B319" s="1">
        <v>6.3</v>
      </c>
      <c r="C319" s="1" t="s">
        <v>59</v>
      </c>
      <c r="D319"/>
    </row>
    <row r="320" spans="1:5" x14ac:dyDescent="0.25">
      <c r="A320" t="s">
        <v>35</v>
      </c>
      <c r="B320" s="1">
        <v>4.7</v>
      </c>
      <c r="C320" s="1" t="s">
        <v>59</v>
      </c>
      <c r="D320"/>
    </row>
    <row r="321" spans="1:4" x14ac:dyDescent="0.25">
      <c r="A321" t="s">
        <v>36</v>
      </c>
      <c r="B321" s="1">
        <v>2407107</v>
      </c>
      <c r="C321" s="1" t="s">
        <v>60</v>
      </c>
      <c r="D321"/>
    </row>
    <row r="322" spans="1:4" x14ac:dyDescent="0.25">
      <c r="A322" t="s">
        <v>37</v>
      </c>
      <c r="B322" s="1">
        <v>692668</v>
      </c>
      <c r="C322" s="1" t="s">
        <v>60</v>
      </c>
      <c r="D322"/>
    </row>
    <row r="323" spans="1:4" x14ac:dyDescent="0.25">
      <c r="A323" t="s">
        <v>38</v>
      </c>
      <c r="B323" s="1">
        <v>138396</v>
      </c>
      <c r="C323" s="1" t="s">
        <v>61</v>
      </c>
      <c r="D323"/>
    </row>
    <row r="324" spans="1:4" x14ac:dyDescent="0.25">
      <c r="A324" t="s">
        <v>39</v>
      </c>
      <c r="B324" s="1">
        <v>59629</v>
      </c>
      <c r="C324" s="1" t="s">
        <v>61</v>
      </c>
      <c r="D324"/>
    </row>
    <row r="325" spans="1:4" x14ac:dyDescent="0.25">
      <c r="A325" t="s">
        <v>40</v>
      </c>
      <c r="B325" s="1">
        <v>1032</v>
      </c>
      <c r="C325" s="1" t="s">
        <v>62</v>
      </c>
      <c r="D325"/>
    </row>
    <row r="326" spans="1:4" x14ac:dyDescent="0.25">
      <c r="A326" t="s">
        <v>41</v>
      </c>
      <c r="B326" s="1">
        <v>3219</v>
      </c>
      <c r="C326" s="1" t="s">
        <v>62</v>
      </c>
      <c r="D326"/>
    </row>
    <row r="327" spans="1:4" x14ac:dyDescent="0.25">
      <c r="A327" t="s">
        <v>42</v>
      </c>
      <c r="B327" s="1">
        <v>1325</v>
      </c>
      <c r="C327" s="1" t="s">
        <v>63</v>
      </c>
      <c r="D327"/>
    </row>
    <row r="328" spans="1:4" x14ac:dyDescent="0.25">
      <c r="A328" t="s">
        <v>43</v>
      </c>
      <c r="B328" s="1">
        <v>10309</v>
      </c>
      <c r="C328" s="1" t="s">
        <v>64</v>
      </c>
      <c r="D328"/>
    </row>
    <row r="329" spans="1:4" x14ac:dyDescent="0.25">
      <c r="A329" t="s">
        <v>44</v>
      </c>
      <c r="B329" s="1">
        <v>58.9</v>
      </c>
      <c r="C329" s="1" t="s">
        <v>65</v>
      </c>
      <c r="D329"/>
    </row>
    <row r="330" spans="1:4" x14ac:dyDescent="0.25">
      <c r="A330" t="s">
        <v>45</v>
      </c>
      <c r="B330" s="1">
        <v>62.9</v>
      </c>
      <c r="C330" s="1" t="s">
        <v>65</v>
      </c>
      <c r="D330"/>
    </row>
    <row r="331" spans="1:4" x14ac:dyDescent="0.25">
      <c r="A331" t="s">
        <v>46</v>
      </c>
      <c r="B331" s="1">
        <v>2277</v>
      </c>
      <c r="C331" s="1" t="s">
        <v>63</v>
      </c>
      <c r="D331"/>
    </row>
    <row r="332" spans="1:4" x14ac:dyDescent="0.25">
      <c r="A332" t="s">
        <v>47</v>
      </c>
      <c r="B332" s="1">
        <v>747429</v>
      </c>
      <c r="C332" s="1" t="s">
        <v>56</v>
      </c>
      <c r="D332"/>
    </row>
    <row r="333" spans="1:4" x14ac:dyDescent="0.25">
      <c r="A333" t="s">
        <v>48</v>
      </c>
      <c r="B333" s="1">
        <v>0.73099999999999998</v>
      </c>
      <c r="C333" s="1" t="s">
        <v>59</v>
      </c>
      <c r="D333">
        <f>B333-SUBTOTAL(1,$B$5:$B$697)</f>
        <v>-3472969208.8300529</v>
      </c>
    </row>
    <row r="334" spans="1:4" x14ac:dyDescent="0.25">
      <c r="A334" t="s">
        <v>49</v>
      </c>
      <c r="B334" s="1">
        <v>97199823.159999996</v>
      </c>
      <c r="C334" s="1" t="s">
        <v>66</v>
      </c>
      <c r="D334"/>
    </row>
    <row r="335" spans="1:4" x14ac:dyDescent="0.25">
      <c r="A335" t="s">
        <v>50</v>
      </c>
      <c r="B335" s="1">
        <v>98391669.159999996</v>
      </c>
      <c r="C335" s="1" t="s">
        <v>66</v>
      </c>
      <c r="D335"/>
    </row>
    <row r="336" spans="1:4" x14ac:dyDescent="0.25">
      <c r="A336" t="s">
        <v>51</v>
      </c>
      <c r="B336" s="1">
        <v>1677</v>
      </c>
      <c r="C336" s="1" t="s">
        <v>67</v>
      </c>
      <c r="D336"/>
    </row>
    <row r="337" spans="1:5" x14ac:dyDescent="0.25">
      <c r="A337" t="s">
        <v>52</v>
      </c>
      <c r="B337" s="1">
        <v>117201904310</v>
      </c>
      <c r="C337" s="1" t="s">
        <v>63</v>
      </c>
      <c r="D337"/>
    </row>
    <row r="338" spans="1:5" x14ac:dyDescent="0.25">
      <c r="A338" t="s">
        <v>53</v>
      </c>
      <c r="B338" s="1">
        <v>30771637021</v>
      </c>
      <c r="C338" s="1" t="s">
        <v>63</v>
      </c>
      <c r="D338"/>
    </row>
    <row r="339" spans="1:5" x14ac:dyDescent="0.25">
      <c r="A339" t="s">
        <v>54</v>
      </c>
      <c r="B339" s="4">
        <v>586513983</v>
      </c>
      <c r="C339" s="1" t="s">
        <v>68</v>
      </c>
      <c r="D339"/>
    </row>
    <row r="340" spans="1:5" x14ac:dyDescent="0.25">
      <c r="A340" t="s">
        <v>29</v>
      </c>
      <c r="B340" s="1" t="s">
        <v>13</v>
      </c>
      <c r="C340" s="1" t="s">
        <v>76</v>
      </c>
      <c r="D340"/>
    </row>
    <row r="341" spans="1:5" x14ac:dyDescent="0.25">
      <c r="A341" t="s">
        <v>30</v>
      </c>
      <c r="B341" s="1">
        <v>11597484</v>
      </c>
      <c r="C341" s="1" t="s">
        <v>56</v>
      </c>
      <c r="D341">
        <f>B341/SUBTOTAL(4,$B$3:$B$681)</f>
        <v>1.1266817754158327E-5</v>
      </c>
      <c r="E341">
        <f>LOG(D341,10)</f>
        <v>-4.9481987305345561</v>
      </c>
    </row>
    <row r="342" spans="1:5" x14ac:dyDescent="0.25">
      <c r="A342" t="s">
        <v>31</v>
      </c>
      <c r="B342" s="1">
        <v>10444526</v>
      </c>
      <c r="C342" s="1" t="s">
        <v>56</v>
      </c>
      <c r="D342"/>
    </row>
    <row r="343" spans="1:5" x14ac:dyDescent="0.25">
      <c r="A343" t="s">
        <v>32</v>
      </c>
      <c r="B343" s="1">
        <v>52.4</v>
      </c>
      <c r="C343" s="1" t="s">
        <v>57</v>
      </c>
      <c r="D343" s="5">
        <f>B343-SUBTOTAL(1,$B$5:$B$681)</f>
        <v>-3558324487.7110949</v>
      </c>
    </row>
    <row r="344" spans="1:5" x14ac:dyDescent="0.25">
      <c r="A344" t="s">
        <v>33</v>
      </c>
      <c r="B344" s="1">
        <v>8339982</v>
      </c>
      <c r="C344" s="1" t="s">
        <v>58</v>
      </c>
      <c r="D344"/>
    </row>
    <row r="345" spans="1:5" x14ac:dyDescent="0.25">
      <c r="A345" t="s">
        <v>34</v>
      </c>
      <c r="B345" s="1">
        <v>6.4</v>
      </c>
      <c r="C345" s="1" t="s">
        <v>59</v>
      </c>
      <c r="D345"/>
    </row>
    <row r="346" spans="1:5" x14ac:dyDescent="0.25">
      <c r="A346" t="s">
        <v>35</v>
      </c>
      <c r="B346" s="1">
        <v>5.0999999999999996</v>
      </c>
      <c r="C346" s="1" t="s">
        <v>59</v>
      </c>
      <c r="D346"/>
    </row>
    <row r="347" spans="1:5" x14ac:dyDescent="0.25">
      <c r="A347" t="s">
        <v>36</v>
      </c>
      <c r="B347" s="1">
        <v>1348296</v>
      </c>
      <c r="C347" s="1" t="s">
        <v>60</v>
      </c>
      <c r="D347"/>
    </row>
    <row r="348" spans="1:5" x14ac:dyDescent="0.25">
      <c r="A348" t="s">
        <v>37</v>
      </c>
      <c r="B348" s="1">
        <v>37866</v>
      </c>
      <c r="C348" s="1" t="s">
        <v>60</v>
      </c>
      <c r="D348"/>
    </row>
    <row r="349" spans="1:5" x14ac:dyDescent="0.25">
      <c r="A349" t="s">
        <v>38</v>
      </c>
      <c r="B349" s="1">
        <v>83337</v>
      </c>
      <c r="C349" s="1" t="s">
        <v>61</v>
      </c>
      <c r="D349"/>
    </row>
    <row r="350" spans="1:5" x14ac:dyDescent="0.25">
      <c r="A350" t="s">
        <v>39</v>
      </c>
      <c r="B350" s="1">
        <v>3318</v>
      </c>
      <c r="C350" s="1" t="s">
        <v>61</v>
      </c>
      <c r="D350"/>
    </row>
    <row r="351" spans="1:5" x14ac:dyDescent="0.25">
      <c r="A351" t="s">
        <v>40</v>
      </c>
      <c r="B351" s="1">
        <v>6147</v>
      </c>
      <c r="C351" s="1" t="s">
        <v>62</v>
      </c>
      <c r="D351"/>
    </row>
    <row r="352" spans="1:5" x14ac:dyDescent="0.25">
      <c r="A352" t="s">
        <v>41</v>
      </c>
      <c r="B352" s="1">
        <v>2032</v>
      </c>
      <c r="C352" s="1" t="s">
        <v>62</v>
      </c>
      <c r="D352"/>
    </row>
    <row r="353" spans="1:5" x14ac:dyDescent="0.25">
      <c r="A353" t="s">
        <v>42</v>
      </c>
      <c r="B353" s="1">
        <v>1541</v>
      </c>
      <c r="C353" s="1" t="s">
        <v>63</v>
      </c>
      <c r="D353"/>
    </row>
    <row r="354" spans="1:5" x14ac:dyDescent="0.25">
      <c r="A354" t="s">
        <v>43</v>
      </c>
      <c r="B354" s="1">
        <v>5519</v>
      </c>
      <c r="C354" s="1" t="s">
        <v>64</v>
      </c>
      <c r="D354"/>
    </row>
    <row r="355" spans="1:5" x14ac:dyDescent="0.25">
      <c r="A355" t="s">
        <v>44</v>
      </c>
      <c r="B355" s="1">
        <v>68.7</v>
      </c>
      <c r="C355" s="1" t="s">
        <v>65</v>
      </c>
      <c r="D355"/>
    </row>
    <row r="356" spans="1:5" x14ac:dyDescent="0.25">
      <c r="A356" t="s">
        <v>45</v>
      </c>
      <c r="B356" s="1">
        <v>71.3</v>
      </c>
      <c r="C356" s="1" t="s">
        <v>65</v>
      </c>
      <c r="D356"/>
    </row>
    <row r="357" spans="1:5" x14ac:dyDescent="0.25">
      <c r="A357" t="s">
        <v>46</v>
      </c>
      <c r="B357" s="1">
        <v>2798</v>
      </c>
      <c r="C357" s="1" t="s">
        <v>63</v>
      </c>
      <c r="D357"/>
    </row>
    <row r="358" spans="1:5" x14ac:dyDescent="0.25">
      <c r="A358" t="s">
        <v>47</v>
      </c>
      <c r="B358" s="1">
        <v>357992</v>
      </c>
      <c r="C358" s="1" t="s">
        <v>56</v>
      </c>
      <c r="D358"/>
    </row>
    <row r="359" spans="1:5" x14ac:dyDescent="0.25">
      <c r="A359" t="s">
        <v>48</v>
      </c>
      <c r="B359" s="1">
        <v>0.749</v>
      </c>
      <c r="C359" s="1" t="s">
        <v>59</v>
      </c>
      <c r="D359">
        <f>B359-SUBTOTAL(1,$B$5:$B$697)</f>
        <v>-3472969208.8120527</v>
      </c>
    </row>
    <row r="360" spans="1:5" x14ac:dyDescent="0.25">
      <c r="A360" t="s">
        <v>49</v>
      </c>
      <c r="B360" s="1">
        <v>60163576.119999997</v>
      </c>
      <c r="C360" s="1" t="s">
        <v>66</v>
      </c>
      <c r="D360"/>
    </row>
    <row r="361" spans="1:5" x14ac:dyDescent="0.25">
      <c r="A361" t="s">
        <v>50</v>
      </c>
      <c r="B361" s="1">
        <v>55534402.969999999</v>
      </c>
      <c r="C361" s="1" t="s">
        <v>66</v>
      </c>
      <c r="D361"/>
    </row>
    <row r="362" spans="1:5" x14ac:dyDescent="0.25">
      <c r="A362" t="s">
        <v>51</v>
      </c>
      <c r="B362" s="1">
        <v>1165</v>
      </c>
      <c r="C362" s="1" t="s">
        <v>67</v>
      </c>
      <c r="D362"/>
    </row>
    <row r="363" spans="1:5" x14ac:dyDescent="0.25">
      <c r="A363" t="s">
        <v>52</v>
      </c>
      <c r="B363" s="1">
        <v>91265706092</v>
      </c>
      <c r="C363" s="1" t="s">
        <v>63</v>
      </c>
      <c r="D363"/>
    </row>
    <row r="364" spans="1:5" x14ac:dyDescent="0.25">
      <c r="A364" t="s">
        <v>53</v>
      </c>
      <c r="B364" s="1">
        <v>13294746036</v>
      </c>
      <c r="C364" s="1" t="s">
        <v>63</v>
      </c>
      <c r="D364"/>
    </row>
    <row r="365" spans="1:5" x14ac:dyDescent="0.25">
      <c r="A365" t="s">
        <v>54</v>
      </c>
      <c r="B365" s="4">
        <v>199298981</v>
      </c>
      <c r="C365" s="1" t="s">
        <v>68</v>
      </c>
      <c r="D365"/>
    </row>
    <row r="366" spans="1:5" x14ac:dyDescent="0.25">
      <c r="A366" t="s">
        <v>29</v>
      </c>
      <c r="B366" s="1" t="s">
        <v>14</v>
      </c>
      <c r="C366" s="1" t="s">
        <v>77</v>
      </c>
      <c r="D366"/>
    </row>
    <row r="367" spans="1:5" x14ac:dyDescent="0.25">
      <c r="A367" t="s">
        <v>30</v>
      </c>
      <c r="B367" s="1">
        <v>4059905</v>
      </c>
      <c r="C367" s="1" t="s">
        <v>56</v>
      </c>
      <c r="D367">
        <f>B367/SUBTOTAL(4,$B$3:$B$681)</f>
        <v>3.9441494150107186E-6</v>
      </c>
      <c r="E367">
        <f>LOG(D367,10)</f>
        <v>-5.4040466411736388</v>
      </c>
    </row>
    <row r="368" spans="1:5" x14ac:dyDescent="0.25">
      <c r="A368" t="s">
        <v>31</v>
      </c>
      <c r="B368" s="1">
        <v>3766528</v>
      </c>
      <c r="C368" s="1" t="s">
        <v>56</v>
      </c>
      <c r="D368"/>
    </row>
    <row r="369" spans="1:4" x14ac:dyDescent="0.25">
      <c r="A369" t="s">
        <v>32</v>
      </c>
      <c r="B369" s="1">
        <v>66.7</v>
      </c>
      <c r="C369" s="1" t="s">
        <v>57</v>
      </c>
      <c r="D369" s="5">
        <f>B369-SUBTOTAL(1,$B$5:$B$681)</f>
        <v>-3558324473.4110951</v>
      </c>
    </row>
    <row r="370" spans="1:4" x14ac:dyDescent="0.25">
      <c r="A370" t="s">
        <v>33</v>
      </c>
      <c r="B370" s="1">
        <v>1470901</v>
      </c>
      <c r="C370" s="1" t="s">
        <v>58</v>
      </c>
      <c r="D370"/>
    </row>
    <row r="371" spans="1:4" x14ac:dyDescent="0.25">
      <c r="A371" t="s">
        <v>34</v>
      </c>
      <c r="B371" s="1">
        <v>5</v>
      </c>
      <c r="C371" s="1" t="s">
        <v>59</v>
      </c>
      <c r="D371"/>
    </row>
    <row r="372" spans="1:4" x14ac:dyDescent="0.25">
      <c r="A372" t="s">
        <v>35</v>
      </c>
      <c r="B372" s="1">
        <v>3.9</v>
      </c>
      <c r="C372" s="1" t="s">
        <v>59</v>
      </c>
      <c r="D372"/>
    </row>
    <row r="373" spans="1:4" x14ac:dyDescent="0.25">
      <c r="A373" t="s">
        <v>36</v>
      </c>
      <c r="B373" s="1">
        <v>540919</v>
      </c>
      <c r="C373" s="1" t="s">
        <v>60</v>
      </c>
      <c r="D373"/>
    </row>
    <row r="374" spans="1:4" x14ac:dyDescent="0.25">
      <c r="A374" t="s">
        <v>37</v>
      </c>
      <c r="B374" s="1">
        <v>147866</v>
      </c>
      <c r="C374" s="1" t="s">
        <v>60</v>
      </c>
      <c r="D374"/>
    </row>
    <row r="375" spans="1:4" x14ac:dyDescent="0.25">
      <c r="A375" t="s">
        <v>38</v>
      </c>
      <c r="B375" s="1">
        <v>28981</v>
      </c>
      <c r="C375" s="1" t="s">
        <v>61</v>
      </c>
      <c r="D375"/>
    </row>
    <row r="376" spans="1:4" x14ac:dyDescent="0.25">
      <c r="A376" t="s">
        <v>39</v>
      </c>
      <c r="B376" s="1">
        <v>11202</v>
      </c>
      <c r="C376" s="1" t="s">
        <v>61</v>
      </c>
      <c r="D376"/>
    </row>
    <row r="377" spans="1:4" x14ac:dyDescent="0.25">
      <c r="A377" t="s">
        <v>40</v>
      </c>
      <c r="B377" s="1">
        <v>38</v>
      </c>
      <c r="C377" s="1" t="s">
        <v>62</v>
      </c>
      <c r="D377"/>
    </row>
    <row r="378" spans="1:4" x14ac:dyDescent="0.25">
      <c r="A378" t="s">
        <v>41</v>
      </c>
      <c r="B378" s="1">
        <v>657</v>
      </c>
      <c r="C378" s="1" t="s">
        <v>62</v>
      </c>
      <c r="D378"/>
    </row>
    <row r="379" spans="1:4" x14ac:dyDescent="0.25">
      <c r="A379" t="s">
        <v>42</v>
      </c>
      <c r="B379" s="1">
        <v>876</v>
      </c>
      <c r="C379" s="1" t="s">
        <v>63</v>
      </c>
      <c r="D379"/>
    </row>
    <row r="380" spans="1:4" x14ac:dyDescent="0.25">
      <c r="A380" t="s">
        <v>43</v>
      </c>
      <c r="B380" s="1">
        <v>1744</v>
      </c>
      <c r="C380" s="1" t="s">
        <v>64</v>
      </c>
      <c r="D380"/>
    </row>
    <row r="381" spans="1:4" x14ac:dyDescent="0.25">
      <c r="A381" t="s">
        <v>44</v>
      </c>
      <c r="B381" s="1">
        <v>39.299999999999997</v>
      </c>
      <c r="C381" s="1" t="s">
        <v>65</v>
      </c>
      <c r="D381"/>
    </row>
    <row r="382" spans="1:4" x14ac:dyDescent="0.25">
      <c r="A382" t="s">
        <v>45</v>
      </c>
      <c r="B382" s="1">
        <v>46.9</v>
      </c>
      <c r="C382" s="1" t="s">
        <v>65</v>
      </c>
      <c r="D382"/>
    </row>
    <row r="383" spans="1:4" x14ac:dyDescent="0.25">
      <c r="A383" t="s">
        <v>46</v>
      </c>
      <c r="B383" s="1">
        <v>2223</v>
      </c>
      <c r="C383" s="1" t="s">
        <v>63</v>
      </c>
      <c r="D383"/>
    </row>
    <row r="384" spans="1:4" x14ac:dyDescent="0.25">
      <c r="A384" t="s">
        <v>47</v>
      </c>
      <c r="B384" s="1">
        <v>213729</v>
      </c>
      <c r="C384" s="1" t="s">
        <v>56</v>
      </c>
      <c r="D384"/>
    </row>
    <row r="385" spans="1:5" x14ac:dyDescent="0.25">
      <c r="A385" t="s">
        <v>48</v>
      </c>
      <c r="B385" s="1">
        <v>0.65800000000000003</v>
      </c>
      <c r="C385" s="1" t="s">
        <v>59</v>
      </c>
      <c r="D385">
        <f>B385-SUBTOTAL(1,$B$5:$B$697)</f>
        <v>-3472969208.9030528</v>
      </c>
    </row>
    <row r="386" spans="1:5" x14ac:dyDescent="0.25">
      <c r="A386" t="s">
        <v>49</v>
      </c>
      <c r="B386" s="1">
        <v>13097005.32</v>
      </c>
      <c r="C386" s="1" t="s">
        <v>66</v>
      </c>
      <c r="D386"/>
    </row>
    <row r="387" spans="1:5" x14ac:dyDescent="0.25">
      <c r="A387" t="s">
        <v>50</v>
      </c>
      <c r="B387" s="1">
        <v>10074700.039999999</v>
      </c>
      <c r="C387" s="1" t="s">
        <v>66</v>
      </c>
      <c r="D387"/>
    </row>
    <row r="388" spans="1:5" x14ac:dyDescent="0.25">
      <c r="A388" t="s">
        <v>51</v>
      </c>
      <c r="B388" s="1">
        <v>212</v>
      </c>
      <c r="C388" s="1" t="s">
        <v>67</v>
      </c>
      <c r="D388"/>
    </row>
    <row r="389" spans="1:5" x14ac:dyDescent="0.25">
      <c r="A389" t="s">
        <v>52</v>
      </c>
      <c r="B389" s="1">
        <v>7477733621</v>
      </c>
      <c r="C389" s="1" t="s">
        <v>63</v>
      </c>
      <c r="D389"/>
    </row>
    <row r="390" spans="1:5" x14ac:dyDescent="0.25">
      <c r="A390" t="s">
        <v>53</v>
      </c>
      <c r="B390" s="1">
        <v>2149733747</v>
      </c>
      <c r="C390" s="1" t="s">
        <v>63</v>
      </c>
      <c r="D390"/>
    </row>
    <row r="391" spans="1:5" x14ac:dyDescent="0.25">
      <c r="A391" t="s">
        <v>54</v>
      </c>
      <c r="B391" s="4">
        <v>56467242</v>
      </c>
      <c r="C391" s="1" t="s">
        <v>68</v>
      </c>
      <c r="D391"/>
    </row>
    <row r="392" spans="1:5" x14ac:dyDescent="0.25">
      <c r="A392" t="s">
        <v>29</v>
      </c>
      <c r="B392" s="1" t="s">
        <v>15</v>
      </c>
      <c r="C392" s="1" t="s">
        <v>78</v>
      </c>
      <c r="D392"/>
    </row>
    <row r="393" spans="1:5" x14ac:dyDescent="0.25">
      <c r="A393" t="s">
        <v>30</v>
      </c>
      <c r="B393" s="1">
        <v>8777124</v>
      </c>
      <c r="C393" s="1" t="s">
        <v>56</v>
      </c>
      <c r="D393">
        <f>B393/SUBTOTAL(4,$B$3:$B$681)</f>
        <v>8.5268715622844705E-6</v>
      </c>
      <c r="E393">
        <f>LOG(D393,10)</f>
        <v>-5.0692102786152944</v>
      </c>
    </row>
    <row r="394" spans="1:5" x14ac:dyDescent="0.25">
      <c r="A394" t="s">
        <v>31</v>
      </c>
      <c r="B394" s="1">
        <v>7581051</v>
      </c>
      <c r="C394" s="1" t="s">
        <v>56</v>
      </c>
      <c r="D394"/>
    </row>
    <row r="395" spans="1:5" x14ac:dyDescent="0.25">
      <c r="A395" t="s">
        <v>32</v>
      </c>
      <c r="B395" s="1">
        <v>6.07</v>
      </c>
      <c r="C395" s="1" t="s">
        <v>57</v>
      </c>
      <c r="D395" s="5">
        <f>B395-SUBTOTAL(1,$B$5:$B$681)</f>
        <v>-3558324534.0410948</v>
      </c>
    </row>
    <row r="396" spans="1:5" x14ac:dyDescent="0.25">
      <c r="A396" t="s">
        <v>33</v>
      </c>
      <c r="B396" s="1">
        <v>2352727</v>
      </c>
      <c r="C396" s="1" t="s">
        <v>58</v>
      </c>
      <c r="D396"/>
    </row>
    <row r="397" spans="1:5" x14ac:dyDescent="0.25">
      <c r="A397" t="s">
        <v>34</v>
      </c>
      <c r="B397" s="1">
        <v>4.7</v>
      </c>
      <c r="C397" s="1" t="s">
        <v>59</v>
      </c>
      <c r="D397"/>
    </row>
    <row r="398" spans="1:5" x14ac:dyDescent="0.25">
      <c r="A398" t="s">
        <v>35</v>
      </c>
      <c r="B398" s="1">
        <v>3.9</v>
      </c>
      <c r="C398" s="1" t="s">
        <v>59</v>
      </c>
      <c r="D398"/>
    </row>
    <row r="399" spans="1:5" x14ac:dyDescent="0.25">
      <c r="A399" t="s">
        <v>36</v>
      </c>
      <c r="B399" s="1">
        <v>1389983</v>
      </c>
      <c r="C399" s="1" t="s">
        <v>60</v>
      </c>
      <c r="D399"/>
    </row>
    <row r="400" spans="1:5" x14ac:dyDescent="0.25">
      <c r="A400" t="s">
        <v>37</v>
      </c>
      <c r="B400" s="1">
        <v>391603</v>
      </c>
      <c r="C400" s="1" t="s">
        <v>60</v>
      </c>
      <c r="D400"/>
    </row>
    <row r="401" spans="1:4" x14ac:dyDescent="0.25">
      <c r="A401" t="s">
        <v>38</v>
      </c>
      <c r="B401" s="1">
        <v>58873</v>
      </c>
      <c r="C401" s="1" t="s">
        <v>61</v>
      </c>
      <c r="D401"/>
    </row>
    <row r="402" spans="1:4" x14ac:dyDescent="0.25">
      <c r="A402" t="s">
        <v>39</v>
      </c>
      <c r="B402" s="1">
        <v>15367</v>
      </c>
      <c r="C402" s="1" t="s">
        <v>61</v>
      </c>
      <c r="D402"/>
    </row>
    <row r="403" spans="1:4" x14ac:dyDescent="0.25">
      <c r="A403" t="s">
        <v>40</v>
      </c>
      <c r="B403" s="1">
        <v>9168</v>
      </c>
      <c r="C403" s="1" t="s">
        <v>62</v>
      </c>
      <c r="D403"/>
    </row>
    <row r="404" spans="1:4" x14ac:dyDescent="0.25">
      <c r="A404" t="s">
        <v>41</v>
      </c>
      <c r="B404" s="1">
        <v>866</v>
      </c>
      <c r="C404" s="1" t="s">
        <v>62</v>
      </c>
      <c r="D404"/>
    </row>
    <row r="405" spans="1:4" x14ac:dyDescent="0.25">
      <c r="A405" t="s">
        <v>42</v>
      </c>
      <c r="B405" s="1">
        <v>847</v>
      </c>
      <c r="C405" s="1" t="s">
        <v>63</v>
      </c>
      <c r="D405"/>
    </row>
    <row r="406" spans="1:4" x14ac:dyDescent="0.25">
      <c r="A406" t="s">
        <v>43</v>
      </c>
      <c r="B406" s="1">
        <v>3515</v>
      </c>
      <c r="C406" s="1" t="s">
        <v>64</v>
      </c>
      <c r="D406"/>
    </row>
    <row r="407" spans="1:4" x14ac:dyDescent="0.25">
      <c r="A407" t="s">
        <v>44</v>
      </c>
      <c r="B407" s="1">
        <v>32.5</v>
      </c>
      <c r="C407" s="1" t="s">
        <v>65</v>
      </c>
      <c r="D407"/>
    </row>
    <row r="408" spans="1:4" x14ac:dyDescent="0.25">
      <c r="A408" t="s">
        <v>45</v>
      </c>
      <c r="B408" s="1">
        <v>35.200000000000003</v>
      </c>
      <c r="C408" s="1" t="s">
        <v>65</v>
      </c>
      <c r="D408"/>
    </row>
    <row r="409" spans="1:4" x14ac:dyDescent="0.25">
      <c r="A409" t="s">
        <v>46</v>
      </c>
      <c r="B409" s="1">
        <v>2578</v>
      </c>
      <c r="C409" s="1" t="s">
        <v>63</v>
      </c>
      <c r="D409"/>
    </row>
    <row r="410" spans="1:4" x14ac:dyDescent="0.25">
      <c r="A410" t="s">
        <v>47</v>
      </c>
      <c r="B410" s="1">
        <v>300339</v>
      </c>
      <c r="C410" s="1" t="s">
        <v>56</v>
      </c>
      <c r="D410"/>
    </row>
    <row r="411" spans="1:4" x14ac:dyDescent="0.25">
      <c r="A411" t="s">
        <v>48</v>
      </c>
      <c r="B411" s="1">
        <v>0.64600000000000002</v>
      </c>
      <c r="C411" s="1" t="s">
        <v>59</v>
      </c>
      <c r="D411">
        <f>B411-SUBTOTAL(1,$B$5:$B$697)</f>
        <v>-3472969208.9150529</v>
      </c>
    </row>
    <row r="412" spans="1:4" x14ac:dyDescent="0.25">
      <c r="A412" t="s">
        <v>49</v>
      </c>
      <c r="B412" s="1">
        <v>25849446.100000001</v>
      </c>
      <c r="C412" s="1" t="s">
        <v>66</v>
      </c>
      <c r="D412"/>
    </row>
    <row r="413" spans="1:4" x14ac:dyDescent="0.25">
      <c r="A413" t="s">
        <v>50</v>
      </c>
      <c r="B413" s="1">
        <v>22533470.050000001</v>
      </c>
      <c r="C413" s="1" t="s">
        <v>66</v>
      </c>
      <c r="D413"/>
    </row>
    <row r="414" spans="1:4" x14ac:dyDescent="0.25">
      <c r="A414" t="s">
        <v>51</v>
      </c>
      <c r="B414" s="1">
        <v>505</v>
      </c>
      <c r="C414" s="1" t="s">
        <v>67</v>
      </c>
      <c r="D414"/>
    </row>
    <row r="415" spans="1:4" x14ac:dyDescent="0.25">
      <c r="A415" t="s">
        <v>52</v>
      </c>
      <c r="B415" s="1">
        <v>17887707165</v>
      </c>
      <c r="C415" s="1" t="s">
        <v>63</v>
      </c>
      <c r="D415"/>
    </row>
    <row r="416" spans="1:4" x14ac:dyDescent="0.25">
      <c r="A416" t="s">
        <v>53</v>
      </c>
      <c r="B416" s="1">
        <v>5988188360</v>
      </c>
      <c r="C416" s="1" t="s">
        <v>63</v>
      </c>
      <c r="D416"/>
    </row>
    <row r="417" spans="1:5" x14ac:dyDescent="0.25">
      <c r="A417" t="s">
        <v>54</v>
      </c>
      <c r="B417" s="4">
        <v>1245870700</v>
      </c>
      <c r="C417" s="1" t="s">
        <v>68</v>
      </c>
      <c r="D417"/>
    </row>
    <row r="418" spans="1:5" x14ac:dyDescent="0.25">
      <c r="A418" t="s">
        <v>29</v>
      </c>
      <c r="B418" s="1" t="s">
        <v>16</v>
      </c>
      <c r="C418" s="1" t="s">
        <v>79</v>
      </c>
      <c r="D418"/>
    </row>
    <row r="419" spans="1:5" x14ac:dyDescent="0.25">
      <c r="A419" t="s">
        <v>30</v>
      </c>
      <c r="B419" s="1">
        <v>9674793</v>
      </c>
      <c r="C419" s="1" t="s">
        <v>56</v>
      </c>
      <c r="D419">
        <f>B419/SUBTOTAL(4,$B$3:$B$681)</f>
        <v>9.3989463180295585E-6</v>
      </c>
      <c r="E419">
        <f>LOG(D419,10)</f>
        <v>-5.0269208308593321</v>
      </c>
    </row>
    <row r="420" spans="1:5" x14ac:dyDescent="0.25">
      <c r="A420" t="s">
        <v>31</v>
      </c>
      <c r="B420" s="1">
        <v>8796448</v>
      </c>
      <c r="C420" s="1" t="s">
        <v>56</v>
      </c>
      <c r="D420"/>
    </row>
    <row r="421" spans="1:5" x14ac:dyDescent="0.25">
      <c r="A421" t="s">
        <v>32</v>
      </c>
      <c r="B421" s="1">
        <v>89.62</v>
      </c>
      <c r="C421" s="1" t="s">
        <v>57</v>
      </c>
      <c r="D421" s="5">
        <f>B421-SUBTOTAL(1,$B$5:$B$681)</f>
        <v>-3558324450.4910951</v>
      </c>
    </row>
    <row r="422" spans="1:5" x14ac:dyDescent="0.25">
      <c r="A422" t="s">
        <v>33</v>
      </c>
      <c r="B422" s="1">
        <v>3334479</v>
      </c>
      <c r="C422" s="1" t="s">
        <v>58</v>
      </c>
      <c r="D422"/>
    </row>
    <row r="423" spans="1:5" x14ac:dyDescent="0.25">
      <c r="A423" t="s">
        <v>34</v>
      </c>
      <c r="B423" s="1">
        <v>5.0999999999999996</v>
      </c>
      <c r="C423" s="1" t="s">
        <v>59</v>
      </c>
      <c r="D423"/>
    </row>
    <row r="424" spans="1:5" x14ac:dyDescent="0.25">
      <c r="A424" t="s">
        <v>35</v>
      </c>
      <c r="B424" s="1">
        <v>4.5</v>
      </c>
      <c r="C424" s="1" t="s">
        <v>59</v>
      </c>
      <c r="D424"/>
    </row>
    <row r="425" spans="1:5" x14ac:dyDescent="0.25">
      <c r="A425" t="s">
        <v>36</v>
      </c>
      <c r="B425" s="1">
        <v>1249850</v>
      </c>
      <c r="C425" s="1" t="s">
        <v>60</v>
      </c>
      <c r="D425"/>
    </row>
    <row r="426" spans="1:5" x14ac:dyDescent="0.25">
      <c r="A426" t="s">
        <v>37</v>
      </c>
      <c r="B426" s="1">
        <v>341641</v>
      </c>
      <c r="C426" s="1" t="s">
        <v>60</v>
      </c>
      <c r="D426"/>
    </row>
    <row r="427" spans="1:5" x14ac:dyDescent="0.25">
      <c r="A427" t="s">
        <v>38</v>
      </c>
      <c r="B427" s="1">
        <v>54225</v>
      </c>
      <c r="C427" s="1" t="s">
        <v>61</v>
      </c>
      <c r="D427"/>
    </row>
    <row r="428" spans="1:5" x14ac:dyDescent="0.25">
      <c r="A428" t="s">
        <v>39</v>
      </c>
      <c r="B428" s="1">
        <v>18657</v>
      </c>
      <c r="C428" s="1" t="s">
        <v>61</v>
      </c>
      <c r="D428"/>
    </row>
    <row r="429" spans="1:5" x14ac:dyDescent="0.25">
      <c r="A429" t="s">
        <v>40</v>
      </c>
      <c r="B429" s="1">
        <v>6577</v>
      </c>
      <c r="C429" s="1" t="s">
        <v>62</v>
      </c>
      <c r="D429"/>
    </row>
    <row r="430" spans="1:5" x14ac:dyDescent="0.25">
      <c r="A430" t="s">
        <v>41</v>
      </c>
      <c r="B430" s="1">
        <v>1119</v>
      </c>
      <c r="C430" s="1" t="s">
        <v>62</v>
      </c>
      <c r="D430"/>
    </row>
    <row r="431" spans="1:5" x14ac:dyDescent="0.25">
      <c r="A431" t="s">
        <v>42</v>
      </c>
      <c r="B431" s="1">
        <v>829</v>
      </c>
      <c r="C431" s="1" t="s">
        <v>63</v>
      </c>
      <c r="D431"/>
    </row>
    <row r="432" spans="1:5" x14ac:dyDescent="0.25">
      <c r="A432" t="s">
        <v>43</v>
      </c>
      <c r="B432" s="1">
        <v>3726</v>
      </c>
      <c r="C432" s="1" t="s">
        <v>64</v>
      </c>
      <c r="D432"/>
    </row>
    <row r="433" spans="1:5" x14ac:dyDescent="0.25">
      <c r="A433" t="s">
        <v>44</v>
      </c>
      <c r="B433" s="1">
        <v>45.3</v>
      </c>
      <c r="C433" s="1" t="s">
        <v>65</v>
      </c>
      <c r="D433"/>
    </row>
    <row r="434" spans="1:5" x14ac:dyDescent="0.25">
      <c r="A434" t="s">
        <v>45</v>
      </c>
      <c r="B434" s="1">
        <v>51.4</v>
      </c>
      <c r="C434" s="1" t="s">
        <v>65</v>
      </c>
      <c r="D434"/>
    </row>
    <row r="435" spans="1:5" x14ac:dyDescent="0.25">
      <c r="A435" t="s">
        <v>46</v>
      </c>
      <c r="B435" s="1">
        <v>2344</v>
      </c>
      <c r="C435" s="1" t="s">
        <v>63</v>
      </c>
      <c r="D435"/>
    </row>
    <row r="436" spans="1:5" x14ac:dyDescent="0.25">
      <c r="A436" t="s">
        <v>47</v>
      </c>
      <c r="B436" s="1">
        <v>273962</v>
      </c>
      <c r="C436" s="1" t="s">
        <v>56</v>
      </c>
      <c r="D436"/>
    </row>
    <row r="437" spans="1:5" x14ac:dyDescent="0.25">
      <c r="A437" t="s">
        <v>48</v>
      </c>
      <c r="B437" s="1">
        <v>0.67300000000000004</v>
      </c>
      <c r="C437" s="1" t="s">
        <v>59</v>
      </c>
      <c r="D437">
        <f>B437-SUBTOTAL(1,$B$5:$B$697)</f>
        <v>-3472969208.8880529</v>
      </c>
    </row>
    <row r="438" spans="1:5" x14ac:dyDescent="0.25">
      <c r="A438" t="s">
        <v>49</v>
      </c>
      <c r="B438" s="1">
        <v>35746028.969999999</v>
      </c>
      <c r="C438" s="1" t="s">
        <v>66</v>
      </c>
      <c r="D438"/>
    </row>
    <row r="439" spans="1:5" x14ac:dyDescent="0.25">
      <c r="A439" t="s">
        <v>50</v>
      </c>
      <c r="B439" s="1">
        <v>33320486.440000001</v>
      </c>
      <c r="C439" s="1" t="s">
        <v>66</v>
      </c>
      <c r="D439"/>
    </row>
    <row r="440" spans="1:5" x14ac:dyDescent="0.25">
      <c r="A440" t="s">
        <v>51</v>
      </c>
      <c r="B440" s="1">
        <v>494</v>
      </c>
      <c r="C440" s="1" t="s">
        <v>67</v>
      </c>
      <c r="D440"/>
    </row>
    <row r="441" spans="1:5" x14ac:dyDescent="0.25">
      <c r="A441" t="s">
        <v>52</v>
      </c>
      <c r="B441" s="1">
        <v>28868322368</v>
      </c>
      <c r="C441" s="1" t="s">
        <v>63</v>
      </c>
      <c r="D441"/>
    </row>
    <row r="442" spans="1:5" x14ac:dyDescent="0.25">
      <c r="A442" t="s">
        <v>53</v>
      </c>
      <c r="B442" s="1">
        <v>6297490310</v>
      </c>
      <c r="C442" s="1" t="s">
        <v>63</v>
      </c>
      <c r="D442"/>
    </row>
    <row r="443" spans="1:5" x14ac:dyDescent="0.25">
      <c r="A443" t="s">
        <v>54</v>
      </c>
      <c r="B443" s="4">
        <v>98067877</v>
      </c>
      <c r="C443" s="1" t="s">
        <v>68</v>
      </c>
      <c r="D443"/>
    </row>
    <row r="444" spans="1:5" x14ac:dyDescent="0.25">
      <c r="A444" t="s">
        <v>29</v>
      </c>
      <c r="B444" s="1" t="s">
        <v>17</v>
      </c>
      <c r="C444" s="1" t="s">
        <v>80</v>
      </c>
      <c r="D444"/>
    </row>
    <row r="445" spans="1:5" x14ac:dyDescent="0.25">
      <c r="A445" t="s">
        <v>30</v>
      </c>
      <c r="B445" s="1">
        <v>3289290</v>
      </c>
      <c r="C445" s="1" t="s">
        <v>56</v>
      </c>
      <c r="D445">
        <f>B445/SUBTOTAL(4,$B$3:$B$681)</f>
        <v>3.195506108960827E-6</v>
      </c>
      <c r="E445">
        <f>LOG(D445,10)</f>
        <v>-5.4954603478586765</v>
      </c>
    </row>
    <row r="446" spans="1:5" x14ac:dyDescent="0.25">
      <c r="A446" t="s">
        <v>31</v>
      </c>
      <c r="B446" s="1">
        <v>3118360</v>
      </c>
      <c r="C446" s="1" t="s">
        <v>56</v>
      </c>
      <c r="D446"/>
    </row>
    <row r="447" spans="1:5" x14ac:dyDescent="0.25">
      <c r="A447" t="s">
        <v>32</v>
      </c>
      <c r="B447" s="1">
        <v>12.4</v>
      </c>
      <c r="C447" s="1" t="s">
        <v>57</v>
      </c>
      <c r="D447" s="5">
        <f>B447-SUBTOTAL(1,$B$5:$B$681)</f>
        <v>-3558324527.7110949</v>
      </c>
    </row>
    <row r="448" spans="1:5" x14ac:dyDescent="0.25">
      <c r="A448" t="s">
        <v>33</v>
      </c>
      <c r="B448" s="1">
        <v>1338918</v>
      </c>
      <c r="C448" s="1" t="s">
        <v>58</v>
      </c>
      <c r="D448"/>
    </row>
    <row r="449" spans="1:4" x14ac:dyDescent="0.25">
      <c r="A449" t="s">
        <v>34</v>
      </c>
      <c r="B449" s="1">
        <v>5.4</v>
      </c>
      <c r="C449" s="1" t="s">
        <v>59</v>
      </c>
      <c r="D449"/>
    </row>
    <row r="450" spans="1:4" x14ac:dyDescent="0.25">
      <c r="A450" t="s">
        <v>35</v>
      </c>
      <c r="B450" s="1">
        <v>4.5999999999999996</v>
      </c>
      <c r="C450" s="1" t="s">
        <v>59</v>
      </c>
      <c r="D450"/>
    </row>
    <row r="451" spans="1:4" x14ac:dyDescent="0.25">
      <c r="A451" t="s">
        <v>36</v>
      </c>
      <c r="B451" s="1">
        <v>459871</v>
      </c>
      <c r="C451" s="1" t="s">
        <v>60</v>
      </c>
      <c r="D451"/>
    </row>
    <row r="452" spans="1:4" x14ac:dyDescent="0.25">
      <c r="A452" t="s">
        <v>37</v>
      </c>
      <c r="B452" s="1">
        <v>132544</v>
      </c>
      <c r="C452" s="1" t="s">
        <v>60</v>
      </c>
      <c r="D452"/>
    </row>
    <row r="453" spans="1:4" x14ac:dyDescent="0.25">
      <c r="A453" t="s">
        <v>38</v>
      </c>
      <c r="B453" s="1">
        <v>27105</v>
      </c>
      <c r="C453" s="1" t="s">
        <v>61</v>
      </c>
      <c r="D453"/>
    </row>
    <row r="454" spans="1:4" x14ac:dyDescent="0.25">
      <c r="A454" t="s">
        <v>39</v>
      </c>
      <c r="B454" s="1">
        <v>10695</v>
      </c>
      <c r="C454" s="1" t="s">
        <v>61</v>
      </c>
      <c r="D454"/>
    </row>
    <row r="455" spans="1:4" x14ac:dyDescent="0.25">
      <c r="A455" t="s">
        <v>40</v>
      </c>
      <c r="B455" s="1">
        <v>3094</v>
      </c>
      <c r="C455" s="1" t="s">
        <v>62</v>
      </c>
      <c r="D455"/>
    </row>
    <row r="456" spans="1:4" x14ac:dyDescent="0.25">
      <c r="A456" t="s">
        <v>41</v>
      </c>
      <c r="B456" s="1">
        <v>662</v>
      </c>
      <c r="C456" s="1" t="s">
        <v>62</v>
      </c>
      <c r="D456"/>
    </row>
    <row r="457" spans="1:4" x14ac:dyDescent="0.25">
      <c r="A457" t="s">
        <v>42</v>
      </c>
      <c r="B457" s="1">
        <v>837</v>
      </c>
      <c r="C457" s="1" t="s">
        <v>63</v>
      </c>
      <c r="D457"/>
    </row>
    <row r="458" spans="1:4" x14ac:dyDescent="0.25">
      <c r="A458" t="s">
        <v>43</v>
      </c>
      <c r="B458" s="1">
        <v>1561</v>
      </c>
      <c r="C458" s="1" t="s">
        <v>64</v>
      </c>
      <c r="D458"/>
    </row>
    <row r="459" spans="1:4" x14ac:dyDescent="0.25">
      <c r="A459" t="s">
        <v>44</v>
      </c>
      <c r="B459" s="1">
        <v>31.4</v>
      </c>
      <c r="C459" s="1" t="s">
        <v>65</v>
      </c>
      <c r="D459"/>
    </row>
    <row r="460" spans="1:4" x14ac:dyDescent="0.25">
      <c r="A460" t="s">
        <v>45</v>
      </c>
      <c r="B460" s="1">
        <v>37.4</v>
      </c>
      <c r="C460" s="1" t="s">
        <v>65</v>
      </c>
      <c r="D460"/>
    </row>
    <row r="461" spans="1:4" x14ac:dyDescent="0.25">
      <c r="A461" t="s">
        <v>46</v>
      </c>
      <c r="B461" s="1">
        <v>2084</v>
      </c>
      <c r="C461" s="1" t="s">
        <v>63</v>
      </c>
      <c r="D461"/>
    </row>
    <row r="462" spans="1:4" x14ac:dyDescent="0.25">
      <c r="A462" t="s">
        <v>47</v>
      </c>
      <c r="B462" s="1">
        <v>109503</v>
      </c>
      <c r="C462" s="1" t="s">
        <v>56</v>
      </c>
      <c r="D462"/>
    </row>
    <row r="463" spans="1:4" x14ac:dyDescent="0.25">
      <c r="A463" t="s">
        <v>48</v>
      </c>
      <c r="B463" s="1">
        <v>0.64600000000000002</v>
      </c>
      <c r="C463" s="1" t="s">
        <v>59</v>
      </c>
      <c r="D463">
        <f>B463-SUBTOTAL(1,$B$5:$B$697)</f>
        <v>-3472969208.9150529</v>
      </c>
    </row>
    <row r="464" spans="1:4" x14ac:dyDescent="0.25">
      <c r="A464" t="s">
        <v>49</v>
      </c>
      <c r="B464" s="1">
        <v>12124215.619999999</v>
      </c>
      <c r="C464" s="1" t="s">
        <v>66</v>
      </c>
      <c r="D464"/>
    </row>
    <row r="465" spans="1:5" x14ac:dyDescent="0.25">
      <c r="A465" t="s">
        <v>50</v>
      </c>
      <c r="B465" s="1">
        <v>9676736.3200000003</v>
      </c>
      <c r="C465" s="1" t="s">
        <v>66</v>
      </c>
      <c r="D465"/>
    </row>
    <row r="466" spans="1:5" x14ac:dyDescent="0.25">
      <c r="A466" t="s">
        <v>51</v>
      </c>
      <c r="B466" s="1">
        <v>156</v>
      </c>
      <c r="C466" s="1" t="s">
        <v>67</v>
      </c>
      <c r="D466"/>
    </row>
    <row r="467" spans="1:5" x14ac:dyDescent="0.25">
      <c r="A467" t="s">
        <v>52</v>
      </c>
      <c r="B467" s="1">
        <v>3729209322</v>
      </c>
      <c r="C467" s="1" t="s">
        <v>63</v>
      </c>
      <c r="D467"/>
    </row>
    <row r="468" spans="1:5" x14ac:dyDescent="0.25">
      <c r="A468" t="s">
        <v>53</v>
      </c>
      <c r="B468" s="1">
        <v>2234374355</v>
      </c>
      <c r="C468" s="1" t="s">
        <v>63</v>
      </c>
      <c r="D468"/>
    </row>
    <row r="469" spans="1:5" x14ac:dyDescent="0.25">
      <c r="A469" t="s">
        <v>54</v>
      </c>
      <c r="B469" s="4">
        <v>251755481</v>
      </c>
      <c r="C469" s="1" t="s">
        <v>68</v>
      </c>
      <c r="D469"/>
    </row>
    <row r="470" spans="1:5" x14ac:dyDescent="0.25">
      <c r="A470" t="s">
        <v>29</v>
      </c>
      <c r="B470" s="1" t="s">
        <v>18</v>
      </c>
      <c r="C470" s="1" t="s">
        <v>92</v>
      </c>
      <c r="D470"/>
    </row>
    <row r="471" spans="1:5" x14ac:dyDescent="0.25">
      <c r="A471" t="s">
        <v>30</v>
      </c>
      <c r="B471" s="1">
        <v>3560903</v>
      </c>
      <c r="C471" s="1" t="s">
        <v>56</v>
      </c>
      <c r="D471">
        <f>B471/SUBTOTAL(4,$B$3:$B$681)</f>
        <v>3.4593749076295903E-6</v>
      </c>
      <c r="E471">
        <f>LOG(D471,10)</f>
        <v>-5.4610023690374847</v>
      </c>
    </row>
    <row r="472" spans="1:5" x14ac:dyDescent="0.25">
      <c r="A472" t="s">
        <v>31</v>
      </c>
      <c r="B472" s="1">
        <v>3168027</v>
      </c>
      <c r="C472" s="1" t="s">
        <v>56</v>
      </c>
      <c r="D472"/>
    </row>
    <row r="473" spans="1:5" x14ac:dyDescent="0.25">
      <c r="A473" t="s">
        <v>32</v>
      </c>
      <c r="B473" s="1">
        <v>59.99</v>
      </c>
      <c r="C473" s="1" t="s">
        <v>57</v>
      </c>
      <c r="D473" s="5">
        <f>B473-SUBTOTAL(1,$B$5:$B$681)</f>
        <v>-3558324480.1210952</v>
      </c>
    </row>
    <row r="474" spans="1:5" x14ac:dyDescent="0.25">
      <c r="A474" t="s">
        <v>33</v>
      </c>
      <c r="B474" s="1">
        <v>1444307</v>
      </c>
      <c r="C474" s="1" t="s">
        <v>58</v>
      </c>
      <c r="D474"/>
    </row>
    <row r="475" spans="1:5" x14ac:dyDescent="0.25">
      <c r="A475" t="s">
        <v>34</v>
      </c>
      <c r="B475" s="1">
        <v>4.7</v>
      </c>
      <c r="C475" s="1" t="s">
        <v>59</v>
      </c>
      <c r="D475"/>
    </row>
    <row r="476" spans="1:5" x14ac:dyDescent="0.25">
      <c r="A476" t="s">
        <v>35</v>
      </c>
      <c r="B476" s="1">
        <v>3.6</v>
      </c>
      <c r="C476" s="1" t="s">
        <v>59</v>
      </c>
      <c r="D476"/>
    </row>
    <row r="477" spans="1:5" x14ac:dyDescent="0.25">
      <c r="A477" t="s">
        <v>36</v>
      </c>
      <c r="B477" s="1">
        <v>447692</v>
      </c>
      <c r="C477" s="1" t="s">
        <v>60</v>
      </c>
      <c r="D477"/>
    </row>
    <row r="478" spans="1:5" x14ac:dyDescent="0.25">
      <c r="A478" t="s">
        <v>37</v>
      </c>
      <c r="B478" s="1">
        <v>134147</v>
      </c>
      <c r="C478" s="1" t="s">
        <v>60</v>
      </c>
      <c r="D478"/>
    </row>
    <row r="479" spans="1:5" x14ac:dyDescent="0.25">
      <c r="A479" t="s">
        <v>38</v>
      </c>
      <c r="B479" s="1">
        <v>21341</v>
      </c>
      <c r="C479" s="1" t="s">
        <v>61</v>
      </c>
      <c r="D479"/>
    </row>
    <row r="480" spans="1:5" x14ac:dyDescent="0.25">
      <c r="A480" t="s">
        <v>39</v>
      </c>
      <c r="B480" s="1">
        <v>7361</v>
      </c>
      <c r="C480" s="1" t="s">
        <v>61</v>
      </c>
      <c r="D480"/>
    </row>
    <row r="481" spans="1:4" x14ac:dyDescent="0.25">
      <c r="A481" t="s">
        <v>40</v>
      </c>
      <c r="B481" s="1">
        <v>2519</v>
      </c>
      <c r="C481" s="1" t="s">
        <v>62</v>
      </c>
      <c r="D481"/>
    </row>
    <row r="482" spans="1:4" x14ac:dyDescent="0.25">
      <c r="A482" t="s">
        <v>41</v>
      </c>
      <c r="B482" s="1">
        <v>468</v>
      </c>
      <c r="C482" s="1" t="s">
        <v>62</v>
      </c>
      <c r="D482"/>
    </row>
    <row r="483" spans="1:4" x14ac:dyDescent="0.25">
      <c r="A483" t="s">
        <v>42</v>
      </c>
      <c r="B483" s="1">
        <v>1109</v>
      </c>
      <c r="C483" s="1" t="s">
        <v>63</v>
      </c>
      <c r="D483"/>
    </row>
    <row r="484" spans="1:4" x14ac:dyDescent="0.25">
      <c r="A484" t="s">
        <v>43</v>
      </c>
      <c r="B484" s="1">
        <v>1418</v>
      </c>
      <c r="C484" s="1" t="s">
        <v>64</v>
      </c>
      <c r="D484"/>
    </row>
    <row r="485" spans="1:4" x14ac:dyDescent="0.25">
      <c r="A485" t="s">
        <v>44</v>
      </c>
      <c r="B485" s="1">
        <v>49.5</v>
      </c>
      <c r="C485" s="1" t="s">
        <v>65</v>
      </c>
      <c r="D485"/>
    </row>
    <row r="486" spans="1:4" x14ac:dyDescent="0.25">
      <c r="A486" t="s">
        <v>45</v>
      </c>
      <c r="B486" s="1">
        <v>55</v>
      </c>
      <c r="C486" s="1" t="s">
        <v>65</v>
      </c>
      <c r="D486"/>
    </row>
    <row r="487" spans="1:4" x14ac:dyDescent="0.25">
      <c r="A487" t="s">
        <v>46</v>
      </c>
      <c r="B487" s="1">
        <v>2573</v>
      </c>
      <c r="C487" s="1" t="s">
        <v>63</v>
      </c>
      <c r="D487"/>
    </row>
    <row r="488" spans="1:4" x14ac:dyDescent="0.25">
      <c r="A488" t="s">
        <v>47</v>
      </c>
      <c r="B488" s="1">
        <v>178072</v>
      </c>
      <c r="C488" s="1" t="s">
        <v>56</v>
      </c>
      <c r="D488"/>
    </row>
    <row r="489" spans="1:4" x14ac:dyDescent="0.25">
      <c r="A489" t="s">
        <v>48</v>
      </c>
      <c r="B489" s="1">
        <v>0.68400000000000005</v>
      </c>
      <c r="C489" s="1" t="s">
        <v>59</v>
      </c>
      <c r="D489">
        <f>B489-SUBTOTAL(1,$B$5:$B$697)</f>
        <v>-3472969208.8770528</v>
      </c>
    </row>
    <row r="490" spans="1:4" x14ac:dyDescent="0.25">
      <c r="A490" t="s">
        <v>49</v>
      </c>
      <c r="B490" s="1">
        <v>13527552.73</v>
      </c>
      <c r="C490" s="1" t="s">
        <v>66</v>
      </c>
      <c r="D490"/>
    </row>
    <row r="491" spans="1:4" x14ac:dyDescent="0.25">
      <c r="A491" t="s">
        <v>50</v>
      </c>
      <c r="B491" s="1">
        <v>11330957.550000001</v>
      </c>
      <c r="C491" s="1" t="s">
        <v>66</v>
      </c>
      <c r="D491"/>
    </row>
    <row r="492" spans="1:4" x14ac:dyDescent="0.25">
      <c r="A492" t="s">
        <v>51</v>
      </c>
      <c r="B492" s="1">
        <v>176</v>
      </c>
      <c r="C492" s="1" t="s">
        <v>67</v>
      </c>
      <c r="D492"/>
    </row>
    <row r="493" spans="1:4" x14ac:dyDescent="0.25">
      <c r="A493" t="s">
        <v>52</v>
      </c>
      <c r="B493" s="1">
        <v>5839879779</v>
      </c>
      <c r="C493" s="1" t="s">
        <v>63</v>
      </c>
      <c r="D493"/>
    </row>
    <row r="494" spans="1:4" x14ac:dyDescent="0.25">
      <c r="A494" t="s">
        <v>53</v>
      </c>
      <c r="B494" s="1">
        <v>2358030670</v>
      </c>
      <c r="C494" s="1" t="s">
        <v>63</v>
      </c>
      <c r="D494"/>
    </row>
    <row r="495" spans="1:4" x14ac:dyDescent="0.25">
      <c r="A495" t="s">
        <v>54</v>
      </c>
      <c r="B495" s="4">
        <v>52809599</v>
      </c>
      <c r="C495" s="1" t="s">
        <v>68</v>
      </c>
      <c r="D495"/>
    </row>
    <row r="496" spans="1:4" x14ac:dyDescent="0.25">
      <c r="A496" t="s">
        <v>29</v>
      </c>
      <c r="B496" s="1" t="s">
        <v>19</v>
      </c>
      <c r="C496" s="1" t="s">
        <v>93</v>
      </c>
      <c r="D496"/>
    </row>
    <row r="497" spans="1:5" x14ac:dyDescent="0.25">
      <c r="A497" t="s">
        <v>30</v>
      </c>
      <c r="B497" s="1">
        <v>11466630</v>
      </c>
      <c r="C497" s="1" t="s">
        <v>56</v>
      </c>
      <c r="D497">
        <f>B497/SUBTOTAL(4,$B$3:$B$681)</f>
        <v>1.1139694649664057E-5</v>
      </c>
      <c r="E497">
        <f>LOG(D497,10)</f>
        <v>-4.9531267134516472</v>
      </c>
    </row>
    <row r="498" spans="1:5" x14ac:dyDescent="0.25">
      <c r="A498" t="s">
        <v>31</v>
      </c>
      <c r="B498" s="1">
        <v>10693929</v>
      </c>
      <c r="C498" s="1" t="s">
        <v>56</v>
      </c>
      <c r="D498"/>
    </row>
    <row r="499" spans="1:5" x14ac:dyDescent="0.25">
      <c r="A499" t="s">
        <v>32</v>
      </c>
      <c r="B499" s="1">
        <v>37.96</v>
      </c>
      <c r="C499" s="1" t="s">
        <v>57</v>
      </c>
      <c r="D499" s="5">
        <f>B499-SUBTOTAL(1,$B$5:$B$681)</f>
        <v>-3558324502.1510949</v>
      </c>
    </row>
    <row r="500" spans="1:5" x14ac:dyDescent="0.25">
      <c r="A500" t="s">
        <v>33</v>
      </c>
      <c r="B500" s="1">
        <v>7689278</v>
      </c>
      <c r="C500" s="1" t="s">
        <v>58</v>
      </c>
      <c r="D500"/>
    </row>
    <row r="501" spans="1:5" x14ac:dyDescent="0.25">
      <c r="A501" t="s">
        <v>34</v>
      </c>
      <c r="B501" s="1">
        <v>5.8</v>
      </c>
      <c r="C501" s="1" t="s">
        <v>59</v>
      </c>
      <c r="D501"/>
    </row>
    <row r="502" spans="1:5" x14ac:dyDescent="0.25">
      <c r="A502" t="s">
        <v>35</v>
      </c>
      <c r="B502" s="1">
        <v>4.5</v>
      </c>
      <c r="C502" s="1" t="s">
        <v>59</v>
      </c>
      <c r="D502"/>
    </row>
    <row r="503" spans="1:5" x14ac:dyDescent="0.25">
      <c r="A503" t="s">
        <v>36</v>
      </c>
      <c r="B503" s="1">
        <v>1257992</v>
      </c>
      <c r="C503" s="1" t="s">
        <v>60</v>
      </c>
      <c r="D503"/>
    </row>
    <row r="504" spans="1:5" x14ac:dyDescent="0.25">
      <c r="A504" t="s">
        <v>37</v>
      </c>
      <c r="B504" s="1">
        <v>346363</v>
      </c>
      <c r="C504" s="1" t="s">
        <v>60</v>
      </c>
      <c r="D504"/>
    </row>
    <row r="505" spans="1:5" x14ac:dyDescent="0.25">
      <c r="A505" t="s">
        <v>38</v>
      </c>
      <c r="B505" s="1">
        <v>72049</v>
      </c>
      <c r="C505" s="1" t="s">
        <v>61</v>
      </c>
      <c r="D505"/>
    </row>
    <row r="506" spans="1:5" x14ac:dyDescent="0.25">
      <c r="A506" t="s">
        <v>39</v>
      </c>
      <c r="B506" s="1">
        <v>27613</v>
      </c>
      <c r="C506" s="1" t="s">
        <v>61</v>
      </c>
      <c r="D506"/>
    </row>
    <row r="507" spans="1:5" x14ac:dyDescent="0.25">
      <c r="A507" t="s">
        <v>40</v>
      </c>
      <c r="B507" s="1">
        <v>5746</v>
      </c>
      <c r="C507" s="1" t="s">
        <v>62</v>
      </c>
      <c r="D507"/>
    </row>
    <row r="508" spans="1:5" x14ac:dyDescent="0.25">
      <c r="A508" t="s">
        <v>41</v>
      </c>
      <c r="B508" s="1">
        <v>152</v>
      </c>
      <c r="C508" s="1" t="s">
        <v>62</v>
      </c>
      <c r="D508"/>
    </row>
    <row r="509" spans="1:5" x14ac:dyDescent="0.25">
      <c r="A509" t="s">
        <v>42</v>
      </c>
      <c r="B509" s="1">
        <v>1787</v>
      </c>
      <c r="C509" s="1" t="s">
        <v>63</v>
      </c>
      <c r="D509"/>
    </row>
    <row r="510" spans="1:5" x14ac:dyDescent="0.25">
      <c r="A510" t="s">
        <v>43</v>
      </c>
      <c r="B510" s="1">
        <v>5842</v>
      </c>
      <c r="C510" s="1" t="s">
        <v>64</v>
      </c>
      <c r="D510"/>
    </row>
    <row r="511" spans="1:5" x14ac:dyDescent="0.25">
      <c r="A511" t="s">
        <v>44</v>
      </c>
      <c r="B511" s="1">
        <v>67.599999999999994</v>
      </c>
      <c r="C511" s="1" t="s">
        <v>65</v>
      </c>
      <c r="D511"/>
    </row>
    <row r="512" spans="1:5" x14ac:dyDescent="0.25">
      <c r="A512" t="s">
        <v>45</v>
      </c>
      <c r="B512" s="1">
        <v>72.7</v>
      </c>
      <c r="C512" s="1" t="s">
        <v>65</v>
      </c>
      <c r="D512"/>
    </row>
    <row r="513" spans="1:5" x14ac:dyDescent="0.25">
      <c r="A513" t="s">
        <v>46</v>
      </c>
      <c r="B513" s="1">
        <v>2863</v>
      </c>
      <c r="C513" s="1" t="s">
        <v>63</v>
      </c>
      <c r="D513"/>
    </row>
    <row r="514" spans="1:5" x14ac:dyDescent="0.25">
      <c r="A514" t="s">
        <v>47</v>
      </c>
      <c r="B514" s="1">
        <v>352163</v>
      </c>
      <c r="C514" s="1" t="s">
        <v>56</v>
      </c>
      <c r="D514"/>
    </row>
    <row r="515" spans="1:5" x14ac:dyDescent="0.25">
      <c r="A515" t="s">
        <v>48</v>
      </c>
      <c r="B515" s="1">
        <v>0.746</v>
      </c>
      <c r="C515" s="1" t="s">
        <v>59</v>
      </c>
      <c r="D515">
        <f>B515-SUBTOTAL(1,$B$5:$B$697)</f>
        <v>-3472969208.815053</v>
      </c>
    </row>
    <row r="516" spans="1:5" x14ac:dyDescent="0.25">
      <c r="A516" t="s">
        <v>49</v>
      </c>
      <c r="B516" s="1">
        <v>66397468.18</v>
      </c>
      <c r="C516" s="1" t="s">
        <v>66</v>
      </c>
      <c r="D516"/>
    </row>
    <row r="517" spans="1:5" x14ac:dyDescent="0.25">
      <c r="A517" t="s">
        <v>50</v>
      </c>
      <c r="B517" s="1">
        <v>62476279.340000004</v>
      </c>
      <c r="C517" s="1" t="s">
        <v>66</v>
      </c>
      <c r="D517"/>
    </row>
    <row r="518" spans="1:5" x14ac:dyDescent="0.25">
      <c r="A518" t="s">
        <v>51</v>
      </c>
      <c r="B518" s="1">
        <v>1479</v>
      </c>
      <c r="C518" s="1" t="s">
        <v>67</v>
      </c>
      <c r="D518"/>
    </row>
    <row r="519" spans="1:5" x14ac:dyDescent="0.25">
      <c r="A519" t="s">
        <v>52</v>
      </c>
      <c r="B519" s="1">
        <v>111231752367</v>
      </c>
      <c r="C519" s="1" t="s">
        <v>63</v>
      </c>
      <c r="D519"/>
    </row>
    <row r="520" spans="1:5" x14ac:dyDescent="0.25">
      <c r="A520" t="s">
        <v>53</v>
      </c>
      <c r="B520" s="1">
        <v>15748406992</v>
      </c>
      <c r="C520" s="1" t="s">
        <v>63</v>
      </c>
      <c r="D520"/>
    </row>
    <row r="521" spans="1:5" x14ac:dyDescent="0.25">
      <c r="A521" t="s">
        <v>54</v>
      </c>
      <c r="B521" s="4">
        <v>281707151</v>
      </c>
      <c r="C521" s="1" t="s">
        <v>68</v>
      </c>
      <c r="D521"/>
    </row>
    <row r="522" spans="1:5" x14ac:dyDescent="0.25">
      <c r="A522" t="s">
        <v>29</v>
      </c>
      <c r="B522" s="1" t="s">
        <v>20</v>
      </c>
      <c r="C522" s="1" t="s">
        <v>94</v>
      </c>
      <c r="D522"/>
    </row>
    <row r="523" spans="1:5" x14ac:dyDescent="0.25">
      <c r="A523" t="s">
        <v>30</v>
      </c>
      <c r="B523" s="1">
        <v>17463349</v>
      </c>
      <c r="C523" s="1" t="s">
        <v>56</v>
      </c>
      <c r="D523">
        <f>B523/SUBTOTAL(4,$B$3:$B$681)</f>
        <v>1.6965435827310742E-5</v>
      </c>
      <c r="E523">
        <f>LOG(D523,10)</f>
        <v>-4.7704349792275336</v>
      </c>
    </row>
    <row r="524" spans="1:5" x14ac:dyDescent="0.25">
      <c r="A524" t="s">
        <v>31</v>
      </c>
      <c r="B524" s="1">
        <v>15989929</v>
      </c>
      <c r="C524" s="1" t="s">
        <v>56</v>
      </c>
      <c r="D524"/>
    </row>
    <row r="525" spans="1:5" x14ac:dyDescent="0.25">
      <c r="A525" t="s">
        <v>32</v>
      </c>
      <c r="B525" s="1">
        <v>365.23</v>
      </c>
      <c r="C525" s="1" t="s">
        <v>57</v>
      </c>
      <c r="D525" s="5">
        <f>B525-SUBTOTAL(1,$B$5:$B$681)</f>
        <v>-3558324174.8810949</v>
      </c>
    </row>
    <row r="526" spans="1:5" x14ac:dyDescent="0.25">
      <c r="A526" t="s">
        <v>33</v>
      </c>
      <c r="B526" s="1">
        <v>7296355</v>
      </c>
      <c r="C526" s="1" t="s">
        <v>58</v>
      </c>
      <c r="D526"/>
    </row>
    <row r="527" spans="1:5" x14ac:dyDescent="0.25">
      <c r="A527" t="s">
        <v>34</v>
      </c>
      <c r="B527" s="1">
        <v>5.4</v>
      </c>
      <c r="C527" s="1" t="s">
        <v>59</v>
      </c>
      <c r="D527"/>
    </row>
    <row r="528" spans="1:5" x14ac:dyDescent="0.25">
      <c r="A528" t="s">
        <v>35</v>
      </c>
      <c r="B528" s="1">
        <v>4.4000000000000004</v>
      </c>
      <c r="C528" s="1" t="s">
        <v>59</v>
      </c>
      <c r="D528"/>
    </row>
    <row r="529" spans="1:4" x14ac:dyDescent="0.25">
      <c r="A529" t="s">
        <v>36</v>
      </c>
      <c r="B529" s="1">
        <v>1945408</v>
      </c>
      <c r="C529" s="1" t="s">
        <v>60</v>
      </c>
      <c r="D529"/>
    </row>
    <row r="530" spans="1:4" x14ac:dyDescent="0.25">
      <c r="A530" t="s">
        <v>37</v>
      </c>
      <c r="B530" s="1">
        <v>581323</v>
      </c>
      <c r="C530" s="1" t="s">
        <v>60</v>
      </c>
      <c r="D530"/>
    </row>
    <row r="531" spans="1:4" x14ac:dyDescent="0.25">
      <c r="A531" t="s">
        <v>38</v>
      </c>
      <c r="B531" s="1">
        <v>99024</v>
      </c>
      <c r="C531" s="1" t="s">
        <v>61</v>
      </c>
      <c r="D531"/>
    </row>
    <row r="532" spans="1:4" x14ac:dyDescent="0.25">
      <c r="A532" t="s">
        <v>39</v>
      </c>
      <c r="B532" s="1">
        <v>43631</v>
      </c>
      <c r="C532" s="1" t="s">
        <v>61</v>
      </c>
      <c r="D532"/>
    </row>
    <row r="533" spans="1:4" x14ac:dyDescent="0.25">
      <c r="A533" t="s">
        <v>40</v>
      </c>
      <c r="B533" s="1">
        <v>7624</v>
      </c>
      <c r="C533" s="1" t="s">
        <v>62</v>
      </c>
      <c r="D533"/>
    </row>
    <row r="534" spans="1:4" x14ac:dyDescent="0.25">
      <c r="A534" t="s">
        <v>41</v>
      </c>
      <c r="B534" s="1">
        <v>2311</v>
      </c>
      <c r="C534" s="1" t="s">
        <v>62</v>
      </c>
      <c r="D534"/>
    </row>
    <row r="535" spans="1:4" x14ac:dyDescent="0.25">
      <c r="A535" t="s">
        <v>42</v>
      </c>
      <c r="B535" s="1">
        <v>1724</v>
      </c>
      <c r="C535" s="1" t="s">
        <v>63</v>
      </c>
      <c r="D535"/>
    </row>
    <row r="536" spans="1:4" x14ac:dyDescent="0.25">
      <c r="A536" t="s">
        <v>43</v>
      </c>
      <c r="B536" s="1">
        <v>7398</v>
      </c>
      <c r="C536" s="1" t="s">
        <v>64</v>
      </c>
      <c r="D536"/>
    </row>
    <row r="537" spans="1:4" x14ac:dyDescent="0.25">
      <c r="A537" t="s">
        <v>44</v>
      </c>
      <c r="B537" s="1">
        <v>67.099999999999994</v>
      </c>
      <c r="C537" s="1" t="s">
        <v>65</v>
      </c>
      <c r="D537"/>
    </row>
    <row r="538" spans="1:4" x14ac:dyDescent="0.25">
      <c r="A538" t="s">
        <v>45</v>
      </c>
      <c r="B538" s="1">
        <v>66</v>
      </c>
      <c r="C538" s="1" t="s">
        <v>65</v>
      </c>
      <c r="D538"/>
    </row>
    <row r="539" spans="1:4" x14ac:dyDescent="0.25">
      <c r="A539" t="s">
        <v>46</v>
      </c>
      <c r="B539" s="1">
        <v>3417</v>
      </c>
      <c r="C539" s="1" t="s">
        <v>63</v>
      </c>
      <c r="D539"/>
    </row>
    <row r="540" spans="1:4" x14ac:dyDescent="0.25">
      <c r="A540" t="s">
        <v>47</v>
      </c>
      <c r="B540" s="1">
        <v>554168</v>
      </c>
      <c r="C540" s="1" t="s">
        <v>56</v>
      </c>
      <c r="D540"/>
    </row>
    <row r="541" spans="1:4" x14ac:dyDescent="0.25">
      <c r="A541" t="s">
        <v>48</v>
      </c>
      <c r="B541" s="1">
        <v>0.76100000000000001</v>
      </c>
      <c r="C541" s="1" t="s">
        <v>59</v>
      </c>
      <c r="D541">
        <f>B541-SUBTOTAL(1,$B$5:$B$697)</f>
        <v>-3472969208.8000526</v>
      </c>
    </row>
    <row r="542" spans="1:4" x14ac:dyDescent="0.25">
      <c r="A542" t="s">
        <v>49</v>
      </c>
      <c r="B542" s="1">
        <v>78488140.790000007</v>
      </c>
      <c r="C542" s="1" t="s">
        <v>66</v>
      </c>
      <c r="D542"/>
    </row>
    <row r="543" spans="1:4" x14ac:dyDescent="0.25">
      <c r="A543" t="s">
        <v>50</v>
      </c>
      <c r="B543" s="1">
        <v>67965548.700000003</v>
      </c>
      <c r="C543" s="1" t="s">
        <v>66</v>
      </c>
      <c r="D543"/>
    </row>
    <row r="544" spans="1:4" x14ac:dyDescent="0.25">
      <c r="A544" t="s">
        <v>51</v>
      </c>
      <c r="B544" s="1">
        <v>1517</v>
      </c>
      <c r="C544" s="1" t="s">
        <v>67</v>
      </c>
      <c r="D544"/>
    </row>
    <row r="545" spans="1:5" x14ac:dyDescent="0.25">
      <c r="A545" t="s">
        <v>52</v>
      </c>
      <c r="B545" s="1">
        <v>266026372859</v>
      </c>
      <c r="C545" s="1" t="s">
        <v>63</v>
      </c>
      <c r="D545"/>
    </row>
    <row r="546" spans="1:5" x14ac:dyDescent="0.25">
      <c r="A546" t="s">
        <v>53</v>
      </c>
      <c r="B546" s="1">
        <v>46245624101</v>
      </c>
      <c r="C546" s="1" t="s">
        <v>63</v>
      </c>
      <c r="D546"/>
    </row>
    <row r="547" spans="1:5" x14ac:dyDescent="0.25">
      <c r="A547" t="s">
        <v>54</v>
      </c>
      <c r="B547" s="4">
        <v>43750425</v>
      </c>
      <c r="C547" s="1" t="s">
        <v>68</v>
      </c>
      <c r="D547"/>
    </row>
    <row r="548" spans="1:5" x14ac:dyDescent="0.25">
      <c r="A548" t="s">
        <v>29</v>
      </c>
      <c r="B548" s="1" t="s">
        <v>21</v>
      </c>
      <c r="C548" s="1" t="s">
        <v>81</v>
      </c>
      <c r="D548"/>
    </row>
    <row r="549" spans="1:5" x14ac:dyDescent="0.25">
      <c r="A549" t="s">
        <v>30</v>
      </c>
      <c r="B549" s="1">
        <v>1815278</v>
      </c>
      <c r="C549" s="1" t="s">
        <v>56</v>
      </c>
      <c r="D549">
        <f>B549/SUBTOTAL(4,$B$3:$B$681)</f>
        <v>1.7635209843042699E-6</v>
      </c>
      <c r="E549">
        <f>LOG(D549,10)</f>
        <v>-5.7536193682543129</v>
      </c>
    </row>
    <row r="550" spans="1:5" x14ac:dyDescent="0.25">
      <c r="A550" t="s">
        <v>31</v>
      </c>
      <c r="B550" s="1">
        <v>1562409</v>
      </c>
      <c r="C550" s="1" t="s">
        <v>56</v>
      </c>
      <c r="D550"/>
    </row>
    <row r="551" spans="1:5" x14ac:dyDescent="0.25">
      <c r="A551" t="s">
        <v>32</v>
      </c>
      <c r="B551" s="1">
        <v>6.58</v>
      </c>
      <c r="C551" s="1" t="s">
        <v>57</v>
      </c>
      <c r="D551" s="5">
        <f>B551-SUBTOTAL(1,$B$5:$B$681)</f>
        <v>-3558324533.531095</v>
      </c>
    </row>
    <row r="552" spans="1:5" x14ac:dyDescent="0.25">
      <c r="A552" t="s">
        <v>33</v>
      </c>
      <c r="B552" s="1">
        <v>1113279</v>
      </c>
      <c r="C552" s="1" t="s">
        <v>58</v>
      </c>
      <c r="D552"/>
    </row>
    <row r="553" spans="1:5" x14ac:dyDescent="0.25">
      <c r="A553" t="s">
        <v>34</v>
      </c>
      <c r="B553" s="1">
        <v>5.5</v>
      </c>
      <c r="C553" s="1" t="s">
        <v>59</v>
      </c>
      <c r="D553"/>
    </row>
    <row r="554" spans="1:5" x14ac:dyDescent="0.25">
      <c r="A554" t="s">
        <v>35</v>
      </c>
      <c r="B554" s="1">
        <v>4.8</v>
      </c>
      <c r="C554" s="1" t="s">
        <v>59</v>
      </c>
      <c r="D554"/>
    </row>
    <row r="555" spans="1:5" x14ac:dyDescent="0.25">
      <c r="A555" t="s">
        <v>36</v>
      </c>
      <c r="B555" s="1">
        <v>244815</v>
      </c>
      <c r="C555" s="1" t="s">
        <v>60</v>
      </c>
      <c r="D555"/>
    </row>
    <row r="556" spans="1:5" x14ac:dyDescent="0.25">
      <c r="A556" t="s">
        <v>37</v>
      </c>
      <c r="B556" s="1">
        <v>69117</v>
      </c>
      <c r="C556" s="1" t="s">
        <v>60</v>
      </c>
      <c r="D556"/>
    </row>
    <row r="557" spans="1:5" x14ac:dyDescent="0.25">
      <c r="A557" t="s">
        <v>38</v>
      </c>
      <c r="B557" s="1">
        <v>10519</v>
      </c>
      <c r="C557" s="1" t="s">
        <v>61</v>
      </c>
      <c r="D557"/>
    </row>
    <row r="558" spans="1:5" x14ac:dyDescent="0.25">
      <c r="A558" t="s">
        <v>39</v>
      </c>
      <c r="B558" s="1">
        <v>3821</v>
      </c>
      <c r="C558" s="1" t="s">
        <v>61</v>
      </c>
      <c r="D558"/>
    </row>
    <row r="559" spans="1:5" x14ac:dyDescent="0.25">
      <c r="A559" t="s">
        <v>40</v>
      </c>
      <c r="B559" s="1">
        <v>954</v>
      </c>
      <c r="C559" s="1" t="s">
        <v>62</v>
      </c>
      <c r="D559"/>
    </row>
    <row r="560" spans="1:5" x14ac:dyDescent="0.25">
      <c r="A560" t="s">
        <v>41</v>
      </c>
      <c r="B560" s="1">
        <v>249</v>
      </c>
      <c r="C560" s="1" t="s">
        <v>62</v>
      </c>
      <c r="D560"/>
    </row>
    <row r="561" spans="1:5" x14ac:dyDescent="0.25">
      <c r="A561" t="s">
        <v>42</v>
      </c>
      <c r="B561" s="1">
        <v>1023</v>
      </c>
      <c r="C561" s="1" t="s">
        <v>63</v>
      </c>
      <c r="D561"/>
    </row>
    <row r="562" spans="1:5" x14ac:dyDescent="0.25">
      <c r="A562" t="s">
        <v>43</v>
      </c>
      <c r="B562" s="1">
        <v>803</v>
      </c>
      <c r="C562" s="1" t="s">
        <v>64</v>
      </c>
      <c r="D562"/>
    </row>
    <row r="563" spans="1:5" x14ac:dyDescent="0.25">
      <c r="A563" t="s">
        <v>44</v>
      </c>
      <c r="B563" s="1">
        <v>55.7</v>
      </c>
      <c r="C563" s="1" t="s">
        <v>65</v>
      </c>
      <c r="D563"/>
    </row>
    <row r="564" spans="1:5" x14ac:dyDescent="0.25">
      <c r="A564" t="s">
        <v>45</v>
      </c>
      <c r="B564" s="1">
        <v>59.5</v>
      </c>
      <c r="C564" s="1" t="s">
        <v>65</v>
      </c>
      <c r="D564"/>
    </row>
    <row r="565" spans="1:5" x14ac:dyDescent="0.25">
      <c r="A565" t="s">
        <v>46</v>
      </c>
      <c r="B565" s="1">
        <v>2197</v>
      </c>
      <c r="C565" s="1" t="s">
        <v>63</v>
      </c>
      <c r="D565"/>
    </row>
    <row r="566" spans="1:5" x14ac:dyDescent="0.25">
      <c r="A566" t="s">
        <v>47</v>
      </c>
      <c r="B566" s="1">
        <v>108775</v>
      </c>
      <c r="C566" s="1" t="s">
        <v>56</v>
      </c>
      <c r="D566"/>
    </row>
    <row r="567" spans="1:5" x14ac:dyDescent="0.25">
      <c r="A567" t="s">
        <v>48</v>
      </c>
      <c r="B567" s="1">
        <v>0.69</v>
      </c>
      <c r="C567" s="1" t="s">
        <v>59</v>
      </c>
      <c r="D567">
        <f>B567-SUBTOTAL(1,$B$5:$B$697)</f>
        <v>-3472969208.8710527</v>
      </c>
    </row>
    <row r="568" spans="1:5" x14ac:dyDescent="0.25">
      <c r="A568" t="s">
        <v>49</v>
      </c>
      <c r="B568" s="1">
        <v>9122310.7200000007</v>
      </c>
      <c r="C568" s="1" t="s">
        <v>66</v>
      </c>
      <c r="D568"/>
    </row>
    <row r="569" spans="1:5" x14ac:dyDescent="0.25">
      <c r="A569" t="s">
        <v>50</v>
      </c>
      <c r="B569" s="1">
        <v>7085530.0199999996</v>
      </c>
      <c r="C569" s="1" t="s">
        <v>66</v>
      </c>
      <c r="D569"/>
    </row>
    <row r="570" spans="1:5" x14ac:dyDescent="0.25">
      <c r="A570" t="s">
        <v>51</v>
      </c>
      <c r="B570" s="1">
        <v>125</v>
      </c>
      <c r="C570" s="1" t="s">
        <v>67</v>
      </c>
      <c r="D570"/>
    </row>
    <row r="571" spans="1:5" x14ac:dyDescent="0.25">
      <c r="A571" t="s">
        <v>52</v>
      </c>
      <c r="B571" s="1">
        <v>4492873418</v>
      </c>
      <c r="C571" s="1" t="s">
        <v>63</v>
      </c>
      <c r="D571"/>
    </row>
    <row r="572" spans="1:5" x14ac:dyDescent="0.25">
      <c r="A572" t="s">
        <v>53</v>
      </c>
      <c r="B572" s="1">
        <v>1579904354</v>
      </c>
      <c r="C572" s="1" t="s">
        <v>63</v>
      </c>
      <c r="D572"/>
    </row>
    <row r="573" spans="1:5" x14ac:dyDescent="0.25">
      <c r="A573" t="s">
        <v>54</v>
      </c>
      <c r="B573" s="4">
        <v>237765347</v>
      </c>
      <c r="C573" s="1" t="s">
        <v>68</v>
      </c>
      <c r="D573"/>
    </row>
    <row r="574" spans="1:5" x14ac:dyDescent="0.25">
      <c r="A574" t="s">
        <v>29</v>
      </c>
      <c r="B574" s="1" t="s">
        <v>22</v>
      </c>
      <c r="C574" s="1" t="s">
        <v>82</v>
      </c>
      <c r="D574"/>
    </row>
    <row r="575" spans="1:5" x14ac:dyDescent="0.25">
      <c r="A575" t="s">
        <v>30</v>
      </c>
      <c r="B575" s="1">
        <v>652713</v>
      </c>
      <c r="C575" s="1" t="s">
        <v>56</v>
      </c>
      <c r="D575">
        <f>B575/SUBTOTAL(4,$B$3:$B$681)</f>
        <v>6.3410291549183813E-7</v>
      </c>
      <c r="E575">
        <f>LOG(D575,10)</f>
        <v>-6.1978402500000644</v>
      </c>
    </row>
    <row r="576" spans="1:5" x14ac:dyDescent="0.25">
      <c r="A576" t="s">
        <v>31</v>
      </c>
      <c r="B576" s="1">
        <v>450479</v>
      </c>
      <c r="C576" s="1" t="s">
        <v>56</v>
      </c>
      <c r="D576"/>
    </row>
    <row r="577" spans="1:4" x14ac:dyDescent="0.25">
      <c r="A577" t="s">
        <v>32</v>
      </c>
      <c r="B577" s="1">
        <v>2.0099999999999998</v>
      </c>
      <c r="C577" s="1" t="s">
        <v>57</v>
      </c>
      <c r="D577" s="5">
        <f>B577-SUBTOTAL(1,$B$5:$B$681)</f>
        <v>-3558324538.1010947</v>
      </c>
    </row>
    <row r="578" spans="1:4" x14ac:dyDescent="0.25">
      <c r="A578" t="s">
        <v>33</v>
      </c>
      <c r="B578" s="1">
        <v>250675</v>
      </c>
      <c r="C578" s="1" t="s">
        <v>58</v>
      </c>
      <c r="D578"/>
    </row>
    <row r="579" spans="1:4" x14ac:dyDescent="0.25">
      <c r="A579" t="s">
        <v>34</v>
      </c>
      <c r="B579" s="1">
        <v>5.5</v>
      </c>
      <c r="C579" s="1" t="s">
        <v>59</v>
      </c>
      <c r="D579"/>
    </row>
    <row r="580" spans="1:4" x14ac:dyDescent="0.25">
      <c r="A580" t="s">
        <v>35</v>
      </c>
      <c r="B580" s="1">
        <v>4.0999999999999996</v>
      </c>
      <c r="C580" s="1" t="s">
        <v>59</v>
      </c>
      <c r="D580"/>
    </row>
    <row r="581" spans="1:4" x14ac:dyDescent="0.25">
      <c r="A581" t="s">
        <v>36</v>
      </c>
      <c r="B581" s="1">
        <v>103123</v>
      </c>
      <c r="C581" s="1" t="s">
        <v>60</v>
      </c>
      <c r="D581"/>
    </row>
    <row r="582" spans="1:4" x14ac:dyDescent="0.25">
      <c r="A582" t="s">
        <v>37</v>
      </c>
      <c r="B582" s="1">
        <v>26708</v>
      </c>
      <c r="C582" s="1" t="s">
        <v>60</v>
      </c>
      <c r="D582"/>
    </row>
    <row r="583" spans="1:4" x14ac:dyDescent="0.25">
      <c r="A583" t="s">
        <v>38</v>
      </c>
      <c r="B583" s="1">
        <v>5479</v>
      </c>
      <c r="C583" s="1" t="s">
        <v>61</v>
      </c>
      <c r="D583"/>
    </row>
    <row r="584" spans="1:4" x14ac:dyDescent="0.25">
      <c r="A584" t="s">
        <v>39</v>
      </c>
      <c r="B584" s="1">
        <v>2283</v>
      </c>
      <c r="C584" s="1" t="s">
        <v>61</v>
      </c>
      <c r="D584"/>
    </row>
    <row r="585" spans="1:4" x14ac:dyDescent="0.25">
      <c r="A585" t="s">
        <v>40</v>
      </c>
      <c r="B585" s="1">
        <v>630</v>
      </c>
      <c r="C585" s="1" t="s">
        <v>62</v>
      </c>
      <c r="D585"/>
    </row>
    <row r="586" spans="1:4" x14ac:dyDescent="0.25">
      <c r="A586" t="s">
        <v>41</v>
      </c>
      <c r="B586" s="1">
        <v>168</v>
      </c>
      <c r="C586" s="1" t="s">
        <v>62</v>
      </c>
      <c r="D586"/>
    </row>
    <row r="587" spans="1:4" x14ac:dyDescent="0.25">
      <c r="A587" t="s">
        <v>42</v>
      </c>
      <c r="B587" s="1">
        <v>1046</v>
      </c>
      <c r="C587" s="1" t="s">
        <v>63</v>
      </c>
      <c r="D587"/>
    </row>
    <row r="588" spans="1:4" x14ac:dyDescent="0.25">
      <c r="A588" t="s">
        <v>43</v>
      </c>
      <c r="B588" s="1">
        <v>223</v>
      </c>
      <c r="C588" s="1" t="s">
        <v>64</v>
      </c>
      <c r="D588"/>
    </row>
    <row r="589" spans="1:4" x14ac:dyDescent="0.25">
      <c r="A589" t="s">
        <v>44</v>
      </c>
      <c r="B589" s="1">
        <v>51.1</v>
      </c>
      <c r="C589" s="1" t="s">
        <v>65</v>
      </c>
      <c r="D589"/>
    </row>
    <row r="590" spans="1:4" x14ac:dyDescent="0.25">
      <c r="A590" t="s">
        <v>45</v>
      </c>
      <c r="B590" s="1">
        <v>49.4</v>
      </c>
      <c r="C590" s="1" t="s">
        <v>65</v>
      </c>
      <c r="D590"/>
    </row>
    <row r="591" spans="1:4" x14ac:dyDescent="0.25">
      <c r="A591" t="s">
        <v>46</v>
      </c>
      <c r="B591" s="1">
        <v>2786</v>
      </c>
      <c r="C591" s="1" t="s">
        <v>63</v>
      </c>
      <c r="D591"/>
    </row>
    <row r="592" spans="1:4" x14ac:dyDescent="0.25">
      <c r="A592" t="s">
        <v>47</v>
      </c>
      <c r="B592" s="1">
        <v>5045</v>
      </c>
      <c r="C592" s="1" t="s">
        <v>56</v>
      </c>
      <c r="D592"/>
    </row>
    <row r="593" spans="1:5" x14ac:dyDescent="0.25">
      <c r="A593" t="s">
        <v>48</v>
      </c>
      <c r="B593" s="1">
        <v>0.70699999999999996</v>
      </c>
      <c r="C593" s="1" t="s">
        <v>59</v>
      </c>
      <c r="D593">
        <f>B593-SUBTOTAL(1,$B$5:$B$697)</f>
        <v>-3472969208.854053</v>
      </c>
    </row>
    <row r="594" spans="1:5" x14ac:dyDescent="0.25">
      <c r="A594" t="s">
        <v>49</v>
      </c>
      <c r="B594" s="1">
        <v>4266318.55</v>
      </c>
      <c r="C594" s="1" t="s">
        <v>66</v>
      </c>
      <c r="D594"/>
    </row>
    <row r="595" spans="1:5" x14ac:dyDescent="0.25">
      <c r="A595" t="s">
        <v>50</v>
      </c>
      <c r="B595" s="1">
        <v>3865094.27</v>
      </c>
      <c r="C595" s="1" t="s">
        <v>66</v>
      </c>
      <c r="D595"/>
    </row>
    <row r="596" spans="1:5" x14ac:dyDescent="0.25">
      <c r="A596" t="s">
        <v>51</v>
      </c>
      <c r="B596" s="1">
        <v>26</v>
      </c>
      <c r="C596" s="1" t="s">
        <v>67</v>
      </c>
      <c r="D596"/>
    </row>
    <row r="597" spans="1:5" x14ac:dyDescent="0.25">
      <c r="A597" t="s">
        <v>52</v>
      </c>
      <c r="B597" s="1">
        <v>1237175531</v>
      </c>
      <c r="C597" s="1" t="s">
        <v>63</v>
      </c>
      <c r="D597"/>
    </row>
    <row r="598" spans="1:5" x14ac:dyDescent="0.25">
      <c r="A598" t="s">
        <v>53</v>
      </c>
      <c r="B598" s="1">
        <v>665416148</v>
      </c>
      <c r="C598" s="1" t="s">
        <v>63</v>
      </c>
      <c r="D598"/>
    </row>
    <row r="599" spans="1:5" x14ac:dyDescent="0.25">
      <c r="A599" t="s">
        <v>54</v>
      </c>
      <c r="B599" s="4">
        <v>223644530</v>
      </c>
      <c r="C599" s="1" t="s">
        <v>68</v>
      </c>
      <c r="D599"/>
    </row>
    <row r="600" spans="1:5" x14ac:dyDescent="0.25">
      <c r="A600" t="s">
        <v>29</v>
      </c>
      <c r="B600" s="1" t="s">
        <v>23</v>
      </c>
      <c r="C600" s="1" t="s">
        <v>95</v>
      </c>
      <c r="D600"/>
    </row>
    <row r="601" spans="1:5" x14ac:dyDescent="0.25">
      <c r="A601" t="s">
        <v>30</v>
      </c>
      <c r="B601" s="1">
        <v>7338473</v>
      </c>
      <c r="C601" s="1" t="s">
        <v>56</v>
      </c>
      <c r="D601">
        <f>B601/SUBTOTAL(4,$B$3:$B$681)</f>
        <v>7.1292392285095224E-6</v>
      </c>
      <c r="E601">
        <f>LOG(D601,10)</f>
        <v>-5.1469568118716049</v>
      </c>
    </row>
    <row r="602" spans="1:5" x14ac:dyDescent="0.25">
      <c r="A602" t="s">
        <v>31</v>
      </c>
      <c r="B602" s="1">
        <v>6248436</v>
      </c>
      <c r="C602" s="1" t="s">
        <v>56</v>
      </c>
      <c r="D602"/>
    </row>
    <row r="603" spans="1:5" x14ac:dyDescent="0.25">
      <c r="A603" t="s">
        <v>32</v>
      </c>
      <c r="B603" s="1">
        <v>65.27</v>
      </c>
      <c r="C603" s="1" t="s">
        <v>57</v>
      </c>
      <c r="D603" s="5">
        <f>B603-SUBTOTAL(1,$B$5:$B$681)</f>
        <v>-3558324474.841095</v>
      </c>
    </row>
    <row r="604" spans="1:5" x14ac:dyDescent="0.25">
      <c r="A604" t="s">
        <v>33</v>
      </c>
      <c r="B604" s="1">
        <v>5786199</v>
      </c>
      <c r="C604" s="1" t="s">
        <v>58</v>
      </c>
      <c r="D604"/>
    </row>
    <row r="605" spans="1:5" x14ac:dyDescent="0.25">
      <c r="A605" t="s">
        <v>34</v>
      </c>
      <c r="B605" s="1">
        <v>6.3</v>
      </c>
      <c r="C605" s="1" t="s">
        <v>59</v>
      </c>
      <c r="D605"/>
    </row>
    <row r="606" spans="1:5" x14ac:dyDescent="0.25">
      <c r="A606" t="s">
        <v>35</v>
      </c>
      <c r="B606" s="1">
        <v>4.9000000000000004</v>
      </c>
      <c r="C606" s="1" t="s">
        <v>59</v>
      </c>
      <c r="D606"/>
    </row>
    <row r="607" spans="1:5" x14ac:dyDescent="0.25">
      <c r="A607" t="s">
        <v>36</v>
      </c>
      <c r="B607" s="1">
        <v>90024</v>
      </c>
      <c r="C607" s="1" t="s">
        <v>60</v>
      </c>
      <c r="D607"/>
    </row>
    <row r="608" spans="1:5" x14ac:dyDescent="0.25">
      <c r="A608" t="s">
        <v>37</v>
      </c>
      <c r="B608" s="1">
        <v>266537</v>
      </c>
      <c r="C608" s="1" t="s">
        <v>60</v>
      </c>
      <c r="D608"/>
    </row>
    <row r="609" spans="1:4" x14ac:dyDescent="0.25">
      <c r="A609" t="s">
        <v>38</v>
      </c>
      <c r="B609" s="1">
        <v>49629</v>
      </c>
      <c r="C609" s="1" t="s">
        <v>61</v>
      </c>
      <c r="D609"/>
    </row>
    <row r="610" spans="1:4" x14ac:dyDescent="0.25">
      <c r="A610" t="s">
        <v>39</v>
      </c>
      <c r="B610" s="1">
        <v>21278</v>
      </c>
      <c r="C610" s="1" t="s">
        <v>61</v>
      </c>
      <c r="D610"/>
    </row>
    <row r="611" spans="1:4" x14ac:dyDescent="0.25">
      <c r="A611" t="s">
        <v>40</v>
      </c>
      <c r="B611" s="1">
        <v>3123</v>
      </c>
      <c r="C611" s="1" t="s">
        <v>62</v>
      </c>
      <c r="D611"/>
    </row>
    <row r="612" spans="1:4" x14ac:dyDescent="0.25">
      <c r="A612" t="s">
        <v>41</v>
      </c>
      <c r="B612" s="1">
        <v>1015</v>
      </c>
      <c r="C612" s="1" t="s">
        <v>62</v>
      </c>
      <c r="D612"/>
    </row>
    <row r="613" spans="1:4" x14ac:dyDescent="0.25">
      <c r="A613" t="s">
        <v>42</v>
      </c>
      <c r="B613" s="1">
        <v>1718</v>
      </c>
      <c r="C613" s="1" t="s">
        <v>63</v>
      </c>
      <c r="D613"/>
    </row>
    <row r="614" spans="1:4" x14ac:dyDescent="0.25">
      <c r="A614" t="s">
        <v>43</v>
      </c>
      <c r="B614" s="1">
        <v>3508</v>
      </c>
      <c r="C614" s="1" t="s">
        <v>64</v>
      </c>
      <c r="D614"/>
    </row>
    <row r="615" spans="1:4" x14ac:dyDescent="0.25">
      <c r="A615" t="s">
        <v>44</v>
      </c>
      <c r="B615" s="1">
        <v>75.599999999999994</v>
      </c>
      <c r="C615" s="1" t="s">
        <v>65</v>
      </c>
      <c r="D615"/>
    </row>
    <row r="616" spans="1:4" x14ac:dyDescent="0.25">
      <c r="A616" t="s">
        <v>45</v>
      </c>
      <c r="B616" s="1">
        <v>79.400000000000006</v>
      </c>
      <c r="C616" s="1" t="s">
        <v>65</v>
      </c>
      <c r="D616"/>
    </row>
    <row r="617" spans="1:4" x14ac:dyDescent="0.25">
      <c r="A617" t="s">
        <v>46</v>
      </c>
      <c r="B617" s="1">
        <v>268</v>
      </c>
      <c r="C617" s="1" t="s">
        <v>63</v>
      </c>
      <c r="D617"/>
    </row>
    <row r="618" spans="1:4" x14ac:dyDescent="0.25">
      <c r="A618" t="s">
        <v>47</v>
      </c>
      <c r="B618" s="1">
        <v>230045</v>
      </c>
      <c r="C618" s="1" t="s">
        <v>56</v>
      </c>
      <c r="D618"/>
    </row>
    <row r="619" spans="1:4" x14ac:dyDescent="0.25">
      <c r="A619" t="s">
        <v>48</v>
      </c>
      <c r="B619" s="1">
        <v>0.77400000000000002</v>
      </c>
      <c r="C619" s="1" t="s">
        <v>59</v>
      </c>
      <c r="D619">
        <f>B619-SUBTOTAL(1,$B$5:$B$697)</f>
        <v>-3472969208.7870526</v>
      </c>
    </row>
    <row r="620" spans="1:4" x14ac:dyDescent="0.25">
      <c r="A620" t="s">
        <v>49</v>
      </c>
      <c r="B620" s="1">
        <v>34696772.82</v>
      </c>
      <c r="C620" s="1" t="s">
        <v>66</v>
      </c>
      <c r="D620"/>
    </row>
    <row r="621" spans="1:4" x14ac:dyDescent="0.25">
      <c r="A621" t="s">
        <v>50</v>
      </c>
      <c r="B621" s="1">
        <v>25595103.379999999</v>
      </c>
      <c r="C621" s="1" t="s">
        <v>66</v>
      </c>
      <c r="D621"/>
    </row>
    <row r="622" spans="1:4" x14ac:dyDescent="0.25">
      <c r="A622" t="s">
        <v>51</v>
      </c>
      <c r="B622" s="1">
        <v>691</v>
      </c>
      <c r="C622" s="1" t="s">
        <v>67</v>
      </c>
      <c r="D622"/>
    </row>
    <row r="623" spans="1:4" x14ac:dyDescent="0.25">
      <c r="A623" t="s">
        <v>52</v>
      </c>
      <c r="B623" s="1">
        <v>37802064930</v>
      </c>
      <c r="C623" s="1" t="s">
        <v>63</v>
      </c>
      <c r="D623"/>
    </row>
    <row r="624" spans="1:4" x14ac:dyDescent="0.25">
      <c r="A624" t="s">
        <v>53</v>
      </c>
      <c r="B624" s="1">
        <v>9418550856</v>
      </c>
      <c r="C624" s="1" t="s">
        <v>63</v>
      </c>
      <c r="D624"/>
    </row>
    <row r="625" spans="1:5" x14ac:dyDescent="0.25">
      <c r="A625" t="s">
        <v>54</v>
      </c>
      <c r="B625" s="4">
        <v>95730690</v>
      </c>
      <c r="C625" s="1" t="s">
        <v>68</v>
      </c>
      <c r="D625"/>
    </row>
    <row r="626" spans="1:5" x14ac:dyDescent="0.25">
      <c r="A626" t="s">
        <v>29</v>
      </c>
      <c r="B626" s="1" t="s">
        <v>24</v>
      </c>
      <c r="C626" s="1" t="s">
        <v>83</v>
      </c>
      <c r="D626"/>
    </row>
    <row r="627" spans="1:5" x14ac:dyDescent="0.25">
      <c r="A627" t="s">
        <v>30</v>
      </c>
      <c r="B627" s="1">
        <v>2338474</v>
      </c>
      <c r="C627" s="1" t="s">
        <v>56</v>
      </c>
      <c r="D627">
        <f>B627/SUBTOTAL(4,$B$3:$B$681)</f>
        <v>2.2717996748982487E-6</v>
      </c>
      <c r="E627">
        <f>LOG(D627,10)</f>
        <v>-5.6436299669407521</v>
      </c>
    </row>
    <row r="628" spans="1:5" x14ac:dyDescent="0.25">
      <c r="A628" t="s">
        <v>31</v>
      </c>
      <c r="B628" s="1">
        <v>2068017</v>
      </c>
      <c r="C628" s="1" t="s">
        <v>56</v>
      </c>
      <c r="D628"/>
    </row>
    <row r="629" spans="1:5" x14ac:dyDescent="0.25">
      <c r="A629" t="s">
        <v>32</v>
      </c>
      <c r="B629" s="1">
        <v>94.36</v>
      </c>
      <c r="C629" s="1" t="s">
        <v>57</v>
      </c>
      <c r="D629" s="5">
        <f>B629-SUBTOTAL(1,$B$5:$B$681)</f>
        <v>-3558324445.7510948</v>
      </c>
    </row>
    <row r="630" spans="1:5" x14ac:dyDescent="0.25">
      <c r="A630" t="s">
        <v>33</v>
      </c>
      <c r="B630" s="1">
        <v>871776</v>
      </c>
      <c r="C630" s="1" t="s">
        <v>58</v>
      </c>
      <c r="D630"/>
    </row>
    <row r="631" spans="1:5" x14ac:dyDescent="0.25">
      <c r="A631" t="s">
        <v>34</v>
      </c>
      <c r="B631" s="1">
        <v>4.5999999999999996</v>
      </c>
      <c r="C631" s="1" t="s">
        <v>59</v>
      </c>
      <c r="D631"/>
    </row>
    <row r="632" spans="1:5" x14ac:dyDescent="0.25">
      <c r="A632" t="s">
        <v>35</v>
      </c>
      <c r="B632" s="1">
        <v>3.6</v>
      </c>
      <c r="C632" s="1" t="s">
        <v>59</v>
      </c>
      <c r="D632"/>
    </row>
    <row r="633" spans="1:5" x14ac:dyDescent="0.25">
      <c r="A633" t="s">
        <v>36</v>
      </c>
      <c r="B633" s="1">
        <v>320638</v>
      </c>
      <c r="C633" s="1" t="s">
        <v>60</v>
      </c>
      <c r="D633"/>
    </row>
    <row r="634" spans="1:5" x14ac:dyDescent="0.25">
      <c r="A634" t="s">
        <v>37</v>
      </c>
      <c r="B634" s="1">
        <v>83194</v>
      </c>
      <c r="C634" s="1" t="s">
        <v>60</v>
      </c>
      <c r="D634"/>
    </row>
    <row r="635" spans="1:5" x14ac:dyDescent="0.25">
      <c r="A635" t="s">
        <v>38</v>
      </c>
      <c r="B635" s="1">
        <v>15723</v>
      </c>
      <c r="C635" s="1" t="s">
        <v>61</v>
      </c>
      <c r="D635"/>
    </row>
    <row r="636" spans="1:5" x14ac:dyDescent="0.25">
      <c r="A636" t="s">
        <v>39</v>
      </c>
      <c r="B636" s="1">
        <v>494</v>
      </c>
      <c r="C636" s="1" t="s">
        <v>61</v>
      </c>
      <c r="D636"/>
    </row>
    <row r="637" spans="1:5" x14ac:dyDescent="0.25">
      <c r="A637" t="s">
        <v>40</v>
      </c>
      <c r="B637" s="1">
        <v>1695</v>
      </c>
      <c r="C637" s="1" t="s">
        <v>62</v>
      </c>
      <c r="D637"/>
    </row>
    <row r="638" spans="1:5" x14ac:dyDescent="0.25">
      <c r="A638" t="s">
        <v>41</v>
      </c>
      <c r="B638" s="1">
        <v>300</v>
      </c>
      <c r="C638" s="1" t="s">
        <v>62</v>
      </c>
      <c r="D638"/>
    </row>
    <row r="639" spans="1:5" x14ac:dyDescent="0.25">
      <c r="A639" t="s">
        <v>42</v>
      </c>
      <c r="B639" s="1">
        <v>929</v>
      </c>
      <c r="C639" s="1" t="s">
        <v>63</v>
      </c>
      <c r="D639"/>
    </row>
    <row r="640" spans="1:5" x14ac:dyDescent="0.25">
      <c r="A640" t="s">
        <v>43</v>
      </c>
      <c r="B640" s="1">
        <v>1</v>
      </c>
      <c r="C640" s="1" t="s">
        <v>64</v>
      </c>
      <c r="D640"/>
    </row>
    <row r="641" spans="1:5" x14ac:dyDescent="0.25">
      <c r="A641" t="s">
        <v>44</v>
      </c>
      <c r="B641" s="1">
        <v>41.7</v>
      </c>
      <c r="C641" s="1" t="s">
        <v>65</v>
      </c>
      <c r="D641"/>
    </row>
    <row r="642" spans="1:5" x14ac:dyDescent="0.25">
      <c r="A642" t="s">
        <v>45</v>
      </c>
      <c r="B642" s="1">
        <v>49.2</v>
      </c>
      <c r="C642" s="1" t="s">
        <v>65</v>
      </c>
      <c r="D642"/>
    </row>
    <row r="643" spans="1:5" x14ac:dyDescent="0.25">
      <c r="A643" t="s">
        <v>46</v>
      </c>
      <c r="B643" s="1">
        <v>2531</v>
      </c>
      <c r="C643" s="1" t="s">
        <v>63</v>
      </c>
      <c r="D643"/>
    </row>
    <row r="644" spans="1:5" x14ac:dyDescent="0.25">
      <c r="A644" t="s">
        <v>47</v>
      </c>
      <c r="B644" s="1">
        <v>74895</v>
      </c>
      <c r="C644" s="1" t="s">
        <v>56</v>
      </c>
      <c r="D644"/>
    </row>
    <row r="645" spans="1:5" x14ac:dyDescent="0.25">
      <c r="A645" t="s">
        <v>48</v>
      </c>
      <c r="B645" s="1">
        <v>0.66500000000000004</v>
      </c>
      <c r="C645" s="1" t="s">
        <v>59</v>
      </c>
      <c r="D645">
        <f>B645-SUBTOTAL(1,$B$5:$B$697)</f>
        <v>-3472969208.8960528</v>
      </c>
    </row>
    <row r="646" spans="1:5" x14ac:dyDescent="0.25">
      <c r="A646" t="s">
        <v>49</v>
      </c>
      <c r="B646" s="1">
        <v>10145046.949999999</v>
      </c>
      <c r="C646" s="1" t="s">
        <v>66</v>
      </c>
      <c r="D646"/>
    </row>
    <row r="647" spans="1:5" x14ac:dyDescent="0.25">
      <c r="A647" t="s">
        <v>50</v>
      </c>
      <c r="B647" s="1">
        <v>8494927.1999999993</v>
      </c>
      <c r="C647" s="1" t="s">
        <v>66</v>
      </c>
      <c r="D647"/>
    </row>
    <row r="648" spans="1:5" x14ac:dyDescent="0.25">
      <c r="A648" t="s">
        <v>51</v>
      </c>
      <c r="B648" s="1">
        <v>181</v>
      </c>
      <c r="C648" s="1" t="s">
        <v>67</v>
      </c>
      <c r="D648"/>
    </row>
    <row r="649" spans="1:5" x14ac:dyDescent="0.25">
      <c r="A649" t="s">
        <v>52</v>
      </c>
      <c r="B649" s="1">
        <v>6727590673</v>
      </c>
      <c r="C649" s="1" t="s">
        <v>63</v>
      </c>
      <c r="D649"/>
    </row>
    <row r="650" spans="1:5" x14ac:dyDescent="0.25">
      <c r="A650" t="s">
        <v>53</v>
      </c>
      <c r="B650" s="1">
        <v>2248948899</v>
      </c>
      <c r="C650" s="1" t="s">
        <v>63</v>
      </c>
      <c r="D650"/>
    </row>
    <row r="651" spans="1:5" x14ac:dyDescent="0.25">
      <c r="A651" t="s">
        <v>54</v>
      </c>
      <c r="B651" s="4">
        <v>21938188</v>
      </c>
      <c r="C651" s="1" t="s">
        <v>68</v>
      </c>
      <c r="D651"/>
    </row>
    <row r="652" spans="1:5" x14ac:dyDescent="0.25">
      <c r="A652" t="s">
        <v>29</v>
      </c>
      <c r="B652" s="1" t="s">
        <v>25</v>
      </c>
      <c r="C652" s="1" t="s">
        <v>96</v>
      </c>
      <c r="D652"/>
    </row>
    <row r="653" spans="1:5" x14ac:dyDescent="0.25">
      <c r="A653" t="s">
        <v>30</v>
      </c>
      <c r="B653" s="1">
        <v>46649132</v>
      </c>
      <c r="C653" s="1" t="s">
        <v>56</v>
      </c>
      <c r="D653">
        <f>B653/SUBTOTAL(4,$B$3:$B$681)</f>
        <v>4.531907684750204E-5</v>
      </c>
      <c r="E653">
        <f>LOG(D653,10)</f>
        <v>-4.3437189453249507</v>
      </c>
    </row>
    <row r="654" spans="1:5" x14ac:dyDescent="0.25">
      <c r="A654" t="s">
        <v>31</v>
      </c>
      <c r="B654" s="1">
        <v>41262199</v>
      </c>
      <c r="C654" s="1" t="s">
        <v>56</v>
      </c>
      <c r="D654"/>
    </row>
    <row r="655" spans="1:5" x14ac:dyDescent="0.25">
      <c r="A655" t="s">
        <v>32</v>
      </c>
      <c r="B655" s="1">
        <v>166.23</v>
      </c>
      <c r="C655" s="1" t="s">
        <v>57</v>
      </c>
      <c r="D655" s="5">
        <f>B655-SUBTOTAL(1,$B$5:$B$681)</f>
        <v>-3558324373.8810949</v>
      </c>
    </row>
    <row r="656" spans="1:5" x14ac:dyDescent="0.25">
      <c r="A656" t="s">
        <v>33</v>
      </c>
      <c r="B656" s="1">
        <v>31455473</v>
      </c>
      <c r="C656" s="1" t="s">
        <v>58</v>
      </c>
      <c r="D656"/>
    </row>
    <row r="657" spans="1:4" x14ac:dyDescent="0.25">
      <c r="A657" t="s">
        <v>34</v>
      </c>
      <c r="B657" s="1">
        <v>6.5</v>
      </c>
      <c r="C657" s="1" t="s">
        <v>59</v>
      </c>
      <c r="D657"/>
    </row>
    <row r="658" spans="1:4" x14ac:dyDescent="0.25">
      <c r="A658" t="s">
        <v>35</v>
      </c>
      <c r="B658" s="1">
        <v>5.2</v>
      </c>
      <c r="C658" s="1" t="s">
        <v>59</v>
      </c>
      <c r="D658"/>
    </row>
    <row r="659" spans="1:4" x14ac:dyDescent="0.25">
      <c r="A659" t="s">
        <v>36</v>
      </c>
      <c r="B659" s="1">
        <v>5396803</v>
      </c>
      <c r="C659" s="1" t="s">
        <v>60</v>
      </c>
      <c r="D659"/>
    </row>
    <row r="660" spans="1:4" x14ac:dyDescent="0.25">
      <c r="A660" t="s">
        <v>37</v>
      </c>
      <c r="B660" s="1">
        <v>1644465</v>
      </c>
      <c r="C660" s="1" t="s">
        <v>60</v>
      </c>
      <c r="D660"/>
    </row>
    <row r="661" spans="1:4" x14ac:dyDescent="0.25">
      <c r="A661" t="s">
        <v>38</v>
      </c>
      <c r="B661" s="1">
        <v>28069</v>
      </c>
      <c r="C661" s="1" t="s">
        <v>61</v>
      </c>
      <c r="D661"/>
    </row>
    <row r="662" spans="1:4" x14ac:dyDescent="0.25">
      <c r="A662" t="s">
        <v>39</v>
      </c>
      <c r="B662" s="1">
        <v>117711</v>
      </c>
      <c r="C662" s="1" t="s">
        <v>61</v>
      </c>
      <c r="D662"/>
    </row>
    <row r="663" spans="1:4" x14ac:dyDescent="0.25">
      <c r="A663" t="s">
        <v>40</v>
      </c>
      <c r="B663" s="1">
        <v>15189</v>
      </c>
      <c r="C663" s="1" t="s">
        <v>62</v>
      </c>
      <c r="D663"/>
    </row>
    <row r="664" spans="1:4" x14ac:dyDescent="0.25">
      <c r="A664" t="s">
        <v>41</v>
      </c>
      <c r="B664" s="1">
        <v>6497</v>
      </c>
      <c r="C664" s="1" t="s">
        <v>62</v>
      </c>
      <c r="D664"/>
    </row>
    <row r="665" spans="1:4" x14ac:dyDescent="0.25">
      <c r="A665" t="s">
        <v>42</v>
      </c>
      <c r="B665" s="1">
        <v>1836</v>
      </c>
      <c r="C665" s="1" t="s">
        <v>63</v>
      </c>
      <c r="D665"/>
    </row>
    <row r="666" spans="1:4" x14ac:dyDescent="0.25">
      <c r="A666" t="s">
        <v>43</v>
      </c>
      <c r="B666" s="1">
        <v>21268</v>
      </c>
      <c r="C666" s="1" t="s">
        <v>64</v>
      </c>
      <c r="D666"/>
    </row>
    <row r="667" spans="1:4" x14ac:dyDescent="0.25">
      <c r="A667" t="s">
        <v>44</v>
      </c>
      <c r="B667" s="1">
        <v>72.400000000000006</v>
      </c>
      <c r="C667" s="1" t="s">
        <v>65</v>
      </c>
      <c r="D667"/>
    </row>
    <row r="668" spans="1:4" x14ac:dyDescent="0.25">
      <c r="A668" t="s">
        <v>45</v>
      </c>
      <c r="B668" s="1">
        <v>70.099999999999994</v>
      </c>
      <c r="C668" s="1" t="s">
        <v>65</v>
      </c>
      <c r="D668"/>
    </row>
    <row r="669" spans="1:4" x14ac:dyDescent="0.25">
      <c r="A669" t="s">
        <v>46</v>
      </c>
      <c r="B669" s="1">
        <v>3344</v>
      </c>
      <c r="C669" s="1" t="s">
        <v>63</v>
      </c>
      <c r="D669"/>
    </row>
    <row r="670" spans="1:4" x14ac:dyDescent="0.25">
      <c r="A670" t="s">
        <v>47</v>
      </c>
      <c r="B670" s="1">
        <v>1361457</v>
      </c>
      <c r="C670" s="1" t="s">
        <v>56</v>
      </c>
      <c r="D670"/>
    </row>
    <row r="671" spans="1:4" x14ac:dyDescent="0.25">
      <c r="A671" t="s">
        <v>48</v>
      </c>
      <c r="B671" s="1">
        <v>0.78300000000000003</v>
      </c>
      <c r="C671" s="1" t="s">
        <v>59</v>
      </c>
      <c r="D671">
        <f>B671-SUBTOTAL(1,$B$5:$B$697)</f>
        <v>-3472969208.7780528</v>
      </c>
    </row>
    <row r="672" spans="1:4" x14ac:dyDescent="0.25">
      <c r="A672" t="s">
        <v>49</v>
      </c>
      <c r="B672" s="1">
        <v>232822496.56999999</v>
      </c>
      <c r="C672" s="1" t="s">
        <v>66</v>
      </c>
      <c r="D672"/>
    </row>
    <row r="673" spans="1:5" x14ac:dyDescent="0.25">
      <c r="A673" t="s">
        <v>50</v>
      </c>
      <c r="B673" s="1">
        <v>231982243.69</v>
      </c>
      <c r="C673" s="1" t="s">
        <v>66</v>
      </c>
      <c r="D673"/>
    </row>
    <row r="674" spans="1:5" x14ac:dyDescent="0.25">
      <c r="A674" t="s">
        <v>51</v>
      </c>
      <c r="B674" s="1">
        <v>5193</v>
      </c>
      <c r="C674" s="1" t="s">
        <v>67</v>
      </c>
      <c r="D674"/>
    </row>
    <row r="675" spans="1:5" x14ac:dyDescent="0.25">
      <c r="A675" t="s">
        <v>52</v>
      </c>
      <c r="B675" s="1">
        <v>1029348681505</v>
      </c>
      <c r="C675" s="1" t="s">
        <v>63</v>
      </c>
      <c r="D675"/>
    </row>
    <row r="676" spans="1:5" x14ac:dyDescent="0.25">
      <c r="A676" t="s">
        <v>53</v>
      </c>
      <c r="B676" s="1">
        <v>130091336437</v>
      </c>
      <c r="C676" s="1" t="s">
        <v>63</v>
      </c>
      <c r="D676"/>
    </row>
    <row r="677" spans="1:5" x14ac:dyDescent="0.25">
      <c r="A677" t="s">
        <v>54</v>
      </c>
      <c r="B677" s="4">
        <v>248219485</v>
      </c>
      <c r="C677" s="1" t="s">
        <v>68</v>
      </c>
      <c r="D677"/>
    </row>
    <row r="678" spans="1:5" x14ac:dyDescent="0.25">
      <c r="A678" t="s">
        <v>29</v>
      </c>
      <c r="B678" s="1" t="s">
        <v>26</v>
      </c>
      <c r="C678" s="1" t="s">
        <v>84</v>
      </c>
      <c r="D678"/>
    </row>
    <row r="679" spans="1:5" x14ac:dyDescent="0.25">
      <c r="A679" t="s">
        <v>30</v>
      </c>
      <c r="B679" s="1">
        <v>1607363</v>
      </c>
      <c r="C679" s="1" t="s">
        <v>56</v>
      </c>
      <c r="D679">
        <f>B679/SUBTOTAL(4,$B$3:$B$681)</f>
        <v>1.5615340349490625E-6</v>
      </c>
      <c r="E679">
        <f>LOG(D679,10)</f>
        <v>-5.8064485455167247</v>
      </c>
    </row>
    <row r="680" spans="1:5" x14ac:dyDescent="0.25">
      <c r="A680" t="s">
        <v>31</v>
      </c>
      <c r="B680" s="1">
        <v>1383445</v>
      </c>
      <c r="C680" s="1" t="s">
        <v>56</v>
      </c>
      <c r="D680"/>
    </row>
    <row r="681" spans="1:5" x14ac:dyDescent="0.25">
      <c r="A681" t="s">
        <v>32</v>
      </c>
      <c r="B681" s="1">
        <v>4.9800000000000004</v>
      </c>
      <c r="C681" s="1" t="s">
        <v>57</v>
      </c>
      <c r="D681" s="5">
        <f>B681-SUBTOTAL(1,$B$5:$B$681)</f>
        <v>-3558324535.1310949</v>
      </c>
    </row>
    <row r="682" spans="1:5" x14ac:dyDescent="0.25">
      <c r="A682" t="s">
        <v>33</v>
      </c>
      <c r="B682" s="1">
        <v>791463</v>
      </c>
      <c r="C682" s="1" t="s">
        <v>58</v>
      </c>
      <c r="D682"/>
    </row>
    <row r="683" spans="1:5" x14ac:dyDescent="0.25">
      <c r="A683" t="s">
        <v>34</v>
      </c>
      <c r="B683" s="1">
        <v>5.5</v>
      </c>
      <c r="C683" s="1" t="s">
        <v>59</v>
      </c>
      <c r="D683"/>
    </row>
    <row r="684" spans="1:5" x14ac:dyDescent="0.25">
      <c r="A684" t="s">
        <v>35</v>
      </c>
      <c r="B684" s="1">
        <v>4.5</v>
      </c>
      <c r="C684" s="1" t="s">
        <v>59</v>
      </c>
      <c r="D684"/>
    </row>
    <row r="685" spans="1:5" x14ac:dyDescent="0.25">
      <c r="A685" t="s">
        <v>36</v>
      </c>
      <c r="B685" s="1">
        <v>227743</v>
      </c>
      <c r="C685" s="1" t="s">
        <v>60</v>
      </c>
      <c r="D685"/>
    </row>
    <row r="686" spans="1:5" x14ac:dyDescent="0.25">
      <c r="A686" t="s">
        <v>37</v>
      </c>
      <c r="B686" s="1">
        <v>68479</v>
      </c>
      <c r="C686" s="1" t="s">
        <v>60</v>
      </c>
      <c r="D686"/>
    </row>
    <row r="687" spans="1:5" x14ac:dyDescent="0.25">
      <c r="A687" t="s">
        <v>38</v>
      </c>
      <c r="B687" s="1">
        <v>12118</v>
      </c>
      <c r="C687" s="1" t="s">
        <v>61</v>
      </c>
      <c r="D687"/>
    </row>
    <row r="688" spans="1:5" x14ac:dyDescent="0.25">
      <c r="A688" t="s">
        <v>39</v>
      </c>
      <c r="B688" s="1">
        <v>4863</v>
      </c>
      <c r="C688" s="1" t="s">
        <v>61</v>
      </c>
      <c r="D688"/>
    </row>
    <row r="689" spans="1:4" x14ac:dyDescent="0.25">
      <c r="A689" t="s">
        <v>40</v>
      </c>
      <c r="B689" s="1">
        <v>1247</v>
      </c>
      <c r="C689" s="1" t="s">
        <v>62</v>
      </c>
      <c r="D689"/>
    </row>
    <row r="690" spans="1:4" x14ac:dyDescent="0.25">
      <c r="A690" t="s">
        <v>41</v>
      </c>
      <c r="B690" s="1">
        <v>347</v>
      </c>
      <c r="C690" s="1" t="s">
        <v>62</v>
      </c>
      <c r="D690"/>
    </row>
    <row r="691" spans="1:4" x14ac:dyDescent="0.25">
      <c r="A691" t="s">
        <v>42</v>
      </c>
      <c r="B691" s="1">
        <v>1028</v>
      </c>
      <c r="C691" s="1" t="s">
        <v>63</v>
      </c>
      <c r="D691"/>
    </row>
    <row r="692" spans="1:4" x14ac:dyDescent="0.25">
      <c r="A692" t="s">
        <v>43</v>
      </c>
      <c r="B692" s="1">
        <v>663</v>
      </c>
      <c r="C692" s="1" t="s">
        <v>64</v>
      </c>
      <c r="D692"/>
    </row>
    <row r="693" spans="1:4" x14ac:dyDescent="0.25">
      <c r="A693" t="s">
        <v>44</v>
      </c>
      <c r="B693" s="1">
        <v>42.7</v>
      </c>
      <c r="C693" s="1" t="s">
        <v>65</v>
      </c>
      <c r="D693"/>
    </row>
    <row r="694" spans="1:4" x14ac:dyDescent="0.25">
      <c r="A694" t="s">
        <v>45</v>
      </c>
      <c r="B694" s="1">
        <v>46.5</v>
      </c>
      <c r="C694" s="1" t="s">
        <v>65</v>
      </c>
      <c r="D694"/>
    </row>
    <row r="695" spans="1:4" x14ac:dyDescent="0.25">
      <c r="A695" t="s">
        <v>46</v>
      </c>
      <c r="B695" s="1">
        <v>2576</v>
      </c>
      <c r="C695" s="1" t="s">
        <v>63</v>
      </c>
      <c r="D695"/>
    </row>
    <row r="696" spans="1:4" x14ac:dyDescent="0.25">
      <c r="A696" t="s">
        <v>47</v>
      </c>
      <c r="B696" s="1">
        <v>76538</v>
      </c>
      <c r="C696" s="1" t="s">
        <v>56</v>
      </c>
      <c r="D696"/>
    </row>
    <row r="697" spans="1:4" x14ac:dyDescent="0.25">
      <c r="A697" t="s">
        <v>48</v>
      </c>
      <c r="B697" s="1">
        <v>0.69899999999999995</v>
      </c>
      <c r="C697" s="1" t="s">
        <v>59</v>
      </c>
      <c r="D697">
        <f>B697-SUBTOTAL(1,$B$5:$B$697)</f>
        <v>-3472969208.8620529</v>
      </c>
    </row>
    <row r="698" spans="1:4" x14ac:dyDescent="0.25">
      <c r="A698" t="s">
        <v>49</v>
      </c>
      <c r="B698" s="1">
        <v>10305099.01</v>
      </c>
      <c r="C698" s="1" t="s">
        <v>66</v>
      </c>
      <c r="D698"/>
    </row>
    <row r="699" spans="1:4" x14ac:dyDescent="0.25">
      <c r="A699" t="s">
        <v>50</v>
      </c>
      <c r="B699" s="1">
        <v>8929456.4399999995</v>
      </c>
      <c r="C699" s="1" t="s">
        <v>66</v>
      </c>
      <c r="D699"/>
    </row>
    <row r="700" spans="1:4" x14ac:dyDescent="0.25">
      <c r="A700" t="s">
        <v>51</v>
      </c>
      <c r="B700" s="1">
        <v>110</v>
      </c>
      <c r="C700" s="1" t="s">
        <v>67</v>
      </c>
      <c r="D700"/>
    </row>
    <row r="701" spans="1:4" x14ac:dyDescent="0.25">
      <c r="A701" t="s">
        <v>52</v>
      </c>
      <c r="B701" s="1">
        <v>3435951066</v>
      </c>
      <c r="C701" s="1" t="s">
        <v>63</v>
      </c>
      <c r="D701"/>
    </row>
    <row r="702" spans="1:4" x14ac:dyDescent="0.25">
      <c r="A702" t="s">
        <v>53</v>
      </c>
      <c r="B702" s="1">
        <v>1690225770</v>
      </c>
      <c r="C702" s="1" t="s">
        <v>63</v>
      </c>
      <c r="D702"/>
    </row>
    <row r="703" spans="1:4" x14ac:dyDescent="0.25">
      <c r="A703" t="s">
        <v>54</v>
      </c>
      <c r="B703" s="4">
        <v>277423627</v>
      </c>
      <c r="C703" s="1" t="s">
        <v>68</v>
      </c>
      <c r="D703"/>
    </row>
  </sheetData>
  <autoFilter ref="A1:C703" xr:uid="{812D2A1B-6CDF-43C0-8D96-C77D19DC11D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703"/>
  <sheetViews>
    <sheetView tabSelected="1" topLeftCell="L28" workbookViewId="0">
      <selection activeCell="T1" sqref="T1:T53"/>
    </sheetView>
  </sheetViews>
  <sheetFormatPr defaultRowHeight="15" x14ac:dyDescent="0.25"/>
  <cols>
    <col min="2" max="2" width="9.140625" style="6"/>
    <col min="3" max="3" width="63.140625" customWidth="1"/>
    <col min="4" max="4" width="19.28515625" style="1" bestFit="1" customWidth="1"/>
    <col min="5" max="5" width="15" bestFit="1" customWidth="1"/>
    <col min="6" max="13" width="15" customWidth="1"/>
    <col min="14" max="14" width="9.85546875" customWidth="1"/>
    <col min="15" max="15" width="26.42578125" customWidth="1"/>
    <col min="16" max="16" width="17.85546875" bestFit="1" customWidth="1"/>
    <col min="17" max="17" width="16.7109375" bestFit="1" customWidth="1"/>
    <col min="18" max="18" width="3.7109375" customWidth="1"/>
  </cols>
  <sheetData>
    <row r="1" spans="2:20" x14ac:dyDescent="0.25">
      <c r="T1" t="s">
        <v>97</v>
      </c>
    </row>
    <row r="2" spans="2:20" x14ac:dyDescent="0.25">
      <c r="B2" s="6">
        <v>0</v>
      </c>
      <c r="C2" t="s">
        <v>29</v>
      </c>
      <c r="D2" s="1" t="s">
        <v>0</v>
      </c>
      <c r="E2" s="1" t="s">
        <v>86</v>
      </c>
      <c r="N2" t="str">
        <f>"[ ["</f>
        <v>[ [</v>
      </c>
      <c r="O2" t="str">
        <f>"""" &amp; C2 &amp; ""","</f>
        <v>"Estado",</v>
      </c>
      <c r="P2" t="str">
        <f>"""" &amp; D2 &amp; ""","</f>
        <v>"Acre",</v>
      </c>
      <c r="Q2" t="str">
        <f>"""" &amp; E2 &amp; """"</f>
        <v>"(AC) "</v>
      </c>
      <c r="R2" t="str">
        <f>"],"</f>
        <v>],</v>
      </c>
      <c r="T2" t="str">
        <f>N2 &amp;O2 &amp;P2 &amp;Q2 &amp;R2</f>
        <v>[ ["Estado","Acre","(AC) "],</v>
      </c>
    </row>
    <row r="3" spans="2:20" x14ac:dyDescent="0.25">
      <c r="B3" s="6">
        <v>1</v>
      </c>
      <c r="C3" t="s">
        <v>30</v>
      </c>
      <c r="D3" s="1">
        <v>906876</v>
      </c>
      <c r="E3" s="1" t="s">
        <v>56</v>
      </c>
      <c r="N3" t="str">
        <f t="shared" ref="N3:N53" si="0">"["</f>
        <v>[</v>
      </c>
      <c r="O3" t="str">
        <f t="shared" ref="O3:O27" si="1">"""" &amp; C3 &amp; ""","</f>
        <v>"População estimada [2021]",</v>
      </c>
      <c r="P3" t="str">
        <f t="shared" ref="P3:P28" si="2">"""" &amp; D3 &amp; ""","</f>
        <v>"906876",</v>
      </c>
      <c r="Q3" t="str">
        <f t="shared" ref="Q3:Q27" si="3">"""" &amp; E3 &amp; """"</f>
        <v>"pessoas "</v>
      </c>
      <c r="R3" t="str">
        <f t="shared" ref="R3:R52" si="4">"],"</f>
        <v>],</v>
      </c>
      <c r="T3" t="str">
        <f t="shared" ref="T3:T53" si="5">N3 &amp;O3 &amp;P3 &amp;Q3 &amp;R3</f>
        <v>["População estimada [2021]","906876","pessoas "],</v>
      </c>
    </row>
    <row r="4" spans="2:20" x14ac:dyDescent="0.25">
      <c r="B4" s="6">
        <v>2</v>
      </c>
      <c r="C4" t="s">
        <v>31</v>
      </c>
      <c r="D4" s="1">
        <v>733559</v>
      </c>
      <c r="E4" s="1" t="s">
        <v>56</v>
      </c>
      <c r="N4" t="str">
        <f t="shared" si="0"/>
        <v>[</v>
      </c>
      <c r="O4" t="str">
        <f t="shared" si="1"/>
        <v>"População no último censo [2010]",</v>
      </c>
      <c r="P4" t="str">
        <f t="shared" si="2"/>
        <v>"733559",</v>
      </c>
      <c r="Q4" t="str">
        <f t="shared" si="3"/>
        <v>"pessoas "</v>
      </c>
      <c r="R4" t="str">
        <f t="shared" si="4"/>
        <v>],</v>
      </c>
      <c r="T4" t="str">
        <f t="shared" si="5"/>
        <v>["População no último censo [2010]","733559","pessoas "],</v>
      </c>
    </row>
    <row r="5" spans="2:20" x14ac:dyDescent="0.25">
      <c r="B5" s="6">
        <v>3</v>
      </c>
      <c r="C5" t="s">
        <v>32</v>
      </c>
      <c r="D5" s="1">
        <v>4.47</v>
      </c>
      <c r="E5" s="1" t="s">
        <v>57</v>
      </c>
      <c r="N5" t="str">
        <f t="shared" si="0"/>
        <v>[</v>
      </c>
      <c r="O5" t="str">
        <f t="shared" si="1"/>
        <v>"Densidade demográfica [2010]",</v>
      </c>
      <c r="P5" t="str">
        <f t="shared" si="2"/>
        <v>"4.47",</v>
      </c>
      <c r="Q5" t="str">
        <f t="shared" si="3"/>
        <v>"hab/km² "</v>
      </c>
      <c r="R5" t="str">
        <f t="shared" si="4"/>
        <v>],</v>
      </c>
      <c r="T5" t="str">
        <f t="shared" si="5"/>
        <v>["Densidade demográfica [2010]","4.47","hab/km² "],</v>
      </c>
    </row>
    <row r="6" spans="2:20" x14ac:dyDescent="0.25">
      <c r="B6" s="6">
        <v>4</v>
      </c>
      <c r="C6" t="s">
        <v>33</v>
      </c>
      <c r="D6" s="1">
        <v>320173</v>
      </c>
      <c r="E6" s="1" t="s">
        <v>58</v>
      </c>
      <c r="N6" t="str">
        <f t="shared" si="0"/>
        <v>[</v>
      </c>
      <c r="O6" t="str">
        <f t="shared" si="1"/>
        <v>"Total de veículos [2021]",</v>
      </c>
      <c r="P6" t="str">
        <f t="shared" si="2"/>
        <v>"320173",</v>
      </c>
      <c r="Q6" t="str">
        <f t="shared" si="3"/>
        <v>"veículos "</v>
      </c>
      <c r="R6" t="str">
        <f t="shared" si="4"/>
        <v>],</v>
      </c>
      <c r="T6" t="str">
        <f t="shared" si="5"/>
        <v>["Total de veículos [2021]","320173","veículos "],</v>
      </c>
    </row>
    <row r="7" spans="2:20" x14ac:dyDescent="0.25">
      <c r="B7" s="6">
        <v>5</v>
      </c>
      <c r="C7" t="s">
        <v>34</v>
      </c>
      <c r="D7" s="1">
        <v>5.8</v>
      </c>
      <c r="E7" s="1" t="s">
        <v>59</v>
      </c>
      <c r="N7" t="str">
        <f t="shared" si="0"/>
        <v>[</v>
      </c>
      <c r="O7" t="str">
        <f t="shared" si="1"/>
        <v>"IDEB – Anos iniciais do ensino fundamental (Rede pública) [2019]",</v>
      </c>
      <c r="P7" t="str">
        <f t="shared" si="2"/>
        <v>"5.8",</v>
      </c>
      <c r="Q7" t="str">
        <f t="shared" si="3"/>
        <v>" "</v>
      </c>
      <c r="R7" t="str">
        <f t="shared" si="4"/>
        <v>],</v>
      </c>
      <c r="T7" t="str">
        <f t="shared" si="5"/>
        <v>["IDEB – Anos iniciais do ensino fundamental (Rede pública) [2019]","5.8"," "],</v>
      </c>
    </row>
    <row r="8" spans="2:20" x14ac:dyDescent="0.25">
      <c r="B8" s="6">
        <v>6</v>
      </c>
      <c r="C8" t="s">
        <v>35</v>
      </c>
      <c r="D8" s="1">
        <v>4.8</v>
      </c>
      <c r="E8" s="1" t="s">
        <v>59</v>
      </c>
      <c r="N8" t="str">
        <f t="shared" si="0"/>
        <v>[</v>
      </c>
      <c r="O8" t="str">
        <f t="shared" si="1"/>
        <v>"IDEB – Anos finais do ensino fundamental (Rede pública) [2019]",</v>
      </c>
      <c r="P8" t="str">
        <f t="shared" si="2"/>
        <v>"4.8",</v>
      </c>
      <c r="Q8" t="str">
        <f t="shared" si="3"/>
        <v>" "</v>
      </c>
      <c r="R8" t="str">
        <f t="shared" si="4"/>
        <v>],</v>
      </c>
      <c r="T8" t="str">
        <f t="shared" si="5"/>
        <v>["IDEB – Anos finais do ensino fundamental (Rede pública) [2019]","4.8"," "],</v>
      </c>
    </row>
    <row r="9" spans="2:20" x14ac:dyDescent="0.25">
      <c r="B9" s="6">
        <v>7</v>
      </c>
      <c r="C9" t="s">
        <v>36</v>
      </c>
      <c r="D9" s="1">
        <v>153015</v>
      </c>
      <c r="E9" s="1" t="s">
        <v>60</v>
      </c>
      <c r="N9" t="str">
        <f t="shared" si="0"/>
        <v>[</v>
      </c>
      <c r="O9" t="str">
        <f t="shared" si="1"/>
        <v>"Matrículas no ensino fundamental [2021]",</v>
      </c>
      <c r="P9" t="str">
        <f t="shared" si="2"/>
        <v>"153015",</v>
      </c>
      <c r="Q9" t="str">
        <f t="shared" si="3"/>
        <v>"matrículas "</v>
      </c>
      <c r="R9" t="str">
        <f t="shared" si="4"/>
        <v>],</v>
      </c>
      <c r="T9" t="str">
        <f t="shared" si="5"/>
        <v>["Matrículas no ensino fundamental [2021]","153015","matrículas "],</v>
      </c>
    </row>
    <row r="10" spans="2:20" x14ac:dyDescent="0.25">
      <c r="B10" s="6">
        <v>8</v>
      </c>
      <c r="C10" t="s">
        <v>37</v>
      </c>
      <c r="D10" s="1">
        <v>4067</v>
      </c>
      <c r="E10" s="1" t="s">
        <v>60</v>
      </c>
      <c r="N10" t="str">
        <f t="shared" si="0"/>
        <v>[</v>
      </c>
      <c r="O10" t="str">
        <f t="shared" si="1"/>
        <v>"Matrículas no ensino médio [2021]",</v>
      </c>
      <c r="P10" t="str">
        <f t="shared" si="2"/>
        <v>"4067",</v>
      </c>
      <c r="Q10" t="str">
        <f t="shared" si="3"/>
        <v>"matrículas "</v>
      </c>
      <c r="R10" t="str">
        <f t="shared" si="4"/>
        <v>],</v>
      </c>
      <c r="T10" t="str">
        <f t="shared" si="5"/>
        <v>["Matrículas no ensino médio [2021]","4067","matrículas "],</v>
      </c>
    </row>
    <row r="11" spans="2:20" x14ac:dyDescent="0.25">
      <c r="B11" s="6">
        <v>9</v>
      </c>
      <c r="C11" t="s">
        <v>38</v>
      </c>
      <c r="D11" s="1">
        <v>6351</v>
      </c>
      <c r="E11" s="1" t="s">
        <v>61</v>
      </c>
      <c r="N11" t="str">
        <f t="shared" si="0"/>
        <v>[</v>
      </c>
      <c r="O11" t="str">
        <f t="shared" si="1"/>
        <v>"Docentes no ensino fundamental [2021]",</v>
      </c>
      <c r="P11" t="str">
        <f t="shared" si="2"/>
        <v>"6351",</v>
      </c>
      <c r="Q11" t="str">
        <f t="shared" si="3"/>
        <v>"docentes "</v>
      </c>
      <c r="R11" t="str">
        <f t="shared" si="4"/>
        <v>],</v>
      </c>
      <c r="T11" t="str">
        <f t="shared" si="5"/>
        <v>["Docentes no ensino fundamental [2021]","6351","docentes "],</v>
      </c>
    </row>
    <row r="12" spans="2:20" x14ac:dyDescent="0.25">
      <c r="B12" s="6">
        <v>10</v>
      </c>
      <c r="C12" t="s">
        <v>39</v>
      </c>
      <c r="D12" s="1">
        <v>2202</v>
      </c>
      <c r="E12" s="1" t="s">
        <v>61</v>
      </c>
      <c r="N12" t="str">
        <f t="shared" si="0"/>
        <v>[</v>
      </c>
      <c r="O12" t="str">
        <f t="shared" si="1"/>
        <v>"Docentes no ensino médio [2021]",</v>
      </c>
      <c r="P12" t="str">
        <f t="shared" si="2"/>
        <v>"2202",</v>
      </c>
      <c r="Q12" t="str">
        <f t="shared" si="3"/>
        <v>"docentes "</v>
      </c>
      <c r="R12" t="str">
        <f t="shared" si="4"/>
        <v>],</v>
      </c>
      <c r="T12" t="str">
        <f t="shared" si="5"/>
        <v>["Docentes no ensino médio [2021]","2202","docentes "],</v>
      </c>
    </row>
    <row r="13" spans="2:20" x14ac:dyDescent="0.25">
      <c r="B13" s="6">
        <v>11</v>
      </c>
      <c r="C13" t="s">
        <v>40</v>
      </c>
      <c r="D13" s="1">
        <v>1329</v>
      </c>
      <c r="E13" s="1" t="s">
        <v>62</v>
      </c>
      <c r="N13" t="str">
        <f t="shared" si="0"/>
        <v>[</v>
      </c>
      <c r="O13" t="str">
        <f t="shared" si="1"/>
        <v>"Número de estabelecimentos de ensino fundamental [2021]",</v>
      </c>
      <c r="P13" t="str">
        <f t="shared" si="2"/>
        <v>"1329",</v>
      </c>
      <c r="Q13" t="str">
        <f t="shared" si="3"/>
        <v>"escolas "</v>
      </c>
      <c r="R13" t="str">
        <f t="shared" si="4"/>
        <v>],</v>
      </c>
      <c r="T13" t="str">
        <f t="shared" si="5"/>
        <v>["Número de estabelecimentos de ensino fundamental [2021]","1329","escolas "],</v>
      </c>
    </row>
    <row r="14" spans="2:20" x14ac:dyDescent="0.25">
      <c r="B14" s="6">
        <v>12</v>
      </c>
      <c r="C14" t="s">
        <v>41</v>
      </c>
      <c r="D14" s="1">
        <v>255</v>
      </c>
      <c r="E14" s="1" t="s">
        <v>62</v>
      </c>
      <c r="N14" t="str">
        <f t="shared" si="0"/>
        <v>[</v>
      </c>
      <c r="O14" t="str">
        <f t="shared" si="1"/>
        <v>"Número de estabelecimentos de ensino médio [2021]",</v>
      </c>
      <c r="P14" t="str">
        <f t="shared" si="2"/>
        <v>"255",</v>
      </c>
      <c r="Q14" t="str">
        <f t="shared" si="3"/>
        <v>"escolas "</v>
      </c>
      <c r="R14" t="str">
        <f t="shared" si="4"/>
        <v>],</v>
      </c>
      <c r="T14" t="str">
        <f t="shared" si="5"/>
        <v>["Número de estabelecimentos de ensino médio [2021]","255","escolas "],</v>
      </c>
    </row>
    <row r="15" spans="2:20" x14ac:dyDescent="0.25">
      <c r="B15" s="6">
        <v>13</v>
      </c>
      <c r="C15" t="s">
        <v>42</v>
      </c>
      <c r="D15" s="1">
        <v>888</v>
      </c>
      <c r="E15" s="1" t="s">
        <v>63</v>
      </c>
      <c r="N15" t="str">
        <f t="shared" si="0"/>
        <v>[</v>
      </c>
      <c r="O15" t="str">
        <f t="shared" si="1"/>
        <v>"Rendimento nominal mensal domiciliar per capita [2021]",</v>
      </c>
      <c r="P15" t="str">
        <f t="shared" si="2"/>
        <v>"888",</v>
      </c>
      <c r="Q15" t="str">
        <f t="shared" si="3"/>
        <v>"R$ "</v>
      </c>
      <c r="R15" t="str">
        <f t="shared" si="4"/>
        <v>],</v>
      </c>
      <c r="T15" t="str">
        <f t="shared" si="5"/>
        <v>["Rendimento nominal mensal domiciliar per capita [2021]","888","R$ "],</v>
      </c>
    </row>
    <row r="16" spans="2:20" x14ac:dyDescent="0.25">
      <c r="B16" s="6">
        <v>14</v>
      </c>
      <c r="C16" t="s">
        <v>43</v>
      </c>
      <c r="D16" s="1">
        <v>322</v>
      </c>
      <c r="E16" s="1" t="s">
        <v>64</v>
      </c>
      <c r="N16" t="str">
        <f t="shared" si="0"/>
        <v>[</v>
      </c>
      <c r="O16" t="str">
        <f t="shared" si="1"/>
        <v>"Pessoas de 16 anos ou mais ocupadas na semana de referência [2016]",</v>
      </c>
      <c r="P16" t="str">
        <f t="shared" si="2"/>
        <v>"322",</v>
      </c>
      <c r="Q16" t="str">
        <f t="shared" si="3"/>
        <v>"pessoas (×1000)"</v>
      </c>
      <c r="R16" t="str">
        <f t="shared" si="4"/>
        <v>],</v>
      </c>
      <c r="T16" t="str">
        <f t="shared" si="5"/>
        <v>["Pessoas de 16 anos ou mais ocupadas na semana de referência [2016]","322","pessoas (×1000)"],</v>
      </c>
    </row>
    <row r="17" spans="2:20" x14ac:dyDescent="0.25">
      <c r="B17" s="6">
        <v>15</v>
      </c>
      <c r="C17" t="s">
        <v>44</v>
      </c>
      <c r="D17" s="1">
        <v>39.4</v>
      </c>
      <c r="E17" s="1" t="s">
        <v>65</v>
      </c>
      <c r="N17" t="str">
        <f t="shared" si="0"/>
        <v>[</v>
      </c>
      <c r="O17" t="str">
        <f t="shared" si="1"/>
        <v>"Proporção de pessoas de 16 anos ou mais em trabalho formal, considerando apenas as ocupadas na semana de referência [2016]",</v>
      </c>
      <c r="P17" t="str">
        <f t="shared" si="2"/>
        <v>"39.4",</v>
      </c>
      <c r="Q17" t="str">
        <f t="shared" si="3"/>
        <v>"% "</v>
      </c>
      <c r="R17" t="str">
        <f t="shared" si="4"/>
        <v>],</v>
      </c>
      <c r="T17" t="str">
        <f t="shared" si="5"/>
        <v>["Proporção de pessoas de 16 anos ou mais em trabalho formal, considerando apenas as ocupadas na semana de referência [2016]","39.4","% "],</v>
      </c>
    </row>
    <row r="18" spans="2:20" x14ac:dyDescent="0.25">
      <c r="B18" s="6">
        <v>16</v>
      </c>
      <c r="C18" t="s">
        <v>45</v>
      </c>
      <c r="D18" s="1">
        <v>45.2</v>
      </c>
      <c r="E18" s="1" t="s">
        <v>65</v>
      </c>
      <c r="N18" t="str">
        <f t="shared" si="0"/>
        <v>[</v>
      </c>
      <c r="O18" t="str">
        <f t="shared" si="1"/>
        <v>"Proporção de pessoas de 14 anos ou mais de idade, ocupadas na semana de referência em trabalhos formais [2021]",</v>
      </c>
      <c r="P18" t="str">
        <f t="shared" si="2"/>
        <v>"45.2",</v>
      </c>
      <c r="Q18" t="str">
        <f t="shared" si="3"/>
        <v>"% "</v>
      </c>
      <c r="R18" t="str">
        <f t="shared" si="4"/>
        <v>],</v>
      </c>
      <c r="T18" t="str">
        <f t="shared" si="5"/>
        <v>["Proporção de pessoas de 14 anos ou mais de idade, ocupadas na semana de referência em trabalhos formais [2021]","45.2","% "],</v>
      </c>
    </row>
    <row r="19" spans="2:20" x14ac:dyDescent="0.25">
      <c r="B19" s="6">
        <v>17</v>
      </c>
      <c r="C19" t="s">
        <v>46</v>
      </c>
      <c r="D19" s="1">
        <v>2549</v>
      </c>
      <c r="E19" s="1" t="s">
        <v>63</v>
      </c>
      <c r="N19" t="str">
        <f t="shared" si="0"/>
        <v>[</v>
      </c>
      <c r="O19" t="str">
        <f t="shared" si="1"/>
        <v>"Rendimento médio real habitual do trabalho principal das pessoas de 14 anos ou mais de idade, ocupadas na semana de referência em trabalhos formais [2021]",</v>
      </c>
      <c r="P19" t="str">
        <f t="shared" si="2"/>
        <v>"2549",</v>
      </c>
      <c r="Q19" t="str">
        <f t="shared" si="3"/>
        <v>"R$ "</v>
      </c>
      <c r="R19" t="str">
        <f t="shared" si="4"/>
        <v>],</v>
      </c>
      <c r="T19" t="str">
        <f t="shared" si="5"/>
        <v>["Rendimento médio real habitual do trabalho principal das pessoas de 14 anos ou mais de idade, ocupadas na semana de referência em trabalhos formais [2021]","2549","R$ "],</v>
      </c>
    </row>
    <row r="20" spans="2:20" x14ac:dyDescent="0.25">
      <c r="B20" s="6">
        <v>18</v>
      </c>
      <c r="C20" t="s">
        <v>47</v>
      </c>
      <c r="D20" s="1">
        <v>3504</v>
      </c>
      <c r="E20" s="1" t="s">
        <v>56</v>
      </c>
      <c r="N20" t="str">
        <f t="shared" si="0"/>
        <v>[</v>
      </c>
      <c r="O20" t="str">
        <f t="shared" si="1"/>
        <v>"Pessoal ocupado na Administração pública, defesa e seguridade social [2020]",</v>
      </c>
      <c r="P20" t="str">
        <f t="shared" si="2"/>
        <v>"3504",</v>
      </c>
      <c r="Q20" t="str">
        <f t="shared" si="3"/>
        <v>"pessoas "</v>
      </c>
      <c r="R20" t="str">
        <f t="shared" si="4"/>
        <v>],</v>
      </c>
      <c r="T20" t="str">
        <f t="shared" si="5"/>
        <v>["Pessoal ocupado na Administração pública, defesa e seguridade social [2020]","3504","pessoas "],</v>
      </c>
    </row>
    <row r="21" spans="2:20" x14ac:dyDescent="0.25">
      <c r="B21" s="6">
        <v>19</v>
      </c>
      <c r="C21" t="s">
        <v>48</v>
      </c>
      <c r="D21" s="1">
        <v>0.66300000000000003</v>
      </c>
      <c r="E21" s="1" t="s">
        <v>59</v>
      </c>
      <c r="N21" t="str">
        <f t="shared" si="0"/>
        <v>[</v>
      </c>
      <c r="O21" t="str">
        <f t="shared" si="1"/>
        <v>"Índice de Desenvolvimento Humano (IDH) [2010]",</v>
      </c>
      <c r="P21" t="str">
        <f t="shared" si="2"/>
        <v>"0.663",</v>
      </c>
      <c r="Q21" t="str">
        <f t="shared" si="3"/>
        <v>" "</v>
      </c>
      <c r="R21" t="str">
        <f t="shared" si="4"/>
        <v>],</v>
      </c>
      <c r="T21" t="str">
        <f t="shared" si="5"/>
        <v>["Índice de Desenvolvimento Humano (IDH) [2010]","0.663"," "],</v>
      </c>
    </row>
    <row r="22" spans="2:20" x14ac:dyDescent="0.25">
      <c r="B22" s="6">
        <v>20</v>
      </c>
      <c r="C22" t="s">
        <v>49</v>
      </c>
      <c r="D22" s="1">
        <v>6632883.1100000003</v>
      </c>
      <c r="E22" s="1" t="s">
        <v>66</v>
      </c>
      <c r="N22" t="str">
        <f t="shared" si="0"/>
        <v>[</v>
      </c>
      <c r="O22" t="str">
        <f t="shared" si="1"/>
        <v>"Receitas orçamentárias realizadas [2017]",</v>
      </c>
      <c r="P22" t="str">
        <f t="shared" si="2"/>
        <v>"6632883.11",</v>
      </c>
      <c r="Q22" t="str">
        <f t="shared" si="3"/>
        <v>"R$ (×1000)"</v>
      </c>
      <c r="R22" t="str">
        <f t="shared" si="4"/>
        <v>],</v>
      </c>
      <c r="T22" t="str">
        <f t="shared" si="5"/>
        <v>["Receitas orçamentárias realizadas [2017]","6632883.11","R$ (×1000)"],</v>
      </c>
    </row>
    <row r="23" spans="2:20" x14ac:dyDescent="0.25">
      <c r="B23" s="6">
        <v>21</v>
      </c>
      <c r="C23" t="s">
        <v>50</v>
      </c>
      <c r="D23" s="1">
        <v>6084416.8099999996</v>
      </c>
      <c r="E23" s="1" t="s">
        <v>66</v>
      </c>
      <c r="N23" t="str">
        <f t="shared" si="0"/>
        <v>[</v>
      </c>
      <c r="O23" t="str">
        <f t="shared" si="1"/>
        <v>"Despesas orçamentárias empenhadas [2017]",</v>
      </c>
      <c r="P23" t="str">
        <f t="shared" si="2"/>
        <v>"6084416.81",</v>
      </c>
      <c r="Q23" t="str">
        <f t="shared" si="3"/>
        <v>"R$ (×1000)"</v>
      </c>
      <c r="R23" t="str">
        <f t="shared" si="4"/>
        <v>],</v>
      </c>
      <c r="T23" t="str">
        <f t="shared" si="5"/>
        <v>["Despesas orçamentárias empenhadas [2017]","6084416.81","R$ (×1000)"],</v>
      </c>
    </row>
    <row r="24" spans="2:20" x14ac:dyDescent="0.25">
      <c r="B24" s="6">
        <v>22</v>
      </c>
      <c r="C24" t="s">
        <v>51</v>
      </c>
      <c r="D24" s="1">
        <v>50</v>
      </c>
      <c r="E24" s="1" t="s">
        <v>67</v>
      </c>
      <c r="N24" t="str">
        <f t="shared" si="0"/>
        <v>[</v>
      </c>
      <c r="O24" t="str">
        <f t="shared" si="1"/>
        <v>"Número de agências [2021]",</v>
      </c>
      <c r="P24" t="str">
        <f t="shared" si="2"/>
        <v>"50",</v>
      </c>
      <c r="Q24" t="str">
        <f t="shared" si="3"/>
        <v>"agências "</v>
      </c>
      <c r="R24" t="str">
        <f t="shared" si="4"/>
        <v>],</v>
      </c>
      <c r="T24" t="str">
        <f t="shared" si="5"/>
        <v>["Número de agências [2021]","50","agências "],</v>
      </c>
    </row>
    <row r="25" spans="2:20" x14ac:dyDescent="0.25">
      <c r="B25" s="6">
        <v>23</v>
      </c>
      <c r="C25" t="s">
        <v>52</v>
      </c>
      <c r="D25" s="1">
        <v>1769602067</v>
      </c>
      <c r="E25" s="1" t="s">
        <v>63</v>
      </c>
      <c r="N25" t="str">
        <f t="shared" si="0"/>
        <v>[</v>
      </c>
      <c r="O25" t="str">
        <f t="shared" si="1"/>
        <v>"Depósitos a prazo [2021]",</v>
      </c>
      <c r="P25" t="str">
        <f t="shared" si="2"/>
        <v>"1769602067",</v>
      </c>
      <c r="Q25" t="str">
        <f t="shared" si="3"/>
        <v>"R$ "</v>
      </c>
      <c r="R25" t="str">
        <f t="shared" si="4"/>
        <v>],</v>
      </c>
      <c r="T25" t="str">
        <f t="shared" si="5"/>
        <v>["Depósitos a prazo [2021]","1769602067","R$ "],</v>
      </c>
    </row>
    <row r="26" spans="2:20" x14ac:dyDescent="0.25">
      <c r="B26" s="6">
        <v>24</v>
      </c>
      <c r="C26" t="s">
        <v>53</v>
      </c>
      <c r="D26" s="1">
        <v>611880552</v>
      </c>
      <c r="E26" s="1" t="s">
        <v>63</v>
      </c>
      <c r="N26" t="str">
        <f t="shared" si="0"/>
        <v>[</v>
      </c>
      <c r="O26" t="str">
        <f t="shared" si="1"/>
        <v>"Depósitos à vista [2021]",</v>
      </c>
      <c r="P26" t="str">
        <f t="shared" si="2"/>
        <v>"611880552",</v>
      </c>
      <c r="Q26" t="str">
        <f t="shared" si="3"/>
        <v>"R$ "</v>
      </c>
      <c r="R26" t="str">
        <f t="shared" si="4"/>
        <v>],</v>
      </c>
      <c r="T26" t="str">
        <f t="shared" si="5"/>
        <v>["Depósitos à vista [2021]","611880552","R$ "],</v>
      </c>
    </row>
    <row r="27" spans="2:20" x14ac:dyDescent="0.25">
      <c r="B27" s="6">
        <v>25</v>
      </c>
      <c r="C27" t="s">
        <v>54</v>
      </c>
      <c r="D27" s="4">
        <v>164173431</v>
      </c>
      <c r="E27" s="1" t="s">
        <v>68</v>
      </c>
      <c r="N27" t="str">
        <f t="shared" si="0"/>
        <v>[</v>
      </c>
      <c r="O27" t="str">
        <f t="shared" si="1"/>
        <v>"Área da unidade territorial [2021]",</v>
      </c>
      <c r="P27" t="str">
        <f t="shared" si="2"/>
        <v>"164173431",</v>
      </c>
      <c r="Q27" t="str">
        <f t="shared" si="3"/>
        <v>"km² "</v>
      </c>
      <c r="R27" t="str">
        <f>"] ],"</f>
        <v>] ],</v>
      </c>
      <c r="T27" t="str">
        <f t="shared" si="5"/>
        <v>["Área da unidade territorial [2021]","164173431","km² "] ],</v>
      </c>
    </row>
    <row r="28" spans="2:20" x14ac:dyDescent="0.25">
      <c r="C28" t="s">
        <v>29</v>
      </c>
      <c r="D28" s="1" t="s">
        <v>1</v>
      </c>
      <c r="E28" s="1" t="s">
        <v>69</v>
      </c>
      <c r="N28" t="str">
        <f>"[ ["</f>
        <v>[ [</v>
      </c>
      <c r="O28" t="str">
        <f>"""" &amp; C28 &amp; ""","</f>
        <v>"Estado",</v>
      </c>
      <c r="P28" t="str">
        <f t="shared" si="2"/>
        <v>"Alagoas",</v>
      </c>
      <c r="Q28" t="str">
        <f>"""" &amp; E28 &amp; """"</f>
        <v>"(AL) "</v>
      </c>
      <c r="R28" t="str">
        <f>"],"</f>
        <v>],</v>
      </c>
      <c r="T28" t="str">
        <f>N28 &amp;O28 &amp;P28 &amp;Q28 &amp;R28</f>
        <v>[ ["Estado","Alagoas","(AL) "],</v>
      </c>
    </row>
    <row r="29" spans="2:20" x14ac:dyDescent="0.25">
      <c r="C29" t="s">
        <v>30</v>
      </c>
      <c r="D29" s="1">
        <v>3365351</v>
      </c>
      <c r="E29" s="1" t="s">
        <v>56</v>
      </c>
      <c r="N29" t="str">
        <f t="shared" si="0"/>
        <v>[</v>
      </c>
      <c r="O29" t="str">
        <f t="shared" ref="O29:O53" si="6">"""" &amp; C29 &amp; ""","</f>
        <v>"População estimada [2021]",</v>
      </c>
      <c r="P29" t="str">
        <f t="shared" ref="P29:P53" si="7">"""" &amp; D29 &amp; ""","</f>
        <v>"3365351",</v>
      </c>
      <c r="Q29" t="str">
        <f t="shared" ref="Q29:Q53" si="8">"""" &amp; E29 &amp; """"</f>
        <v>"pessoas "</v>
      </c>
      <c r="R29" t="str">
        <f t="shared" si="4"/>
        <v>],</v>
      </c>
      <c r="T29" t="str">
        <f t="shared" si="5"/>
        <v>["População estimada [2021]","3365351","pessoas "],</v>
      </c>
    </row>
    <row r="30" spans="2:20" x14ac:dyDescent="0.25">
      <c r="C30" t="s">
        <v>31</v>
      </c>
      <c r="D30" s="1">
        <v>3120494</v>
      </c>
      <c r="E30" s="1" t="s">
        <v>56</v>
      </c>
      <c r="N30" t="str">
        <f t="shared" si="0"/>
        <v>[</v>
      </c>
      <c r="O30" t="str">
        <f t="shared" si="6"/>
        <v>"População no último censo [2010]",</v>
      </c>
      <c r="P30" t="str">
        <f t="shared" si="7"/>
        <v>"3120494",</v>
      </c>
      <c r="Q30" t="str">
        <f t="shared" si="8"/>
        <v>"pessoas "</v>
      </c>
      <c r="R30" t="str">
        <f t="shared" si="4"/>
        <v>],</v>
      </c>
      <c r="T30" t="str">
        <f t="shared" si="5"/>
        <v>["População no último censo [2010]","3120494","pessoas "],</v>
      </c>
    </row>
    <row r="31" spans="2:20" x14ac:dyDescent="0.25">
      <c r="C31" t="s">
        <v>32</v>
      </c>
      <c r="D31" s="1">
        <v>112.33</v>
      </c>
      <c r="E31" s="1" t="s">
        <v>57</v>
      </c>
      <c r="N31" t="str">
        <f t="shared" si="0"/>
        <v>[</v>
      </c>
      <c r="O31" t="str">
        <f t="shared" si="6"/>
        <v>"Densidade demográfica [2010]",</v>
      </c>
      <c r="P31" t="str">
        <f t="shared" si="7"/>
        <v>"112.33",</v>
      </c>
      <c r="Q31" t="str">
        <f t="shared" si="8"/>
        <v>"hab/km² "</v>
      </c>
      <c r="R31" t="str">
        <f t="shared" si="4"/>
        <v>],</v>
      </c>
      <c r="T31" t="str">
        <f t="shared" si="5"/>
        <v>["Densidade demográfica [2010]","112.33","hab/km² "],</v>
      </c>
    </row>
    <row r="32" spans="2:20" x14ac:dyDescent="0.25">
      <c r="C32" t="s">
        <v>33</v>
      </c>
      <c r="D32" s="1">
        <v>981823</v>
      </c>
      <c r="E32" s="1" t="s">
        <v>58</v>
      </c>
      <c r="N32" t="str">
        <f t="shared" si="0"/>
        <v>[</v>
      </c>
      <c r="O32" t="str">
        <f t="shared" si="6"/>
        <v>"Total de veículos [2021]",</v>
      </c>
      <c r="P32" t="str">
        <f t="shared" si="7"/>
        <v>"981823",</v>
      </c>
      <c r="Q32" t="str">
        <f t="shared" si="8"/>
        <v>"veículos "</v>
      </c>
      <c r="R32" t="str">
        <f t="shared" si="4"/>
        <v>],</v>
      </c>
      <c r="T32" t="str">
        <f t="shared" si="5"/>
        <v>["Total de veículos [2021]","981823","veículos "],</v>
      </c>
    </row>
    <row r="33" spans="3:20" x14ac:dyDescent="0.25">
      <c r="C33" t="s">
        <v>34</v>
      </c>
      <c r="D33" s="1">
        <v>5.3</v>
      </c>
      <c r="E33" s="1" t="s">
        <v>59</v>
      </c>
      <c r="N33" t="str">
        <f t="shared" si="0"/>
        <v>[</v>
      </c>
      <c r="O33" t="str">
        <f t="shared" si="6"/>
        <v>"IDEB – Anos iniciais do ensino fundamental (Rede pública) [2019]",</v>
      </c>
      <c r="P33" t="str">
        <f t="shared" si="7"/>
        <v>"5.3",</v>
      </c>
      <c r="Q33" t="str">
        <f t="shared" si="8"/>
        <v>" "</v>
      </c>
      <c r="R33" t="str">
        <f t="shared" si="4"/>
        <v>],</v>
      </c>
      <c r="T33" t="str">
        <f t="shared" si="5"/>
        <v>["IDEB – Anos iniciais do ensino fundamental (Rede pública) [2019]","5.3"," "],</v>
      </c>
    </row>
    <row r="34" spans="3:20" x14ac:dyDescent="0.25">
      <c r="C34" t="s">
        <v>35</v>
      </c>
      <c r="D34" s="1">
        <v>4.5</v>
      </c>
      <c r="E34" s="1" t="s">
        <v>59</v>
      </c>
      <c r="N34" t="str">
        <f t="shared" si="0"/>
        <v>[</v>
      </c>
      <c r="O34" t="str">
        <f t="shared" si="6"/>
        <v>"IDEB – Anos finais do ensino fundamental (Rede pública) [2019]",</v>
      </c>
      <c r="P34" t="str">
        <f t="shared" si="7"/>
        <v>"4.5",</v>
      </c>
      <c r="Q34" t="str">
        <f t="shared" si="8"/>
        <v>" "</v>
      </c>
      <c r="R34" t="str">
        <f t="shared" si="4"/>
        <v>],</v>
      </c>
      <c r="T34" t="str">
        <f t="shared" si="5"/>
        <v>["IDEB – Anos finais do ensino fundamental (Rede pública) [2019]","4.5"," "],</v>
      </c>
    </row>
    <row r="35" spans="3:20" x14ac:dyDescent="0.25">
      <c r="C35" t="s">
        <v>36</v>
      </c>
      <c r="D35" s="1">
        <v>458782</v>
      </c>
      <c r="E35" s="1" t="s">
        <v>60</v>
      </c>
      <c r="N35" t="str">
        <f t="shared" si="0"/>
        <v>[</v>
      </c>
      <c r="O35" t="str">
        <f t="shared" si="6"/>
        <v>"Matrículas no ensino fundamental [2021]",</v>
      </c>
      <c r="P35" t="str">
        <f t="shared" si="7"/>
        <v>"458782",</v>
      </c>
      <c r="Q35" t="str">
        <f t="shared" si="8"/>
        <v>"matrículas "</v>
      </c>
      <c r="R35" t="str">
        <f t="shared" si="4"/>
        <v>],</v>
      </c>
      <c r="T35" t="str">
        <f t="shared" si="5"/>
        <v>["Matrículas no ensino fundamental [2021]","458782","matrículas "],</v>
      </c>
    </row>
    <row r="36" spans="3:20" x14ac:dyDescent="0.25">
      <c r="C36" t="s">
        <v>37</v>
      </c>
      <c r="D36" s="1">
        <v>124588</v>
      </c>
      <c r="E36" s="1" t="s">
        <v>60</v>
      </c>
      <c r="N36" t="str">
        <f t="shared" si="0"/>
        <v>[</v>
      </c>
      <c r="O36" t="str">
        <f t="shared" si="6"/>
        <v>"Matrículas no ensino médio [2021]",</v>
      </c>
      <c r="P36" t="str">
        <f t="shared" si="7"/>
        <v>"124588",</v>
      </c>
      <c r="Q36" t="str">
        <f t="shared" si="8"/>
        <v>"matrículas "</v>
      </c>
      <c r="R36" t="str">
        <f t="shared" si="4"/>
        <v>],</v>
      </c>
      <c r="T36" t="str">
        <f t="shared" si="5"/>
        <v>["Matrículas no ensino médio [2021]","124588","matrículas "],</v>
      </c>
    </row>
    <row r="37" spans="3:20" x14ac:dyDescent="0.25">
      <c r="C37" t="s">
        <v>38</v>
      </c>
      <c r="D37" s="1">
        <v>20715</v>
      </c>
      <c r="E37" s="1" t="s">
        <v>61</v>
      </c>
      <c r="N37" t="str">
        <f t="shared" si="0"/>
        <v>[</v>
      </c>
      <c r="O37" t="str">
        <f t="shared" si="6"/>
        <v>"Docentes no ensino fundamental [2021]",</v>
      </c>
      <c r="P37" t="str">
        <f t="shared" si="7"/>
        <v>"20715",</v>
      </c>
      <c r="Q37" t="str">
        <f t="shared" si="8"/>
        <v>"docentes "</v>
      </c>
      <c r="R37" t="str">
        <f t="shared" si="4"/>
        <v>],</v>
      </c>
      <c r="T37" t="str">
        <f t="shared" si="5"/>
        <v>["Docentes no ensino fundamental [2021]","20715","docentes "],</v>
      </c>
    </row>
    <row r="38" spans="3:20" x14ac:dyDescent="0.25">
      <c r="C38" t="s">
        <v>39</v>
      </c>
      <c r="D38" s="1">
        <v>6762</v>
      </c>
      <c r="E38" s="1" t="s">
        <v>61</v>
      </c>
      <c r="N38" t="str">
        <f t="shared" si="0"/>
        <v>[</v>
      </c>
      <c r="O38" t="str">
        <f t="shared" si="6"/>
        <v>"Docentes no ensino médio [2021]",</v>
      </c>
      <c r="P38" t="str">
        <f t="shared" si="7"/>
        <v>"6762",</v>
      </c>
      <c r="Q38" t="str">
        <f t="shared" si="8"/>
        <v>"docentes "</v>
      </c>
      <c r="R38" t="str">
        <f t="shared" si="4"/>
        <v>],</v>
      </c>
      <c r="T38" t="str">
        <f t="shared" si="5"/>
        <v>["Docentes no ensino médio [2021]","6762","docentes "],</v>
      </c>
    </row>
    <row r="39" spans="3:20" x14ac:dyDescent="0.25">
      <c r="C39" t="s">
        <v>40</v>
      </c>
      <c r="D39" s="1">
        <v>2212</v>
      </c>
      <c r="E39" s="1" t="s">
        <v>62</v>
      </c>
      <c r="N39" t="str">
        <f t="shared" si="0"/>
        <v>[</v>
      </c>
      <c r="O39" t="str">
        <f t="shared" si="6"/>
        <v>"Número de estabelecimentos de ensino fundamental [2021]",</v>
      </c>
      <c r="P39" t="str">
        <f t="shared" si="7"/>
        <v>"2212",</v>
      </c>
      <c r="Q39" t="str">
        <f t="shared" si="8"/>
        <v>"escolas "</v>
      </c>
      <c r="R39" t="str">
        <f t="shared" si="4"/>
        <v>],</v>
      </c>
      <c r="T39" t="str">
        <f t="shared" si="5"/>
        <v>["Número de estabelecimentos de ensino fundamental [2021]","2212","escolas "],</v>
      </c>
    </row>
    <row r="40" spans="3:20" x14ac:dyDescent="0.25">
      <c r="C40" t="s">
        <v>41</v>
      </c>
      <c r="D40" s="1">
        <v>408</v>
      </c>
      <c r="E40" s="1" t="s">
        <v>62</v>
      </c>
      <c r="N40" t="str">
        <f t="shared" si="0"/>
        <v>[</v>
      </c>
      <c r="O40" t="str">
        <f t="shared" si="6"/>
        <v>"Número de estabelecimentos de ensino médio [2021]",</v>
      </c>
      <c r="P40" t="str">
        <f t="shared" si="7"/>
        <v>"408",</v>
      </c>
      <c r="Q40" t="str">
        <f t="shared" si="8"/>
        <v>"escolas "</v>
      </c>
      <c r="R40" t="str">
        <f t="shared" si="4"/>
        <v>],</v>
      </c>
      <c r="T40" t="str">
        <f t="shared" si="5"/>
        <v>["Número de estabelecimentos de ensino médio [2021]","408","escolas "],</v>
      </c>
    </row>
    <row r="41" spans="3:20" x14ac:dyDescent="0.25">
      <c r="C41" t="s">
        <v>42</v>
      </c>
      <c r="D41" s="1">
        <v>777</v>
      </c>
      <c r="E41" s="1" t="s">
        <v>63</v>
      </c>
      <c r="N41" t="str">
        <f t="shared" si="0"/>
        <v>[</v>
      </c>
      <c r="O41" t="str">
        <f t="shared" si="6"/>
        <v>"Rendimento nominal mensal domiciliar per capita [2021]",</v>
      </c>
      <c r="P41" t="str">
        <f t="shared" si="7"/>
        <v>"777",</v>
      </c>
      <c r="Q41" t="str">
        <f t="shared" si="8"/>
        <v>"R$ "</v>
      </c>
      <c r="R41" t="str">
        <f t="shared" si="4"/>
        <v>],</v>
      </c>
      <c r="T41" t="str">
        <f t="shared" si="5"/>
        <v>["Rendimento nominal mensal domiciliar per capita [2021]","777","R$ "],</v>
      </c>
    </row>
    <row r="42" spans="3:20" x14ac:dyDescent="0.25">
      <c r="C42" t="s">
        <v>43</v>
      </c>
      <c r="D42" s="1">
        <v>1134</v>
      </c>
      <c r="E42" s="1" t="s">
        <v>64</v>
      </c>
      <c r="N42" t="str">
        <f t="shared" si="0"/>
        <v>[</v>
      </c>
      <c r="O42" t="str">
        <f t="shared" si="6"/>
        <v>"Pessoas de 16 anos ou mais ocupadas na semana de referência [2016]",</v>
      </c>
      <c r="P42" t="str">
        <f t="shared" si="7"/>
        <v>"1134",</v>
      </c>
      <c r="Q42" t="str">
        <f t="shared" si="8"/>
        <v>"pessoas (×1000)"</v>
      </c>
      <c r="R42" t="str">
        <f t="shared" si="4"/>
        <v>],</v>
      </c>
      <c r="T42" t="str">
        <f t="shared" si="5"/>
        <v>["Pessoas de 16 anos ou mais ocupadas na semana de referência [2016]","1134","pessoas (×1000)"],</v>
      </c>
    </row>
    <row r="43" spans="3:20" x14ac:dyDescent="0.25">
      <c r="C43" t="s">
        <v>44</v>
      </c>
      <c r="D43" s="1">
        <v>52.2</v>
      </c>
      <c r="E43" s="1" t="s">
        <v>65</v>
      </c>
      <c r="N43" t="str">
        <f t="shared" si="0"/>
        <v>[</v>
      </c>
      <c r="O43" t="str">
        <f t="shared" si="6"/>
        <v>"Proporção de pessoas de 16 anos ou mais em trabalho formal, considerando apenas as ocupadas na semana de referência [2016]",</v>
      </c>
      <c r="P43" t="str">
        <f t="shared" si="7"/>
        <v>"52.2",</v>
      </c>
      <c r="Q43" t="str">
        <f t="shared" si="8"/>
        <v>"% "</v>
      </c>
      <c r="R43" t="str">
        <f t="shared" si="4"/>
        <v>],</v>
      </c>
      <c r="T43" t="str">
        <f t="shared" si="5"/>
        <v>["Proporção de pessoas de 16 anos ou mais em trabalho formal, considerando apenas as ocupadas na semana de referência [2016]","52.2","% "],</v>
      </c>
    </row>
    <row r="44" spans="3:20" x14ac:dyDescent="0.25">
      <c r="C44" t="s">
        <v>45</v>
      </c>
      <c r="D44" s="1">
        <v>49.7</v>
      </c>
      <c r="E44" s="1" t="s">
        <v>65</v>
      </c>
      <c r="N44" t="str">
        <f t="shared" si="0"/>
        <v>[</v>
      </c>
      <c r="O44" t="str">
        <f t="shared" si="6"/>
        <v>"Proporção de pessoas de 14 anos ou mais de idade, ocupadas na semana de referência em trabalhos formais [2021]",</v>
      </c>
      <c r="P44" t="str">
        <f t="shared" si="7"/>
        <v>"49.7",</v>
      </c>
      <c r="Q44" t="str">
        <f t="shared" si="8"/>
        <v>"% "</v>
      </c>
      <c r="R44" t="str">
        <f t="shared" si="4"/>
        <v>],</v>
      </c>
      <c r="T44" t="str">
        <f t="shared" si="5"/>
        <v>["Proporção de pessoas de 14 anos ou mais de idade, ocupadas na semana de referência em trabalhos formais [2021]","49.7","% "],</v>
      </c>
    </row>
    <row r="45" spans="3:20" x14ac:dyDescent="0.25">
      <c r="C45" t="s">
        <v>46</v>
      </c>
      <c r="D45" s="1">
        <v>2126</v>
      </c>
      <c r="E45" s="1" t="s">
        <v>63</v>
      </c>
      <c r="N45" t="str">
        <f t="shared" si="0"/>
        <v>[</v>
      </c>
      <c r="O45" t="str">
        <f t="shared" si="6"/>
        <v>"Rendimento médio real habitual do trabalho principal das pessoas de 14 anos ou mais de idade, ocupadas na semana de referência em trabalhos formais [2021]",</v>
      </c>
      <c r="P45" t="str">
        <f t="shared" si="7"/>
        <v>"2126",</v>
      </c>
      <c r="Q45" t="str">
        <f t="shared" si="8"/>
        <v>"R$ "</v>
      </c>
      <c r="R45" t="str">
        <f t="shared" si="4"/>
        <v>],</v>
      </c>
      <c r="T45" t="str">
        <f t="shared" si="5"/>
        <v>["Rendimento médio real habitual do trabalho principal das pessoas de 14 anos ou mais de idade, ocupadas na semana de referência em trabalhos formais [2021]","2126","R$ "],</v>
      </c>
    </row>
    <row r="46" spans="3:20" x14ac:dyDescent="0.25">
      <c r="C46" t="s">
        <v>47</v>
      </c>
      <c r="D46" s="1">
        <v>137099</v>
      </c>
      <c r="E46" s="1" t="s">
        <v>56</v>
      </c>
      <c r="N46" t="str">
        <f t="shared" si="0"/>
        <v>[</v>
      </c>
      <c r="O46" t="str">
        <f t="shared" si="6"/>
        <v>"Pessoal ocupado na Administração pública, defesa e seguridade social [2020]",</v>
      </c>
      <c r="P46" t="str">
        <f t="shared" si="7"/>
        <v>"137099",</v>
      </c>
      <c r="Q46" t="str">
        <f t="shared" si="8"/>
        <v>"pessoas "</v>
      </c>
      <c r="R46" t="str">
        <f t="shared" si="4"/>
        <v>],</v>
      </c>
      <c r="T46" t="str">
        <f t="shared" si="5"/>
        <v>["Pessoal ocupado na Administração pública, defesa e seguridade social [2020]","137099","pessoas "],</v>
      </c>
    </row>
    <row r="47" spans="3:20" x14ac:dyDescent="0.25">
      <c r="C47" t="s">
        <v>48</v>
      </c>
      <c r="D47" s="1">
        <v>0.63100000000000001</v>
      </c>
      <c r="E47" s="1" t="s">
        <v>59</v>
      </c>
      <c r="N47" t="str">
        <f t="shared" si="0"/>
        <v>[</v>
      </c>
      <c r="O47" t="str">
        <f t="shared" si="6"/>
        <v>"Índice de Desenvolvimento Humano (IDH) [2010]",</v>
      </c>
      <c r="P47" t="str">
        <f t="shared" si="7"/>
        <v>"0.631",</v>
      </c>
      <c r="Q47" t="str">
        <f t="shared" si="8"/>
        <v>" "</v>
      </c>
      <c r="R47" t="str">
        <f t="shared" si="4"/>
        <v>],</v>
      </c>
      <c r="T47" t="str">
        <f t="shared" si="5"/>
        <v>["Índice de Desenvolvimento Humano (IDH) [2010]","0.631"," "],</v>
      </c>
    </row>
    <row r="48" spans="3:20" x14ac:dyDescent="0.25">
      <c r="C48" t="s">
        <v>49</v>
      </c>
      <c r="D48" s="1">
        <v>11950438.460000001</v>
      </c>
      <c r="E48" s="1" t="s">
        <v>66</v>
      </c>
      <c r="N48" t="str">
        <f t="shared" si="0"/>
        <v>[</v>
      </c>
      <c r="O48" t="str">
        <f t="shared" si="6"/>
        <v>"Receitas orçamentárias realizadas [2017]",</v>
      </c>
      <c r="P48" t="str">
        <f t="shared" si="7"/>
        <v>"11950438.46",</v>
      </c>
      <c r="Q48" t="str">
        <f t="shared" si="8"/>
        <v>"R$ (×1000)"</v>
      </c>
      <c r="R48" t="str">
        <f t="shared" si="4"/>
        <v>],</v>
      </c>
      <c r="T48" t="str">
        <f t="shared" si="5"/>
        <v>["Receitas orçamentárias realizadas [2017]","11950438.46","R$ (×1000)"],</v>
      </c>
    </row>
    <row r="49" spans="3:20" x14ac:dyDescent="0.25">
      <c r="C49" t="s">
        <v>50</v>
      </c>
      <c r="D49" s="1">
        <v>10460634.92</v>
      </c>
      <c r="E49" s="1" t="s">
        <v>66</v>
      </c>
      <c r="N49" t="str">
        <f t="shared" si="0"/>
        <v>[</v>
      </c>
      <c r="O49" t="str">
        <f t="shared" si="6"/>
        <v>"Despesas orçamentárias empenhadas [2017]",</v>
      </c>
      <c r="P49" t="str">
        <f t="shared" si="7"/>
        <v>"10460634.92",</v>
      </c>
      <c r="Q49" t="str">
        <f t="shared" si="8"/>
        <v>"R$ (×1000)"</v>
      </c>
      <c r="R49" t="str">
        <f t="shared" si="4"/>
        <v>],</v>
      </c>
      <c r="T49" t="str">
        <f t="shared" si="5"/>
        <v>["Despesas orçamentárias empenhadas [2017]","10460634.92","R$ (×1000)"],</v>
      </c>
    </row>
    <row r="50" spans="3:20" x14ac:dyDescent="0.25">
      <c r="C50" t="s">
        <v>51</v>
      </c>
      <c r="D50" s="1">
        <v>158</v>
      </c>
      <c r="E50" s="1" t="s">
        <v>67</v>
      </c>
      <c r="N50" t="str">
        <f t="shared" si="0"/>
        <v>[</v>
      </c>
      <c r="O50" t="str">
        <f t="shared" si="6"/>
        <v>"Número de agências [2021]",</v>
      </c>
      <c r="P50" t="str">
        <f t="shared" si="7"/>
        <v>"158",</v>
      </c>
      <c r="Q50" t="str">
        <f t="shared" si="8"/>
        <v>"agências "</v>
      </c>
      <c r="R50" t="str">
        <f t="shared" si="4"/>
        <v>],</v>
      </c>
      <c r="T50" t="str">
        <f t="shared" si="5"/>
        <v>["Número de agências [2021]","158","agências "],</v>
      </c>
    </row>
    <row r="51" spans="3:20" x14ac:dyDescent="0.25">
      <c r="C51" t="s">
        <v>52</v>
      </c>
      <c r="D51" s="1">
        <v>6339117893</v>
      </c>
      <c r="E51" s="1" t="s">
        <v>63</v>
      </c>
      <c r="N51" t="str">
        <f t="shared" si="0"/>
        <v>[</v>
      </c>
      <c r="O51" t="str">
        <f t="shared" si="6"/>
        <v>"Depósitos a prazo [2021]",</v>
      </c>
      <c r="P51" t="str">
        <f t="shared" si="7"/>
        <v>"6339117893",</v>
      </c>
      <c r="Q51" t="str">
        <f t="shared" si="8"/>
        <v>"R$ "</v>
      </c>
      <c r="R51" t="str">
        <f t="shared" si="4"/>
        <v>],</v>
      </c>
      <c r="T51" t="str">
        <f t="shared" si="5"/>
        <v>["Depósitos a prazo [2021]","6339117893","R$ "],</v>
      </c>
    </row>
    <row r="52" spans="3:20" x14ac:dyDescent="0.25">
      <c r="C52" t="s">
        <v>53</v>
      </c>
      <c r="D52" s="1">
        <v>2093233560</v>
      </c>
      <c r="E52" s="1" t="s">
        <v>63</v>
      </c>
      <c r="N52" t="str">
        <f t="shared" si="0"/>
        <v>[</v>
      </c>
      <c r="O52" t="str">
        <f t="shared" si="6"/>
        <v>"Depósitos à vista [2021]",</v>
      </c>
      <c r="P52" t="str">
        <f t="shared" si="7"/>
        <v>"2093233560",</v>
      </c>
      <c r="Q52" t="str">
        <f t="shared" si="8"/>
        <v>"R$ "</v>
      </c>
      <c r="R52" t="str">
        <f t="shared" si="4"/>
        <v>],</v>
      </c>
      <c r="T52" t="str">
        <f t="shared" si="5"/>
        <v>["Depósitos à vista [2021]","2093233560","R$ "],</v>
      </c>
    </row>
    <row r="53" spans="3:20" x14ac:dyDescent="0.25">
      <c r="C53" t="s">
        <v>54</v>
      </c>
      <c r="D53" s="4">
        <v>27830661</v>
      </c>
      <c r="E53" s="1" t="s">
        <v>68</v>
      </c>
      <c r="N53" t="str">
        <f t="shared" si="0"/>
        <v>[</v>
      </c>
      <c r="O53" t="str">
        <f t="shared" si="6"/>
        <v>"Área da unidade territorial [2021]",</v>
      </c>
      <c r="P53" t="str">
        <f t="shared" si="7"/>
        <v>"27830661",</v>
      </c>
      <c r="Q53" t="str">
        <f t="shared" si="8"/>
        <v>"km² "</v>
      </c>
      <c r="R53" t="str">
        <f>"] ],"</f>
        <v>] ],</v>
      </c>
      <c r="T53" t="str">
        <f t="shared" si="5"/>
        <v>["Área da unidade territorial [2021]","27830661","km² "] ],</v>
      </c>
    </row>
    <row r="54" spans="3:20" x14ac:dyDescent="0.25">
      <c r="C54" t="s">
        <v>29</v>
      </c>
      <c r="D54" s="1" t="s">
        <v>2</v>
      </c>
      <c r="E54" s="1" t="s">
        <v>70</v>
      </c>
    </row>
    <row r="55" spans="3:20" x14ac:dyDescent="0.25">
      <c r="C55" t="s">
        <v>30</v>
      </c>
      <c r="D55" s="1">
        <v>877613</v>
      </c>
      <c r="E55" s="1" t="s">
        <v>56</v>
      </c>
    </row>
    <row r="56" spans="3:20" x14ac:dyDescent="0.25">
      <c r="C56" t="s">
        <v>31</v>
      </c>
      <c r="D56" s="1">
        <v>669526</v>
      </c>
      <c r="E56" s="1" t="s">
        <v>56</v>
      </c>
    </row>
    <row r="57" spans="3:20" x14ac:dyDescent="0.25">
      <c r="C57" t="s">
        <v>32</v>
      </c>
      <c r="D57" s="1">
        <v>4.6900000000000004</v>
      </c>
      <c r="E57" s="1" t="s">
        <v>57</v>
      </c>
    </row>
    <row r="58" spans="3:20" x14ac:dyDescent="0.25">
      <c r="C58" t="s">
        <v>33</v>
      </c>
      <c r="D58" s="1">
        <v>224208</v>
      </c>
      <c r="E58" s="1" t="s">
        <v>58</v>
      </c>
    </row>
    <row r="59" spans="3:20" x14ac:dyDescent="0.25">
      <c r="C59" t="s">
        <v>34</v>
      </c>
      <c r="D59" s="1">
        <v>4.7</v>
      </c>
      <c r="E59" s="1" t="s">
        <v>59</v>
      </c>
    </row>
    <row r="60" spans="3:20" x14ac:dyDescent="0.25">
      <c r="C60" t="s">
        <v>35</v>
      </c>
      <c r="D60" s="1">
        <v>3.8</v>
      </c>
      <c r="E60" s="1" t="s">
        <v>59</v>
      </c>
    </row>
    <row r="61" spans="3:20" x14ac:dyDescent="0.25">
      <c r="C61" t="s">
        <v>36</v>
      </c>
      <c r="D61" s="1">
        <v>133839</v>
      </c>
      <c r="E61" s="1" t="s">
        <v>60</v>
      </c>
    </row>
    <row r="62" spans="3:20" x14ac:dyDescent="0.25">
      <c r="C62" t="s">
        <v>37</v>
      </c>
      <c r="D62" s="1">
        <v>34129</v>
      </c>
      <c r="E62" s="1" t="s">
        <v>60</v>
      </c>
    </row>
    <row r="63" spans="3:20" x14ac:dyDescent="0.25">
      <c r="C63" t="s">
        <v>38</v>
      </c>
      <c r="D63" s="1">
        <v>7214</v>
      </c>
      <c r="E63" s="1" t="s">
        <v>61</v>
      </c>
    </row>
    <row r="64" spans="3:20" x14ac:dyDescent="0.25">
      <c r="C64" t="s">
        <v>39</v>
      </c>
      <c r="D64" s="1">
        <v>2391</v>
      </c>
      <c r="E64" s="1" t="s">
        <v>61</v>
      </c>
    </row>
    <row r="65" spans="3:5" x14ac:dyDescent="0.25">
      <c r="C65" t="s">
        <v>40</v>
      </c>
      <c r="D65" s="1">
        <v>714</v>
      </c>
      <c r="E65" s="1" t="s">
        <v>62</v>
      </c>
    </row>
    <row r="66" spans="3:5" x14ac:dyDescent="0.25">
      <c r="C66" t="s">
        <v>41</v>
      </c>
      <c r="D66" s="1">
        <v>153</v>
      </c>
      <c r="E66" s="1" t="s">
        <v>62</v>
      </c>
    </row>
    <row r="67" spans="3:5" x14ac:dyDescent="0.25">
      <c r="C67" t="s">
        <v>42</v>
      </c>
      <c r="D67" s="1">
        <v>855</v>
      </c>
      <c r="E67" s="1" t="s">
        <v>63</v>
      </c>
    </row>
    <row r="68" spans="3:5" x14ac:dyDescent="0.25">
      <c r="C68" t="s">
        <v>43</v>
      </c>
      <c r="D68" s="1">
        <v>295</v>
      </c>
      <c r="E68" s="1" t="s">
        <v>64</v>
      </c>
    </row>
    <row r="69" spans="3:5" x14ac:dyDescent="0.25">
      <c r="C69" t="s">
        <v>44</v>
      </c>
      <c r="D69" s="1">
        <v>49.1</v>
      </c>
      <c r="E69" s="1" t="s">
        <v>65</v>
      </c>
    </row>
    <row r="70" spans="3:5" x14ac:dyDescent="0.25">
      <c r="C70" t="s">
        <v>45</v>
      </c>
      <c r="D70" s="1">
        <v>42.4</v>
      </c>
      <c r="E70" s="1" t="s">
        <v>65</v>
      </c>
    </row>
    <row r="71" spans="3:5" x14ac:dyDescent="0.25">
      <c r="C71" t="s">
        <v>46</v>
      </c>
      <c r="D71" s="1">
        <v>2976</v>
      </c>
      <c r="E71" s="1" t="s">
        <v>63</v>
      </c>
    </row>
    <row r="72" spans="3:5" x14ac:dyDescent="0.25">
      <c r="C72" t="s">
        <v>47</v>
      </c>
      <c r="D72" s="1">
        <v>52637</v>
      </c>
      <c r="E72" s="1" t="s">
        <v>56</v>
      </c>
    </row>
    <row r="73" spans="3:5" x14ac:dyDescent="0.25">
      <c r="C73" t="s">
        <v>48</v>
      </c>
      <c r="D73" s="1">
        <v>0.70799999999999996</v>
      </c>
      <c r="E73" s="1" t="s">
        <v>59</v>
      </c>
    </row>
    <row r="74" spans="3:5" x14ac:dyDescent="0.25">
      <c r="C74" t="s">
        <v>49</v>
      </c>
      <c r="D74" s="1">
        <v>5396417.1399999997</v>
      </c>
      <c r="E74" s="1" t="s">
        <v>66</v>
      </c>
    </row>
    <row r="75" spans="3:5" x14ac:dyDescent="0.25">
      <c r="C75" t="s">
        <v>50</v>
      </c>
      <c r="D75" s="1">
        <v>4224464.09</v>
      </c>
      <c r="E75" s="1" t="s">
        <v>66</v>
      </c>
    </row>
    <row r="76" spans="3:5" x14ac:dyDescent="0.25">
      <c r="C76" t="s">
        <v>51</v>
      </c>
      <c r="D76" s="1">
        <v>43</v>
      </c>
      <c r="E76" s="1" t="s">
        <v>67</v>
      </c>
    </row>
    <row r="77" spans="3:5" x14ac:dyDescent="0.25">
      <c r="C77" t="s">
        <v>52</v>
      </c>
      <c r="D77" s="1">
        <v>1074887875</v>
      </c>
      <c r="E77" s="1" t="s">
        <v>63</v>
      </c>
    </row>
    <row r="78" spans="3:5" x14ac:dyDescent="0.25">
      <c r="C78" t="s">
        <v>53</v>
      </c>
      <c r="D78" s="1">
        <v>867304801</v>
      </c>
      <c r="E78" s="1" t="s">
        <v>63</v>
      </c>
    </row>
    <row r="79" spans="3:5" x14ac:dyDescent="0.25">
      <c r="C79" t="s">
        <v>54</v>
      </c>
      <c r="D79" s="4">
        <v>142470762</v>
      </c>
      <c r="E79" s="1" t="s">
        <v>68</v>
      </c>
    </row>
    <row r="80" spans="3:5" x14ac:dyDescent="0.25">
      <c r="C80" t="s">
        <v>29</v>
      </c>
      <c r="D80" s="1" t="s">
        <v>3</v>
      </c>
      <c r="E80" s="1" t="s">
        <v>71</v>
      </c>
    </row>
    <row r="81" spans="3:5" x14ac:dyDescent="0.25">
      <c r="C81" t="s">
        <v>30</v>
      </c>
      <c r="D81" s="1">
        <v>4269995</v>
      </c>
      <c r="E81" s="1" t="s">
        <v>56</v>
      </c>
    </row>
    <row r="82" spans="3:5" x14ac:dyDescent="0.25">
      <c r="C82" t="s">
        <v>31</v>
      </c>
      <c r="D82" s="1">
        <v>3483985</v>
      </c>
      <c r="E82" s="1" t="s">
        <v>56</v>
      </c>
    </row>
    <row r="83" spans="3:5" x14ac:dyDescent="0.25">
      <c r="C83" t="s">
        <v>32</v>
      </c>
      <c r="D83" s="1">
        <v>2.23</v>
      </c>
      <c r="E83" s="1" t="s">
        <v>57</v>
      </c>
    </row>
    <row r="84" spans="3:5" x14ac:dyDescent="0.25">
      <c r="C84" t="s">
        <v>33</v>
      </c>
      <c r="D84" s="1">
        <v>1014026</v>
      </c>
      <c r="E84" s="1" t="s">
        <v>58</v>
      </c>
    </row>
    <row r="85" spans="3:5" x14ac:dyDescent="0.25">
      <c r="C85" t="s">
        <v>34</v>
      </c>
      <c r="D85" s="1">
        <v>5.3</v>
      </c>
      <c r="E85" s="1" t="s">
        <v>59</v>
      </c>
    </row>
    <row r="86" spans="3:5" x14ac:dyDescent="0.25">
      <c r="C86" t="s">
        <v>35</v>
      </c>
      <c r="D86" s="1">
        <v>4.5</v>
      </c>
      <c r="E86" s="1" t="s">
        <v>59</v>
      </c>
    </row>
    <row r="87" spans="3:5" x14ac:dyDescent="0.25">
      <c r="C87" t="s">
        <v>36</v>
      </c>
      <c r="D87" s="1">
        <v>702763</v>
      </c>
      <c r="E87" s="1" t="s">
        <v>60</v>
      </c>
    </row>
    <row r="88" spans="3:5" x14ac:dyDescent="0.25">
      <c r="C88" t="s">
        <v>37</v>
      </c>
      <c r="D88" s="1">
        <v>211302</v>
      </c>
      <c r="E88" s="1" t="s">
        <v>60</v>
      </c>
    </row>
    <row r="89" spans="3:5" x14ac:dyDescent="0.25">
      <c r="C89" t="s">
        <v>38</v>
      </c>
      <c r="D89" s="1">
        <v>33399</v>
      </c>
      <c r="E89" s="1" t="s">
        <v>61</v>
      </c>
    </row>
    <row r="90" spans="3:5" x14ac:dyDescent="0.25">
      <c r="C90" t="s">
        <v>39</v>
      </c>
      <c r="D90" s="1">
        <v>9986</v>
      </c>
      <c r="E90" s="1" t="s">
        <v>61</v>
      </c>
    </row>
    <row r="91" spans="3:5" x14ac:dyDescent="0.25">
      <c r="C91" t="s">
        <v>40</v>
      </c>
      <c r="D91" s="1">
        <v>4685</v>
      </c>
      <c r="E91" s="1" t="s">
        <v>62</v>
      </c>
    </row>
    <row r="92" spans="3:5" x14ac:dyDescent="0.25">
      <c r="C92" t="s">
        <v>41</v>
      </c>
      <c r="D92" s="1">
        <v>487</v>
      </c>
      <c r="E92" s="1" t="s">
        <v>62</v>
      </c>
    </row>
    <row r="93" spans="3:5" x14ac:dyDescent="0.25">
      <c r="C93" t="s">
        <v>42</v>
      </c>
      <c r="D93" s="1">
        <v>800</v>
      </c>
      <c r="E93" s="1" t="s">
        <v>63</v>
      </c>
    </row>
    <row r="94" spans="3:5" x14ac:dyDescent="0.25">
      <c r="C94" t="s">
        <v>43</v>
      </c>
      <c r="D94" s="1">
        <v>1602</v>
      </c>
      <c r="E94" s="1" t="s">
        <v>64</v>
      </c>
    </row>
    <row r="95" spans="3:5" x14ac:dyDescent="0.25">
      <c r="C95" t="s">
        <v>44</v>
      </c>
      <c r="D95" s="1">
        <v>41.4</v>
      </c>
      <c r="E95" s="1" t="s">
        <v>65</v>
      </c>
    </row>
    <row r="96" spans="3:5" x14ac:dyDescent="0.25">
      <c r="C96" t="s">
        <v>45</v>
      </c>
      <c r="D96" s="1">
        <v>39.299999999999997</v>
      </c>
      <c r="E96" s="1" t="s">
        <v>65</v>
      </c>
    </row>
    <row r="97" spans="3:5" x14ac:dyDescent="0.25">
      <c r="C97" t="s">
        <v>46</v>
      </c>
      <c r="D97" s="1">
        <v>2572</v>
      </c>
      <c r="E97" s="1" t="s">
        <v>63</v>
      </c>
    </row>
    <row r="98" spans="3:5" x14ac:dyDescent="0.25">
      <c r="C98" t="s">
        <v>47</v>
      </c>
      <c r="D98" s="1">
        <v>133407</v>
      </c>
      <c r="E98" s="1" t="s">
        <v>56</v>
      </c>
    </row>
    <row r="99" spans="3:5" x14ac:dyDescent="0.25">
      <c r="C99" t="s">
        <v>48</v>
      </c>
      <c r="D99" s="1">
        <v>0.67400000000000004</v>
      </c>
      <c r="E99" s="1" t="s">
        <v>59</v>
      </c>
    </row>
    <row r="100" spans="3:5" x14ac:dyDescent="0.25">
      <c r="C100" t="s">
        <v>49</v>
      </c>
      <c r="D100" s="1">
        <v>17328459.43</v>
      </c>
      <c r="E100" s="1" t="s">
        <v>66</v>
      </c>
    </row>
    <row r="101" spans="3:5" x14ac:dyDescent="0.25">
      <c r="C101" t="s">
        <v>50</v>
      </c>
      <c r="D101" s="1">
        <v>15324896.560000001</v>
      </c>
      <c r="E101" s="1" t="s">
        <v>66</v>
      </c>
    </row>
    <row r="102" spans="3:5" x14ac:dyDescent="0.25">
      <c r="C102" t="s">
        <v>51</v>
      </c>
      <c r="D102" s="1">
        <v>196</v>
      </c>
      <c r="E102" s="1" t="s">
        <v>67</v>
      </c>
    </row>
    <row r="103" spans="3:5" x14ac:dyDescent="0.25">
      <c r="C103" t="s">
        <v>52</v>
      </c>
      <c r="D103" s="1">
        <v>12058647712</v>
      </c>
      <c r="E103" s="1" t="s">
        <v>63</v>
      </c>
    </row>
    <row r="104" spans="3:5" x14ac:dyDescent="0.25">
      <c r="C104" t="s">
        <v>53</v>
      </c>
      <c r="D104" s="1">
        <v>2511993976</v>
      </c>
      <c r="E104" s="1" t="s">
        <v>63</v>
      </c>
    </row>
    <row r="105" spans="3:5" x14ac:dyDescent="0.25">
      <c r="C105" t="s">
        <v>54</v>
      </c>
      <c r="D105" s="4">
        <v>1559167878</v>
      </c>
      <c r="E105" s="1" t="s">
        <v>68</v>
      </c>
    </row>
    <row r="106" spans="3:5" x14ac:dyDescent="0.25">
      <c r="C106" t="s">
        <v>29</v>
      </c>
      <c r="D106" s="1" t="s">
        <v>4</v>
      </c>
      <c r="E106" s="1" t="s">
        <v>72</v>
      </c>
    </row>
    <row r="107" spans="3:5" x14ac:dyDescent="0.25">
      <c r="C107" t="s">
        <v>30</v>
      </c>
      <c r="D107" s="1">
        <v>14985284</v>
      </c>
      <c r="E107" s="1" t="s">
        <v>56</v>
      </c>
    </row>
    <row r="108" spans="3:5" x14ac:dyDescent="0.25">
      <c r="C108" t="s">
        <v>31</v>
      </c>
      <c r="D108" s="1">
        <v>14016906</v>
      </c>
      <c r="E108" s="1" t="s">
        <v>56</v>
      </c>
    </row>
    <row r="109" spans="3:5" x14ac:dyDescent="0.25">
      <c r="C109" t="s">
        <v>32</v>
      </c>
      <c r="D109" s="1">
        <v>24.82</v>
      </c>
      <c r="E109" s="1" t="s">
        <v>57</v>
      </c>
    </row>
    <row r="110" spans="3:5" x14ac:dyDescent="0.25">
      <c r="C110" t="s">
        <v>33</v>
      </c>
      <c r="D110" s="1">
        <v>4695972</v>
      </c>
      <c r="E110" s="1" t="s">
        <v>58</v>
      </c>
    </row>
    <row r="111" spans="3:5" x14ac:dyDescent="0.25">
      <c r="C111" t="s">
        <v>34</v>
      </c>
      <c r="D111" s="1">
        <v>4.9000000000000004</v>
      </c>
      <c r="E111" s="1" t="s">
        <v>59</v>
      </c>
    </row>
    <row r="112" spans="3:5" x14ac:dyDescent="0.25">
      <c r="C112" t="s">
        <v>35</v>
      </c>
      <c r="D112" s="1">
        <v>3.8</v>
      </c>
      <c r="E112" s="1" t="s">
        <v>59</v>
      </c>
    </row>
    <row r="113" spans="3:5" x14ac:dyDescent="0.25">
      <c r="C113" t="s">
        <v>36</v>
      </c>
      <c r="D113" s="1">
        <v>1946957</v>
      </c>
      <c r="E113" s="1" t="s">
        <v>60</v>
      </c>
    </row>
    <row r="114" spans="3:5" x14ac:dyDescent="0.25">
      <c r="C114" t="s">
        <v>37</v>
      </c>
      <c r="D114" s="1">
        <v>635569</v>
      </c>
      <c r="E114" s="1" t="s">
        <v>60</v>
      </c>
    </row>
    <row r="115" spans="3:5" x14ac:dyDescent="0.25">
      <c r="C115" t="s">
        <v>38</v>
      </c>
      <c r="D115" s="1">
        <v>99911</v>
      </c>
      <c r="E115" s="1" t="s">
        <v>61</v>
      </c>
    </row>
    <row r="116" spans="3:5" x14ac:dyDescent="0.25">
      <c r="C116" t="s">
        <v>39</v>
      </c>
      <c r="D116" s="1">
        <v>29371</v>
      </c>
      <c r="E116" s="1" t="s">
        <v>61</v>
      </c>
    </row>
    <row r="117" spans="3:5" x14ac:dyDescent="0.25">
      <c r="C117" t="s">
        <v>40</v>
      </c>
      <c r="D117" s="1">
        <v>12973</v>
      </c>
      <c r="E117" s="1" t="s">
        <v>62</v>
      </c>
    </row>
    <row r="118" spans="3:5" x14ac:dyDescent="0.25">
      <c r="C118" t="s">
        <v>41</v>
      </c>
      <c r="D118" s="1">
        <v>1633</v>
      </c>
      <c r="E118" s="1" t="s">
        <v>62</v>
      </c>
    </row>
    <row r="119" spans="3:5" x14ac:dyDescent="0.25">
      <c r="C119" t="s">
        <v>42</v>
      </c>
      <c r="D119" s="1">
        <v>843</v>
      </c>
      <c r="E119" s="1" t="s">
        <v>63</v>
      </c>
    </row>
    <row r="120" spans="3:5" x14ac:dyDescent="0.25">
      <c r="C120" t="s">
        <v>43</v>
      </c>
      <c r="D120" s="1">
        <v>6638</v>
      </c>
      <c r="E120" s="1" t="s">
        <v>64</v>
      </c>
    </row>
    <row r="121" spans="3:5" x14ac:dyDescent="0.25">
      <c r="C121" t="s">
        <v>44</v>
      </c>
      <c r="D121" s="1">
        <v>40.1</v>
      </c>
      <c r="E121" s="1" t="s">
        <v>65</v>
      </c>
    </row>
    <row r="122" spans="3:5" x14ac:dyDescent="0.25">
      <c r="C122" t="s">
        <v>45</v>
      </c>
      <c r="D122" s="1">
        <v>48.8</v>
      </c>
      <c r="E122" s="1" t="s">
        <v>65</v>
      </c>
    </row>
    <row r="123" spans="3:5" x14ac:dyDescent="0.25">
      <c r="C123" t="s">
        <v>46</v>
      </c>
      <c r="D123" s="1">
        <v>2541</v>
      </c>
      <c r="E123" s="1" t="s">
        <v>63</v>
      </c>
    </row>
    <row r="124" spans="3:5" x14ac:dyDescent="0.25">
      <c r="C124" t="s">
        <v>47</v>
      </c>
      <c r="D124" s="1">
        <v>510761</v>
      </c>
      <c r="E124" s="1" t="s">
        <v>56</v>
      </c>
    </row>
    <row r="125" spans="3:5" x14ac:dyDescent="0.25">
      <c r="C125" t="s">
        <v>48</v>
      </c>
      <c r="D125" s="1">
        <v>0.66</v>
      </c>
      <c r="E125" s="1" t="s">
        <v>59</v>
      </c>
    </row>
    <row r="126" spans="3:5" x14ac:dyDescent="0.25">
      <c r="C126" t="s">
        <v>49</v>
      </c>
      <c r="D126" s="1">
        <v>50191003.240000002</v>
      </c>
      <c r="E126" s="1" t="s">
        <v>66</v>
      </c>
    </row>
    <row r="127" spans="3:5" x14ac:dyDescent="0.25">
      <c r="C127" t="s">
        <v>50</v>
      </c>
      <c r="D127" s="1">
        <v>45570160</v>
      </c>
      <c r="E127" s="1" t="s">
        <v>66</v>
      </c>
    </row>
    <row r="128" spans="3:5" x14ac:dyDescent="0.25">
      <c r="C128" t="s">
        <v>51</v>
      </c>
      <c r="D128" s="1">
        <v>865</v>
      </c>
      <c r="E128" s="1" t="s">
        <v>67</v>
      </c>
    </row>
    <row r="129" spans="3:5" x14ac:dyDescent="0.25">
      <c r="C129" t="s">
        <v>52</v>
      </c>
      <c r="D129" s="1">
        <v>35902436686</v>
      </c>
      <c r="E129" s="1" t="s">
        <v>63</v>
      </c>
    </row>
    <row r="130" spans="3:5" x14ac:dyDescent="0.25">
      <c r="C130" t="s">
        <v>53</v>
      </c>
      <c r="D130" s="1">
        <v>9400954674</v>
      </c>
      <c r="E130" s="1" t="s">
        <v>63</v>
      </c>
    </row>
    <row r="131" spans="3:5" x14ac:dyDescent="0.25">
      <c r="C131" t="s">
        <v>54</v>
      </c>
      <c r="D131" s="4">
        <v>564760429</v>
      </c>
      <c r="E131" s="1" t="s">
        <v>68</v>
      </c>
    </row>
    <row r="132" spans="3:5" x14ac:dyDescent="0.25">
      <c r="C132" t="s">
        <v>29</v>
      </c>
      <c r="D132" s="1" t="s">
        <v>5</v>
      </c>
      <c r="E132" s="1" t="s">
        <v>73</v>
      </c>
    </row>
    <row r="133" spans="3:5" x14ac:dyDescent="0.25">
      <c r="C133" t="s">
        <v>30</v>
      </c>
      <c r="D133" s="1">
        <v>9240580</v>
      </c>
      <c r="E133" s="1" t="s">
        <v>56</v>
      </c>
    </row>
    <row r="134" spans="3:5" x14ac:dyDescent="0.25">
      <c r="C134" t="s">
        <v>31</v>
      </c>
      <c r="D134" s="1">
        <v>8452381</v>
      </c>
      <c r="E134" s="1" t="s">
        <v>56</v>
      </c>
    </row>
    <row r="135" spans="3:5" x14ac:dyDescent="0.25">
      <c r="C135" t="s">
        <v>32</v>
      </c>
      <c r="D135" s="1">
        <v>56.76</v>
      </c>
      <c r="E135" s="1" t="s">
        <v>57</v>
      </c>
    </row>
    <row r="136" spans="3:5" x14ac:dyDescent="0.25">
      <c r="C136" t="s">
        <v>33</v>
      </c>
      <c r="D136" s="1">
        <v>3513199</v>
      </c>
      <c r="E136" s="1" t="s">
        <v>58</v>
      </c>
    </row>
    <row r="137" spans="3:5" x14ac:dyDescent="0.25">
      <c r="C137" t="s">
        <v>34</v>
      </c>
      <c r="D137" s="1">
        <v>6.3</v>
      </c>
      <c r="E137" s="1" t="s">
        <v>59</v>
      </c>
    </row>
    <row r="138" spans="3:5" x14ac:dyDescent="0.25">
      <c r="C138" t="s">
        <v>35</v>
      </c>
      <c r="D138" s="1">
        <v>5.2</v>
      </c>
      <c r="E138" s="1" t="s">
        <v>59</v>
      </c>
    </row>
    <row r="139" spans="3:5" x14ac:dyDescent="0.25">
      <c r="C139" t="s">
        <v>36</v>
      </c>
      <c r="D139" s="1">
        <v>1161434</v>
      </c>
      <c r="E139" s="1" t="s">
        <v>60</v>
      </c>
    </row>
    <row r="140" spans="3:5" x14ac:dyDescent="0.25">
      <c r="C140" t="s">
        <v>37</v>
      </c>
      <c r="D140" s="1">
        <v>367574</v>
      </c>
      <c r="E140" s="1" t="s">
        <v>60</v>
      </c>
    </row>
    <row r="141" spans="3:5" x14ac:dyDescent="0.25">
      <c r="C141" t="s">
        <v>38</v>
      </c>
      <c r="D141" s="1">
        <v>55206</v>
      </c>
      <c r="E141" s="1" t="s">
        <v>61</v>
      </c>
    </row>
    <row r="142" spans="3:5" x14ac:dyDescent="0.25">
      <c r="C142" t="s">
        <v>39</v>
      </c>
      <c r="D142" s="1">
        <v>18556</v>
      </c>
      <c r="E142" s="1" t="s">
        <v>61</v>
      </c>
    </row>
    <row r="143" spans="3:5" x14ac:dyDescent="0.25">
      <c r="C143" t="s">
        <v>40</v>
      </c>
      <c r="D143" s="1">
        <v>5273</v>
      </c>
      <c r="E143" s="1" t="s">
        <v>62</v>
      </c>
    </row>
    <row r="144" spans="3:5" x14ac:dyDescent="0.25">
      <c r="C144" t="s">
        <v>41</v>
      </c>
      <c r="D144" s="1">
        <v>955</v>
      </c>
      <c r="E144" s="1" t="s">
        <v>62</v>
      </c>
    </row>
    <row r="145" spans="3:5" x14ac:dyDescent="0.25">
      <c r="C145" t="s">
        <v>42</v>
      </c>
      <c r="D145" s="1">
        <v>881</v>
      </c>
      <c r="E145" s="1" t="s">
        <v>63</v>
      </c>
    </row>
    <row r="146" spans="3:5" x14ac:dyDescent="0.25">
      <c r="C146" t="s">
        <v>43</v>
      </c>
      <c r="D146" s="1">
        <v>363</v>
      </c>
      <c r="E146" s="1" t="s">
        <v>64</v>
      </c>
    </row>
    <row r="147" spans="3:5" x14ac:dyDescent="0.25">
      <c r="C147" t="s">
        <v>44</v>
      </c>
      <c r="D147" s="1">
        <v>40.1</v>
      </c>
      <c r="E147" s="1" t="s">
        <v>65</v>
      </c>
    </row>
    <row r="148" spans="3:5" x14ac:dyDescent="0.25">
      <c r="C148" t="s">
        <v>45</v>
      </c>
      <c r="D148" s="1">
        <v>45.9</v>
      </c>
      <c r="E148" s="1" t="s">
        <v>65</v>
      </c>
    </row>
    <row r="149" spans="3:5" x14ac:dyDescent="0.25">
      <c r="C149" t="s">
        <v>46</v>
      </c>
      <c r="D149" s="1">
        <v>2551</v>
      </c>
      <c r="E149" s="1" t="s">
        <v>63</v>
      </c>
    </row>
    <row r="150" spans="3:5" x14ac:dyDescent="0.25">
      <c r="C150" t="s">
        <v>47</v>
      </c>
      <c r="D150" s="1">
        <v>321675</v>
      </c>
      <c r="E150" s="1" t="s">
        <v>56</v>
      </c>
    </row>
    <row r="151" spans="3:5" x14ac:dyDescent="0.25">
      <c r="C151" t="s">
        <v>48</v>
      </c>
      <c r="D151" s="1">
        <v>0.68200000000000005</v>
      </c>
      <c r="E151" s="1" t="s">
        <v>59</v>
      </c>
    </row>
    <row r="152" spans="3:5" x14ac:dyDescent="0.25">
      <c r="C152" t="s">
        <v>49</v>
      </c>
      <c r="D152" s="1">
        <v>28420222.469999999</v>
      </c>
      <c r="E152" s="1" t="s">
        <v>66</v>
      </c>
    </row>
    <row r="153" spans="3:5" x14ac:dyDescent="0.25">
      <c r="C153" t="s">
        <v>50</v>
      </c>
      <c r="D153" s="1">
        <v>24608352.18</v>
      </c>
      <c r="E153" s="1" t="s">
        <v>66</v>
      </c>
    </row>
    <row r="154" spans="3:5" x14ac:dyDescent="0.25">
      <c r="C154" t="s">
        <v>51</v>
      </c>
      <c r="D154" s="1">
        <v>435</v>
      </c>
      <c r="E154" s="1" t="s">
        <v>67</v>
      </c>
    </row>
    <row r="155" spans="3:5" x14ac:dyDescent="0.25">
      <c r="C155" t="s">
        <v>52</v>
      </c>
      <c r="D155" s="1">
        <v>29052423573</v>
      </c>
      <c r="E155" s="1" t="s">
        <v>63</v>
      </c>
    </row>
    <row r="156" spans="3:5" x14ac:dyDescent="0.25">
      <c r="C156" t="s">
        <v>53</v>
      </c>
      <c r="D156" s="1">
        <v>5863545652</v>
      </c>
      <c r="E156" s="1" t="s">
        <v>63</v>
      </c>
    </row>
    <row r="157" spans="3:5" x14ac:dyDescent="0.25">
      <c r="C157" t="s">
        <v>54</v>
      </c>
      <c r="D157" s="4">
        <v>148894447</v>
      </c>
      <c r="E157" s="1" t="s">
        <v>68</v>
      </c>
    </row>
    <row r="158" spans="3:5" x14ac:dyDescent="0.25">
      <c r="C158" t="s">
        <v>29</v>
      </c>
      <c r="D158" s="1" t="s">
        <v>6</v>
      </c>
      <c r="E158" s="1" t="s">
        <v>87</v>
      </c>
    </row>
    <row r="159" spans="3:5" x14ac:dyDescent="0.25">
      <c r="C159" t="s">
        <v>30</v>
      </c>
      <c r="D159" s="1">
        <v>3094325</v>
      </c>
      <c r="E159" s="1" t="s">
        <v>56</v>
      </c>
    </row>
    <row r="160" spans="3:5" x14ac:dyDescent="0.25">
      <c r="C160" t="s">
        <v>31</v>
      </c>
      <c r="D160" s="1">
        <v>2570160</v>
      </c>
      <c r="E160" s="1" t="s">
        <v>56</v>
      </c>
    </row>
    <row r="161" spans="3:5" x14ac:dyDescent="0.25">
      <c r="C161" t="s">
        <v>32</v>
      </c>
      <c r="D161" s="1">
        <v>444.66</v>
      </c>
      <c r="E161" s="1" t="s">
        <v>57</v>
      </c>
    </row>
    <row r="162" spans="3:5" x14ac:dyDescent="0.25">
      <c r="C162" t="s">
        <v>33</v>
      </c>
      <c r="D162" s="1">
        <v>1979698</v>
      </c>
      <c r="E162" s="1" t="s">
        <v>58</v>
      </c>
    </row>
    <row r="163" spans="3:5" x14ac:dyDescent="0.25">
      <c r="C163" t="s">
        <v>34</v>
      </c>
      <c r="D163" s="1">
        <v>6.1</v>
      </c>
      <c r="E163" s="1" t="s">
        <v>59</v>
      </c>
    </row>
    <row r="164" spans="3:5" x14ac:dyDescent="0.25">
      <c r="C164" t="s">
        <v>35</v>
      </c>
      <c r="D164" s="1">
        <v>4.5999999999999996</v>
      </c>
      <c r="E164" s="1" t="s">
        <v>59</v>
      </c>
    </row>
    <row r="165" spans="3:5" x14ac:dyDescent="0.25">
      <c r="C165" t="s">
        <v>36</v>
      </c>
      <c r="D165" s="1">
        <v>369128</v>
      </c>
      <c r="E165" s="1" t="s">
        <v>60</v>
      </c>
    </row>
    <row r="166" spans="3:5" x14ac:dyDescent="0.25">
      <c r="C166" t="s">
        <v>37</v>
      </c>
      <c r="D166" s="1">
        <v>116843</v>
      </c>
      <c r="E166" s="1" t="s">
        <v>60</v>
      </c>
    </row>
    <row r="167" spans="3:5" x14ac:dyDescent="0.25">
      <c r="C167" t="s">
        <v>38</v>
      </c>
      <c r="D167" s="1">
        <v>18193</v>
      </c>
      <c r="E167" s="1" t="s">
        <v>61</v>
      </c>
    </row>
    <row r="168" spans="3:5" x14ac:dyDescent="0.25">
      <c r="C168" t="s">
        <v>39</v>
      </c>
      <c r="D168" s="1">
        <v>5912</v>
      </c>
      <c r="E168" s="1" t="s">
        <v>61</v>
      </c>
    </row>
    <row r="169" spans="3:5" x14ac:dyDescent="0.25">
      <c r="C169" t="s">
        <v>40</v>
      </c>
      <c r="D169" s="1">
        <v>856</v>
      </c>
      <c r="E169" s="1" t="s">
        <v>62</v>
      </c>
    </row>
    <row r="170" spans="3:5" x14ac:dyDescent="0.25">
      <c r="C170" t="s">
        <v>41</v>
      </c>
      <c r="D170" s="1">
        <v>256</v>
      </c>
      <c r="E170" s="1" t="s">
        <v>62</v>
      </c>
    </row>
    <row r="171" spans="3:5" x14ac:dyDescent="0.25">
      <c r="C171" t="s">
        <v>42</v>
      </c>
      <c r="D171" s="1">
        <v>2513</v>
      </c>
      <c r="E171" s="1" t="s">
        <v>63</v>
      </c>
    </row>
    <row r="172" spans="3:5" x14ac:dyDescent="0.25">
      <c r="C172" t="s">
        <v>43</v>
      </c>
      <c r="D172" s="1">
        <v>141</v>
      </c>
      <c r="E172" s="1" t="s">
        <v>64</v>
      </c>
    </row>
    <row r="173" spans="3:5" x14ac:dyDescent="0.25">
      <c r="C173" t="s">
        <v>44</v>
      </c>
      <c r="D173" s="1">
        <v>72.5</v>
      </c>
      <c r="E173" s="1" t="s">
        <v>65</v>
      </c>
    </row>
    <row r="174" spans="3:5" x14ac:dyDescent="0.25">
      <c r="C174" t="s">
        <v>45</v>
      </c>
      <c r="D174" s="1">
        <v>69.3</v>
      </c>
      <c r="E174" s="1" t="s">
        <v>65</v>
      </c>
    </row>
    <row r="175" spans="3:5" x14ac:dyDescent="0.25">
      <c r="C175" t="s">
        <v>46</v>
      </c>
      <c r="D175" s="1">
        <v>4873</v>
      </c>
      <c r="E175" s="1" t="s">
        <v>63</v>
      </c>
    </row>
    <row r="176" spans="3:5" x14ac:dyDescent="0.25">
      <c r="C176" t="s">
        <v>47</v>
      </c>
      <c r="D176" s="1">
        <v>421791</v>
      </c>
      <c r="E176" s="1" t="s">
        <v>56</v>
      </c>
    </row>
    <row r="177" spans="3:5" x14ac:dyDescent="0.25">
      <c r="C177" t="s">
        <v>48</v>
      </c>
      <c r="D177" s="1">
        <v>0.82399999999999995</v>
      </c>
      <c r="E177" s="1" t="s">
        <v>59</v>
      </c>
    </row>
    <row r="178" spans="3:5" x14ac:dyDescent="0.25">
      <c r="C178" t="s">
        <v>49</v>
      </c>
      <c r="D178" s="1">
        <v>23812211.27</v>
      </c>
      <c r="E178" s="1" t="s">
        <v>66</v>
      </c>
    </row>
    <row r="179" spans="3:5" x14ac:dyDescent="0.25">
      <c r="C179" t="s">
        <v>50</v>
      </c>
      <c r="D179" s="1">
        <v>21990464.68</v>
      </c>
      <c r="E179" s="1" t="s">
        <v>66</v>
      </c>
    </row>
    <row r="180" spans="3:5" x14ac:dyDescent="0.25">
      <c r="C180" t="s">
        <v>51</v>
      </c>
      <c r="D180" s="1">
        <v>369</v>
      </c>
      <c r="E180" s="1" t="s">
        <v>67</v>
      </c>
    </row>
    <row r="181" spans="3:5" x14ac:dyDescent="0.25">
      <c r="C181" t="s">
        <v>52</v>
      </c>
      <c r="D181" s="1">
        <v>78677111465</v>
      </c>
      <c r="E181" s="1" t="s">
        <v>63</v>
      </c>
    </row>
    <row r="182" spans="3:5" x14ac:dyDescent="0.25">
      <c r="C182" t="s">
        <v>53</v>
      </c>
      <c r="D182" s="1">
        <v>15218998658</v>
      </c>
      <c r="E182" s="1" t="s">
        <v>63</v>
      </c>
    </row>
    <row r="183" spans="3:5" x14ac:dyDescent="0.25">
      <c r="C183" t="s">
        <v>54</v>
      </c>
      <c r="D183" s="4">
        <v>5760784</v>
      </c>
      <c r="E183" s="1" t="s">
        <v>68</v>
      </c>
    </row>
    <row r="184" spans="3:5" x14ac:dyDescent="0.25">
      <c r="C184" t="s">
        <v>29</v>
      </c>
      <c r="D184" s="1" t="s">
        <v>7</v>
      </c>
      <c r="E184" s="1" t="s">
        <v>88</v>
      </c>
    </row>
    <row r="185" spans="3:5" x14ac:dyDescent="0.25">
      <c r="C185" t="s">
        <v>30</v>
      </c>
      <c r="D185" s="1">
        <v>4108508</v>
      </c>
      <c r="E185" s="1" t="s">
        <v>56</v>
      </c>
    </row>
    <row r="186" spans="3:5" x14ac:dyDescent="0.25">
      <c r="C186" t="s">
        <v>31</v>
      </c>
      <c r="D186" s="1">
        <v>3514952</v>
      </c>
      <c r="E186" s="1" t="s">
        <v>56</v>
      </c>
    </row>
    <row r="187" spans="3:5" x14ac:dyDescent="0.25">
      <c r="C187" t="s">
        <v>32</v>
      </c>
      <c r="D187" s="1">
        <v>76.25</v>
      </c>
      <c r="E187" s="1" t="s">
        <v>57</v>
      </c>
    </row>
    <row r="188" spans="3:5" x14ac:dyDescent="0.25">
      <c r="C188" t="s">
        <v>33</v>
      </c>
      <c r="D188" s="1">
        <v>2160432</v>
      </c>
      <c r="E188" s="1" t="s">
        <v>58</v>
      </c>
    </row>
    <row r="189" spans="3:5" x14ac:dyDescent="0.25">
      <c r="C189" t="s">
        <v>34</v>
      </c>
      <c r="D189" s="1">
        <v>5.9</v>
      </c>
      <c r="E189" s="1" t="s">
        <v>59</v>
      </c>
    </row>
    <row r="190" spans="3:5" x14ac:dyDescent="0.25">
      <c r="C190" t="s">
        <v>35</v>
      </c>
      <c r="D190" s="1">
        <v>4.7</v>
      </c>
      <c r="E190" s="1" t="s">
        <v>59</v>
      </c>
    </row>
    <row r="191" spans="3:5" x14ac:dyDescent="0.25">
      <c r="C191" t="s">
        <v>36</v>
      </c>
      <c r="D191" s="1">
        <v>503003</v>
      </c>
      <c r="E191" s="1" t="s">
        <v>60</v>
      </c>
    </row>
    <row r="192" spans="3:5" x14ac:dyDescent="0.25">
      <c r="C192" t="s">
        <v>37</v>
      </c>
      <c r="D192" s="1">
        <v>129115</v>
      </c>
      <c r="E192" s="1" t="s">
        <v>60</v>
      </c>
    </row>
    <row r="193" spans="3:5" x14ac:dyDescent="0.25">
      <c r="C193" t="s">
        <v>38</v>
      </c>
      <c r="D193" s="1">
        <v>26503</v>
      </c>
      <c r="E193" s="1" t="s">
        <v>61</v>
      </c>
    </row>
    <row r="194" spans="3:5" x14ac:dyDescent="0.25">
      <c r="C194" t="s">
        <v>39</v>
      </c>
      <c r="D194" s="1">
        <v>89</v>
      </c>
      <c r="E194" s="1" t="s">
        <v>61</v>
      </c>
    </row>
    <row r="195" spans="3:5" x14ac:dyDescent="0.25">
      <c r="C195" t="s">
        <v>40</v>
      </c>
      <c r="D195" s="1">
        <v>2037</v>
      </c>
      <c r="E195" s="1" t="s">
        <v>62</v>
      </c>
    </row>
    <row r="196" spans="3:5" x14ac:dyDescent="0.25">
      <c r="C196" t="s">
        <v>41</v>
      </c>
      <c r="D196" s="1">
        <v>419</v>
      </c>
      <c r="E196" s="1" t="s">
        <v>62</v>
      </c>
    </row>
    <row r="197" spans="3:5" x14ac:dyDescent="0.25">
      <c r="C197" t="s">
        <v>42</v>
      </c>
      <c r="D197" s="1">
        <v>1295</v>
      </c>
      <c r="E197" s="1" t="s">
        <v>63</v>
      </c>
    </row>
    <row r="198" spans="3:5" x14ac:dyDescent="0.25">
      <c r="C198" t="s">
        <v>43</v>
      </c>
      <c r="D198" s="1">
        <v>1824</v>
      </c>
      <c r="E198" s="1" t="s">
        <v>64</v>
      </c>
    </row>
    <row r="199" spans="3:5" x14ac:dyDescent="0.25">
      <c r="C199" t="s">
        <v>44</v>
      </c>
      <c r="D199" s="1">
        <v>61.8</v>
      </c>
      <c r="E199" s="1" t="s">
        <v>65</v>
      </c>
    </row>
    <row r="200" spans="3:5" x14ac:dyDescent="0.25">
      <c r="C200" t="s">
        <v>45</v>
      </c>
      <c r="D200" s="1">
        <v>59.7</v>
      </c>
      <c r="E200" s="1" t="s">
        <v>65</v>
      </c>
    </row>
    <row r="201" spans="3:5" x14ac:dyDescent="0.25">
      <c r="C201" t="s">
        <v>46</v>
      </c>
      <c r="D201" s="1">
        <v>2623</v>
      </c>
      <c r="E201" s="1" t="s">
        <v>63</v>
      </c>
    </row>
    <row r="202" spans="3:5" x14ac:dyDescent="0.25">
      <c r="C202" t="s">
        <v>47</v>
      </c>
      <c r="D202" s="1">
        <v>139843</v>
      </c>
      <c r="E202" s="1" t="s">
        <v>56</v>
      </c>
    </row>
    <row r="203" spans="3:5" x14ac:dyDescent="0.25">
      <c r="C203" t="s">
        <v>48</v>
      </c>
      <c r="D203" s="1">
        <v>0.74</v>
      </c>
      <c r="E203" s="1" t="s">
        <v>59</v>
      </c>
    </row>
    <row r="204" spans="3:5" x14ac:dyDescent="0.25">
      <c r="C204" t="s">
        <v>49</v>
      </c>
      <c r="D204" s="1">
        <v>19685616.739999998</v>
      </c>
      <c r="E204" s="1" t="s">
        <v>66</v>
      </c>
    </row>
    <row r="205" spans="3:5" x14ac:dyDescent="0.25">
      <c r="C205" t="s">
        <v>50</v>
      </c>
      <c r="D205" s="1">
        <v>14392338</v>
      </c>
      <c r="E205" s="1" t="s">
        <v>66</v>
      </c>
    </row>
    <row r="206" spans="3:5" x14ac:dyDescent="0.25">
      <c r="C206" t="s">
        <v>51</v>
      </c>
      <c r="D206" s="1">
        <v>368</v>
      </c>
      <c r="E206" s="1" t="s">
        <v>67</v>
      </c>
    </row>
    <row r="207" spans="3:5" x14ac:dyDescent="0.25">
      <c r="C207" t="s">
        <v>52</v>
      </c>
      <c r="D207" s="1">
        <v>24668093388</v>
      </c>
      <c r="E207" s="1" t="s">
        <v>63</v>
      </c>
    </row>
    <row r="208" spans="3:5" x14ac:dyDescent="0.25">
      <c r="C208" t="s">
        <v>53</v>
      </c>
      <c r="D208" s="1">
        <v>4289073632</v>
      </c>
      <c r="E208" s="1" t="s">
        <v>63</v>
      </c>
    </row>
    <row r="209" spans="3:5" x14ac:dyDescent="0.25">
      <c r="C209" t="s">
        <v>54</v>
      </c>
      <c r="D209" s="4">
        <v>46074448</v>
      </c>
      <c r="E209" s="1" t="s">
        <v>68</v>
      </c>
    </row>
    <row r="210" spans="3:5" x14ac:dyDescent="0.25">
      <c r="C210" t="s">
        <v>29</v>
      </c>
      <c r="D210" s="1" t="s">
        <v>8</v>
      </c>
      <c r="E210" s="1" t="s">
        <v>74</v>
      </c>
    </row>
    <row r="211" spans="3:5" x14ac:dyDescent="0.25">
      <c r="C211" t="s">
        <v>30</v>
      </c>
      <c r="D211" s="1">
        <v>7206589</v>
      </c>
      <c r="E211" s="1" t="s">
        <v>56</v>
      </c>
    </row>
    <row r="212" spans="3:5" x14ac:dyDescent="0.25">
      <c r="C212" t="s">
        <v>31</v>
      </c>
      <c r="D212" s="1">
        <v>6003788</v>
      </c>
      <c r="E212" s="1" t="s">
        <v>56</v>
      </c>
    </row>
    <row r="213" spans="3:5" x14ac:dyDescent="0.25">
      <c r="C213" t="s">
        <v>32</v>
      </c>
      <c r="D213" s="1">
        <v>17.649999999999999</v>
      </c>
      <c r="E213" s="1" t="s">
        <v>57</v>
      </c>
    </row>
    <row r="214" spans="3:5" x14ac:dyDescent="0.25">
      <c r="C214" t="s">
        <v>33</v>
      </c>
      <c r="D214" s="1">
        <v>4369349</v>
      </c>
      <c r="E214" s="1" t="s">
        <v>58</v>
      </c>
    </row>
    <row r="215" spans="3:5" x14ac:dyDescent="0.25">
      <c r="C215" t="s">
        <v>34</v>
      </c>
      <c r="D215" s="1">
        <v>6</v>
      </c>
      <c r="E215" s="1" t="s">
        <v>59</v>
      </c>
    </row>
    <row r="216" spans="3:5" x14ac:dyDescent="0.25">
      <c r="C216" t="s">
        <v>35</v>
      </c>
      <c r="D216" s="1">
        <v>5.0999999999999996</v>
      </c>
      <c r="E216" s="1" t="s">
        <v>59</v>
      </c>
    </row>
    <row r="217" spans="3:5" x14ac:dyDescent="0.25">
      <c r="C217" t="s">
        <v>36</v>
      </c>
      <c r="D217" s="1">
        <v>855021</v>
      </c>
      <c r="E217" s="1" t="s">
        <v>60</v>
      </c>
    </row>
    <row r="218" spans="3:5" x14ac:dyDescent="0.25">
      <c r="C218" t="s">
        <v>37</v>
      </c>
      <c r="D218" s="1">
        <v>258549</v>
      </c>
      <c r="E218" s="1" t="s">
        <v>60</v>
      </c>
    </row>
    <row r="219" spans="3:5" x14ac:dyDescent="0.25">
      <c r="C219" t="s">
        <v>38</v>
      </c>
      <c r="D219" s="1">
        <v>38583</v>
      </c>
      <c r="E219" s="1" t="s">
        <v>61</v>
      </c>
    </row>
    <row r="220" spans="3:5" x14ac:dyDescent="0.25">
      <c r="C220" t="s">
        <v>39</v>
      </c>
      <c r="D220" s="1">
        <v>15562</v>
      </c>
      <c r="E220" s="1" t="s">
        <v>61</v>
      </c>
    </row>
    <row r="221" spans="3:5" x14ac:dyDescent="0.25">
      <c r="C221" t="s">
        <v>40</v>
      </c>
      <c r="D221" s="1">
        <v>3325</v>
      </c>
      <c r="E221" s="1" t="s">
        <v>62</v>
      </c>
    </row>
    <row r="222" spans="3:5" x14ac:dyDescent="0.25">
      <c r="C222" t="s">
        <v>41</v>
      </c>
      <c r="D222" s="1">
        <v>1043</v>
      </c>
      <c r="E222" s="1" t="s">
        <v>62</v>
      </c>
    </row>
    <row r="223" spans="3:5" x14ac:dyDescent="0.25">
      <c r="C223" t="s">
        <v>42</v>
      </c>
      <c r="D223" s="1">
        <v>1276</v>
      </c>
      <c r="E223" s="1" t="s">
        <v>63</v>
      </c>
    </row>
    <row r="224" spans="3:5" x14ac:dyDescent="0.25">
      <c r="C224" t="s">
        <v>43</v>
      </c>
      <c r="D224" s="1">
        <v>3238</v>
      </c>
      <c r="E224" s="1" t="s">
        <v>64</v>
      </c>
    </row>
    <row r="225" spans="3:5" x14ac:dyDescent="0.25">
      <c r="C225" t="s">
        <v>44</v>
      </c>
      <c r="D225" s="1">
        <v>58.3</v>
      </c>
      <c r="E225" s="1" t="s">
        <v>65</v>
      </c>
    </row>
    <row r="226" spans="3:5" x14ac:dyDescent="0.25">
      <c r="C226" t="s">
        <v>45</v>
      </c>
      <c r="D226" s="1">
        <v>59.8</v>
      </c>
      <c r="E226" s="1" t="s">
        <v>65</v>
      </c>
    </row>
    <row r="227" spans="3:5" x14ac:dyDescent="0.25">
      <c r="C227" t="s">
        <v>46</v>
      </c>
      <c r="D227" s="1">
        <v>2418</v>
      </c>
      <c r="E227" s="1" t="s">
        <v>63</v>
      </c>
    </row>
    <row r="228" spans="3:5" x14ac:dyDescent="0.25">
      <c r="C228" t="s">
        <v>47</v>
      </c>
      <c r="D228" s="1">
        <v>199334</v>
      </c>
      <c r="E228" s="1" t="s">
        <v>56</v>
      </c>
    </row>
    <row r="229" spans="3:5" x14ac:dyDescent="0.25">
      <c r="C229" t="s">
        <v>48</v>
      </c>
      <c r="D229" s="1">
        <v>0.73499999999999999</v>
      </c>
      <c r="E229" s="1" t="s">
        <v>59</v>
      </c>
    </row>
    <row r="230" spans="3:5" x14ac:dyDescent="0.25">
      <c r="C230" t="s">
        <v>49</v>
      </c>
      <c r="D230" s="1">
        <v>37885335.170000002</v>
      </c>
      <c r="E230" s="1" t="s">
        <v>66</v>
      </c>
    </row>
    <row r="231" spans="3:5" x14ac:dyDescent="0.25">
      <c r="C231" t="s">
        <v>50</v>
      </c>
      <c r="D231" s="1">
        <v>24248380.34</v>
      </c>
      <c r="E231" s="1" t="s">
        <v>66</v>
      </c>
    </row>
    <row r="232" spans="3:5" x14ac:dyDescent="0.25">
      <c r="C232" t="s">
        <v>51</v>
      </c>
      <c r="D232" s="1">
        <v>599</v>
      </c>
      <c r="E232" s="1" t="s">
        <v>67</v>
      </c>
    </row>
    <row r="233" spans="3:5" x14ac:dyDescent="0.25">
      <c r="C233" t="s">
        <v>52</v>
      </c>
      <c r="D233" s="1">
        <v>26039048077</v>
      </c>
      <c r="E233" s="1" t="s">
        <v>63</v>
      </c>
    </row>
    <row r="234" spans="3:5" x14ac:dyDescent="0.25">
      <c r="C234" t="s">
        <v>53</v>
      </c>
      <c r="D234" s="1">
        <v>7464794297</v>
      </c>
      <c r="E234" s="1" t="s">
        <v>63</v>
      </c>
    </row>
    <row r="235" spans="3:5" x14ac:dyDescent="0.25">
      <c r="C235" t="s">
        <v>54</v>
      </c>
      <c r="D235" s="4">
        <v>340242856</v>
      </c>
      <c r="E235" s="1" t="s">
        <v>68</v>
      </c>
    </row>
    <row r="236" spans="3:5" x14ac:dyDescent="0.25">
      <c r="C236" t="s">
        <v>29</v>
      </c>
      <c r="D236" s="1" t="s">
        <v>9</v>
      </c>
      <c r="E236" s="1" t="s">
        <v>75</v>
      </c>
    </row>
    <row r="237" spans="3:5" x14ac:dyDescent="0.25">
      <c r="C237" t="s">
        <v>30</v>
      </c>
      <c r="D237" s="1">
        <v>7153262</v>
      </c>
      <c r="E237" s="1" t="s">
        <v>56</v>
      </c>
    </row>
    <row r="238" spans="3:5" x14ac:dyDescent="0.25">
      <c r="C238" t="s">
        <v>31</v>
      </c>
      <c r="D238" s="1">
        <v>6574789</v>
      </c>
      <c r="E238" s="1" t="s">
        <v>56</v>
      </c>
    </row>
    <row r="239" spans="3:5" x14ac:dyDescent="0.25">
      <c r="C239" t="s">
        <v>32</v>
      </c>
      <c r="D239" s="1">
        <v>19.809999999999999</v>
      </c>
      <c r="E239" s="1" t="s">
        <v>57</v>
      </c>
    </row>
    <row r="240" spans="3:5" x14ac:dyDescent="0.25">
      <c r="C240" t="s">
        <v>33</v>
      </c>
      <c r="D240" s="1">
        <v>1940475</v>
      </c>
      <c r="E240" s="1" t="s">
        <v>58</v>
      </c>
    </row>
    <row r="241" spans="3:5" x14ac:dyDescent="0.25">
      <c r="C241" t="s">
        <v>34</v>
      </c>
      <c r="D241" s="1">
        <v>4.8</v>
      </c>
      <c r="E241" s="1" t="s">
        <v>59</v>
      </c>
    </row>
    <row r="242" spans="3:5" x14ac:dyDescent="0.25">
      <c r="C242" t="s">
        <v>35</v>
      </c>
      <c r="D242" s="1">
        <v>4</v>
      </c>
      <c r="E242" s="1" t="s">
        <v>59</v>
      </c>
    </row>
    <row r="243" spans="3:5" x14ac:dyDescent="0.25">
      <c r="C243" t="s">
        <v>36</v>
      </c>
      <c r="D243" s="1">
        <v>1112636</v>
      </c>
      <c r="E243" s="1" t="s">
        <v>60</v>
      </c>
    </row>
    <row r="244" spans="3:5" x14ac:dyDescent="0.25">
      <c r="C244" t="s">
        <v>37</v>
      </c>
      <c r="D244" s="1">
        <v>279213</v>
      </c>
      <c r="E244" s="1" t="s">
        <v>60</v>
      </c>
    </row>
    <row r="245" spans="3:5" x14ac:dyDescent="0.25">
      <c r="C245" t="s">
        <v>38</v>
      </c>
      <c r="D245" s="1">
        <v>65464</v>
      </c>
      <c r="E245" s="1" t="s">
        <v>61</v>
      </c>
    </row>
    <row r="246" spans="3:5" x14ac:dyDescent="0.25">
      <c r="C246" t="s">
        <v>39</v>
      </c>
      <c r="D246" s="1">
        <v>15893</v>
      </c>
      <c r="E246" s="1" t="s">
        <v>61</v>
      </c>
    </row>
    <row r="247" spans="3:5" x14ac:dyDescent="0.25">
      <c r="C247" t="s">
        <v>40</v>
      </c>
      <c r="D247" s="1">
        <v>9236</v>
      </c>
      <c r="E247" s="1" t="s">
        <v>62</v>
      </c>
    </row>
    <row r="248" spans="3:5" x14ac:dyDescent="0.25">
      <c r="C248" t="s">
        <v>41</v>
      </c>
      <c r="D248" s="1">
        <v>1015</v>
      </c>
      <c r="E248" s="1" t="s">
        <v>62</v>
      </c>
    </row>
    <row r="249" spans="3:5" x14ac:dyDescent="0.25">
      <c r="C249" t="s">
        <v>42</v>
      </c>
      <c r="D249" s="1">
        <v>635</v>
      </c>
      <c r="E249" s="1" t="s">
        <v>63</v>
      </c>
    </row>
    <row r="250" spans="3:5" x14ac:dyDescent="0.25">
      <c r="C250" t="s">
        <v>43</v>
      </c>
      <c r="D250" s="1">
        <v>2893</v>
      </c>
      <c r="E250" s="1" t="s">
        <v>64</v>
      </c>
    </row>
    <row r="251" spans="3:5" x14ac:dyDescent="0.25">
      <c r="C251" t="s">
        <v>44</v>
      </c>
      <c r="D251" s="1">
        <v>26.8</v>
      </c>
      <c r="E251" s="1" t="s">
        <v>65</v>
      </c>
    </row>
    <row r="252" spans="3:5" x14ac:dyDescent="0.25">
      <c r="C252" t="s">
        <v>45</v>
      </c>
      <c r="D252" s="1">
        <v>35.299999999999997</v>
      </c>
      <c r="E252" s="1" t="s">
        <v>65</v>
      </c>
    </row>
    <row r="253" spans="3:5" x14ac:dyDescent="0.25">
      <c r="C253" t="s">
        <v>46</v>
      </c>
      <c r="D253" s="1">
        <v>2159</v>
      </c>
      <c r="E253" s="1" t="s">
        <v>63</v>
      </c>
    </row>
    <row r="254" spans="3:5" x14ac:dyDescent="0.25">
      <c r="C254" t="s">
        <v>47</v>
      </c>
      <c r="D254" s="1">
        <v>248795</v>
      </c>
      <c r="E254" s="1" t="s">
        <v>56</v>
      </c>
    </row>
    <row r="255" spans="3:5" x14ac:dyDescent="0.25">
      <c r="C255" t="s">
        <v>48</v>
      </c>
      <c r="D255" s="1">
        <v>0.63900000000000001</v>
      </c>
      <c r="E255" s="1" t="s">
        <v>59</v>
      </c>
    </row>
    <row r="256" spans="3:5" x14ac:dyDescent="0.25">
      <c r="C256" t="s">
        <v>49</v>
      </c>
      <c r="D256" s="1">
        <v>18503261.350000001</v>
      </c>
      <c r="E256" s="1" t="s">
        <v>66</v>
      </c>
    </row>
    <row r="257" spans="3:5" x14ac:dyDescent="0.25">
      <c r="C257" t="s">
        <v>50</v>
      </c>
      <c r="D257" s="1">
        <v>17627170.760000002</v>
      </c>
      <c r="E257" s="1" t="s">
        <v>66</v>
      </c>
    </row>
    <row r="258" spans="3:5" x14ac:dyDescent="0.25">
      <c r="C258" t="s">
        <v>51</v>
      </c>
      <c r="D258" s="1">
        <v>307</v>
      </c>
      <c r="E258" s="1" t="s">
        <v>67</v>
      </c>
    </row>
    <row r="259" spans="3:5" x14ac:dyDescent="0.25">
      <c r="C259" t="s">
        <v>52</v>
      </c>
      <c r="D259" s="1">
        <v>6567719192</v>
      </c>
      <c r="E259" s="1" t="s">
        <v>63</v>
      </c>
    </row>
    <row r="260" spans="3:5" x14ac:dyDescent="0.25">
      <c r="C260" t="s">
        <v>53</v>
      </c>
      <c r="D260" s="1">
        <v>3480421275</v>
      </c>
      <c r="E260" s="1" t="s">
        <v>63</v>
      </c>
    </row>
    <row r="261" spans="3:5" x14ac:dyDescent="0.25">
      <c r="C261" t="s">
        <v>54</v>
      </c>
      <c r="D261" s="4">
        <v>329651496</v>
      </c>
      <c r="E261" s="1" t="s">
        <v>68</v>
      </c>
    </row>
    <row r="262" spans="3:5" x14ac:dyDescent="0.25">
      <c r="C262" t="s">
        <v>29</v>
      </c>
      <c r="D262" s="1" t="s">
        <v>10</v>
      </c>
      <c r="E262" s="1" t="s">
        <v>89</v>
      </c>
    </row>
    <row r="263" spans="3:5" x14ac:dyDescent="0.25">
      <c r="C263" t="s">
        <v>30</v>
      </c>
      <c r="D263" s="1">
        <v>3567234</v>
      </c>
      <c r="E263" s="1" t="s">
        <v>56</v>
      </c>
    </row>
    <row r="264" spans="3:5" x14ac:dyDescent="0.25">
      <c r="C264" t="s">
        <v>31</v>
      </c>
      <c r="D264" s="1">
        <v>3035122</v>
      </c>
      <c r="E264" s="1" t="s">
        <v>56</v>
      </c>
    </row>
    <row r="265" spans="3:5" x14ac:dyDescent="0.25">
      <c r="C265" t="s">
        <v>32</v>
      </c>
      <c r="D265" s="1">
        <v>3.36</v>
      </c>
      <c r="E265" s="1" t="s">
        <v>57</v>
      </c>
    </row>
    <row r="266" spans="3:5" x14ac:dyDescent="0.25">
      <c r="C266" t="s">
        <v>33</v>
      </c>
      <c r="D266" s="1">
        <v>2443785</v>
      </c>
      <c r="E266" s="1" t="s">
        <v>58</v>
      </c>
    </row>
    <row r="267" spans="3:5" x14ac:dyDescent="0.25">
      <c r="C267" t="s">
        <v>34</v>
      </c>
      <c r="D267" s="1">
        <v>5.7</v>
      </c>
      <c r="E267" s="1" t="s">
        <v>59</v>
      </c>
    </row>
    <row r="268" spans="3:5" x14ac:dyDescent="0.25">
      <c r="C268" t="s">
        <v>35</v>
      </c>
      <c r="D268" s="1">
        <v>4.5</v>
      </c>
      <c r="E268" s="1" t="s">
        <v>59</v>
      </c>
    </row>
    <row r="269" spans="3:5" x14ac:dyDescent="0.25">
      <c r="C269" t="s">
        <v>36</v>
      </c>
      <c r="D269" s="1">
        <v>486568</v>
      </c>
      <c r="E269" s="1" t="s">
        <v>60</v>
      </c>
    </row>
    <row r="270" spans="3:5" x14ac:dyDescent="0.25">
      <c r="C270" t="s">
        <v>37</v>
      </c>
      <c r="D270" s="1">
        <v>157928</v>
      </c>
      <c r="E270" s="1" t="s">
        <v>60</v>
      </c>
    </row>
    <row r="271" spans="3:5" x14ac:dyDescent="0.25">
      <c r="C271" t="s">
        <v>38</v>
      </c>
      <c r="D271" s="1">
        <v>26575</v>
      </c>
      <c r="E271" s="1" t="s">
        <v>61</v>
      </c>
    </row>
    <row r="272" spans="3:5" x14ac:dyDescent="0.25">
      <c r="C272" t="s">
        <v>39</v>
      </c>
      <c r="D272" s="1">
        <v>12642</v>
      </c>
      <c r="E272" s="1" t="s">
        <v>61</v>
      </c>
    </row>
    <row r="273" spans="3:5" x14ac:dyDescent="0.25">
      <c r="C273" t="s">
        <v>40</v>
      </c>
      <c r="D273" s="1">
        <v>1969</v>
      </c>
      <c r="E273" s="1" t="s">
        <v>62</v>
      </c>
    </row>
    <row r="274" spans="3:5" x14ac:dyDescent="0.25">
      <c r="C274" t="s">
        <v>41</v>
      </c>
      <c r="D274" s="1">
        <v>673</v>
      </c>
      <c r="E274" s="1" t="s">
        <v>62</v>
      </c>
    </row>
    <row r="275" spans="3:5" x14ac:dyDescent="0.25">
      <c r="C275" t="s">
        <v>42</v>
      </c>
      <c r="D275" s="1">
        <v>1362</v>
      </c>
      <c r="E275" s="1" t="s">
        <v>63</v>
      </c>
    </row>
    <row r="276" spans="3:5" x14ac:dyDescent="0.25">
      <c r="C276" t="s">
        <v>43</v>
      </c>
      <c r="D276" s="1">
        <v>1577</v>
      </c>
      <c r="E276" s="1" t="s">
        <v>64</v>
      </c>
    </row>
    <row r="277" spans="3:5" x14ac:dyDescent="0.25">
      <c r="C277" t="s">
        <v>44</v>
      </c>
      <c r="D277" s="1">
        <v>58.5</v>
      </c>
      <c r="E277" s="1" t="s">
        <v>65</v>
      </c>
    </row>
    <row r="278" spans="3:5" x14ac:dyDescent="0.25">
      <c r="C278" t="s">
        <v>45</v>
      </c>
      <c r="D278" s="1">
        <v>60.1</v>
      </c>
      <c r="E278" s="1" t="s">
        <v>65</v>
      </c>
    </row>
    <row r="279" spans="3:5" x14ac:dyDescent="0.25">
      <c r="C279" t="s">
        <v>46</v>
      </c>
      <c r="D279" s="1">
        <v>2758</v>
      </c>
      <c r="E279" s="1" t="s">
        <v>63</v>
      </c>
    </row>
    <row r="280" spans="3:5" x14ac:dyDescent="0.25">
      <c r="C280" t="s">
        <v>47</v>
      </c>
      <c r="D280" s="1">
        <v>125677</v>
      </c>
      <c r="E280" s="1" t="s">
        <v>56</v>
      </c>
    </row>
    <row r="281" spans="3:5" x14ac:dyDescent="0.25">
      <c r="C281" t="s">
        <v>48</v>
      </c>
      <c r="D281" s="1">
        <v>0.72499999999999998</v>
      </c>
      <c r="E281" s="1" t="s">
        <v>59</v>
      </c>
    </row>
    <row r="282" spans="3:5" x14ac:dyDescent="0.25">
      <c r="C282" t="s">
        <v>49</v>
      </c>
      <c r="D282" s="1">
        <v>23958528.84</v>
      </c>
      <c r="E282" s="1" t="s">
        <v>66</v>
      </c>
    </row>
    <row r="283" spans="3:5" x14ac:dyDescent="0.25">
      <c r="C283" t="s">
        <v>50</v>
      </c>
      <c r="D283" s="1">
        <v>18187363.27</v>
      </c>
      <c r="E283" s="1" t="s">
        <v>66</v>
      </c>
    </row>
    <row r="284" spans="3:5" x14ac:dyDescent="0.25">
      <c r="C284" t="s">
        <v>51</v>
      </c>
      <c r="D284" s="1">
        <v>279</v>
      </c>
      <c r="E284" s="1" t="s">
        <v>67</v>
      </c>
    </row>
    <row r="285" spans="3:5" x14ac:dyDescent="0.25">
      <c r="C285" t="s">
        <v>52</v>
      </c>
      <c r="D285" s="1">
        <v>18125344030</v>
      </c>
      <c r="E285" s="1" t="s">
        <v>63</v>
      </c>
    </row>
    <row r="286" spans="3:5" x14ac:dyDescent="0.25">
      <c r="C286" t="s">
        <v>53</v>
      </c>
      <c r="D286" s="1">
        <v>4227014379</v>
      </c>
      <c r="E286" s="1" t="s">
        <v>63</v>
      </c>
    </row>
    <row r="287" spans="3:5" x14ac:dyDescent="0.25">
      <c r="C287" t="s">
        <v>54</v>
      </c>
      <c r="D287" s="4">
        <v>903207047</v>
      </c>
      <c r="E287" s="1" t="s">
        <v>68</v>
      </c>
    </row>
    <row r="288" spans="3:5" x14ac:dyDescent="0.25">
      <c r="C288" t="s">
        <v>29</v>
      </c>
      <c r="D288" s="1" t="s">
        <v>11</v>
      </c>
      <c r="E288" s="1" t="s">
        <v>90</v>
      </c>
    </row>
    <row r="289" spans="3:5" x14ac:dyDescent="0.25">
      <c r="C289" t="s">
        <v>30</v>
      </c>
      <c r="D289" s="1">
        <v>2839188</v>
      </c>
      <c r="E289" s="1" t="s">
        <v>56</v>
      </c>
    </row>
    <row r="290" spans="3:5" x14ac:dyDescent="0.25">
      <c r="C290" t="s">
        <v>31</v>
      </c>
      <c r="D290" s="1">
        <v>2449024</v>
      </c>
      <c r="E290" s="1" t="s">
        <v>56</v>
      </c>
    </row>
    <row r="291" spans="3:5" x14ac:dyDescent="0.25">
      <c r="C291" t="s">
        <v>32</v>
      </c>
      <c r="D291" s="1">
        <v>6.86</v>
      </c>
      <c r="E291" s="1" t="s">
        <v>57</v>
      </c>
    </row>
    <row r="292" spans="3:5" x14ac:dyDescent="0.25">
      <c r="C292" t="s">
        <v>33</v>
      </c>
      <c r="D292" s="1">
        <v>1764689</v>
      </c>
      <c r="E292" s="1" t="s">
        <v>58</v>
      </c>
    </row>
    <row r="293" spans="3:5" x14ac:dyDescent="0.25">
      <c r="C293" t="s">
        <v>34</v>
      </c>
      <c r="D293" s="1">
        <v>5.5</v>
      </c>
      <c r="E293" s="1" t="s">
        <v>59</v>
      </c>
    </row>
    <row r="294" spans="3:5" x14ac:dyDescent="0.25">
      <c r="C294" t="s">
        <v>35</v>
      </c>
      <c r="D294" s="1">
        <v>4.5999999999999996</v>
      </c>
      <c r="E294" s="1" t="s">
        <v>59</v>
      </c>
    </row>
    <row r="295" spans="3:5" x14ac:dyDescent="0.25">
      <c r="C295" t="s">
        <v>36</v>
      </c>
      <c r="D295" s="1">
        <v>391975</v>
      </c>
      <c r="E295" s="1" t="s">
        <v>60</v>
      </c>
    </row>
    <row r="296" spans="3:5" x14ac:dyDescent="0.25">
      <c r="C296" t="s">
        <v>37</v>
      </c>
      <c r="D296" s="1">
        <v>109762</v>
      </c>
      <c r="E296" s="1" t="s">
        <v>60</v>
      </c>
    </row>
    <row r="297" spans="3:5" x14ac:dyDescent="0.25">
      <c r="C297" t="s">
        <v>38</v>
      </c>
      <c r="D297" s="1">
        <v>21345</v>
      </c>
      <c r="E297" s="1" t="s">
        <v>61</v>
      </c>
    </row>
    <row r="298" spans="3:5" x14ac:dyDescent="0.25">
      <c r="C298" t="s">
        <v>39</v>
      </c>
      <c r="D298" s="1">
        <v>8506</v>
      </c>
      <c r="E298" s="1" t="s">
        <v>61</v>
      </c>
    </row>
    <row r="299" spans="3:5" x14ac:dyDescent="0.25">
      <c r="C299" t="s">
        <v>40</v>
      </c>
      <c r="D299" s="1">
        <v>1143</v>
      </c>
      <c r="E299" s="1" t="s">
        <v>62</v>
      </c>
    </row>
    <row r="300" spans="3:5" x14ac:dyDescent="0.25">
      <c r="C300" t="s">
        <v>41</v>
      </c>
      <c r="D300" s="1">
        <v>440</v>
      </c>
      <c r="E300" s="1" t="s">
        <v>62</v>
      </c>
    </row>
    <row r="301" spans="3:5" x14ac:dyDescent="0.25">
      <c r="C301" t="s">
        <v>42</v>
      </c>
      <c r="D301" s="1">
        <v>1471</v>
      </c>
      <c r="E301" s="1" t="s">
        <v>63</v>
      </c>
    </row>
    <row r="302" spans="3:5" x14ac:dyDescent="0.25">
      <c r="C302" t="s">
        <v>43</v>
      </c>
      <c r="D302" s="1">
        <v>1336</v>
      </c>
      <c r="E302" s="1" t="s">
        <v>64</v>
      </c>
    </row>
    <row r="303" spans="3:5" x14ac:dyDescent="0.25">
      <c r="C303" t="s">
        <v>44</v>
      </c>
      <c r="D303" s="1">
        <v>60.5</v>
      </c>
      <c r="E303" s="1" t="s">
        <v>65</v>
      </c>
    </row>
    <row r="304" spans="3:5" x14ac:dyDescent="0.25">
      <c r="C304" t="s">
        <v>45</v>
      </c>
      <c r="D304" s="1">
        <v>61.4</v>
      </c>
      <c r="E304" s="1" t="s">
        <v>65</v>
      </c>
    </row>
    <row r="305" spans="3:5" x14ac:dyDescent="0.25">
      <c r="C305" t="s">
        <v>46</v>
      </c>
      <c r="D305" s="1">
        <v>2757</v>
      </c>
      <c r="E305" s="1" t="s">
        <v>63</v>
      </c>
    </row>
    <row r="306" spans="3:5" x14ac:dyDescent="0.25">
      <c r="C306" t="s">
        <v>47</v>
      </c>
      <c r="D306" s="1">
        <v>116149</v>
      </c>
      <c r="E306" s="1" t="s">
        <v>56</v>
      </c>
    </row>
    <row r="307" spans="3:5" x14ac:dyDescent="0.25">
      <c r="C307" t="s">
        <v>48</v>
      </c>
      <c r="D307" s="1">
        <v>0.72899999999999998</v>
      </c>
      <c r="E307" s="1" t="s">
        <v>59</v>
      </c>
    </row>
    <row r="308" spans="3:5" x14ac:dyDescent="0.25">
      <c r="C308" t="s">
        <v>49</v>
      </c>
      <c r="D308" s="1">
        <v>16396655.77</v>
      </c>
      <c r="E308" s="1" t="s">
        <v>66</v>
      </c>
    </row>
    <row r="309" spans="3:5" x14ac:dyDescent="0.25">
      <c r="C309" t="s">
        <v>50</v>
      </c>
      <c r="D309" s="1">
        <v>14506915.369999999</v>
      </c>
      <c r="E309" s="1" t="s">
        <v>66</v>
      </c>
    </row>
    <row r="310" spans="3:5" x14ac:dyDescent="0.25">
      <c r="C310" t="s">
        <v>51</v>
      </c>
      <c r="D310" s="1">
        <v>228</v>
      </c>
      <c r="E310" s="1" t="s">
        <v>67</v>
      </c>
    </row>
    <row r="311" spans="3:5" x14ac:dyDescent="0.25">
      <c r="C311" t="s">
        <v>52</v>
      </c>
      <c r="D311" s="1">
        <v>8910905033</v>
      </c>
      <c r="E311" s="1" t="s">
        <v>63</v>
      </c>
    </row>
    <row r="312" spans="3:5" x14ac:dyDescent="0.25">
      <c r="C312" t="s">
        <v>53</v>
      </c>
      <c r="D312" s="1">
        <v>2417981428</v>
      </c>
      <c r="E312" s="1" t="s">
        <v>63</v>
      </c>
    </row>
    <row r="313" spans="3:5" x14ac:dyDescent="0.25">
      <c r="C313" t="s">
        <v>54</v>
      </c>
      <c r="D313" s="4">
        <v>357147995</v>
      </c>
      <c r="E313" s="1" t="s">
        <v>68</v>
      </c>
    </row>
    <row r="314" spans="3:5" x14ac:dyDescent="0.25">
      <c r="C314" t="s">
        <v>29</v>
      </c>
      <c r="D314" s="1" t="s">
        <v>12</v>
      </c>
      <c r="E314" s="1" t="s">
        <v>91</v>
      </c>
    </row>
    <row r="315" spans="3:5" x14ac:dyDescent="0.25">
      <c r="C315" t="s">
        <v>30</v>
      </c>
      <c r="D315" s="1">
        <v>21411923</v>
      </c>
      <c r="E315" s="1" t="s">
        <v>56</v>
      </c>
    </row>
    <row r="316" spans="3:5" x14ac:dyDescent="0.25">
      <c r="C316" t="s">
        <v>31</v>
      </c>
      <c r="D316" s="1">
        <v>19597330</v>
      </c>
      <c r="E316" s="1" t="s">
        <v>56</v>
      </c>
    </row>
    <row r="317" spans="3:5" x14ac:dyDescent="0.25">
      <c r="C317" t="s">
        <v>32</v>
      </c>
      <c r="D317" s="1">
        <v>33.409999999999997</v>
      </c>
      <c r="E317" s="1" t="s">
        <v>57</v>
      </c>
    </row>
    <row r="318" spans="3:5" x14ac:dyDescent="0.25">
      <c r="C318" t="s">
        <v>33</v>
      </c>
      <c r="D318" s="1">
        <v>12503229</v>
      </c>
      <c r="E318" s="1" t="s">
        <v>58</v>
      </c>
    </row>
    <row r="319" spans="3:5" x14ac:dyDescent="0.25">
      <c r="C319" t="s">
        <v>34</v>
      </c>
      <c r="D319" s="1">
        <v>6.3</v>
      </c>
      <c r="E319" s="1" t="s">
        <v>59</v>
      </c>
    </row>
    <row r="320" spans="3:5" x14ac:dyDescent="0.25">
      <c r="C320" t="s">
        <v>35</v>
      </c>
      <c r="D320" s="1">
        <v>4.7</v>
      </c>
      <c r="E320" s="1" t="s">
        <v>59</v>
      </c>
    </row>
    <row r="321" spans="3:5" x14ac:dyDescent="0.25">
      <c r="C321" t="s">
        <v>36</v>
      </c>
      <c r="D321" s="1">
        <v>2407107</v>
      </c>
      <c r="E321" s="1" t="s">
        <v>60</v>
      </c>
    </row>
    <row r="322" spans="3:5" x14ac:dyDescent="0.25">
      <c r="C322" t="s">
        <v>37</v>
      </c>
      <c r="D322" s="1">
        <v>692668</v>
      </c>
      <c r="E322" s="1" t="s">
        <v>60</v>
      </c>
    </row>
    <row r="323" spans="3:5" x14ac:dyDescent="0.25">
      <c r="C323" t="s">
        <v>38</v>
      </c>
      <c r="D323" s="1">
        <v>138396</v>
      </c>
      <c r="E323" s="1" t="s">
        <v>61</v>
      </c>
    </row>
    <row r="324" spans="3:5" x14ac:dyDescent="0.25">
      <c r="C324" t="s">
        <v>39</v>
      </c>
      <c r="D324" s="1">
        <v>59629</v>
      </c>
      <c r="E324" s="1" t="s">
        <v>61</v>
      </c>
    </row>
    <row r="325" spans="3:5" x14ac:dyDescent="0.25">
      <c r="C325" t="s">
        <v>40</v>
      </c>
      <c r="D325" s="1">
        <v>1032</v>
      </c>
      <c r="E325" s="1" t="s">
        <v>62</v>
      </c>
    </row>
    <row r="326" spans="3:5" x14ac:dyDescent="0.25">
      <c r="C326" t="s">
        <v>41</v>
      </c>
      <c r="D326" s="1">
        <v>3219</v>
      </c>
      <c r="E326" s="1" t="s">
        <v>62</v>
      </c>
    </row>
    <row r="327" spans="3:5" x14ac:dyDescent="0.25">
      <c r="C327" t="s">
        <v>42</v>
      </c>
      <c r="D327" s="1">
        <v>1325</v>
      </c>
      <c r="E327" s="1" t="s">
        <v>63</v>
      </c>
    </row>
    <row r="328" spans="3:5" x14ac:dyDescent="0.25">
      <c r="C328" t="s">
        <v>43</v>
      </c>
      <c r="D328" s="1">
        <v>10309</v>
      </c>
      <c r="E328" s="1" t="s">
        <v>64</v>
      </c>
    </row>
    <row r="329" spans="3:5" x14ac:dyDescent="0.25">
      <c r="C329" t="s">
        <v>44</v>
      </c>
      <c r="D329" s="1">
        <v>58.9</v>
      </c>
      <c r="E329" s="1" t="s">
        <v>65</v>
      </c>
    </row>
    <row r="330" spans="3:5" x14ac:dyDescent="0.25">
      <c r="C330" t="s">
        <v>45</v>
      </c>
      <c r="D330" s="1">
        <v>62.9</v>
      </c>
      <c r="E330" s="1" t="s">
        <v>65</v>
      </c>
    </row>
    <row r="331" spans="3:5" x14ac:dyDescent="0.25">
      <c r="C331" t="s">
        <v>46</v>
      </c>
      <c r="D331" s="1">
        <v>2277</v>
      </c>
      <c r="E331" s="1" t="s">
        <v>63</v>
      </c>
    </row>
    <row r="332" spans="3:5" x14ac:dyDescent="0.25">
      <c r="C332" t="s">
        <v>47</v>
      </c>
      <c r="D332" s="1">
        <v>747429</v>
      </c>
      <c r="E332" s="1" t="s">
        <v>56</v>
      </c>
    </row>
    <row r="333" spans="3:5" x14ac:dyDescent="0.25">
      <c r="C333" t="s">
        <v>48</v>
      </c>
      <c r="D333" s="1">
        <v>0.73099999999999998</v>
      </c>
      <c r="E333" s="1" t="s">
        <v>59</v>
      </c>
    </row>
    <row r="334" spans="3:5" x14ac:dyDescent="0.25">
      <c r="C334" t="s">
        <v>49</v>
      </c>
      <c r="D334" s="1">
        <v>97199823.159999996</v>
      </c>
      <c r="E334" s="1" t="s">
        <v>66</v>
      </c>
    </row>
    <row r="335" spans="3:5" x14ac:dyDescent="0.25">
      <c r="C335" t="s">
        <v>50</v>
      </c>
      <c r="D335" s="1">
        <v>98391669.159999996</v>
      </c>
      <c r="E335" s="1" t="s">
        <v>66</v>
      </c>
    </row>
    <row r="336" spans="3:5" x14ac:dyDescent="0.25">
      <c r="C336" t="s">
        <v>51</v>
      </c>
      <c r="D336" s="1">
        <v>1677</v>
      </c>
      <c r="E336" s="1" t="s">
        <v>67</v>
      </c>
    </row>
    <row r="337" spans="3:5" x14ac:dyDescent="0.25">
      <c r="C337" t="s">
        <v>52</v>
      </c>
      <c r="D337" s="1">
        <v>117201904310</v>
      </c>
      <c r="E337" s="1" t="s">
        <v>63</v>
      </c>
    </row>
    <row r="338" spans="3:5" x14ac:dyDescent="0.25">
      <c r="C338" t="s">
        <v>53</v>
      </c>
      <c r="D338" s="1">
        <v>30771637021</v>
      </c>
      <c r="E338" s="1" t="s">
        <v>63</v>
      </c>
    </row>
    <row r="339" spans="3:5" x14ac:dyDescent="0.25">
      <c r="C339" t="s">
        <v>54</v>
      </c>
      <c r="D339" s="4">
        <v>586513983</v>
      </c>
      <c r="E339" s="1" t="s">
        <v>68</v>
      </c>
    </row>
    <row r="340" spans="3:5" x14ac:dyDescent="0.25">
      <c r="C340" t="s">
        <v>29</v>
      </c>
      <c r="D340" s="1" t="s">
        <v>13</v>
      </c>
      <c r="E340" s="1" t="s">
        <v>76</v>
      </c>
    </row>
    <row r="341" spans="3:5" x14ac:dyDescent="0.25">
      <c r="C341" t="s">
        <v>30</v>
      </c>
      <c r="D341" s="1">
        <v>11597484</v>
      </c>
      <c r="E341" s="1" t="s">
        <v>56</v>
      </c>
    </row>
    <row r="342" spans="3:5" x14ac:dyDescent="0.25">
      <c r="C342" t="s">
        <v>31</v>
      </c>
      <c r="D342" s="1">
        <v>10444526</v>
      </c>
      <c r="E342" s="1" t="s">
        <v>56</v>
      </c>
    </row>
    <row r="343" spans="3:5" x14ac:dyDescent="0.25">
      <c r="C343" t="s">
        <v>32</v>
      </c>
      <c r="D343" s="1">
        <v>52.4</v>
      </c>
      <c r="E343" s="1" t="s">
        <v>57</v>
      </c>
    </row>
    <row r="344" spans="3:5" x14ac:dyDescent="0.25">
      <c r="C344" t="s">
        <v>33</v>
      </c>
      <c r="D344" s="1">
        <v>8339982</v>
      </c>
      <c r="E344" s="1" t="s">
        <v>58</v>
      </c>
    </row>
    <row r="345" spans="3:5" x14ac:dyDescent="0.25">
      <c r="C345" t="s">
        <v>34</v>
      </c>
      <c r="D345" s="1">
        <v>6.4</v>
      </c>
      <c r="E345" s="1" t="s">
        <v>59</v>
      </c>
    </row>
    <row r="346" spans="3:5" x14ac:dyDescent="0.25">
      <c r="C346" t="s">
        <v>35</v>
      </c>
      <c r="D346" s="1">
        <v>5.0999999999999996</v>
      </c>
      <c r="E346" s="1" t="s">
        <v>59</v>
      </c>
    </row>
    <row r="347" spans="3:5" x14ac:dyDescent="0.25">
      <c r="C347" t="s">
        <v>36</v>
      </c>
      <c r="D347" s="1">
        <v>1348296</v>
      </c>
      <c r="E347" s="1" t="s">
        <v>60</v>
      </c>
    </row>
    <row r="348" spans="3:5" x14ac:dyDescent="0.25">
      <c r="C348" t="s">
        <v>37</v>
      </c>
      <c r="D348" s="1">
        <v>37866</v>
      </c>
      <c r="E348" s="1" t="s">
        <v>60</v>
      </c>
    </row>
    <row r="349" spans="3:5" x14ac:dyDescent="0.25">
      <c r="C349" t="s">
        <v>38</v>
      </c>
      <c r="D349" s="1">
        <v>83337</v>
      </c>
      <c r="E349" s="1" t="s">
        <v>61</v>
      </c>
    </row>
    <row r="350" spans="3:5" x14ac:dyDescent="0.25">
      <c r="C350" t="s">
        <v>39</v>
      </c>
      <c r="D350" s="1">
        <v>3318</v>
      </c>
      <c r="E350" s="1" t="s">
        <v>61</v>
      </c>
    </row>
    <row r="351" spans="3:5" x14ac:dyDescent="0.25">
      <c r="C351" t="s">
        <v>40</v>
      </c>
      <c r="D351" s="1">
        <v>6147</v>
      </c>
      <c r="E351" s="1" t="s">
        <v>62</v>
      </c>
    </row>
    <row r="352" spans="3:5" x14ac:dyDescent="0.25">
      <c r="C352" t="s">
        <v>41</v>
      </c>
      <c r="D352" s="1">
        <v>2032</v>
      </c>
      <c r="E352" s="1" t="s">
        <v>62</v>
      </c>
    </row>
    <row r="353" spans="3:5" x14ac:dyDescent="0.25">
      <c r="C353" t="s">
        <v>42</v>
      </c>
      <c r="D353" s="1">
        <v>1541</v>
      </c>
      <c r="E353" s="1" t="s">
        <v>63</v>
      </c>
    </row>
    <row r="354" spans="3:5" x14ac:dyDescent="0.25">
      <c r="C354" t="s">
        <v>43</v>
      </c>
      <c r="D354" s="1">
        <v>5519</v>
      </c>
      <c r="E354" s="1" t="s">
        <v>64</v>
      </c>
    </row>
    <row r="355" spans="3:5" x14ac:dyDescent="0.25">
      <c r="C355" t="s">
        <v>44</v>
      </c>
      <c r="D355" s="1">
        <v>68.7</v>
      </c>
      <c r="E355" s="1" t="s">
        <v>65</v>
      </c>
    </row>
    <row r="356" spans="3:5" x14ac:dyDescent="0.25">
      <c r="C356" t="s">
        <v>45</v>
      </c>
      <c r="D356" s="1">
        <v>71.3</v>
      </c>
      <c r="E356" s="1" t="s">
        <v>65</v>
      </c>
    </row>
    <row r="357" spans="3:5" x14ac:dyDescent="0.25">
      <c r="C357" t="s">
        <v>46</v>
      </c>
      <c r="D357" s="1">
        <v>2798</v>
      </c>
      <c r="E357" s="1" t="s">
        <v>63</v>
      </c>
    </row>
    <row r="358" spans="3:5" x14ac:dyDescent="0.25">
      <c r="C358" t="s">
        <v>47</v>
      </c>
      <c r="D358" s="1">
        <v>357992</v>
      </c>
      <c r="E358" s="1" t="s">
        <v>56</v>
      </c>
    </row>
    <row r="359" spans="3:5" x14ac:dyDescent="0.25">
      <c r="C359" t="s">
        <v>48</v>
      </c>
      <c r="D359" s="1">
        <v>0.749</v>
      </c>
      <c r="E359" s="1" t="s">
        <v>59</v>
      </c>
    </row>
    <row r="360" spans="3:5" x14ac:dyDescent="0.25">
      <c r="C360" t="s">
        <v>49</v>
      </c>
      <c r="D360" s="1">
        <v>60163576.119999997</v>
      </c>
      <c r="E360" s="1" t="s">
        <v>66</v>
      </c>
    </row>
    <row r="361" spans="3:5" x14ac:dyDescent="0.25">
      <c r="C361" t="s">
        <v>50</v>
      </c>
      <c r="D361" s="1">
        <v>55534402.969999999</v>
      </c>
      <c r="E361" s="1" t="s">
        <v>66</v>
      </c>
    </row>
    <row r="362" spans="3:5" x14ac:dyDescent="0.25">
      <c r="C362" t="s">
        <v>51</v>
      </c>
      <c r="D362" s="1">
        <v>1165</v>
      </c>
      <c r="E362" s="1" t="s">
        <v>67</v>
      </c>
    </row>
    <row r="363" spans="3:5" x14ac:dyDescent="0.25">
      <c r="C363" t="s">
        <v>52</v>
      </c>
      <c r="D363" s="1">
        <v>91265706092</v>
      </c>
      <c r="E363" s="1" t="s">
        <v>63</v>
      </c>
    </row>
    <row r="364" spans="3:5" x14ac:dyDescent="0.25">
      <c r="C364" t="s">
        <v>53</v>
      </c>
      <c r="D364" s="1">
        <v>13294746036</v>
      </c>
      <c r="E364" s="1" t="s">
        <v>63</v>
      </c>
    </row>
    <row r="365" spans="3:5" x14ac:dyDescent="0.25">
      <c r="C365" t="s">
        <v>54</v>
      </c>
      <c r="D365" s="4">
        <v>199298981</v>
      </c>
      <c r="E365" s="1" t="s">
        <v>68</v>
      </c>
    </row>
    <row r="366" spans="3:5" x14ac:dyDescent="0.25">
      <c r="C366" t="s">
        <v>29</v>
      </c>
      <c r="D366" s="1" t="s">
        <v>14</v>
      </c>
      <c r="E366" s="1" t="s">
        <v>77</v>
      </c>
    </row>
    <row r="367" spans="3:5" x14ac:dyDescent="0.25">
      <c r="C367" t="s">
        <v>30</v>
      </c>
      <c r="D367" s="1">
        <v>4059905</v>
      </c>
      <c r="E367" s="1" t="s">
        <v>56</v>
      </c>
    </row>
    <row r="368" spans="3:5" x14ac:dyDescent="0.25">
      <c r="C368" t="s">
        <v>31</v>
      </c>
      <c r="D368" s="1">
        <v>3766528</v>
      </c>
      <c r="E368" s="1" t="s">
        <v>56</v>
      </c>
    </row>
    <row r="369" spans="3:5" x14ac:dyDescent="0.25">
      <c r="C369" t="s">
        <v>32</v>
      </c>
      <c r="D369" s="1">
        <v>66.7</v>
      </c>
      <c r="E369" s="1" t="s">
        <v>57</v>
      </c>
    </row>
    <row r="370" spans="3:5" x14ac:dyDescent="0.25">
      <c r="C370" t="s">
        <v>33</v>
      </c>
      <c r="D370" s="1">
        <v>1470901</v>
      </c>
      <c r="E370" s="1" t="s">
        <v>58</v>
      </c>
    </row>
    <row r="371" spans="3:5" x14ac:dyDescent="0.25">
      <c r="C371" t="s">
        <v>34</v>
      </c>
      <c r="D371" s="1">
        <v>5</v>
      </c>
      <c r="E371" s="1" t="s">
        <v>59</v>
      </c>
    </row>
    <row r="372" spans="3:5" x14ac:dyDescent="0.25">
      <c r="C372" t="s">
        <v>35</v>
      </c>
      <c r="D372" s="1">
        <v>3.9</v>
      </c>
      <c r="E372" s="1" t="s">
        <v>59</v>
      </c>
    </row>
    <row r="373" spans="3:5" x14ac:dyDescent="0.25">
      <c r="C373" t="s">
        <v>36</v>
      </c>
      <c r="D373" s="1">
        <v>540919</v>
      </c>
      <c r="E373" s="1" t="s">
        <v>60</v>
      </c>
    </row>
    <row r="374" spans="3:5" x14ac:dyDescent="0.25">
      <c r="C374" t="s">
        <v>37</v>
      </c>
      <c r="D374" s="1">
        <v>147866</v>
      </c>
      <c r="E374" s="1" t="s">
        <v>60</v>
      </c>
    </row>
    <row r="375" spans="3:5" x14ac:dyDescent="0.25">
      <c r="C375" t="s">
        <v>38</v>
      </c>
      <c r="D375" s="1">
        <v>28981</v>
      </c>
      <c r="E375" s="1" t="s">
        <v>61</v>
      </c>
    </row>
    <row r="376" spans="3:5" x14ac:dyDescent="0.25">
      <c r="C376" t="s">
        <v>39</v>
      </c>
      <c r="D376" s="1">
        <v>11202</v>
      </c>
      <c r="E376" s="1" t="s">
        <v>61</v>
      </c>
    </row>
    <row r="377" spans="3:5" x14ac:dyDescent="0.25">
      <c r="C377" t="s">
        <v>40</v>
      </c>
      <c r="D377" s="1">
        <v>38</v>
      </c>
      <c r="E377" s="1" t="s">
        <v>62</v>
      </c>
    </row>
    <row r="378" spans="3:5" x14ac:dyDescent="0.25">
      <c r="C378" t="s">
        <v>41</v>
      </c>
      <c r="D378" s="1">
        <v>657</v>
      </c>
      <c r="E378" s="1" t="s">
        <v>62</v>
      </c>
    </row>
    <row r="379" spans="3:5" x14ac:dyDescent="0.25">
      <c r="C379" t="s">
        <v>42</v>
      </c>
      <c r="D379" s="1">
        <v>876</v>
      </c>
      <c r="E379" s="1" t="s">
        <v>63</v>
      </c>
    </row>
    <row r="380" spans="3:5" x14ac:dyDescent="0.25">
      <c r="C380" t="s">
        <v>43</v>
      </c>
      <c r="D380" s="1">
        <v>1744</v>
      </c>
      <c r="E380" s="1" t="s">
        <v>64</v>
      </c>
    </row>
    <row r="381" spans="3:5" x14ac:dyDescent="0.25">
      <c r="C381" t="s">
        <v>44</v>
      </c>
      <c r="D381" s="1">
        <v>39.299999999999997</v>
      </c>
      <c r="E381" s="1" t="s">
        <v>65</v>
      </c>
    </row>
    <row r="382" spans="3:5" x14ac:dyDescent="0.25">
      <c r="C382" t="s">
        <v>45</v>
      </c>
      <c r="D382" s="1">
        <v>46.9</v>
      </c>
      <c r="E382" s="1" t="s">
        <v>65</v>
      </c>
    </row>
    <row r="383" spans="3:5" x14ac:dyDescent="0.25">
      <c r="C383" t="s">
        <v>46</v>
      </c>
      <c r="D383" s="1">
        <v>2223</v>
      </c>
      <c r="E383" s="1" t="s">
        <v>63</v>
      </c>
    </row>
    <row r="384" spans="3:5" x14ac:dyDescent="0.25">
      <c r="C384" t="s">
        <v>47</v>
      </c>
      <c r="D384" s="1">
        <v>213729</v>
      </c>
      <c r="E384" s="1" t="s">
        <v>56</v>
      </c>
    </row>
    <row r="385" spans="3:5" x14ac:dyDescent="0.25">
      <c r="C385" t="s">
        <v>48</v>
      </c>
      <c r="D385" s="1">
        <v>0.65800000000000003</v>
      </c>
      <c r="E385" s="1" t="s">
        <v>59</v>
      </c>
    </row>
    <row r="386" spans="3:5" x14ac:dyDescent="0.25">
      <c r="C386" t="s">
        <v>49</v>
      </c>
      <c r="D386" s="1">
        <v>13097005.32</v>
      </c>
      <c r="E386" s="1" t="s">
        <v>66</v>
      </c>
    </row>
    <row r="387" spans="3:5" x14ac:dyDescent="0.25">
      <c r="C387" t="s">
        <v>50</v>
      </c>
      <c r="D387" s="1">
        <v>10074700.039999999</v>
      </c>
      <c r="E387" s="1" t="s">
        <v>66</v>
      </c>
    </row>
    <row r="388" spans="3:5" x14ac:dyDescent="0.25">
      <c r="C388" t="s">
        <v>51</v>
      </c>
      <c r="D388" s="1">
        <v>212</v>
      </c>
      <c r="E388" s="1" t="s">
        <v>67</v>
      </c>
    </row>
    <row r="389" spans="3:5" x14ac:dyDescent="0.25">
      <c r="C389" t="s">
        <v>52</v>
      </c>
      <c r="D389" s="1">
        <v>7477733621</v>
      </c>
      <c r="E389" s="1" t="s">
        <v>63</v>
      </c>
    </row>
    <row r="390" spans="3:5" x14ac:dyDescent="0.25">
      <c r="C390" t="s">
        <v>53</v>
      </c>
      <c r="D390" s="1">
        <v>2149733747</v>
      </c>
      <c r="E390" s="1" t="s">
        <v>63</v>
      </c>
    </row>
    <row r="391" spans="3:5" x14ac:dyDescent="0.25">
      <c r="C391" t="s">
        <v>54</v>
      </c>
      <c r="D391" s="4">
        <v>56467242</v>
      </c>
      <c r="E391" s="1" t="s">
        <v>68</v>
      </c>
    </row>
    <row r="392" spans="3:5" x14ac:dyDescent="0.25">
      <c r="C392" t="s">
        <v>29</v>
      </c>
      <c r="D392" s="1" t="s">
        <v>15</v>
      </c>
      <c r="E392" s="1" t="s">
        <v>78</v>
      </c>
    </row>
    <row r="393" spans="3:5" x14ac:dyDescent="0.25">
      <c r="C393" t="s">
        <v>30</v>
      </c>
      <c r="D393" s="1">
        <v>8777124</v>
      </c>
      <c r="E393" s="1" t="s">
        <v>56</v>
      </c>
    </row>
    <row r="394" spans="3:5" x14ac:dyDescent="0.25">
      <c r="C394" t="s">
        <v>31</v>
      </c>
      <c r="D394" s="1">
        <v>7581051</v>
      </c>
      <c r="E394" s="1" t="s">
        <v>56</v>
      </c>
    </row>
    <row r="395" spans="3:5" x14ac:dyDescent="0.25">
      <c r="C395" t="s">
        <v>32</v>
      </c>
      <c r="D395" s="1">
        <v>6.07</v>
      </c>
      <c r="E395" s="1" t="s">
        <v>57</v>
      </c>
    </row>
    <row r="396" spans="3:5" x14ac:dyDescent="0.25">
      <c r="C396" t="s">
        <v>33</v>
      </c>
      <c r="D396" s="1">
        <v>2352727</v>
      </c>
      <c r="E396" s="1" t="s">
        <v>58</v>
      </c>
    </row>
    <row r="397" spans="3:5" x14ac:dyDescent="0.25">
      <c r="C397" t="s">
        <v>34</v>
      </c>
      <c r="D397" s="1">
        <v>4.7</v>
      </c>
      <c r="E397" s="1" t="s">
        <v>59</v>
      </c>
    </row>
    <row r="398" spans="3:5" x14ac:dyDescent="0.25">
      <c r="C398" t="s">
        <v>35</v>
      </c>
      <c r="D398" s="1">
        <v>3.9</v>
      </c>
      <c r="E398" s="1" t="s">
        <v>59</v>
      </c>
    </row>
    <row r="399" spans="3:5" x14ac:dyDescent="0.25">
      <c r="C399" t="s">
        <v>36</v>
      </c>
      <c r="D399" s="1">
        <v>1389983</v>
      </c>
      <c r="E399" s="1" t="s">
        <v>60</v>
      </c>
    </row>
    <row r="400" spans="3:5" x14ac:dyDescent="0.25">
      <c r="C400" t="s">
        <v>37</v>
      </c>
      <c r="D400" s="1">
        <v>391603</v>
      </c>
      <c r="E400" s="1" t="s">
        <v>60</v>
      </c>
    </row>
    <row r="401" spans="3:5" x14ac:dyDescent="0.25">
      <c r="C401" t="s">
        <v>38</v>
      </c>
      <c r="D401" s="1">
        <v>58873</v>
      </c>
      <c r="E401" s="1" t="s">
        <v>61</v>
      </c>
    </row>
    <row r="402" spans="3:5" x14ac:dyDescent="0.25">
      <c r="C402" t="s">
        <v>39</v>
      </c>
      <c r="D402" s="1">
        <v>15367</v>
      </c>
      <c r="E402" s="1" t="s">
        <v>61</v>
      </c>
    </row>
    <row r="403" spans="3:5" x14ac:dyDescent="0.25">
      <c r="C403" t="s">
        <v>40</v>
      </c>
      <c r="D403" s="1">
        <v>9168</v>
      </c>
      <c r="E403" s="1" t="s">
        <v>62</v>
      </c>
    </row>
    <row r="404" spans="3:5" x14ac:dyDescent="0.25">
      <c r="C404" t="s">
        <v>41</v>
      </c>
      <c r="D404" s="1">
        <v>866</v>
      </c>
      <c r="E404" s="1" t="s">
        <v>62</v>
      </c>
    </row>
    <row r="405" spans="3:5" x14ac:dyDescent="0.25">
      <c r="C405" t="s">
        <v>42</v>
      </c>
      <c r="D405" s="1">
        <v>847</v>
      </c>
      <c r="E405" s="1" t="s">
        <v>63</v>
      </c>
    </row>
    <row r="406" spans="3:5" x14ac:dyDescent="0.25">
      <c r="C406" t="s">
        <v>43</v>
      </c>
      <c r="D406" s="1">
        <v>3515</v>
      </c>
      <c r="E406" s="1" t="s">
        <v>64</v>
      </c>
    </row>
    <row r="407" spans="3:5" x14ac:dyDescent="0.25">
      <c r="C407" t="s">
        <v>44</v>
      </c>
      <c r="D407" s="1">
        <v>32.5</v>
      </c>
      <c r="E407" s="1" t="s">
        <v>65</v>
      </c>
    </row>
    <row r="408" spans="3:5" x14ac:dyDescent="0.25">
      <c r="C408" t="s">
        <v>45</v>
      </c>
      <c r="D408" s="1">
        <v>35.200000000000003</v>
      </c>
      <c r="E408" s="1" t="s">
        <v>65</v>
      </c>
    </row>
    <row r="409" spans="3:5" x14ac:dyDescent="0.25">
      <c r="C409" t="s">
        <v>46</v>
      </c>
      <c r="D409" s="1">
        <v>2578</v>
      </c>
      <c r="E409" s="1" t="s">
        <v>63</v>
      </c>
    </row>
    <row r="410" spans="3:5" x14ac:dyDescent="0.25">
      <c r="C410" t="s">
        <v>47</v>
      </c>
      <c r="D410" s="1">
        <v>300339</v>
      </c>
      <c r="E410" s="1" t="s">
        <v>56</v>
      </c>
    </row>
    <row r="411" spans="3:5" x14ac:dyDescent="0.25">
      <c r="C411" t="s">
        <v>48</v>
      </c>
      <c r="D411" s="1">
        <v>0.64600000000000002</v>
      </c>
      <c r="E411" s="1" t="s">
        <v>59</v>
      </c>
    </row>
    <row r="412" spans="3:5" x14ac:dyDescent="0.25">
      <c r="C412" t="s">
        <v>49</v>
      </c>
      <c r="D412" s="1">
        <v>25849446.100000001</v>
      </c>
      <c r="E412" s="1" t="s">
        <v>66</v>
      </c>
    </row>
    <row r="413" spans="3:5" x14ac:dyDescent="0.25">
      <c r="C413" t="s">
        <v>50</v>
      </c>
      <c r="D413" s="1">
        <v>22533470.050000001</v>
      </c>
      <c r="E413" s="1" t="s">
        <v>66</v>
      </c>
    </row>
    <row r="414" spans="3:5" x14ac:dyDescent="0.25">
      <c r="C414" t="s">
        <v>51</v>
      </c>
      <c r="D414" s="1">
        <v>505</v>
      </c>
      <c r="E414" s="1" t="s">
        <v>67</v>
      </c>
    </row>
    <row r="415" spans="3:5" x14ac:dyDescent="0.25">
      <c r="C415" t="s">
        <v>52</v>
      </c>
      <c r="D415" s="1">
        <v>17887707165</v>
      </c>
      <c r="E415" s="1" t="s">
        <v>63</v>
      </c>
    </row>
    <row r="416" spans="3:5" x14ac:dyDescent="0.25">
      <c r="C416" t="s">
        <v>53</v>
      </c>
      <c r="D416" s="1">
        <v>5988188360</v>
      </c>
      <c r="E416" s="1" t="s">
        <v>63</v>
      </c>
    </row>
    <row r="417" spans="3:5" x14ac:dyDescent="0.25">
      <c r="C417" t="s">
        <v>54</v>
      </c>
      <c r="D417" s="4">
        <v>1245870700</v>
      </c>
      <c r="E417" s="1" t="s">
        <v>68</v>
      </c>
    </row>
    <row r="418" spans="3:5" x14ac:dyDescent="0.25">
      <c r="C418" t="s">
        <v>29</v>
      </c>
      <c r="D418" s="1" t="s">
        <v>16</v>
      </c>
      <c r="E418" s="1" t="s">
        <v>79</v>
      </c>
    </row>
    <row r="419" spans="3:5" x14ac:dyDescent="0.25">
      <c r="C419" t="s">
        <v>30</v>
      </c>
      <c r="D419" s="1">
        <v>9674793</v>
      </c>
      <c r="E419" s="1" t="s">
        <v>56</v>
      </c>
    </row>
    <row r="420" spans="3:5" x14ac:dyDescent="0.25">
      <c r="C420" t="s">
        <v>31</v>
      </c>
      <c r="D420" s="1">
        <v>8796448</v>
      </c>
      <c r="E420" s="1" t="s">
        <v>56</v>
      </c>
    </row>
    <row r="421" spans="3:5" x14ac:dyDescent="0.25">
      <c r="C421" t="s">
        <v>32</v>
      </c>
      <c r="D421" s="1">
        <v>89.62</v>
      </c>
      <c r="E421" s="1" t="s">
        <v>57</v>
      </c>
    </row>
    <row r="422" spans="3:5" x14ac:dyDescent="0.25">
      <c r="C422" t="s">
        <v>33</v>
      </c>
      <c r="D422" s="1">
        <v>3334479</v>
      </c>
      <c r="E422" s="1" t="s">
        <v>58</v>
      </c>
    </row>
    <row r="423" spans="3:5" x14ac:dyDescent="0.25">
      <c r="C423" t="s">
        <v>34</v>
      </c>
      <c r="D423" s="1">
        <v>5.0999999999999996</v>
      </c>
      <c r="E423" s="1" t="s">
        <v>59</v>
      </c>
    </row>
    <row r="424" spans="3:5" x14ac:dyDescent="0.25">
      <c r="C424" t="s">
        <v>35</v>
      </c>
      <c r="D424" s="1">
        <v>4.5</v>
      </c>
      <c r="E424" s="1" t="s">
        <v>59</v>
      </c>
    </row>
    <row r="425" spans="3:5" x14ac:dyDescent="0.25">
      <c r="C425" t="s">
        <v>36</v>
      </c>
      <c r="D425" s="1">
        <v>1249850</v>
      </c>
      <c r="E425" s="1" t="s">
        <v>60</v>
      </c>
    </row>
    <row r="426" spans="3:5" x14ac:dyDescent="0.25">
      <c r="C426" t="s">
        <v>37</v>
      </c>
      <c r="D426" s="1">
        <v>341641</v>
      </c>
      <c r="E426" s="1" t="s">
        <v>60</v>
      </c>
    </row>
    <row r="427" spans="3:5" x14ac:dyDescent="0.25">
      <c r="C427" t="s">
        <v>38</v>
      </c>
      <c r="D427" s="1">
        <v>54225</v>
      </c>
      <c r="E427" s="1" t="s">
        <v>61</v>
      </c>
    </row>
    <row r="428" spans="3:5" x14ac:dyDescent="0.25">
      <c r="C428" t="s">
        <v>39</v>
      </c>
      <c r="D428" s="1">
        <v>18657</v>
      </c>
      <c r="E428" s="1" t="s">
        <v>61</v>
      </c>
    </row>
    <row r="429" spans="3:5" x14ac:dyDescent="0.25">
      <c r="C429" t="s">
        <v>40</v>
      </c>
      <c r="D429" s="1">
        <v>6577</v>
      </c>
      <c r="E429" s="1" t="s">
        <v>62</v>
      </c>
    </row>
    <row r="430" spans="3:5" x14ac:dyDescent="0.25">
      <c r="C430" t="s">
        <v>41</v>
      </c>
      <c r="D430" s="1">
        <v>1119</v>
      </c>
      <c r="E430" s="1" t="s">
        <v>62</v>
      </c>
    </row>
    <row r="431" spans="3:5" x14ac:dyDescent="0.25">
      <c r="C431" t="s">
        <v>42</v>
      </c>
      <c r="D431" s="1">
        <v>829</v>
      </c>
      <c r="E431" s="1" t="s">
        <v>63</v>
      </c>
    </row>
    <row r="432" spans="3:5" x14ac:dyDescent="0.25">
      <c r="C432" t="s">
        <v>43</v>
      </c>
      <c r="D432" s="1">
        <v>3726</v>
      </c>
      <c r="E432" s="1" t="s">
        <v>64</v>
      </c>
    </row>
    <row r="433" spans="3:5" x14ac:dyDescent="0.25">
      <c r="C433" t="s">
        <v>44</v>
      </c>
      <c r="D433" s="1">
        <v>45.3</v>
      </c>
      <c r="E433" s="1" t="s">
        <v>65</v>
      </c>
    </row>
    <row r="434" spans="3:5" x14ac:dyDescent="0.25">
      <c r="C434" t="s">
        <v>45</v>
      </c>
      <c r="D434" s="1">
        <v>51.4</v>
      </c>
      <c r="E434" s="1" t="s">
        <v>65</v>
      </c>
    </row>
    <row r="435" spans="3:5" x14ac:dyDescent="0.25">
      <c r="C435" t="s">
        <v>46</v>
      </c>
      <c r="D435" s="1">
        <v>2344</v>
      </c>
      <c r="E435" s="1" t="s">
        <v>63</v>
      </c>
    </row>
    <row r="436" spans="3:5" x14ac:dyDescent="0.25">
      <c r="C436" t="s">
        <v>47</v>
      </c>
      <c r="D436" s="1">
        <v>273962</v>
      </c>
      <c r="E436" s="1" t="s">
        <v>56</v>
      </c>
    </row>
    <row r="437" spans="3:5" x14ac:dyDescent="0.25">
      <c r="C437" t="s">
        <v>48</v>
      </c>
      <c r="D437" s="1">
        <v>0.67300000000000004</v>
      </c>
      <c r="E437" s="1" t="s">
        <v>59</v>
      </c>
    </row>
    <row r="438" spans="3:5" x14ac:dyDescent="0.25">
      <c r="C438" t="s">
        <v>49</v>
      </c>
      <c r="D438" s="1">
        <v>35746028.969999999</v>
      </c>
      <c r="E438" s="1" t="s">
        <v>66</v>
      </c>
    </row>
    <row r="439" spans="3:5" x14ac:dyDescent="0.25">
      <c r="C439" t="s">
        <v>50</v>
      </c>
      <c r="D439" s="1">
        <v>33320486.440000001</v>
      </c>
      <c r="E439" s="1" t="s">
        <v>66</v>
      </c>
    </row>
    <row r="440" spans="3:5" x14ac:dyDescent="0.25">
      <c r="C440" t="s">
        <v>51</v>
      </c>
      <c r="D440" s="1">
        <v>494</v>
      </c>
      <c r="E440" s="1" t="s">
        <v>67</v>
      </c>
    </row>
    <row r="441" spans="3:5" x14ac:dyDescent="0.25">
      <c r="C441" t="s">
        <v>52</v>
      </c>
      <c r="D441" s="1">
        <v>28868322368</v>
      </c>
      <c r="E441" s="1" t="s">
        <v>63</v>
      </c>
    </row>
    <row r="442" spans="3:5" x14ac:dyDescent="0.25">
      <c r="C442" t="s">
        <v>53</v>
      </c>
      <c r="D442" s="1">
        <v>6297490310</v>
      </c>
      <c r="E442" s="1" t="s">
        <v>63</v>
      </c>
    </row>
    <row r="443" spans="3:5" x14ac:dyDescent="0.25">
      <c r="C443" t="s">
        <v>54</v>
      </c>
      <c r="D443" s="4">
        <v>98067877</v>
      </c>
      <c r="E443" s="1" t="s">
        <v>68</v>
      </c>
    </row>
    <row r="444" spans="3:5" x14ac:dyDescent="0.25">
      <c r="C444" t="s">
        <v>29</v>
      </c>
      <c r="D444" s="1" t="s">
        <v>17</v>
      </c>
      <c r="E444" s="1" t="s">
        <v>80</v>
      </c>
    </row>
    <row r="445" spans="3:5" x14ac:dyDescent="0.25">
      <c r="C445" t="s">
        <v>30</v>
      </c>
      <c r="D445" s="1">
        <v>3289290</v>
      </c>
      <c r="E445" s="1" t="s">
        <v>56</v>
      </c>
    </row>
    <row r="446" spans="3:5" x14ac:dyDescent="0.25">
      <c r="C446" t="s">
        <v>31</v>
      </c>
      <c r="D446" s="1">
        <v>3118360</v>
      </c>
      <c r="E446" s="1" t="s">
        <v>56</v>
      </c>
    </row>
    <row r="447" spans="3:5" x14ac:dyDescent="0.25">
      <c r="C447" t="s">
        <v>32</v>
      </c>
      <c r="D447" s="1">
        <v>12.4</v>
      </c>
      <c r="E447" s="1" t="s">
        <v>57</v>
      </c>
    </row>
    <row r="448" spans="3:5" x14ac:dyDescent="0.25">
      <c r="C448" t="s">
        <v>33</v>
      </c>
      <c r="D448" s="1">
        <v>1338918</v>
      </c>
      <c r="E448" s="1" t="s">
        <v>58</v>
      </c>
    </row>
    <row r="449" spans="3:5" x14ac:dyDescent="0.25">
      <c r="C449" t="s">
        <v>34</v>
      </c>
      <c r="D449" s="1">
        <v>5.4</v>
      </c>
      <c r="E449" s="1" t="s">
        <v>59</v>
      </c>
    </row>
    <row r="450" spans="3:5" x14ac:dyDescent="0.25">
      <c r="C450" t="s">
        <v>35</v>
      </c>
      <c r="D450" s="1">
        <v>4.5999999999999996</v>
      </c>
      <c r="E450" s="1" t="s">
        <v>59</v>
      </c>
    </row>
    <row r="451" spans="3:5" x14ac:dyDescent="0.25">
      <c r="C451" t="s">
        <v>36</v>
      </c>
      <c r="D451" s="1">
        <v>459871</v>
      </c>
      <c r="E451" s="1" t="s">
        <v>60</v>
      </c>
    </row>
    <row r="452" spans="3:5" x14ac:dyDescent="0.25">
      <c r="C452" t="s">
        <v>37</v>
      </c>
      <c r="D452" s="1">
        <v>132544</v>
      </c>
      <c r="E452" s="1" t="s">
        <v>60</v>
      </c>
    </row>
    <row r="453" spans="3:5" x14ac:dyDescent="0.25">
      <c r="C453" t="s">
        <v>38</v>
      </c>
      <c r="D453" s="1">
        <v>27105</v>
      </c>
      <c r="E453" s="1" t="s">
        <v>61</v>
      </c>
    </row>
    <row r="454" spans="3:5" x14ac:dyDescent="0.25">
      <c r="C454" t="s">
        <v>39</v>
      </c>
      <c r="D454" s="1">
        <v>10695</v>
      </c>
      <c r="E454" s="1" t="s">
        <v>61</v>
      </c>
    </row>
    <row r="455" spans="3:5" x14ac:dyDescent="0.25">
      <c r="C455" t="s">
        <v>40</v>
      </c>
      <c r="D455" s="1">
        <v>3094</v>
      </c>
      <c r="E455" s="1" t="s">
        <v>62</v>
      </c>
    </row>
    <row r="456" spans="3:5" x14ac:dyDescent="0.25">
      <c r="C456" t="s">
        <v>41</v>
      </c>
      <c r="D456" s="1">
        <v>662</v>
      </c>
      <c r="E456" s="1" t="s">
        <v>62</v>
      </c>
    </row>
    <row r="457" spans="3:5" x14ac:dyDescent="0.25">
      <c r="C457" t="s">
        <v>42</v>
      </c>
      <c r="D457" s="1">
        <v>837</v>
      </c>
      <c r="E457" s="1" t="s">
        <v>63</v>
      </c>
    </row>
    <row r="458" spans="3:5" x14ac:dyDescent="0.25">
      <c r="C458" t="s">
        <v>43</v>
      </c>
      <c r="D458" s="1">
        <v>1561</v>
      </c>
      <c r="E458" s="1" t="s">
        <v>64</v>
      </c>
    </row>
    <row r="459" spans="3:5" x14ac:dyDescent="0.25">
      <c r="C459" t="s">
        <v>44</v>
      </c>
      <c r="D459" s="1">
        <v>31.4</v>
      </c>
      <c r="E459" s="1" t="s">
        <v>65</v>
      </c>
    </row>
    <row r="460" spans="3:5" x14ac:dyDescent="0.25">
      <c r="C460" t="s">
        <v>45</v>
      </c>
      <c r="D460" s="1">
        <v>37.4</v>
      </c>
      <c r="E460" s="1" t="s">
        <v>65</v>
      </c>
    </row>
    <row r="461" spans="3:5" x14ac:dyDescent="0.25">
      <c r="C461" t="s">
        <v>46</v>
      </c>
      <c r="D461" s="1">
        <v>2084</v>
      </c>
      <c r="E461" s="1" t="s">
        <v>63</v>
      </c>
    </row>
    <row r="462" spans="3:5" x14ac:dyDescent="0.25">
      <c r="C462" t="s">
        <v>47</v>
      </c>
      <c r="D462" s="1">
        <v>109503</v>
      </c>
      <c r="E462" s="1" t="s">
        <v>56</v>
      </c>
    </row>
    <row r="463" spans="3:5" x14ac:dyDescent="0.25">
      <c r="C463" t="s">
        <v>48</v>
      </c>
      <c r="D463" s="1">
        <v>0.64600000000000002</v>
      </c>
      <c r="E463" s="1" t="s">
        <v>59</v>
      </c>
    </row>
    <row r="464" spans="3:5" x14ac:dyDescent="0.25">
      <c r="C464" t="s">
        <v>49</v>
      </c>
      <c r="D464" s="1">
        <v>12124215.619999999</v>
      </c>
      <c r="E464" s="1" t="s">
        <v>66</v>
      </c>
    </row>
    <row r="465" spans="3:5" x14ac:dyDescent="0.25">
      <c r="C465" t="s">
        <v>50</v>
      </c>
      <c r="D465" s="1">
        <v>9676736.3200000003</v>
      </c>
      <c r="E465" s="1" t="s">
        <v>66</v>
      </c>
    </row>
    <row r="466" spans="3:5" x14ac:dyDescent="0.25">
      <c r="C466" t="s">
        <v>51</v>
      </c>
      <c r="D466" s="1">
        <v>156</v>
      </c>
      <c r="E466" s="1" t="s">
        <v>67</v>
      </c>
    </row>
    <row r="467" spans="3:5" x14ac:dyDescent="0.25">
      <c r="C467" t="s">
        <v>52</v>
      </c>
      <c r="D467" s="1">
        <v>3729209322</v>
      </c>
      <c r="E467" s="1" t="s">
        <v>63</v>
      </c>
    </row>
    <row r="468" spans="3:5" x14ac:dyDescent="0.25">
      <c r="C468" t="s">
        <v>53</v>
      </c>
      <c r="D468" s="1">
        <v>2234374355</v>
      </c>
      <c r="E468" s="1" t="s">
        <v>63</v>
      </c>
    </row>
    <row r="469" spans="3:5" x14ac:dyDescent="0.25">
      <c r="C469" t="s">
        <v>54</v>
      </c>
      <c r="D469" s="4">
        <v>251755481</v>
      </c>
      <c r="E469" s="1" t="s">
        <v>68</v>
      </c>
    </row>
    <row r="470" spans="3:5" x14ac:dyDescent="0.25">
      <c r="C470" t="s">
        <v>29</v>
      </c>
      <c r="D470" s="1" t="s">
        <v>18</v>
      </c>
      <c r="E470" s="1" t="s">
        <v>92</v>
      </c>
    </row>
    <row r="471" spans="3:5" x14ac:dyDescent="0.25">
      <c r="C471" t="s">
        <v>30</v>
      </c>
      <c r="D471" s="1">
        <v>3560903</v>
      </c>
      <c r="E471" s="1" t="s">
        <v>56</v>
      </c>
    </row>
    <row r="472" spans="3:5" x14ac:dyDescent="0.25">
      <c r="C472" t="s">
        <v>31</v>
      </c>
      <c r="D472" s="1">
        <v>3168027</v>
      </c>
      <c r="E472" s="1" t="s">
        <v>56</v>
      </c>
    </row>
    <row r="473" spans="3:5" x14ac:dyDescent="0.25">
      <c r="C473" t="s">
        <v>32</v>
      </c>
      <c r="D473" s="1">
        <v>59.99</v>
      </c>
      <c r="E473" s="1" t="s">
        <v>57</v>
      </c>
    </row>
    <row r="474" spans="3:5" x14ac:dyDescent="0.25">
      <c r="C474" t="s">
        <v>33</v>
      </c>
      <c r="D474" s="1">
        <v>1444307</v>
      </c>
      <c r="E474" s="1" t="s">
        <v>58</v>
      </c>
    </row>
    <row r="475" spans="3:5" x14ac:dyDescent="0.25">
      <c r="C475" t="s">
        <v>34</v>
      </c>
      <c r="D475" s="1">
        <v>4.7</v>
      </c>
      <c r="E475" s="1" t="s">
        <v>59</v>
      </c>
    </row>
    <row r="476" spans="3:5" x14ac:dyDescent="0.25">
      <c r="C476" t="s">
        <v>35</v>
      </c>
      <c r="D476" s="1">
        <v>3.6</v>
      </c>
      <c r="E476" s="1" t="s">
        <v>59</v>
      </c>
    </row>
    <row r="477" spans="3:5" x14ac:dyDescent="0.25">
      <c r="C477" t="s">
        <v>36</v>
      </c>
      <c r="D477" s="1">
        <v>447692</v>
      </c>
      <c r="E477" s="1" t="s">
        <v>60</v>
      </c>
    </row>
    <row r="478" spans="3:5" x14ac:dyDescent="0.25">
      <c r="C478" t="s">
        <v>37</v>
      </c>
      <c r="D478" s="1">
        <v>134147</v>
      </c>
      <c r="E478" s="1" t="s">
        <v>60</v>
      </c>
    </row>
    <row r="479" spans="3:5" x14ac:dyDescent="0.25">
      <c r="C479" t="s">
        <v>38</v>
      </c>
      <c r="D479" s="1">
        <v>21341</v>
      </c>
      <c r="E479" s="1" t="s">
        <v>61</v>
      </c>
    </row>
    <row r="480" spans="3:5" x14ac:dyDescent="0.25">
      <c r="C480" t="s">
        <v>39</v>
      </c>
      <c r="D480" s="1">
        <v>7361</v>
      </c>
      <c r="E480" s="1" t="s">
        <v>61</v>
      </c>
    </row>
    <row r="481" spans="3:5" x14ac:dyDescent="0.25">
      <c r="C481" t="s">
        <v>40</v>
      </c>
      <c r="D481" s="1">
        <v>2519</v>
      </c>
      <c r="E481" s="1" t="s">
        <v>62</v>
      </c>
    </row>
    <row r="482" spans="3:5" x14ac:dyDescent="0.25">
      <c r="C482" t="s">
        <v>41</v>
      </c>
      <c r="D482" s="1">
        <v>468</v>
      </c>
      <c r="E482" s="1" t="s">
        <v>62</v>
      </c>
    </row>
    <row r="483" spans="3:5" x14ac:dyDescent="0.25">
      <c r="C483" t="s">
        <v>42</v>
      </c>
      <c r="D483" s="1">
        <v>1109</v>
      </c>
      <c r="E483" s="1" t="s">
        <v>63</v>
      </c>
    </row>
    <row r="484" spans="3:5" x14ac:dyDescent="0.25">
      <c r="C484" t="s">
        <v>43</v>
      </c>
      <c r="D484" s="1">
        <v>1418</v>
      </c>
      <c r="E484" s="1" t="s">
        <v>64</v>
      </c>
    </row>
    <row r="485" spans="3:5" x14ac:dyDescent="0.25">
      <c r="C485" t="s">
        <v>44</v>
      </c>
      <c r="D485" s="1">
        <v>49.5</v>
      </c>
      <c r="E485" s="1" t="s">
        <v>65</v>
      </c>
    </row>
    <row r="486" spans="3:5" x14ac:dyDescent="0.25">
      <c r="C486" t="s">
        <v>45</v>
      </c>
      <c r="D486" s="1">
        <v>55</v>
      </c>
      <c r="E486" s="1" t="s">
        <v>65</v>
      </c>
    </row>
    <row r="487" spans="3:5" x14ac:dyDescent="0.25">
      <c r="C487" t="s">
        <v>46</v>
      </c>
      <c r="D487" s="1">
        <v>2573</v>
      </c>
      <c r="E487" s="1" t="s">
        <v>63</v>
      </c>
    </row>
    <row r="488" spans="3:5" x14ac:dyDescent="0.25">
      <c r="C488" t="s">
        <v>47</v>
      </c>
      <c r="D488" s="1">
        <v>178072</v>
      </c>
      <c r="E488" s="1" t="s">
        <v>56</v>
      </c>
    </row>
    <row r="489" spans="3:5" x14ac:dyDescent="0.25">
      <c r="C489" t="s">
        <v>48</v>
      </c>
      <c r="D489" s="1">
        <v>0.68400000000000005</v>
      </c>
      <c r="E489" s="1" t="s">
        <v>59</v>
      </c>
    </row>
    <row r="490" spans="3:5" x14ac:dyDescent="0.25">
      <c r="C490" t="s">
        <v>49</v>
      </c>
      <c r="D490" s="1">
        <v>13527552.73</v>
      </c>
      <c r="E490" s="1" t="s">
        <v>66</v>
      </c>
    </row>
    <row r="491" spans="3:5" x14ac:dyDescent="0.25">
      <c r="C491" t="s">
        <v>50</v>
      </c>
      <c r="D491" s="1">
        <v>11330957.550000001</v>
      </c>
      <c r="E491" s="1" t="s">
        <v>66</v>
      </c>
    </row>
    <row r="492" spans="3:5" x14ac:dyDescent="0.25">
      <c r="C492" t="s">
        <v>51</v>
      </c>
      <c r="D492" s="1">
        <v>176</v>
      </c>
      <c r="E492" s="1" t="s">
        <v>67</v>
      </c>
    </row>
    <row r="493" spans="3:5" x14ac:dyDescent="0.25">
      <c r="C493" t="s">
        <v>52</v>
      </c>
      <c r="D493" s="1">
        <v>5839879779</v>
      </c>
      <c r="E493" s="1" t="s">
        <v>63</v>
      </c>
    </row>
    <row r="494" spans="3:5" x14ac:dyDescent="0.25">
      <c r="C494" t="s">
        <v>53</v>
      </c>
      <c r="D494" s="1">
        <v>2358030670</v>
      </c>
      <c r="E494" s="1" t="s">
        <v>63</v>
      </c>
    </row>
    <row r="495" spans="3:5" x14ac:dyDescent="0.25">
      <c r="C495" t="s">
        <v>54</v>
      </c>
      <c r="D495" s="4">
        <v>52809599</v>
      </c>
      <c r="E495" s="1" t="s">
        <v>68</v>
      </c>
    </row>
    <row r="496" spans="3:5" x14ac:dyDescent="0.25">
      <c r="C496" t="s">
        <v>29</v>
      </c>
      <c r="D496" s="1" t="s">
        <v>19</v>
      </c>
      <c r="E496" s="1" t="s">
        <v>93</v>
      </c>
    </row>
    <row r="497" spans="3:5" x14ac:dyDescent="0.25">
      <c r="C497" t="s">
        <v>30</v>
      </c>
      <c r="D497" s="1">
        <v>11466630</v>
      </c>
      <c r="E497" s="1" t="s">
        <v>56</v>
      </c>
    </row>
    <row r="498" spans="3:5" x14ac:dyDescent="0.25">
      <c r="C498" t="s">
        <v>31</v>
      </c>
      <c r="D498" s="1">
        <v>10693929</v>
      </c>
      <c r="E498" s="1" t="s">
        <v>56</v>
      </c>
    </row>
    <row r="499" spans="3:5" x14ac:dyDescent="0.25">
      <c r="C499" t="s">
        <v>32</v>
      </c>
      <c r="D499" s="1">
        <v>37.96</v>
      </c>
      <c r="E499" s="1" t="s">
        <v>57</v>
      </c>
    </row>
    <row r="500" spans="3:5" x14ac:dyDescent="0.25">
      <c r="C500" t="s">
        <v>33</v>
      </c>
      <c r="D500" s="1">
        <v>7689278</v>
      </c>
      <c r="E500" s="1" t="s">
        <v>58</v>
      </c>
    </row>
    <row r="501" spans="3:5" x14ac:dyDescent="0.25">
      <c r="C501" t="s">
        <v>34</v>
      </c>
      <c r="D501" s="1">
        <v>5.8</v>
      </c>
      <c r="E501" s="1" t="s">
        <v>59</v>
      </c>
    </row>
    <row r="502" spans="3:5" x14ac:dyDescent="0.25">
      <c r="C502" t="s">
        <v>35</v>
      </c>
      <c r="D502" s="1">
        <v>4.5</v>
      </c>
      <c r="E502" s="1" t="s">
        <v>59</v>
      </c>
    </row>
    <row r="503" spans="3:5" x14ac:dyDescent="0.25">
      <c r="C503" t="s">
        <v>36</v>
      </c>
      <c r="D503" s="1">
        <v>1257992</v>
      </c>
      <c r="E503" s="1" t="s">
        <v>60</v>
      </c>
    </row>
    <row r="504" spans="3:5" x14ac:dyDescent="0.25">
      <c r="C504" t="s">
        <v>37</v>
      </c>
      <c r="D504" s="1">
        <v>346363</v>
      </c>
      <c r="E504" s="1" t="s">
        <v>60</v>
      </c>
    </row>
    <row r="505" spans="3:5" x14ac:dyDescent="0.25">
      <c r="C505" t="s">
        <v>38</v>
      </c>
      <c r="D505" s="1">
        <v>72049</v>
      </c>
      <c r="E505" s="1" t="s">
        <v>61</v>
      </c>
    </row>
    <row r="506" spans="3:5" x14ac:dyDescent="0.25">
      <c r="C506" t="s">
        <v>39</v>
      </c>
      <c r="D506" s="1">
        <v>27613</v>
      </c>
      <c r="E506" s="1" t="s">
        <v>61</v>
      </c>
    </row>
    <row r="507" spans="3:5" x14ac:dyDescent="0.25">
      <c r="C507" t="s">
        <v>40</v>
      </c>
      <c r="D507" s="1">
        <v>5746</v>
      </c>
      <c r="E507" s="1" t="s">
        <v>62</v>
      </c>
    </row>
    <row r="508" spans="3:5" x14ac:dyDescent="0.25">
      <c r="C508" t="s">
        <v>41</v>
      </c>
      <c r="D508" s="1">
        <v>152</v>
      </c>
      <c r="E508" s="1" t="s">
        <v>62</v>
      </c>
    </row>
    <row r="509" spans="3:5" x14ac:dyDescent="0.25">
      <c r="C509" t="s">
        <v>42</v>
      </c>
      <c r="D509" s="1">
        <v>1787</v>
      </c>
      <c r="E509" s="1" t="s">
        <v>63</v>
      </c>
    </row>
    <row r="510" spans="3:5" x14ac:dyDescent="0.25">
      <c r="C510" t="s">
        <v>43</v>
      </c>
      <c r="D510" s="1">
        <v>5842</v>
      </c>
      <c r="E510" s="1" t="s">
        <v>64</v>
      </c>
    </row>
    <row r="511" spans="3:5" x14ac:dyDescent="0.25">
      <c r="C511" t="s">
        <v>44</v>
      </c>
      <c r="D511" s="1">
        <v>67.599999999999994</v>
      </c>
      <c r="E511" s="1" t="s">
        <v>65</v>
      </c>
    </row>
    <row r="512" spans="3:5" x14ac:dyDescent="0.25">
      <c r="C512" t="s">
        <v>45</v>
      </c>
      <c r="D512" s="1">
        <v>72.7</v>
      </c>
      <c r="E512" s="1" t="s">
        <v>65</v>
      </c>
    </row>
    <row r="513" spans="3:5" x14ac:dyDescent="0.25">
      <c r="C513" t="s">
        <v>46</v>
      </c>
      <c r="D513" s="1">
        <v>2863</v>
      </c>
      <c r="E513" s="1" t="s">
        <v>63</v>
      </c>
    </row>
    <row r="514" spans="3:5" x14ac:dyDescent="0.25">
      <c r="C514" t="s">
        <v>47</v>
      </c>
      <c r="D514" s="1">
        <v>352163</v>
      </c>
      <c r="E514" s="1" t="s">
        <v>56</v>
      </c>
    </row>
    <row r="515" spans="3:5" x14ac:dyDescent="0.25">
      <c r="C515" t="s">
        <v>48</v>
      </c>
      <c r="D515" s="1">
        <v>0.746</v>
      </c>
      <c r="E515" s="1" t="s">
        <v>59</v>
      </c>
    </row>
    <row r="516" spans="3:5" x14ac:dyDescent="0.25">
      <c r="C516" t="s">
        <v>49</v>
      </c>
      <c r="D516" s="1">
        <v>66397468.18</v>
      </c>
      <c r="E516" s="1" t="s">
        <v>66</v>
      </c>
    </row>
    <row r="517" spans="3:5" x14ac:dyDescent="0.25">
      <c r="C517" t="s">
        <v>50</v>
      </c>
      <c r="D517" s="1">
        <v>62476279.340000004</v>
      </c>
      <c r="E517" s="1" t="s">
        <v>66</v>
      </c>
    </row>
    <row r="518" spans="3:5" x14ac:dyDescent="0.25">
      <c r="C518" t="s">
        <v>51</v>
      </c>
      <c r="D518" s="1">
        <v>1479</v>
      </c>
      <c r="E518" s="1" t="s">
        <v>67</v>
      </c>
    </row>
    <row r="519" spans="3:5" x14ac:dyDescent="0.25">
      <c r="C519" t="s">
        <v>52</v>
      </c>
      <c r="D519" s="1">
        <v>111231752367</v>
      </c>
      <c r="E519" s="1" t="s">
        <v>63</v>
      </c>
    </row>
    <row r="520" spans="3:5" x14ac:dyDescent="0.25">
      <c r="C520" t="s">
        <v>53</v>
      </c>
      <c r="D520" s="1">
        <v>15748406992</v>
      </c>
      <c r="E520" s="1" t="s">
        <v>63</v>
      </c>
    </row>
    <row r="521" spans="3:5" x14ac:dyDescent="0.25">
      <c r="C521" t="s">
        <v>54</v>
      </c>
      <c r="D521" s="4">
        <v>281707151</v>
      </c>
      <c r="E521" s="1" t="s">
        <v>68</v>
      </c>
    </row>
    <row r="522" spans="3:5" x14ac:dyDescent="0.25">
      <c r="C522" t="s">
        <v>29</v>
      </c>
      <c r="D522" s="1" t="s">
        <v>20</v>
      </c>
      <c r="E522" s="1" t="s">
        <v>94</v>
      </c>
    </row>
    <row r="523" spans="3:5" x14ac:dyDescent="0.25">
      <c r="C523" t="s">
        <v>30</v>
      </c>
      <c r="D523" s="1">
        <v>17463349</v>
      </c>
      <c r="E523" s="1" t="s">
        <v>56</v>
      </c>
    </row>
    <row r="524" spans="3:5" x14ac:dyDescent="0.25">
      <c r="C524" t="s">
        <v>31</v>
      </c>
      <c r="D524" s="1">
        <v>15989929</v>
      </c>
      <c r="E524" s="1" t="s">
        <v>56</v>
      </c>
    </row>
    <row r="525" spans="3:5" x14ac:dyDescent="0.25">
      <c r="C525" t="s">
        <v>32</v>
      </c>
      <c r="D525" s="1">
        <v>365.23</v>
      </c>
      <c r="E525" s="1" t="s">
        <v>57</v>
      </c>
    </row>
    <row r="526" spans="3:5" x14ac:dyDescent="0.25">
      <c r="C526" t="s">
        <v>33</v>
      </c>
      <c r="D526" s="1">
        <v>7296355</v>
      </c>
      <c r="E526" s="1" t="s">
        <v>58</v>
      </c>
    </row>
    <row r="527" spans="3:5" x14ac:dyDescent="0.25">
      <c r="C527" t="s">
        <v>34</v>
      </c>
      <c r="D527" s="1">
        <v>5.4</v>
      </c>
      <c r="E527" s="1" t="s">
        <v>59</v>
      </c>
    </row>
    <row r="528" spans="3:5" x14ac:dyDescent="0.25">
      <c r="C528" t="s">
        <v>35</v>
      </c>
      <c r="D528" s="1">
        <v>4.4000000000000004</v>
      </c>
      <c r="E528" s="1" t="s">
        <v>59</v>
      </c>
    </row>
    <row r="529" spans="3:5" x14ac:dyDescent="0.25">
      <c r="C529" t="s">
        <v>36</v>
      </c>
      <c r="D529" s="1">
        <v>1945408</v>
      </c>
      <c r="E529" s="1" t="s">
        <v>60</v>
      </c>
    </row>
    <row r="530" spans="3:5" x14ac:dyDescent="0.25">
      <c r="C530" t="s">
        <v>37</v>
      </c>
      <c r="D530" s="1">
        <v>581323</v>
      </c>
      <c r="E530" s="1" t="s">
        <v>60</v>
      </c>
    </row>
    <row r="531" spans="3:5" x14ac:dyDescent="0.25">
      <c r="C531" t="s">
        <v>38</v>
      </c>
      <c r="D531" s="1">
        <v>99024</v>
      </c>
      <c r="E531" s="1" t="s">
        <v>61</v>
      </c>
    </row>
    <row r="532" spans="3:5" x14ac:dyDescent="0.25">
      <c r="C532" t="s">
        <v>39</v>
      </c>
      <c r="D532" s="1">
        <v>43631</v>
      </c>
      <c r="E532" s="1" t="s">
        <v>61</v>
      </c>
    </row>
    <row r="533" spans="3:5" x14ac:dyDescent="0.25">
      <c r="C533" t="s">
        <v>40</v>
      </c>
      <c r="D533" s="1">
        <v>7624</v>
      </c>
      <c r="E533" s="1" t="s">
        <v>62</v>
      </c>
    </row>
    <row r="534" spans="3:5" x14ac:dyDescent="0.25">
      <c r="C534" t="s">
        <v>41</v>
      </c>
      <c r="D534" s="1">
        <v>2311</v>
      </c>
      <c r="E534" s="1" t="s">
        <v>62</v>
      </c>
    </row>
    <row r="535" spans="3:5" x14ac:dyDescent="0.25">
      <c r="C535" t="s">
        <v>42</v>
      </c>
      <c r="D535" s="1">
        <v>1724</v>
      </c>
      <c r="E535" s="1" t="s">
        <v>63</v>
      </c>
    </row>
    <row r="536" spans="3:5" x14ac:dyDescent="0.25">
      <c r="C536" t="s">
        <v>43</v>
      </c>
      <c r="D536" s="1">
        <v>7398</v>
      </c>
      <c r="E536" s="1" t="s">
        <v>64</v>
      </c>
    </row>
    <row r="537" spans="3:5" x14ac:dyDescent="0.25">
      <c r="C537" t="s">
        <v>44</v>
      </c>
      <c r="D537" s="1">
        <v>67.099999999999994</v>
      </c>
      <c r="E537" s="1" t="s">
        <v>65</v>
      </c>
    </row>
    <row r="538" spans="3:5" x14ac:dyDescent="0.25">
      <c r="C538" t="s">
        <v>45</v>
      </c>
      <c r="D538" s="1">
        <v>66</v>
      </c>
      <c r="E538" s="1" t="s">
        <v>65</v>
      </c>
    </row>
    <row r="539" spans="3:5" x14ac:dyDescent="0.25">
      <c r="C539" t="s">
        <v>46</v>
      </c>
      <c r="D539" s="1">
        <v>3417</v>
      </c>
      <c r="E539" s="1" t="s">
        <v>63</v>
      </c>
    </row>
    <row r="540" spans="3:5" x14ac:dyDescent="0.25">
      <c r="C540" t="s">
        <v>47</v>
      </c>
      <c r="D540" s="1">
        <v>554168</v>
      </c>
      <c r="E540" s="1" t="s">
        <v>56</v>
      </c>
    </row>
    <row r="541" spans="3:5" x14ac:dyDescent="0.25">
      <c r="C541" t="s">
        <v>48</v>
      </c>
      <c r="D541" s="1">
        <v>0.76100000000000001</v>
      </c>
      <c r="E541" s="1" t="s">
        <v>59</v>
      </c>
    </row>
    <row r="542" spans="3:5" x14ac:dyDescent="0.25">
      <c r="C542" t="s">
        <v>49</v>
      </c>
      <c r="D542" s="1">
        <v>78488140.790000007</v>
      </c>
      <c r="E542" s="1" t="s">
        <v>66</v>
      </c>
    </row>
    <row r="543" spans="3:5" x14ac:dyDescent="0.25">
      <c r="C543" t="s">
        <v>50</v>
      </c>
      <c r="D543" s="1">
        <v>67965548.700000003</v>
      </c>
      <c r="E543" s="1" t="s">
        <v>66</v>
      </c>
    </row>
    <row r="544" spans="3:5" x14ac:dyDescent="0.25">
      <c r="C544" t="s">
        <v>51</v>
      </c>
      <c r="D544" s="1">
        <v>1517</v>
      </c>
      <c r="E544" s="1" t="s">
        <v>67</v>
      </c>
    </row>
    <row r="545" spans="3:5" x14ac:dyDescent="0.25">
      <c r="C545" t="s">
        <v>52</v>
      </c>
      <c r="D545" s="1">
        <v>266026372859</v>
      </c>
      <c r="E545" s="1" t="s">
        <v>63</v>
      </c>
    </row>
    <row r="546" spans="3:5" x14ac:dyDescent="0.25">
      <c r="C546" t="s">
        <v>53</v>
      </c>
      <c r="D546" s="1">
        <v>46245624101</v>
      </c>
      <c r="E546" s="1" t="s">
        <v>63</v>
      </c>
    </row>
    <row r="547" spans="3:5" x14ac:dyDescent="0.25">
      <c r="C547" t="s">
        <v>54</v>
      </c>
      <c r="D547" s="4">
        <v>43750425</v>
      </c>
      <c r="E547" s="1" t="s">
        <v>68</v>
      </c>
    </row>
    <row r="548" spans="3:5" x14ac:dyDescent="0.25">
      <c r="C548" t="s">
        <v>29</v>
      </c>
      <c r="D548" s="1" t="s">
        <v>21</v>
      </c>
      <c r="E548" s="1" t="s">
        <v>81</v>
      </c>
    </row>
    <row r="549" spans="3:5" x14ac:dyDescent="0.25">
      <c r="C549" t="s">
        <v>30</v>
      </c>
      <c r="D549" s="1">
        <v>1815278</v>
      </c>
      <c r="E549" s="1" t="s">
        <v>56</v>
      </c>
    </row>
    <row r="550" spans="3:5" x14ac:dyDescent="0.25">
      <c r="C550" t="s">
        <v>31</v>
      </c>
      <c r="D550" s="1">
        <v>1562409</v>
      </c>
      <c r="E550" s="1" t="s">
        <v>56</v>
      </c>
    </row>
    <row r="551" spans="3:5" x14ac:dyDescent="0.25">
      <c r="C551" t="s">
        <v>32</v>
      </c>
      <c r="D551" s="1">
        <v>6.58</v>
      </c>
      <c r="E551" s="1" t="s">
        <v>57</v>
      </c>
    </row>
    <row r="552" spans="3:5" x14ac:dyDescent="0.25">
      <c r="C552" t="s">
        <v>33</v>
      </c>
      <c r="D552" s="1">
        <v>1113279</v>
      </c>
      <c r="E552" s="1" t="s">
        <v>58</v>
      </c>
    </row>
    <row r="553" spans="3:5" x14ac:dyDescent="0.25">
      <c r="C553" t="s">
        <v>34</v>
      </c>
      <c r="D553" s="1">
        <v>5.5</v>
      </c>
      <c r="E553" s="1" t="s">
        <v>59</v>
      </c>
    </row>
    <row r="554" spans="3:5" x14ac:dyDescent="0.25">
      <c r="C554" t="s">
        <v>35</v>
      </c>
      <c r="D554" s="1">
        <v>4.8</v>
      </c>
      <c r="E554" s="1" t="s">
        <v>59</v>
      </c>
    </row>
    <row r="555" spans="3:5" x14ac:dyDescent="0.25">
      <c r="C555" t="s">
        <v>36</v>
      </c>
      <c r="D555" s="1">
        <v>244815</v>
      </c>
      <c r="E555" s="1" t="s">
        <v>60</v>
      </c>
    </row>
    <row r="556" spans="3:5" x14ac:dyDescent="0.25">
      <c r="C556" t="s">
        <v>37</v>
      </c>
      <c r="D556" s="1">
        <v>69117</v>
      </c>
      <c r="E556" s="1" t="s">
        <v>60</v>
      </c>
    </row>
    <row r="557" spans="3:5" x14ac:dyDescent="0.25">
      <c r="C557" t="s">
        <v>38</v>
      </c>
      <c r="D557" s="1">
        <v>10519</v>
      </c>
      <c r="E557" s="1" t="s">
        <v>61</v>
      </c>
    </row>
    <row r="558" spans="3:5" x14ac:dyDescent="0.25">
      <c r="C558" t="s">
        <v>39</v>
      </c>
      <c r="D558" s="1">
        <v>3821</v>
      </c>
      <c r="E558" s="1" t="s">
        <v>61</v>
      </c>
    </row>
    <row r="559" spans="3:5" x14ac:dyDescent="0.25">
      <c r="C559" t="s">
        <v>40</v>
      </c>
      <c r="D559" s="1">
        <v>954</v>
      </c>
      <c r="E559" s="1" t="s">
        <v>62</v>
      </c>
    </row>
    <row r="560" spans="3:5" x14ac:dyDescent="0.25">
      <c r="C560" t="s">
        <v>41</v>
      </c>
      <c r="D560" s="1">
        <v>249</v>
      </c>
      <c r="E560" s="1" t="s">
        <v>62</v>
      </c>
    </row>
    <row r="561" spans="3:5" x14ac:dyDescent="0.25">
      <c r="C561" t="s">
        <v>42</v>
      </c>
      <c r="D561" s="1">
        <v>1023</v>
      </c>
      <c r="E561" s="1" t="s">
        <v>63</v>
      </c>
    </row>
    <row r="562" spans="3:5" x14ac:dyDescent="0.25">
      <c r="C562" t="s">
        <v>43</v>
      </c>
      <c r="D562" s="1">
        <v>803</v>
      </c>
      <c r="E562" s="1" t="s">
        <v>64</v>
      </c>
    </row>
    <row r="563" spans="3:5" x14ac:dyDescent="0.25">
      <c r="C563" t="s">
        <v>44</v>
      </c>
      <c r="D563" s="1">
        <v>55.7</v>
      </c>
      <c r="E563" s="1" t="s">
        <v>65</v>
      </c>
    </row>
    <row r="564" spans="3:5" x14ac:dyDescent="0.25">
      <c r="C564" t="s">
        <v>45</v>
      </c>
      <c r="D564" s="1">
        <v>59.5</v>
      </c>
      <c r="E564" s="1" t="s">
        <v>65</v>
      </c>
    </row>
    <row r="565" spans="3:5" x14ac:dyDescent="0.25">
      <c r="C565" t="s">
        <v>46</v>
      </c>
      <c r="D565" s="1">
        <v>2197</v>
      </c>
      <c r="E565" s="1" t="s">
        <v>63</v>
      </c>
    </row>
    <row r="566" spans="3:5" x14ac:dyDescent="0.25">
      <c r="C566" t="s">
        <v>47</v>
      </c>
      <c r="D566" s="1">
        <v>108775</v>
      </c>
      <c r="E566" s="1" t="s">
        <v>56</v>
      </c>
    </row>
    <row r="567" spans="3:5" x14ac:dyDescent="0.25">
      <c r="C567" t="s">
        <v>48</v>
      </c>
      <c r="D567" s="1">
        <v>0.69</v>
      </c>
      <c r="E567" s="1" t="s">
        <v>59</v>
      </c>
    </row>
    <row r="568" spans="3:5" x14ac:dyDescent="0.25">
      <c r="C568" t="s">
        <v>49</v>
      </c>
      <c r="D568" s="1">
        <v>9122310.7200000007</v>
      </c>
      <c r="E568" s="1" t="s">
        <v>66</v>
      </c>
    </row>
    <row r="569" spans="3:5" x14ac:dyDescent="0.25">
      <c r="C569" t="s">
        <v>50</v>
      </c>
      <c r="D569" s="1">
        <v>7085530.0199999996</v>
      </c>
      <c r="E569" s="1" t="s">
        <v>66</v>
      </c>
    </row>
    <row r="570" spans="3:5" x14ac:dyDescent="0.25">
      <c r="C570" t="s">
        <v>51</v>
      </c>
      <c r="D570" s="1">
        <v>125</v>
      </c>
      <c r="E570" s="1" t="s">
        <v>67</v>
      </c>
    </row>
    <row r="571" spans="3:5" x14ac:dyDescent="0.25">
      <c r="C571" t="s">
        <v>52</v>
      </c>
      <c r="D571" s="1">
        <v>4492873418</v>
      </c>
      <c r="E571" s="1" t="s">
        <v>63</v>
      </c>
    </row>
    <row r="572" spans="3:5" x14ac:dyDescent="0.25">
      <c r="C572" t="s">
        <v>53</v>
      </c>
      <c r="D572" s="1">
        <v>1579904354</v>
      </c>
      <c r="E572" s="1" t="s">
        <v>63</v>
      </c>
    </row>
    <row r="573" spans="3:5" x14ac:dyDescent="0.25">
      <c r="C573" t="s">
        <v>54</v>
      </c>
      <c r="D573" s="4">
        <v>237765347</v>
      </c>
      <c r="E573" s="1" t="s">
        <v>68</v>
      </c>
    </row>
    <row r="574" spans="3:5" x14ac:dyDescent="0.25">
      <c r="C574" t="s">
        <v>29</v>
      </c>
      <c r="D574" s="1" t="s">
        <v>22</v>
      </c>
      <c r="E574" s="1" t="s">
        <v>82</v>
      </c>
    </row>
    <row r="575" spans="3:5" x14ac:dyDescent="0.25">
      <c r="C575" t="s">
        <v>30</v>
      </c>
      <c r="D575" s="1">
        <v>652713</v>
      </c>
      <c r="E575" s="1" t="s">
        <v>56</v>
      </c>
    </row>
    <row r="576" spans="3:5" x14ac:dyDescent="0.25">
      <c r="C576" t="s">
        <v>31</v>
      </c>
      <c r="D576" s="1">
        <v>450479</v>
      </c>
      <c r="E576" s="1" t="s">
        <v>56</v>
      </c>
    </row>
    <row r="577" spans="3:5" x14ac:dyDescent="0.25">
      <c r="C577" t="s">
        <v>32</v>
      </c>
      <c r="D577" s="1">
        <v>2.0099999999999998</v>
      </c>
      <c r="E577" s="1" t="s">
        <v>57</v>
      </c>
    </row>
    <row r="578" spans="3:5" x14ac:dyDescent="0.25">
      <c r="C578" t="s">
        <v>33</v>
      </c>
      <c r="D578" s="1">
        <v>250675</v>
      </c>
      <c r="E578" s="1" t="s">
        <v>58</v>
      </c>
    </row>
    <row r="579" spans="3:5" x14ac:dyDescent="0.25">
      <c r="C579" t="s">
        <v>34</v>
      </c>
      <c r="D579" s="1">
        <v>5.5</v>
      </c>
      <c r="E579" s="1" t="s">
        <v>59</v>
      </c>
    </row>
    <row r="580" spans="3:5" x14ac:dyDescent="0.25">
      <c r="C580" t="s">
        <v>35</v>
      </c>
      <c r="D580" s="1">
        <v>4.0999999999999996</v>
      </c>
      <c r="E580" s="1" t="s">
        <v>59</v>
      </c>
    </row>
    <row r="581" spans="3:5" x14ac:dyDescent="0.25">
      <c r="C581" t="s">
        <v>36</v>
      </c>
      <c r="D581" s="1">
        <v>103123</v>
      </c>
      <c r="E581" s="1" t="s">
        <v>60</v>
      </c>
    </row>
    <row r="582" spans="3:5" x14ac:dyDescent="0.25">
      <c r="C582" t="s">
        <v>37</v>
      </c>
      <c r="D582" s="1">
        <v>26708</v>
      </c>
      <c r="E582" s="1" t="s">
        <v>60</v>
      </c>
    </row>
    <row r="583" spans="3:5" x14ac:dyDescent="0.25">
      <c r="C583" t="s">
        <v>38</v>
      </c>
      <c r="D583" s="1">
        <v>5479</v>
      </c>
      <c r="E583" s="1" t="s">
        <v>61</v>
      </c>
    </row>
    <row r="584" spans="3:5" x14ac:dyDescent="0.25">
      <c r="C584" t="s">
        <v>39</v>
      </c>
      <c r="D584" s="1">
        <v>2283</v>
      </c>
      <c r="E584" s="1" t="s">
        <v>61</v>
      </c>
    </row>
    <row r="585" spans="3:5" x14ac:dyDescent="0.25">
      <c r="C585" t="s">
        <v>40</v>
      </c>
      <c r="D585" s="1">
        <v>630</v>
      </c>
      <c r="E585" s="1" t="s">
        <v>62</v>
      </c>
    </row>
    <row r="586" spans="3:5" x14ac:dyDescent="0.25">
      <c r="C586" t="s">
        <v>41</v>
      </c>
      <c r="D586" s="1">
        <v>168</v>
      </c>
      <c r="E586" s="1" t="s">
        <v>62</v>
      </c>
    </row>
    <row r="587" spans="3:5" x14ac:dyDescent="0.25">
      <c r="C587" t="s">
        <v>42</v>
      </c>
      <c r="D587" s="1">
        <v>1046</v>
      </c>
      <c r="E587" s="1" t="s">
        <v>63</v>
      </c>
    </row>
    <row r="588" spans="3:5" x14ac:dyDescent="0.25">
      <c r="C588" t="s">
        <v>43</v>
      </c>
      <c r="D588" s="1">
        <v>223</v>
      </c>
      <c r="E588" s="1" t="s">
        <v>64</v>
      </c>
    </row>
    <row r="589" spans="3:5" x14ac:dyDescent="0.25">
      <c r="C589" t="s">
        <v>44</v>
      </c>
      <c r="D589" s="1">
        <v>51.1</v>
      </c>
      <c r="E589" s="1" t="s">
        <v>65</v>
      </c>
    </row>
    <row r="590" spans="3:5" x14ac:dyDescent="0.25">
      <c r="C590" t="s">
        <v>45</v>
      </c>
      <c r="D590" s="1">
        <v>49.4</v>
      </c>
      <c r="E590" s="1" t="s">
        <v>65</v>
      </c>
    </row>
    <row r="591" spans="3:5" x14ac:dyDescent="0.25">
      <c r="C591" t="s">
        <v>46</v>
      </c>
      <c r="D591" s="1">
        <v>2786</v>
      </c>
      <c r="E591" s="1" t="s">
        <v>63</v>
      </c>
    </row>
    <row r="592" spans="3:5" x14ac:dyDescent="0.25">
      <c r="C592" t="s">
        <v>47</v>
      </c>
      <c r="D592" s="1">
        <v>5045</v>
      </c>
      <c r="E592" s="1" t="s">
        <v>56</v>
      </c>
    </row>
    <row r="593" spans="3:5" x14ac:dyDescent="0.25">
      <c r="C593" t="s">
        <v>48</v>
      </c>
      <c r="D593" s="1">
        <v>0.70699999999999996</v>
      </c>
      <c r="E593" s="1" t="s">
        <v>59</v>
      </c>
    </row>
    <row r="594" spans="3:5" x14ac:dyDescent="0.25">
      <c r="C594" t="s">
        <v>49</v>
      </c>
      <c r="D594" s="1">
        <v>4266318.55</v>
      </c>
      <c r="E594" s="1" t="s">
        <v>66</v>
      </c>
    </row>
    <row r="595" spans="3:5" x14ac:dyDescent="0.25">
      <c r="C595" t="s">
        <v>50</v>
      </c>
      <c r="D595" s="1">
        <v>3865094.27</v>
      </c>
      <c r="E595" s="1" t="s">
        <v>66</v>
      </c>
    </row>
    <row r="596" spans="3:5" x14ac:dyDescent="0.25">
      <c r="C596" t="s">
        <v>51</v>
      </c>
      <c r="D596" s="1">
        <v>26</v>
      </c>
      <c r="E596" s="1" t="s">
        <v>67</v>
      </c>
    </row>
    <row r="597" spans="3:5" x14ac:dyDescent="0.25">
      <c r="C597" t="s">
        <v>52</v>
      </c>
      <c r="D597" s="1">
        <v>1237175531</v>
      </c>
      <c r="E597" s="1" t="s">
        <v>63</v>
      </c>
    </row>
    <row r="598" spans="3:5" x14ac:dyDescent="0.25">
      <c r="C598" t="s">
        <v>53</v>
      </c>
      <c r="D598" s="1">
        <v>665416148</v>
      </c>
      <c r="E598" s="1" t="s">
        <v>63</v>
      </c>
    </row>
    <row r="599" spans="3:5" x14ac:dyDescent="0.25">
      <c r="C599" t="s">
        <v>54</v>
      </c>
      <c r="D599" s="4">
        <v>223644530</v>
      </c>
      <c r="E599" s="1" t="s">
        <v>68</v>
      </c>
    </row>
    <row r="600" spans="3:5" x14ac:dyDescent="0.25">
      <c r="C600" t="s">
        <v>29</v>
      </c>
      <c r="D600" s="1" t="s">
        <v>23</v>
      </c>
      <c r="E600" s="1" t="s">
        <v>95</v>
      </c>
    </row>
    <row r="601" spans="3:5" x14ac:dyDescent="0.25">
      <c r="C601" t="s">
        <v>30</v>
      </c>
      <c r="D601" s="1">
        <v>7338473</v>
      </c>
      <c r="E601" s="1" t="s">
        <v>56</v>
      </c>
    </row>
    <row r="602" spans="3:5" x14ac:dyDescent="0.25">
      <c r="C602" t="s">
        <v>31</v>
      </c>
      <c r="D602" s="1">
        <v>6248436</v>
      </c>
      <c r="E602" s="1" t="s">
        <v>56</v>
      </c>
    </row>
    <row r="603" spans="3:5" x14ac:dyDescent="0.25">
      <c r="C603" t="s">
        <v>32</v>
      </c>
      <c r="D603" s="1">
        <v>65.27</v>
      </c>
      <c r="E603" s="1" t="s">
        <v>57</v>
      </c>
    </row>
    <row r="604" spans="3:5" x14ac:dyDescent="0.25">
      <c r="C604" t="s">
        <v>33</v>
      </c>
      <c r="D604" s="1">
        <v>5786199</v>
      </c>
      <c r="E604" s="1" t="s">
        <v>58</v>
      </c>
    </row>
    <row r="605" spans="3:5" x14ac:dyDescent="0.25">
      <c r="C605" t="s">
        <v>34</v>
      </c>
      <c r="D605" s="1">
        <v>6.3</v>
      </c>
      <c r="E605" s="1" t="s">
        <v>59</v>
      </c>
    </row>
    <row r="606" spans="3:5" x14ac:dyDescent="0.25">
      <c r="C606" t="s">
        <v>35</v>
      </c>
      <c r="D606" s="1">
        <v>4.9000000000000004</v>
      </c>
      <c r="E606" s="1" t="s">
        <v>59</v>
      </c>
    </row>
    <row r="607" spans="3:5" x14ac:dyDescent="0.25">
      <c r="C607" t="s">
        <v>36</v>
      </c>
      <c r="D607" s="1">
        <v>90024</v>
      </c>
      <c r="E607" s="1" t="s">
        <v>60</v>
      </c>
    </row>
    <row r="608" spans="3:5" x14ac:dyDescent="0.25">
      <c r="C608" t="s">
        <v>37</v>
      </c>
      <c r="D608" s="1">
        <v>266537</v>
      </c>
      <c r="E608" s="1" t="s">
        <v>60</v>
      </c>
    </row>
    <row r="609" spans="3:5" x14ac:dyDescent="0.25">
      <c r="C609" t="s">
        <v>38</v>
      </c>
      <c r="D609" s="1">
        <v>49629</v>
      </c>
      <c r="E609" s="1" t="s">
        <v>61</v>
      </c>
    </row>
    <row r="610" spans="3:5" x14ac:dyDescent="0.25">
      <c r="C610" t="s">
        <v>39</v>
      </c>
      <c r="D610" s="1">
        <v>21278</v>
      </c>
      <c r="E610" s="1" t="s">
        <v>61</v>
      </c>
    </row>
    <row r="611" spans="3:5" x14ac:dyDescent="0.25">
      <c r="C611" t="s">
        <v>40</v>
      </c>
      <c r="D611" s="1">
        <v>3123</v>
      </c>
      <c r="E611" s="1" t="s">
        <v>62</v>
      </c>
    </row>
    <row r="612" spans="3:5" x14ac:dyDescent="0.25">
      <c r="C612" t="s">
        <v>41</v>
      </c>
      <c r="D612" s="1">
        <v>1015</v>
      </c>
      <c r="E612" s="1" t="s">
        <v>62</v>
      </c>
    </row>
    <row r="613" spans="3:5" x14ac:dyDescent="0.25">
      <c r="C613" t="s">
        <v>42</v>
      </c>
      <c r="D613" s="1">
        <v>1718</v>
      </c>
      <c r="E613" s="1" t="s">
        <v>63</v>
      </c>
    </row>
    <row r="614" spans="3:5" x14ac:dyDescent="0.25">
      <c r="C614" t="s">
        <v>43</v>
      </c>
      <c r="D614" s="1">
        <v>3508</v>
      </c>
      <c r="E614" s="1" t="s">
        <v>64</v>
      </c>
    </row>
    <row r="615" spans="3:5" x14ac:dyDescent="0.25">
      <c r="C615" t="s">
        <v>44</v>
      </c>
      <c r="D615" s="1">
        <v>75.599999999999994</v>
      </c>
      <c r="E615" s="1" t="s">
        <v>65</v>
      </c>
    </row>
    <row r="616" spans="3:5" x14ac:dyDescent="0.25">
      <c r="C616" t="s">
        <v>45</v>
      </c>
      <c r="D616" s="1">
        <v>79.400000000000006</v>
      </c>
      <c r="E616" s="1" t="s">
        <v>65</v>
      </c>
    </row>
    <row r="617" spans="3:5" x14ac:dyDescent="0.25">
      <c r="C617" t="s">
        <v>46</v>
      </c>
      <c r="D617" s="1">
        <v>268</v>
      </c>
      <c r="E617" s="1" t="s">
        <v>63</v>
      </c>
    </row>
    <row r="618" spans="3:5" x14ac:dyDescent="0.25">
      <c r="C618" t="s">
        <v>47</v>
      </c>
      <c r="D618" s="1">
        <v>230045</v>
      </c>
      <c r="E618" s="1" t="s">
        <v>56</v>
      </c>
    </row>
    <row r="619" spans="3:5" x14ac:dyDescent="0.25">
      <c r="C619" t="s">
        <v>48</v>
      </c>
      <c r="D619" s="1">
        <v>0.77400000000000002</v>
      </c>
      <c r="E619" s="1" t="s">
        <v>59</v>
      </c>
    </row>
    <row r="620" spans="3:5" x14ac:dyDescent="0.25">
      <c r="C620" t="s">
        <v>49</v>
      </c>
      <c r="D620" s="1">
        <v>34696772.82</v>
      </c>
      <c r="E620" s="1" t="s">
        <v>66</v>
      </c>
    </row>
    <row r="621" spans="3:5" x14ac:dyDescent="0.25">
      <c r="C621" t="s">
        <v>50</v>
      </c>
      <c r="D621" s="1">
        <v>25595103.379999999</v>
      </c>
      <c r="E621" s="1" t="s">
        <v>66</v>
      </c>
    </row>
    <row r="622" spans="3:5" x14ac:dyDescent="0.25">
      <c r="C622" t="s">
        <v>51</v>
      </c>
      <c r="D622" s="1">
        <v>691</v>
      </c>
      <c r="E622" s="1" t="s">
        <v>67</v>
      </c>
    </row>
    <row r="623" spans="3:5" x14ac:dyDescent="0.25">
      <c r="C623" t="s">
        <v>52</v>
      </c>
      <c r="D623" s="1">
        <v>37802064930</v>
      </c>
      <c r="E623" s="1" t="s">
        <v>63</v>
      </c>
    </row>
    <row r="624" spans="3:5" x14ac:dyDescent="0.25">
      <c r="C624" t="s">
        <v>53</v>
      </c>
      <c r="D624" s="1">
        <v>9418550856</v>
      </c>
      <c r="E624" s="1" t="s">
        <v>63</v>
      </c>
    </row>
    <row r="625" spans="3:5" x14ac:dyDescent="0.25">
      <c r="C625" t="s">
        <v>54</v>
      </c>
      <c r="D625" s="4">
        <v>95730690</v>
      </c>
      <c r="E625" s="1" t="s">
        <v>68</v>
      </c>
    </row>
    <row r="626" spans="3:5" x14ac:dyDescent="0.25">
      <c r="C626" t="s">
        <v>29</v>
      </c>
      <c r="D626" s="1" t="s">
        <v>24</v>
      </c>
      <c r="E626" s="1" t="s">
        <v>83</v>
      </c>
    </row>
    <row r="627" spans="3:5" x14ac:dyDescent="0.25">
      <c r="C627" t="s">
        <v>30</v>
      </c>
      <c r="D627" s="1">
        <v>2338474</v>
      </c>
      <c r="E627" s="1" t="s">
        <v>56</v>
      </c>
    </row>
    <row r="628" spans="3:5" x14ac:dyDescent="0.25">
      <c r="C628" t="s">
        <v>31</v>
      </c>
      <c r="D628" s="1">
        <v>2068017</v>
      </c>
      <c r="E628" s="1" t="s">
        <v>56</v>
      </c>
    </row>
    <row r="629" spans="3:5" x14ac:dyDescent="0.25">
      <c r="C629" t="s">
        <v>32</v>
      </c>
      <c r="D629" s="1">
        <v>94.36</v>
      </c>
      <c r="E629" s="1" t="s">
        <v>57</v>
      </c>
    </row>
    <row r="630" spans="3:5" x14ac:dyDescent="0.25">
      <c r="C630" t="s">
        <v>33</v>
      </c>
      <c r="D630" s="1">
        <v>871776</v>
      </c>
      <c r="E630" s="1" t="s">
        <v>58</v>
      </c>
    </row>
    <row r="631" spans="3:5" x14ac:dyDescent="0.25">
      <c r="C631" t="s">
        <v>34</v>
      </c>
      <c r="D631" s="1">
        <v>4.5999999999999996</v>
      </c>
      <c r="E631" s="1" t="s">
        <v>59</v>
      </c>
    </row>
    <row r="632" spans="3:5" x14ac:dyDescent="0.25">
      <c r="C632" t="s">
        <v>35</v>
      </c>
      <c r="D632" s="1">
        <v>3.6</v>
      </c>
      <c r="E632" s="1" t="s">
        <v>59</v>
      </c>
    </row>
    <row r="633" spans="3:5" x14ac:dyDescent="0.25">
      <c r="C633" t="s">
        <v>36</v>
      </c>
      <c r="D633" s="1">
        <v>320638</v>
      </c>
      <c r="E633" s="1" t="s">
        <v>60</v>
      </c>
    </row>
    <row r="634" spans="3:5" x14ac:dyDescent="0.25">
      <c r="C634" t="s">
        <v>37</v>
      </c>
      <c r="D634" s="1">
        <v>83194</v>
      </c>
      <c r="E634" s="1" t="s">
        <v>60</v>
      </c>
    </row>
    <row r="635" spans="3:5" x14ac:dyDescent="0.25">
      <c r="C635" t="s">
        <v>38</v>
      </c>
      <c r="D635" s="1">
        <v>15723</v>
      </c>
      <c r="E635" s="1" t="s">
        <v>61</v>
      </c>
    </row>
    <row r="636" spans="3:5" x14ac:dyDescent="0.25">
      <c r="C636" t="s">
        <v>39</v>
      </c>
      <c r="D636" s="1">
        <v>494</v>
      </c>
      <c r="E636" s="1" t="s">
        <v>61</v>
      </c>
    </row>
    <row r="637" spans="3:5" x14ac:dyDescent="0.25">
      <c r="C637" t="s">
        <v>40</v>
      </c>
      <c r="D637" s="1">
        <v>1695</v>
      </c>
      <c r="E637" s="1" t="s">
        <v>62</v>
      </c>
    </row>
    <row r="638" spans="3:5" x14ac:dyDescent="0.25">
      <c r="C638" t="s">
        <v>41</v>
      </c>
      <c r="D638" s="1">
        <v>300</v>
      </c>
      <c r="E638" s="1" t="s">
        <v>62</v>
      </c>
    </row>
    <row r="639" spans="3:5" x14ac:dyDescent="0.25">
      <c r="C639" t="s">
        <v>42</v>
      </c>
      <c r="D639" s="1">
        <v>929</v>
      </c>
      <c r="E639" s="1" t="s">
        <v>63</v>
      </c>
    </row>
    <row r="640" spans="3:5" x14ac:dyDescent="0.25">
      <c r="C640" t="s">
        <v>43</v>
      </c>
      <c r="D640" s="1">
        <v>1</v>
      </c>
      <c r="E640" s="1" t="s">
        <v>64</v>
      </c>
    </row>
    <row r="641" spans="3:5" x14ac:dyDescent="0.25">
      <c r="C641" t="s">
        <v>44</v>
      </c>
      <c r="D641" s="1">
        <v>41.7</v>
      </c>
      <c r="E641" s="1" t="s">
        <v>65</v>
      </c>
    </row>
    <row r="642" spans="3:5" x14ac:dyDescent="0.25">
      <c r="C642" t="s">
        <v>45</v>
      </c>
      <c r="D642" s="1">
        <v>49.2</v>
      </c>
      <c r="E642" s="1" t="s">
        <v>65</v>
      </c>
    </row>
    <row r="643" spans="3:5" x14ac:dyDescent="0.25">
      <c r="C643" t="s">
        <v>46</v>
      </c>
      <c r="D643" s="1">
        <v>2531</v>
      </c>
      <c r="E643" s="1" t="s">
        <v>63</v>
      </c>
    </row>
    <row r="644" spans="3:5" x14ac:dyDescent="0.25">
      <c r="C644" t="s">
        <v>47</v>
      </c>
      <c r="D644" s="1">
        <v>74895</v>
      </c>
      <c r="E644" s="1" t="s">
        <v>56</v>
      </c>
    </row>
    <row r="645" spans="3:5" x14ac:dyDescent="0.25">
      <c r="C645" t="s">
        <v>48</v>
      </c>
      <c r="D645" s="1">
        <v>0.66500000000000004</v>
      </c>
      <c r="E645" s="1" t="s">
        <v>59</v>
      </c>
    </row>
    <row r="646" spans="3:5" x14ac:dyDescent="0.25">
      <c r="C646" t="s">
        <v>49</v>
      </c>
      <c r="D646" s="1">
        <v>10145046.949999999</v>
      </c>
      <c r="E646" s="1" t="s">
        <v>66</v>
      </c>
    </row>
    <row r="647" spans="3:5" x14ac:dyDescent="0.25">
      <c r="C647" t="s">
        <v>50</v>
      </c>
      <c r="D647" s="1">
        <v>8494927.1999999993</v>
      </c>
      <c r="E647" s="1" t="s">
        <v>66</v>
      </c>
    </row>
    <row r="648" spans="3:5" x14ac:dyDescent="0.25">
      <c r="C648" t="s">
        <v>51</v>
      </c>
      <c r="D648" s="1">
        <v>181</v>
      </c>
      <c r="E648" s="1" t="s">
        <v>67</v>
      </c>
    </row>
    <row r="649" spans="3:5" x14ac:dyDescent="0.25">
      <c r="C649" t="s">
        <v>52</v>
      </c>
      <c r="D649" s="1">
        <v>6727590673</v>
      </c>
      <c r="E649" s="1" t="s">
        <v>63</v>
      </c>
    </row>
    <row r="650" spans="3:5" x14ac:dyDescent="0.25">
      <c r="C650" t="s">
        <v>53</v>
      </c>
      <c r="D650" s="1">
        <v>2248948899</v>
      </c>
      <c r="E650" s="1" t="s">
        <v>63</v>
      </c>
    </row>
    <row r="651" spans="3:5" x14ac:dyDescent="0.25">
      <c r="C651" t="s">
        <v>54</v>
      </c>
      <c r="D651" s="4">
        <v>21938188</v>
      </c>
      <c r="E651" s="1" t="s">
        <v>68</v>
      </c>
    </row>
    <row r="652" spans="3:5" x14ac:dyDescent="0.25">
      <c r="C652" t="s">
        <v>29</v>
      </c>
      <c r="D652" s="1" t="s">
        <v>25</v>
      </c>
      <c r="E652" s="1" t="s">
        <v>96</v>
      </c>
    </row>
    <row r="653" spans="3:5" x14ac:dyDescent="0.25">
      <c r="C653" t="s">
        <v>30</v>
      </c>
      <c r="D653" s="1">
        <v>46649132</v>
      </c>
      <c r="E653" s="1" t="s">
        <v>56</v>
      </c>
    </row>
    <row r="654" spans="3:5" x14ac:dyDescent="0.25">
      <c r="C654" t="s">
        <v>31</v>
      </c>
      <c r="D654" s="1">
        <v>41262199</v>
      </c>
      <c r="E654" s="1" t="s">
        <v>56</v>
      </c>
    </row>
    <row r="655" spans="3:5" x14ac:dyDescent="0.25">
      <c r="C655" t="s">
        <v>32</v>
      </c>
      <c r="D655" s="1">
        <v>166.23</v>
      </c>
      <c r="E655" s="1" t="s">
        <v>57</v>
      </c>
    </row>
    <row r="656" spans="3:5" x14ac:dyDescent="0.25">
      <c r="C656" t="s">
        <v>33</v>
      </c>
      <c r="D656" s="1">
        <v>31455473</v>
      </c>
      <c r="E656" s="1" t="s">
        <v>58</v>
      </c>
    </row>
    <row r="657" spans="3:5" x14ac:dyDescent="0.25">
      <c r="C657" t="s">
        <v>34</v>
      </c>
      <c r="D657" s="1">
        <v>6.5</v>
      </c>
      <c r="E657" s="1" t="s">
        <v>59</v>
      </c>
    </row>
    <row r="658" spans="3:5" x14ac:dyDescent="0.25">
      <c r="C658" t="s">
        <v>35</v>
      </c>
      <c r="D658" s="1">
        <v>5.2</v>
      </c>
      <c r="E658" s="1" t="s">
        <v>59</v>
      </c>
    </row>
    <row r="659" spans="3:5" x14ac:dyDescent="0.25">
      <c r="C659" t="s">
        <v>36</v>
      </c>
      <c r="D659" s="1">
        <v>5396803</v>
      </c>
      <c r="E659" s="1" t="s">
        <v>60</v>
      </c>
    </row>
    <row r="660" spans="3:5" x14ac:dyDescent="0.25">
      <c r="C660" t="s">
        <v>37</v>
      </c>
      <c r="D660" s="1">
        <v>1644465</v>
      </c>
      <c r="E660" s="1" t="s">
        <v>60</v>
      </c>
    </row>
    <row r="661" spans="3:5" x14ac:dyDescent="0.25">
      <c r="C661" t="s">
        <v>38</v>
      </c>
      <c r="D661" s="1">
        <v>28069</v>
      </c>
      <c r="E661" s="1" t="s">
        <v>61</v>
      </c>
    </row>
    <row r="662" spans="3:5" x14ac:dyDescent="0.25">
      <c r="C662" t="s">
        <v>39</v>
      </c>
      <c r="D662" s="1">
        <v>117711</v>
      </c>
      <c r="E662" s="1" t="s">
        <v>61</v>
      </c>
    </row>
    <row r="663" spans="3:5" x14ac:dyDescent="0.25">
      <c r="C663" t="s">
        <v>40</v>
      </c>
      <c r="D663" s="1">
        <v>15189</v>
      </c>
      <c r="E663" s="1" t="s">
        <v>62</v>
      </c>
    </row>
    <row r="664" spans="3:5" x14ac:dyDescent="0.25">
      <c r="C664" t="s">
        <v>41</v>
      </c>
      <c r="D664" s="1">
        <v>6497</v>
      </c>
      <c r="E664" s="1" t="s">
        <v>62</v>
      </c>
    </row>
    <row r="665" spans="3:5" x14ac:dyDescent="0.25">
      <c r="C665" t="s">
        <v>42</v>
      </c>
      <c r="D665" s="1">
        <v>1836</v>
      </c>
      <c r="E665" s="1" t="s">
        <v>63</v>
      </c>
    </row>
    <row r="666" spans="3:5" x14ac:dyDescent="0.25">
      <c r="C666" t="s">
        <v>43</v>
      </c>
      <c r="D666" s="1">
        <v>21268</v>
      </c>
      <c r="E666" s="1" t="s">
        <v>64</v>
      </c>
    </row>
    <row r="667" spans="3:5" x14ac:dyDescent="0.25">
      <c r="C667" t="s">
        <v>44</v>
      </c>
      <c r="D667" s="1">
        <v>72.400000000000006</v>
      </c>
      <c r="E667" s="1" t="s">
        <v>65</v>
      </c>
    </row>
    <row r="668" spans="3:5" x14ac:dyDescent="0.25">
      <c r="C668" t="s">
        <v>45</v>
      </c>
      <c r="D668" s="1">
        <v>70.099999999999994</v>
      </c>
      <c r="E668" s="1" t="s">
        <v>65</v>
      </c>
    </row>
    <row r="669" spans="3:5" x14ac:dyDescent="0.25">
      <c r="C669" t="s">
        <v>46</v>
      </c>
      <c r="D669" s="1">
        <v>3344</v>
      </c>
      <c r="E669" s="1" t="s">
        <v>63</v>
      </c>
    </row>
    <row r="670" spans="3:5" x14ac:dyDescent="0.25">
      <c r="C670" t="s">
        <v>47</v>
      </c>
      <c r="D670" s="1">
        <v>1361457</v>
      </c>
      <c r="E670" s="1" t="s">
        <v>56</v>
      </c>
    </row>
    <row r="671" spans="3:5" x14ac:dyDescent="0.25">
      <c r="C671" t="s">
        <v>48</v>
      </c>
      <c r="D671" s="1">
        <v>0.78300000000000003</v>
      </c>
      <c r="E671" s="1" t="s">
        <v>59</v>
      </c>
    </row>
    <row r="672" spans="3:5" x14ac:dyDescent="0.25">
      <c r="C672" t="s">
        <v>49</v>
      </c>
      <c r="D672" s="1">
        <v>232822496.56999999</v>
      </c>
      <c r="E672" s="1" t="s">
        <v>66</v>
      </c>
    </row>
    <row r="673" spans="3:5" x14ac:dyDescent="0.25">
      <c r="C673" t="s">
        <v>50</v>
      </c>
      <c r="D673" s="1">
        <v>231982243.69</v>
      </c>
      <c r="E673" s="1" t="s">
        <v>66</v>
      </c>
    </row>
    <row r="674" spans="3:5" x14ac:dyDescent="0.25">
      <c r="C674" t="s">
        <v>51</v>
      </c>
      <c r="D674" s="1">
        <v>5193</v>
      </c>
      <c r="E674" s="1" t="s">
        <v>67</v>
      </c>
    </row>
    <row r="675" spans="3:5" x14ac:dyDescent="0.25">
      <c r="C675" t="s">
        <v>52</v>
      </c>
      <c r="D675" s="1">
        <v>1029348681505</v>
      </c>
      <c r="E675" s="1" t="s">
        <v>63</v>
      </c>
    </row>
    <row r="676" spans="3:5" x14ac:dyDescent="0.25">
      <c r="C676" t="s">
        <v>53</v>
      </c>
      <c r="D676" s="1">
        <v>130091336437</v>
      </c>
      <c r="E676" s="1" t="s">
        <v>63</v>
      </c>
    </row>
    <row r="677" spans="3:5" x14ac:dyDescent="0.25">
      <c r="C677" t="s">
        <v>54</v>
      </c>
      <c r="D677" s="4">
        <v>248219485</v>
      </c>
      <c r="E677" s="1" t="s">
        <v>68</v>
      </c>
    </row>
    <row r="678" spans="3:5" x14ac:dyDescent="0.25">
      <c r="C678" t="s">
        <v>29</v>
      </c>
      <c r="D678" s="1" t="s">
        <v>26</v>
      </c>
      <c r="E678" s="1" t="s">
        <v>84</v>
      </c>
    </row>
    <row r="679" spans="3:5" x14ac:dyDescent="0.25">
      <c r="C679" t="s">
        <v>30</v>
      </c>
      <c r="D679" s="1">
        <v>1607363</v>
      </c>
      <c r="E679" s="1" t="s">
        <v>56</v>
      </c>
    </row>
    <row r="680" spans="3:5" x14ac:dyDescent="0.25">
      <c r="C680" t="s">
        <v>31</v>
      </c>
      <c r="D680" s="1">
        <v>1383445</v>
      </c>
      <c r="E680" s="1" t="s">
        <v>56</v>
      </c>
    </row>
    <row r="681" spans="3:5" x14ac:dyDescent="0.25">
      <c r="C681" t="s">
        <v>32</v>
      </c>
      <c r="D681" s="1">
        <v>4.9800000000000004</v>
      </c>
      <c r="E681" s="1" t="s">
        <v>57</v>
      </c>
    </row>
    <row r="682" spans="3:5" x14ac:dyDescent="0.25">
      <c r="C682" t="s">
        <v>33</v>
      </c>
      <c r="D682" s="1">
        <v>791463</v>
      </c>
      <c r="E682" s="1" t="s">
        <v>58</v>
      </c>
    </row>
    <row r="683" spans="3:5" x14ac:dyDescent="0.25">
      <c r="C683" t="s">
        <v>34</v>
      </c>
      <c r="D683" s="1">
        <v>5.5</v>
      </c>
      <c r="E683" s="1" t="s">
        <v>59</v>
      </c>
    </row>
    <row r="684" spans="3:5" x14ac:dyDescent="0.25">
      <c r="C684" t="s">
        <v>35</v>
      </c>
      <c r="D684" s="1">
        <v>4.5</v>
      </c>
      <c r="E684" s="1" t="s">
        <v>59</v>
      </c>
    </row>
    <row r="685" spans="3:5" x14ac:dyDescent="0.25">
      <c r="C685" t="s">
        <v>36</v>
      </c>
      <c r="D685" s="1">
        <v>227743</v>
      </c>
      <c r="E685" s="1" t="s">
        <v>60</v>
      </c>
    </row>
    <row r="686" spans="3:5" x14ac:dyDescent="0.25">
      <c r="C686" t="s">
        <v>37</v>
      </c>
      <c r="D686" s="1">
        <v>68479</v>
      </c>
      <c r="E686" s="1" t="s">
        <v>60</v>
      </c>
    </row>
    <row r="687" spans="3:5" x14ac:dyDescent="0.25">
      <c r="C687" t="s">
        <v>38</v>
      </c>
      <c r="D687" s="1">
        <v>12118</v>
      </c>
      <c r="E687" s="1" t="s">
        <v>61</v>
      </c>
    </row>
    <row r="688" spans="3:5" x14ac:dyDescent="0.25">
      <c r="C688" t="s">
        <v>39</v>
      </c>
      <c r="D688" s="1">
        <v>4863</v>
      </c>
      <c r="E688" s="1" t="s">
        <v>61</v>
      </c>
    </row>
    <row r="689" spans="3:5" x14ac:dyDescent="0.25">
      <c r="C689" t="s">
        <v>40</v>
      </c>
      <c r="D689" s="1">
        <v>1247</v>
      </c>
      <c r="E689" s="1" t="s">
        <v>62</v>
      </c>
    </row>
    <row r="690" spans="3:5" x14ac:dyDescent="0.25">
      <c r="C690" t="s">
        <v>41</v>
      </c>
      <c r="D690" s="1">
        <v>347</v>
      </c>
      <c r="E690" s="1" t="s">
        <v>62</v>
      </c>
    </row>
    <row r="691" spans="3:5" x14ac:dyDescent="0.25">
      <c r="C691" t="s">
        <v>42</v>
      </c>
      <c r="D691" s="1">
        <v>1028</v>
      </c>
      <c r="E691" s="1" t="s">
        <v>63</v>
      </c>
    </row>
    <row r="692" spans="3:5" x14ac:dyDescent="0.25">
      <c r="C692" t="s">
        <v>43</v>
      </c>
      <c r="D692" s="1">
        <v>663</v>
      </c>
      <c r="E692" s="1" t="s">
        <v>64</v>
      </c>
    </row>
    <row r="693" spans="3:5" x14ac:dyDescent="0.25">
      <c r="C693" t="s">
        <v>44</v>
      </c>
      <c r="D693" s="1">
        <v>42.7</v>
      </c>
      <c r="E693" s="1" t="s">
        <v>65</v>
      </c>
    </row>
    <row r="694" spans="3:5" x14ac:dyDescent="0.25">
      <c r="C694" t="s">
        <v>45</v>
      </c>
      <c r="D694" s="1">
        <v>46.5</v>
      </c>
      <c r="E694" s="1" t="s">
        <v>65</v>
      </c>
    </row>
    <row r="695" spans="3:5" x14ac:dyDescent="0.25">
      <c r="C695" t="s">
        <v>46</v>
      </c>
      <c r="D695" s="1">
        <v>2576</v>
      </c>
      <c r="E695" s="1" t="s">
        <v>63</v>
      </c>
    </row>
    <row r="696" spans="3:5" x14ac:dyDescent="0.25">
      <c r="C696" t="s">
        <v>47</v>
      </c>
      <c r="D696" s="1">
        <v>76538</v>
      </c>
      <c r="E696" s="1" t="s">
        <v>56</v>
      </c>
    </row>
    <row r="697" spans="3:5" x14ac:dyDescent="0.25">
      <c r="C697" t="s">
        <v>48</v>
      </c>
      <c r="D697" s="1">
        <v>0.69899999999999995</v>
      </c>
      <c r="E697" s="1" t="s">
        <v>59</v>
      </c>
    </row>
    <row r="698" spans="3:5" x14ac:dyDescent="0.25">
      <c r="C698" t="s">
        <v>49</v>
      </c>
      <c r="D698" s="1">
        <v>10305099.01</v>
      </c>
      <c r="E698" s="1" t="s">
        <v>66</v>
      </c>
    </row>
    <row r="699" spans="3:5" x14ac:dyDescent="0.25">
      <c r="C699" t="s">
        <v>50</v>
      </c>
      <c r="D699" s="1">
        <v>8929456.4399999995</v>
      </c>
      <c r="E699" s="1" t="s">
        <v>66</v>
      </c>
    </row>
    <row r="700" spans="3:5" x14ac:dyDescent="0.25">
      <c r="C700" t="s">
        <v>51</v>
      </c>
      <c r="D700" s="1">
        <v>110</v>
      </c>
      <c r="E700" s="1" t="s">
        <v>67</v>
      </c>
    </row>
    <row r="701" spans="3:5" x14ac:dyDescent="0.25">
      <c r="C701" t="s">
        <v>52</v>
      </c>
      <c r="D701" s="1">
        <v>3435951066</v>
      </c>
      <c r="E701" s="1" t="s">
        <v>63</v>
      </c>
    </row>
    <row r="702" spans="3:5" x14ac:dyDescent="0.25">
      <c r="C702" t="s">
        <v>53</v>
      </c>
      <c r="D702" s="1">
        <v>1690225770</v>
      </c>
      <c r="E702" s="1" t="s">
        <v>63</v>
      </c>
    </row>
    <row r="703" spans="3:5" x14ac:dyDescent="0.25">
      <c r="C703" t="s">
        <v>54</v>
      </c>
      <c r="D703" s="4">
        <v>277423627</v>
      </c>
      <c r="E703" s="1" t="s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2393-F0FC-4F2B-B45B-7B1352C13748}">
  <dimension ref="D22:D23"/>
  <sheetViews>
    <sheetView workbookViewId="0">
      <selection activeCell="D23" sqref="D23"/>
    </sheetView>
  </sheetViews>
  <sheetFormatPr defaultRowHeight="15" x14ac:dyDescent="0.25"/>
  <sheetData>
    <row r="22" spans="4:4" x14ac:dyDescent="0.25">
      <c r="D22" t="s">
        <v>28</v>
      </c>
    </row>
    <row r="23" spans="4:4" x14ac:dyDescent="0.25">
      <c r="D23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IP21ConfigWorkBook xmlns:xsi="http://www.w3.org/2001/XMLSchema-instance" xmlns:xsd="http://www.w3.org/2001/XMLSchema" xmlns="http://www.aspentech.com/ProcessData/ExcelAddIn/IP21ConfigWorkBook">
  <WorkBookName>Dados.xlsx</WorkBookName>
  <MappingTemplateName/>
  <ColumnMaps/>
</IP21ConfigWorkBook>
</file>

<file path=customXml/itemProps1.xml><?xml version="1.0" encoding="utf-8"?>
<ds:datastoreItem xmlns:ds="http://schemas.openxmlformats.org/officeDocument/2006/customXml" ds:itemID="{CFECFDEF-9716-405A-959B-7EE4B871C99A}">
  <ds:schemaRefs>
    <ds:schemaRef ds:uri="http://www.w3.org/2001/XMLSchema"/>
    <ds:schemaRef ds:uri="http://www.aspentech.com/ProcessData/ExcelAddIn/IP21ConfigWorkBook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Estudo dados</vt:lpstr>
      <vt:lpstr>Code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Paresqui Berruezo</dc:creator>
  <cp:lastModifiedBy>PC</cp:lastModifiedBy>
  <dcterms:created xsi:type="dcterms:W3CDTF">2015-06-05T18:17:20Z</dcterms:created>
  <dcterms:modified xsi:type="dcterms:W3CDTF">2022-07-24T00:39:17Z</dcterms:modified>
</cp:coreProperties>
</file>